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codeName="ThisWorkbook" defaultThemeVersion="124226"/>
  <mc:AlternateContent xmlns:mc="http://schemas.openxmlformats.org/markup-compatibility/2006">
    <mc:Choice Requires="x15">
      <x15ac:absPath xmlns:x15ac="http://schemas.microsoft.com/office/spreadsheetml/2010/11/ac" url="F:\EducacionSuperior\Univalle\II-2018\ProgAvII\"/>
    </mc:Choice>
  </mc:AlternateContent>
  <xr:revisionPtr revIDLastSave="0" documentId="10_ncr:8100000_{0D6AE3FA-BA42-4391-8834-D906950E230F}" xr6:coauthVersionLast="34" xr6:coauthVersionMax="34" xr10:uidLastSave="{00000000-0000-0000-0000-000000000000}"/>
  <bookViews>
    <workbookView xWindow="0" yWindow="0" windowWidth="14370" windowHeight="6735" activeTab="1" xr2:uid="{00000000-000D-0000-FFFF-FFFF00000000}"/>
  </bookViews>
  <sheets>
    <sheet name="CARATULA" sheetId="8" r:id="rId1"/>
    <sheet name="A-3(SEMESTRAL)" sheetId="4" r:id="rId2"/>
    <sheet name="A-3.1Reposición" sheetId="5" r:id="rId3"/>
    <sheet name="Programacion" sheetId="2" r:id="rId4"/>
    <sheet name="Form L1" sheetId="9" r:id="rId5"/>
    <sheet name="Feriados" sheetId="6" r:id="rId6"/>
  </sheets>
  <definedNames>
    <definedName name="_xlnm._FilterDatabase" localSheetId="5" hidden="1">Feriados!$A$2:$B$373</definedName>
    <definedName name="_xlnm._FilterDatabase" localSheetId="3" hidden="1">Programacion!$A$1:$NQ$249</definedName>
    <definedName name="OLE_LINK1" localSheetId="0">CARATULA!$A$1</definedName>
    <definedName name="OLE_LINK1" localSheetId="4">'Form L1'!$B$1</definedName>
    <definedName name="_xlnm.Print_Area" localSheetId="1">'A-3(SEMESTRAL)'!$A$1:$M$130</definedName>
    <definedName name="_xlnm.Print_Area" localSheetId="2">'A-3.1Reposición'!$A$1:$L$25</definedName>
    <definedName name="_xlnm.Print_Area" localSheetId="4">'Form L1'!$A$1:$AE$35</definedName>
    <definedName name="_xlnm.Print_Titles" localSheetId="1">'A-3(SEMESTRAL)'!$1:$10</definedName>
  </definedNames>
  <calcPr calcId="162913"/>
</workbook>
</file>

<file path=xl/calcChain.xml><?xml version="1.0" encoding="utf-8"?>
<calcChain xmlns="http://schemas.openxmlformats.org/spreadsheetml/2006/main">
  <c r="AE6" i="9" l="1"/>
  <c r="AB6" i="9"/>
  <c r="U6" i="9"/>
  <c r="N6" i="9"/>
  <c r="E6" i="9"/>
  <c r="A4" i="2" l="1"/>
  <c r="D4" i="2"/>
  <c r="C2" i="2"/>
  <c r="L7" i="5"/>
  <c r="L6" i="5"/>
  <c r="H8" i="5"/>
  <c r="H7" i="5"/>
  <c r="H6" i="5"/>
  <c r="B8" i="5"/>
  <c r="B7" i="5"/>
  <c r="B6" i="5"/>
  <c r="L8" i="4"/>
  <c r="L7" i="4"/>
  <c r="G8" i="4"/>
  <c r="G7" i="4"/>
  <c r="G6" i="4"/>
  <c r="D8" i="4"/>
  <c r="D7" i="4"/>
  <c r="D6" i="4"/>
  <c r="C11" i="4" l="1"/>
  <c r="C12" i="4" s="1"/>
  <c r="NQ3" i="2"/>
  <c r="NQ11" i="2" s="1"/>
  <c r="NP3" i="2"/>
  <c r="NP11" i="2" s="1"/>
  <c r="NO3" i="2"/>
  <c r="NO11" i="2" s="1"/>
  <c r="NN3" i="2"/>
  <c r="NN11" i="2" s="1"/>
  <c r="NM3" i="2"/>
  <c r="NM11" i="2" s="1"/>
  <c r="NL3" i="2"/>
  <c r="NK3" i="2"/>
  <c r="NJ3" i="2"/>
  <c r="NI3" i="2"/>
  <c r="NH3" i="2"/>
  <c r="NG3" i="2"/>
  <c r="NF3" i="2"/>
  <c r="NE3" i="2"/>
  <c r="ND3" i="2"/>
  <c r="NC3" i="2"/>
  <c r="NB3" i="2"/>
  <c r="NA3" i="2"/>
  <c r="MZ3" i="2"/>
  <c r="MY3" i="2"/>
  <c r="MX3" i="2"/>
  <c r="MW3" i="2"/>
  <c r="MV3" i="2"/>
  <c r="MU3" i="2"/>
  <c r="MT3" i="2"/>
  <c r="MS3" i="2"/>
  <c r="MR3" i="2"/>
  <c r="MQ3" i="2"/>
  <c r="MP3" i="2"/>
  <c r="MO3" i="2"/>
  <c r="MN3" i="2"/>
  <c r="MM3" i="2"/>
  <c r="ML3" i="2"/>
  <c r="MK3" i="2"/>
  <c r="MJ3" i="2"/>
  <c r="MI3" i="2"/>
  <c r="MH3" i="2"/>
  <c r="MG3" i="2"/>
  <c r="MF3" i="2"/>
  <c r="ME3" i="2"/>
  <c r="MD3" i="2"/>
  <c r="MC3" i="2"/>
  <c r="MB3" i="2"/>
  <c r="MA3" i="2"/>
  <c r="LZ3" i="2"/>
  <c r="LY3" i="2"/>
  <c r="LX3" i="2"/>
  <c r="LW3" i="2"/>
  <c r="LV3" i="2"/>
  <c r="LU3" i="2"/>
  <c r="LT3" i="2"/>
  <c r="LS3" i="2"/>
  <c r="LR3" i="2"/>
  <c r="LQ3" i="2"/>
  <c r="LP3" i="2"/>
  <c r="LO3" i="2"/>
  <c r="LN3" i="2"/>
  <c r="LM3" i="2"/>
  <c r="LL3" i="2"/>
  <c r="LK3" i="2"/>
  <c r="LJ3" i="2"/>
  <c r="LI3" i="2"/>
  <c r="LH3" i="2"/>
  <c r="LG3" i="2"/>
  <c r="LF3" i="2"/>
  <c r="LE3" i="2"/>
  <c r="LD3" i="2"/>
  <c r="LC3" i="2"/>
  <c r="LB3" i="2"/>
  <c r="LA3" i="2"/>
  <c r="KZ3" i="2"/>
  <c r="KY3" i="2"/>
  <c r="KX3" i="2"/>
  <c r="KW3" i="2"/>
  <c r="KV3" i="2"/>
  <c r="KU3" i="2"/>
  <c r="KT3" i="2"/>
  <c r="KS3" i="2"/>
  <c r="KR3" i="2"/>
  <c r="KQ3" i="2"/>
  <c r="KP3" i="2"/>
  <c r="KO3" i="2"/>
  <c r="KN3" i="2"/>
  <c r="KM3" i="2"/>
  <c r="KL3" i="2"/>
  <c r="KK3" i="2"/>
  <c r="KJ3" i="2"/>
  <c r="KI3" i="2"/>
  <c r="KH3" i="2"/>
  <c r="KG3" i="2"/>
  <c r="KF3" i="2"/>
  <c r="KE3" i="2"/>
  <c r="KD3" i="2"/>
  <c r="KC3" i="2"/>
  <c r="KB3" i="2"/>
  <c r="KA3" i="2"/>
  <c r="JZ3" i="2"/>
  <c r="JY3" i="2"/>
  <c r="JX3" i="2"/>
  <c r="JW3" i="2"/>
  <c r="JV3" i="2"/>
  <c r="JU3" i="2"/>
  <c r="JT3" i="2"/>
  <c r="JS3" i="2"/>
  <c r="JR3" i="2"/>
  <c r="JQ3" i="2"/>
  <c r="JP3" i="2"/>
  <c r="JO3" i="2"/>
  <c r="JN3" i="2"/>
  <c r="JM3" i="2"/>
  <c r="JL3" i="2"/>
  <c r="JK3" i="2"/>
  <c r="JJ3" i="2"/>
  <c r="JI3" i="2"/>
  <c r="JH3" i="2"/>
  <c r="JG3" i="2"/>
  <c r="JF3" i="2"/>
  <c r="JE3" i="2"/>
  <c r="JD3" i="2"/>
  <c r="JC3" i="2"/>
  <c r="JB3" i="2"/>
  <c r="JA3" i="2"/>
  <c r="IZ3" i="2"/>
  <c r="IY3" i="2"/>
  <c r="IX3" i="2"/>
  <c r="IW3" i="2"/>
  <c r="IV3" i="2"/>
  <c r="IU3" i="2"/>
  <c r="IT3" i="2"/>
  <c r="IS3" i="2"/>
  <c r="IR3" i="2"/>
  <c r="IQ3" i="2"/>
  <c r="IP3" i="2"/>
  <c r="IO3" i="2"/>
  <c r="IN3" i="2"/>
  <c r="IM3" i="2"/>
  <c r="IL3" i="2"/>
  <c r="IK3" i="2"/>
  <c r="IJ3" i="2"/>
  <c r="II3" i="2"/>
  <c r="IH3" i="2"/>
  <c r="IG3" i="2"/>
  <c r="IF3" i="2"/>
  <c r="IE3" i="2"/>
  <c r="ID3" i="2"/>
  <c r="IC3" i="2"/>
  <c r="IB3" i="2"/>
  <c r="IA3" i="2"/>
  <c r="HZ3" i="2"/>
  <c r="HY3" i="2"/>
  <c r="HX3" i="2"/>
  <c r="HW3" i="2"/>
  <c r="HV3" i="2"/>
  <c r="HU3" i="2"/>
  <c r="HT3" i="2"/>
  <c r="HS3" i="2"/>
  <c r="HR3" i="2"/>
  <c r="HQ3" i="2"/>
  <c r="HP3" i="2"/>
  <c r="HO3" i="2"/>
  <c r="HN3" i="2"/>
  <c r="HM3" i="2"/>
  <c r="HL3" i="2"/>
  <c r="HK3" i="2"/>
  <c r="HJ3" i="2"/>
  <c r="HI3" i="2"/>
  <c r="HH3" i="2"/>
  <c r="HG3" i="2"/>
  <c r="HF3" i="2"/>
  <c r="HE3" i="2"/>
  <c r="HD3" i="2"/>
  <c r="HC3" i="2"/>
  <c r="HB3" i="2"/>
  <c r="HA3" i="2"/>
  <c r="GZ3" i="2"/>
  <c r="GY3" i="2"/>
  <c r="GX3" i="2"/>
  <c r="GW3" i="2"/>
  <c r="GV3" i="2"/>
  <c r="GU3" i="2"/>
  <c r="GT3" i="2"/>
  <c r="GS3" i="2"/>
  <c r="GR3" i="2"/>
  <c r="GQ3" i="2"/>
  <c r="GP3" i="2"/>
  <c r="GO3" i="2"/>
  <c r="GN3" i="2"/>
  <c r="GM3" i="2"/>
  <c r="GL3" i="2"/>
  <c r="GK3" i="2"/>
  <c r="GJ3" i="2"/>
  <c r="GI3" i="2"/>
  <c r="GH3" i="2"/>
  <c r="GG3" i="2"/>
  <c r="GF3" i="2"/>
  <c r="GE3" i="2"/>
  <c r="GD3" i="2"/>
  <c r="GC3" i="2"/>
  <c r="GB3" i="2"/>
  <c r="GA3" i="2"/>
  <c r="FZ3" i="2"/>
  <c r="FY3" i="2"/>
  <c r="FX3" i="2"/>
  <c r="FW3" i="2"/>
  <c r="FV3" i="2"/>
  <c r="FU3" i="2"/>
  <c r="FT3" i="2"/>
  <c r="FS3" i="2"/>
  <c r="FR3" i="2"/>
  <c r="FQ3" i="2"/>
  <c r="FP3" i="2"/>
  <c r="FO3" i="2"/>
  <c r="FN3" i="2"/>
  <c r="FM3" i="2"/>
  <c r="FL3" i="2"/>
  <c r="FK3" i="2"/>
  <c r="FJ3" i="2"/>
  <c r="FI3" i="2"/>
  <c r="FH3" i="2"/>
  <c r="FG3" i="2"/>
  <c r="FF3" i="2"/>
  <c r="FE3" i="2"/>
  <c r="FD3" i="2"/>
  <c r="FC3" i="2"/>
  <c r="FB3" i="2"/>
  <c r="FA3" i="2"/>
  <c r="EZ3" i="2"/>
  <c r="EY3" i="2"/>
  <c r="EX3" i="2"/>
  <c r="EW3" i="2"/>
  <c r="EV3" i="2"/>
  <c r="EU3" i="2"/>
  <c r="ET3" i="2"/>
  <c r="ES3" i="2"/>
  <c r="ER3" i="2"/>
  <c r="EQ3" i="2"/>
  <c r="EP3" i="2"/>
  <c r="EO3" i="2"/>
  <c r="EN3" i="2"/>
  <c r="EM3" i="2"/>
  <c r="EL3" i="2"/>
  <c r="EK3" i="2"/>
  <c r="EJ3" i="2"/>
  <c r="EI3" i="2"/>
  <c r="EH3" i="2"/>
  <c r="EG3" i="2"/>
  <c r="EF3" i="2"/>
  <c r="EE3" i="2"/>
  <c r="ED3" i="2"/>
  <c r="EC3" i="2"/>
  <c r="EB3" i="2"/>
  <c r="EA3" i="2"/>
  <c r="DZ3" i="2"/>
  <c r="DY3" i="2"/>
  <c r="DX3" i="2"/>
  <c r="DW3" i="2"/>
  <c r="DV3" i="2"/>
  <c r="DU3" i="2"/>
  <c r="DT3" i="2"/>
  <c r="DS3" i="2"/>
  <c r="DR3" i="2"/>
  <c r="DQ3" i="2"/>
  <c r="DP3" i="2"/>
  <c r="DO3" i="2"/>
  <c r="DN3" i="2"/>
  <c r="DM3" i="2"/>
  <c r="DL3" i="2"/>
  <c r="DK3" i="2"/>
  <c r="DJ3" i="2"/>
  <c r="DI3" i="2"/>
  <c r="DH3" i="2"/>
  <c r="DG3" i="2"/>
  <c r="DF3" i="2"/>
  <c r="DE3" i="2"/>
  <c r="DD3" i="2"/>
  <c r="DC3" i="2"/>
  <c r="DB3" i="2"/>
  <c r="DA3" i="2"/>
  <c r="CZ3" i="2"/>
  <c r="CY3" i="2"/>
  <c r="CX3" i="2"/>
  <c r="CW3" i="2"/>
  <c r="CV3" i="2"/>
  <c r="CU3" i="2"/>
  <c r="CT3" i="2"/>
  <c r="CS3" i="2"/>
  <c r="CR3" i="2"/>
  <c r="CQ3" i="2"/>
  <c r="CP3" i="2"/>
  <c r="CO3" i="2"/>
  <c r="CN3" i="2"/>
  <c r="CM3" i="2"/>
  <c r="CL3" i="2"/>
  <c r="CK3" i="2"/>
  <c r="CJ3" i="2"/>
  <c r="BJ3" i="2" l="1"/>
  <c r="BI3" i="2"/>
  <c r="BK3" i="2" l="1"/>
  <c r="NN12" i="2"/>
  <c r="B11" i="4" l="1"/>
  <c r="M3" i="2" l="1"/>
  <c r="M12" i="2" l="1"/>
  <c r="B12" i="4"/>
  <c r="C13" i="4"/>
  <c r="HD12" i="2"/>
  <c r="HC12" i="2"/>
  <c r="HB12" i="2"/>
  <c r="HA12" i="2"/>
  <c r="GZ12" i="2"/>
  <c r="GY12" i="2"/>
  <c r="GX12" i="2"/>
  <c r="GW12" i="2"/>
  <c r="GV12" i="2"/>
  <c r="GU12" i="2"/>
  <c r="GT12" i="2"/>
  <c r="GS12" i="2"/>
  <c r="GR12" i="2"/>
  <c r="GQ12" i="2"/>
  <c r="GP12" i="2"/>
  <c r="GO12" i="2"/>
  <c r="GN12" i="2"/>
  <c r="GM12" i="2"/>
  <c r="GL12" i="2"/>
  <c r="GK12" i="2"/>
  <c r="GJ12" i="2"/>
  <c r="B13" i="4" l="1"/>
  <c r="C14" i="4"/>
  <c r="GR13" i="2"/>
  <c r="NL12" i="2"/>
  <c r="HD13" i="2"/>
  <c r="HC13" i="2"/>
  <c r="HB13" i="2"/>
  <c r="HA13" i="2"/>
  <c r="GZ13" i="2"/>
  <c r="GY13" i="2"/>
  <c r="GX13" i="2"/>
  <c r="GW13" i="2"/>
  <c r="GV13" i="2"/>
  <c r="GU13" i="2"/>
  <c r="GT13" i="2"/>
  <c r="GS13" i="2"/>
  <c r="GQ13" i="2"/>
  <c r="GP13" i="2"/>
  <c r="GO13" i="2"/>
  <c r="GN13" i="2"/>
  <c r="GM13" i="2"/>
  <c r="GL13" i="2"/>
  <c r="GK13" i="2"/>
  <c r="GJ13" i="2"/>
  <c r="FW12" i="2"/>
  <c r="FR12" i="2"/>
  <c r="FP12" i="2"/>
  <c r="FK12" i="2"/>
  <c r="FI12" i="2"/>
  <c r="FD12" i="2"/>
  <c r="FB12" i="2"/>
  <c r="EW12" i="2"/>
  <c r="EU12" i="2"/>
  <c r="EP12" i="2"/>
  <c r="EN12" i="2"/>
  <c r="EI12" i="2"/>
  <c r="DZ12" i="2"/>
  <c r="DU12" i="2"/>
  <c r="DS12" i="2"/>
  <c r="DN12" i="2"/>
  <c r="DL12" i="2"/>
  <c r="DG12" i="2"/>
  <c r="DE12" i="2"/>
  <c r="CZ12" i="2"/>
  <c r="CX12" i="2"/>
  <c r="CS12" i="2"/>
  <c r="CQ12" i="2"/>
  <c r="CL12" i="2"/>
  <c r="CJ12" i="2"/>
  <c r="CI3" i="2"/>
  <c r="CH3" i="2"/>
  <c r="CG3" i="2"/>
  <c r="CF3" i="2"/>
  <c r="CE3" i="2"/>
  <c r="CD3" i="2"/>
  <c r="CC3" i="2"/>
  <c r="CB3" i="2"/>
  <c r="CA3" i="2"/>
  <c r="BZ3" i="2"/>
  <c r="BY3" i="2"/>
  <c r="BX3" i="2"/>
  <c r="BW3" i="2"/>
  <c r="BV3" i="2"/>
  <c r="BU3" i="2"/>
  <c r="BT3" i="2"/>
  <c r="BS3" i="2"/>
  <c r="BR3" i="2"/>
  <c r="BQ3" i="2"/>
  <c r="BP3" i="2"/>
  <c r="BO3" i="2"/>
  <c r="BO12" i="2" s="1"/>
  <c r="BN3" i="2"/>
  <c r="BM3" i="2"/>
  <c r="BL3" i="2"/>
  <c r="BJ12" i="2"/>
  <c r="BH3" i="2"/>
  <c r="BG3" i="2"/>
  <c r="BF3" i="2"/>
  <c r="BE3" i="2"/>
  <c r="BD3" i="2"/>
  <c r="BC3" i="2"/>
  <c r="BB3" i="2"/>
  <c r="BA3" i="2"/>
  <c r="AZ3" i="2"/>
  <c r="AY3" i="2"/>
  <c r="AX3" i="2"/>
  <c r="AW3" i="2"/>
  <c r="AV3" i="2"/>
  <c r="AU3" i="2"/>
  <c r="AT3" i="2"/>
  <c r="AS3" i="2"/>
  <c r="AR3" i="2"/>
  <c r="AQ3" i="2"/>
  <c r="AP3" i="2"/>
  <c r="AO3" i="2"/>
  <c r="AN3" i="2"/>
  <c r="AM3" i="2"/>
  <c r="AL3" i="2"/>
  <c r="AK3" i="2"/>
  <c r="AJ3" i="2"/>
  <c r="AI3" i="2"/>
  <c r="AH3" i="2"/>
  <c r="AG3" i="2"/>
  <c r="AF3" i="2"/>
  <c r="AE3" i="2"/>
  <c r="AD3" i="2"/>
  <c r="AC3" i="2"/>
  <c r="AB3" i="2"/>
  <c r="AA3" i="2"/>
  <c r="Z3" i="2"/>
  <c r="Y3" i="2"/>
  <c r="X3" i="2"/>
  <c r="W3" i="2"/>
  <c r="V3" i="2"/>
  <c r="U3" i="2"/>
  <c r="T3" i="2"/>
  <c r="S3" i="2"/>
  <c r="R3" i="2"/>
  <c r="Q3" i="2"/>
  <c r="P3" i="2"/>
  <c r="O3" i="2"/>
  <c r="N3" i="2"/>
  <c r="M13" i="2"/>
  <c r="L3" i="2"/>
  <c r="K3" i="2"/>
  <c r="P16" i="2"/>
  <c r="BC12" i="2" l="1"/>
  <c r="BQ12" i="2"/>
  <c r="CC12" i="2"/>
  <c r="BV12" i="2"/>
  <c r="CE12" i="2"/>
  <c r="BX12" i="2"/>
  <c r="C15" i="4"/>
  <c r="B14" i="4"/>
  <c r="DV13" i="2"/>
  <c r="DV12" i="2"/>
  <c r="EH13" i="2"/>
  <c r="EH12" i="2"/>
  <c r="ET13" i="2"/>
  <c r="ET12" i="2"/>
  <c r="FF13" i="2"/>
  <c r="FF12" i="2"/>
  <c r="S13" i="2"/>
  <c r="S12" i="2"/>
  <c r="EA13" i="2"/>
  <c r="EA12" i="2"/>
  <c r="EE13" i="2"/>
  <c r="EE12" i="2"/>
  <c r="EQ13" i="2"/>
  <c r="EQ12" i="2"/>
  <c r="FC13" i="2"/>
  <c r="FC12" i="2"/>
  <c r="EB13" i="2"/>
  <c r="EB12" i="2"/>
  <c r="EJ13" i="2"/>
  <c r="EJ12" i="2"/>
  <c r="EV13" i="2"/>
  <c r="EV12" i="2"/>
  <c r="MW13" i="2"/>
  <c r="MW12" i="2"/>
  <c r="NA13" i="2"/>
  <c r="NA12" i="2"/>
  <c r="NE13" i="2"/>
  <c r="NE12" i="2"/>
  <c r="NI13" i="2"/>
  <c r="NI12" i="2"/>
  <c r="NM12" i="2"/>
  <c r="NQ12" i="2"/>
  <c r="N13" i="2"/>
  <c r="N12" i="2"/>
  <c r="R13" i="2"/>
  <c r="R12" i="2"/>
  <c r="V13" i="2"/>
  <c r="V12" i="2"/>
  <c r="Z13" i="2"/>
  <c r="Z12" i="2"/>
  <c r="AD13" i="2"/>
  <c r="AD12" i="2"/>
  <c r="AH13" i="2"/>
  <c r="AH12" i="2"/>
  <c r="AL13" i="2"/>
  <c r="AL12" i="2"/>
  <c r="AP13" i="2"/>
  <c r="AP12" i="2"/>
  <c r="AT13" i="2"/>
  <c r="AT12" i="2"/>
  <c r="AX13" i="2"/>
  <c r="AX12" i="2"/>
  <c r="BB13" i="2"/>
  <c r="BB12" i="2"/>
  <c r="BF13" i="2"/>
  <c r="BF12" i="2"/>
  <c r="BN13" i="2"/>
  <c r="BN12" i="2"/>
  <c r="BR13" i="2"/>
  <c r="BR12" i="2"/>
  <c r="BZ13" i="2"/>
  <c r="BZ12" i="2"/>
  <c r="CD13" i="2"/>
  <c r="CD12" i="2"/>
  <c r="CH13" i="2"/>
  <c r="CH12" i="2"/>
  <c r="CP13" i="2"/>
  <c r="CP12" i="2"/>
  <c r="CT13" i="2"/>
  <c r="CT12" i="2"/>
  <c r="DB13" i="2"/>
  <c r="DB12" i="2"/>
  <c r="DF13" i="2"/>
  <c r="DF12" i="2"/>
  <c r="DJ13" i="2"/>
  <c r="DJ12" i="2"/>
  <c r="DR13" i="2"/>
  <c r="DR12" i="2"/>
  <c r="ED13" i="2"/>
  <c r="ED12" i="2"/>
  <c r="EL13" i="2"/>
  <c r="EL12" i="2"/>
  <c r="EX13" i="2"/>
  <c r="EX12" i="2"/>
  <c r="FJ13" i="2"/>
  <c r="FJ12" i="2"/>
  <c r="FN13" i="2"/>
  <c r="FN12" i="2"/>
  <c r="FV13" i="2"/>
  <c r="FV12" i="2"/>
  <c r="FZ13" i="2"/>
  <c r="FZ12" i="2"/>
  <c r="GD13" i="2"/>
  <c r="GD12" i="2"/>
  <c r="GH13" i="2"/>
  <c r="GH12" i="2"/>
  <c r="HG13" i="2"/>
  <c r="HG12" i="2"/>
  <c r="HK13" i="2"/>
  <c r="HK12" i="2"/>
  <c r="HO13" i="2"/>
  <c r="HO12" i="2"/>
  <c r="HS13" i="2"/>
  <c r="HS12" i="2"/>
  <c r="HW13" i="2"/>
  <c r="HW12" i="2"/>
  <c r="IA13" i="2"/>
  <c r="IA12" i="2"/>
  <c r="IE13" i="2"/>
  <c r="IE12" i="2"/>
  <c r="II13" i="2"/>
  <c r="II12" i="2"/>
  <c r="IM13" i="2"/>
  <c r="IM12" i="2"/>
  <c r="IQ13" i="2"/>
  <c r="IQ12" i="2"/>
  <c r="IU13" i="2"/>
  <c r="IU12" i="2"/>
  <c r="IY13" i="2"/>
  <c r="IY12" i="2"/>
  <c r="JC13" i="2"/>
  <c r="JC12" i="2"/>
  <c r="JG13" i="2"/>
  <c r="JG12" i="2"/>
  <c r="JK13" i="2"/>
  <c r="JK12" i="2"/>
  <c r="JO13" i="2"/>
  <c r="JO12" i="2"/>
  <c r="JS13" i="2"/>
  <c r="JS12" i="2"/>
  <c r="JW13" i="2"/>
  <c r="JW12" i="2"/>
  <c r="KA13" i="2"/>
  <c r="KA12" i="2"/>
  <c r="KE13" i="2"/>
  <c r="KE12" i="2"/>
  <c r="KI13" i="2"/>
  <c r="KI12" i="2"/>
  <c r="KM13" i="2"/>
  <c r="KM12" i="2"/>
  <c r="KQ13" i="2"/>
  <c r="KQ12" i="2"/>
  <c r="KU13" i="2"/>
  <c r="KU12" i="2"/>
  <c r="KY13" i="2"/>
  <c r="KY12" i="2"/>
  <c r="LC13" i="2"/>
  <c r="LC12" i="2"/>
  <c r="LG13" i="2"/>
  <c r="LG12" i="2"/>
  <c r="LK13" i="2"/>
  <c r="LK12" i="2"/>
  <c r="LO13" i="2"/>
  <c r="LO12" i="2"/>
  <c r="LS13" i="2"/>
  <c r="LS12" i="2"/>
  <c r="LW13" i="2"/>
  <c r="LW12" i="2"/>
  <c r="MA13" i="2"/>
  <c r="MA12" i="2"/>
  <c r="ME13" i="2"/>
  <c r="ME12" i="2"/>
  <c r="MI13" i="2"/>
  <c r="MI12" i="2"/>
  <c r="MM13" i="2"/>
  <c r="MM12" i="2"/>
  <c r="MQ13" i="2"/>
  <c r="MQ12" i="2"/>
  <c r="MU13" i="2"/>
  <c r="MU12" i="2"/>
  <c r="MY13" i="2"/>
  <c r="MY12" i="2"/>
  <c r="NC13" i="2"/>
  <c r="NC12" i="2"/>
  <c r="NG13" i="2"/>
  <c r="NG12" i="2"/>
  <c r="NK13" i="2"/>
  <c r="NK12" i="2"/>
  <c r="NO12" i="2"/>
  <c r="K13" i="2"/>
  <c r="K12" i="2"/>
  <c r="O13" i="2"/>
  <c r="O12" i="2"/>
  <c r="W13" i="2"/>
  <c r="W12" i="2"/>
  <c r="AA13" i="2"/>
  <c r="AA12" i="2"/>
  <c r="AE13" i="2"/>
  <c r="AE12" i="2"/>
  <c r="AI13" i="2"/>
  <c r="AI12" i="2"/>
  <c r="AM13" i="2"/>
  <c r="AM12" i="2"/>
  <c r="AQ13" i="2"/>
  <c r="AQ12" i="2"/>
  <c r="AU13" i="2"/>
  <c r="AU12" i="2"/>
  <c r="AY13" i="2"/>
  <c r="AY12" i="2"/>
  <c r="BG13" i="2"/>
  <c r="BG12" i="2"/>
  <c r="BK13" i="2"/>
  <c r="BK12" i="2"/>
  <c r="BS13" i="2"/>
  <c r="BS12" i="2"/>
  <c r="BW13" i="2"/>
  <c r="BW12" i="2"/>
  <c r="CA13" i="2"/>
  <c r="CA12" i="2"/>
  <c r="CI13" i="2"/>
  <c r="CI12" i="2"/>
  <c r="CM13" i="2"/>
  <c r="CM12" i="2"/>
  <c r="CU13" i="2"/>
  <c r="CU12" i="2"/>
  <c r="CY13" i="2"/>
  <c r="CY12" i="2"/>
  <c r="DC13" i="2"/>
  <c r="DC12" i="2"/>
  <c r="DK13" i="2"/>
  <c r="DK12" i="2"/>
  <c r="DO13" i="2"/>
  <c r="DO12" i="2"/>
  <c r="DW13" i="2"/>
  <c r="DW12" i="2"/>
  <c r="EM13" i="2"/>
  <c r="EM12" i="2"/>
  <c r="EY13" i="2"/>
  <c r="EY12" i="2"/>
  <c r="FG13" i="2"/>
  <c r="FG12" i="2"/>
  <c r="FO13" i="2"/>
  <c r="FO12" i="2"/>
  <c r="FS13" i="2"/>
  <c r="FS12" i="2"/>
  <c r="GA13" i="2"/>
  <c r="GA12" i="2"/>
  <c r="GE13" i="2"/>
  <c r="GE12" i="2"/>
  <c r="GI13" i="2"/>
  <c r="GI12" i="2"/>
  <c r="HH13" i="2"/>
  <c r="HH12" i="2"/>
  <c r="HL13" i="2"/>
  <c r="HL12" i="2"/>
  <c r="HP13" i="2"/>
  <c r="HP12" i="2"/>
  <c r="HT13" i="2"/>
  <c r="HT12" i="2"/>
  <c r="HX13" i="2"/>
  <c r="HX12" i="2"/>
  <c r="IB13" i="2"/>
  <c r="IB12" i="2"/>
  <c r="IF13" i="2"/>
  <c r="IF12" i="2"/>
  <c r="IJ13" i="2"/>
  <c r="IJ12" i="2"/>
  <c r="IN13" i="2"/>
  <c r="IN12" i="2"/>
  <c r="IR13" i="2"/>
  <c r="IR12" i="2"/>
  <c r="IV13" i="2"/>
  <c r="IV12" i="2"/>
  <c r="IZ13" i="2"/>
  <c r="IZ12" i="2"/>
  <c r="JD13" i="2"/>
  <c r="JD12" i="2"/>
  <c r="JH13" i="2"/>
  <c r="JH12" i="2"/>
  <c r="JL13" i="2"/>
  <c r="JL12" i="2"/>
  <c r="JP13" i="2"/>
  <c r="JP12" i="2"/>
  <c r="JT13" i="2"/>
  <c r="JT12" i="2"/>
  <c r="JX13" i="2"/>
  <c r="JX12" i="2"/>
  <c r="KB13" i="2"/>
  <c r="KB12" i="2"/>
  <c r="KF13" i="2"/>
  <c r="KF12" i="2"/>
  <c r="KJ13" i="2"/>
  <c r="KJ12" i="2"/>
  <c r="KN13" i="2"/>
  <c r="KN12" i="2"/>
  <c r="KR13" i="2"/>
  <c r="KR12" i="2"/>
  <c r="KV13" i="2"/>
  <c r="KV12" i="2"/>
  <c r="KZ13" i="2"/>
  <c r="KZ12" i="2"/>
  <c r="LD13" i="2"/>
  <c r="LD12" i="2"/>
  <c r="LH13" i="2"/>
  <c r="LH12" i="2"/>
  <c r="LL13" i="2"/>
  <c r="LL12" i="2"/>
  <c r="LP13" i="2"/>
  <c r="LP12" i="2"/>
  <c r="LT13" i="2"/>
  <c r="LT12" i="2"/>
  <c r="LX13" i="2"/>
  <c r="LX12" i="2"/>
  <c r="MB13" i="2"/>
  <c r="MB12" i="2"/>
  <c r="MF13" i="2"/>
  <c r="MF12" i="2"/>
  <c r="MJ13" i="2"/>
  <c r="MJ12" i="2"/>
  <c r="MN13" i="2"/>
  <c r="MN12" i="2"/>
  <c r="MR13" i="2"/>
  <c r="MR12" i="2"/>
  <c r="MV13" i="2"/>
  <c r="MV12" i="2"/>
  <c r="MZ13" i="2"/>
  <c r="MZ12" i="2"/>
  <c r="ND13" i="2"/>
  <c r="ND12" i="2"/>
  <c r="NH13" i="2"/>
  <c r="NH12" i="2"/>
  <c r="NP12" i="2"/>
  <c r="L13" i="2"/>
  <c r="L12" i="2"/>
  <c r="P13" i="2"/>
  <c r="P12" i="2"/>
  <c r="T13" i="2"/>
  <c r="T12" i="2"/>
  <c r="X13" i="2"/>
  <c r="X12" i="2"/>
  <c r="AB13" i="2"/>
  <c r="AB12" i="2"/>
  <c r="AF13" i="2"/>
  <c r="AF12" i="2"/>
  <c r="AJ13" i="2"/>
  <c r="AJ12" i="2"/>
  <c r="AN13" i="2"/>
  <c r="AN12" i="2"/>
  <c r="AR13" i="2"/>
  <c r="AR12" i="2"/>
  <c r="AV13" i="2"/>
  <c r="AV12" i="2"/>
  <c r="AZ13" i="2"/>
  <c r="AZ12" i="2"/>
  <c r="BD13" i="2"/>
  <c r="BD12" i="2"/>
  <c r="BH13" i="2"/>
  <c r="BH12" i="2"/>
  <c r="BL13" i="2"/>
  <c r="BL12" i="2"/>
  <c r="BP13" i="2"/>
  <c r="BP12" i="2"/>
  <c r="BT13" i="2"/>
  <c r="BT12" i="2"/>
  <c r="CB13" i="2"/>
  <c r="CB12" i="2"/>
  <c r="CF13" i="2"/>
  <c r="CF12" i="2"/>
  <c r="CN13" i="2"/>
  <c r="CN12" i="2"/>
  <c r="CR13" i="2"/>
  <c r="CR12" i="2"/>
  <c r="CV13" i="2"/>
  <c r="CV12" i="2"/>
  <c r="DD13" i="2"/>
  <c r="DD12" i="2"/>
  <c r="DH13" i="2"/>
  <c r="DH12" i="2"/>
  <c r="DP13" i="2"/>
  <c r="DP12" i="2"/>
  <c r="DT13" i="2"/>
  <c r="DT12" i="2"/>
  <c r="DX13" i="2"/>
  <c r="DX12" i="2"/>
  <c r="EF13" i="2"/>
  <c r="EF12" i="2"/>
  <c r="ER13" i="2"/>
  <c r="ER12" i="2"/>
  <c r="EZ13" i="2"/>
  <c r="EZ12" i="2"/>
  <c r="FH13" i="2"/>
  <c r="FH12" i="2"/>
  <c r="FL13" i="2"/>
  <c r="FL12" i="2"/>
  <c r="FT13" i="2"/>
  <c r="FT12" i="2"/>
  <c r="FX13" i="2"/>
  <c r="FX12" i="2"/>
  <c r="GB13" i="2"/>
  <c r="GB12" i="2"/>
  <c r="GF13" i="2"/>
  <c r="GF12" i="2"/>
  <c r="HE13" i="2"/>
  <c r="HE12" i="2"/>
  <c r="HI13" i="2"/>
  <c r="HI12" i="2"/>
  <c r="HM13" i="2"/>
  <c r="HM12" i="2"/>
  <c r="HQ13" i="2"/>
  <c r="HQ12" i="2"/>
  <c r="HU13" i="2"/>
  <c r="HU12" i="2"/>
  <c r="HY13" i="2"/>
  <c r="HY12" i="2"/>
  <c r="IC13" i="2"/>
  <c r="IC12" i="2"/>
  <c r="IG13" i="2"/>
  <c r="IG12" i="2"/>
  <c r="IK13" i="2"/>
  <c r="IK12" i="2"/>
  <c r="IO13" i="2"/>
  <c r="IO12" i="2"/>
  <c r="IS13" i="2"/>
  <c r="IS12" i="2"/>
  <c r="IW13" i="2"/>
  <c r="IW12" i="2"/>
  <c r="JA13" i="2"/>
  <c r="JA12" i="2"/>
  <c r="JE13" i="2"/>
  <c r="JE12" i="2"/>
  <c r="JI13" i="2"/>
  <c r="JI12" i="2"/>
  <c r="JM13" i="2"/>
  <c r="JM12" i="2"/>
  <c r="JQ13" i="2"/>
  <c r="JQ12" i="2"/>
  <c r="JU13" i="2"/>
  <c r="JU12" i="2"/>
  <c r="JY13" i="2"/>
  <c r="JY12" i="2"/>
  <c r="KC13" i="2"/>
  <c r="KC12" i="2"/>
  <c r="KG13" i="2"/>
  <c r="KG12" i="2"/>
  <c r="KK13" i="2"/>
  <c r="KK12" i="2"/>
  <c r="KO13" i="2"/>
  <c r="KO12" i="2"/>
  <c r="KS13" i="2"/>
  <c r="KS12" i="2"/>
  <c r="KW13" i="2"/>
  <c r="KW12" i="2"/>
  <c r="LA13" i="2"/>
  <c r="LA12" i="2"/>
  <c r="LE13" i="2"/>
  <c r="LE12" i="2"/>
  <c r="LI13" i="2"/>
  <c r="LI12" i="2"/>
  <c r="LM13" i="2"/>
  <c r="LM12" i="2"/>
  <c r="LQ13" i="2"/>
  <c r="LQ12" i="2"/>
  <c r="LU13" i="2"/>
  <c r="LU12" i="2"/>
  <c r="LY13" i="2"/>
  <c r="LY12" i="2"/>
  <c r="MC13" i="2"/>
  <c r="MC12" i="2"/>
  <c r="MG13" i="2"/>
  <c r="MG12" i="2"/>
  <c r="MK13" i="2"/>
  <c r="MK12" i="2"/>
  <c r="MO13" i="2"/>
  <c r="MO12" i="2"/>
  <c r="MS13" i="2"/>
  <c r="MS12" i="2"/>
  <c r="Q13" i="2"/>
  <c r="Q12" i="2"/>
  <c r="U13" i="2"/>
  <c r="U12" i="2"/>
  <c r="Y13" i="2"/>
  <c r="Y12" i="2"/>
  <c r="AC13" i="2"/>
  <c r="AC12" i="2"/>
  <c r="AG13" i="2"/>
  <c r="AG12" i="2"/>
  <c r="AK13" i="2"/>
  <c r="AK12" i="2"/>
  <c r="AO13" i="2"/>
  <c r="AO12" i="2"/>
  <c r="AS13" i="2"/>
  <c r="AS12" i="2"/>
  <c r="AW13" i="2"/>
  <c r="AW12" i="2"/>
  <c r="BA13" i="2"/>
  <c r="BA12" i="2"/>
  <c r="BE13" i="2"/>
  <c r="BE12" i="2"/>
  <c r="BI13" i="2"/>
  <c r="BI12" i="2"/>
  <c r="BM13" i="2"/>
  <c r="BM12" i="2"/>
  <c r="BU13" i="2"/>
  <c r="BU12" i="2"/>
  <c r="BY13" i="2"/>
  <c r="BY12" i="2"/>
  <c r="CG13" i="2"/>
  <c r="CG12" i="2"/>
  <c r="CK13" i="2"/>
  <c r="CK12" i="2"/>
  <c r="CO13" i="2"/>
  <c r="CO12" i="2"/>
  <c r="CW13" i="2"/>
  <c r="CW12" i="2"/>
  <c r="DA13" i="2"/>
  <c r="DA12" i="2"/>
  <c r="DI13" i="2"/>
  <c r="DI12" i="2"/>
  <c r="DM13" i="2"/>
  <c r="DM12" i="2"/>
  <c r="DQ13" i="2"/>
  <c r="DQ12" i="2"/>
  <c r="DY13" i="2"/>
  <c r="DY12" i="2"/>
  <c r="EC13" i="2"/>
  <c r="EC12" i="2"/>
  <c r="EG13" i="2"/>
  <c r="EG12" i="2"/>
  <c r="EK13" i="2"/>
  <c r="EK12" i="2"/>
  <c r="EO13" i="2"/>
  <c r="EO12" i="2"/>
  <c r="ES13" i="2"/>
  <c r="ES12" i="2"/>
  <c r="FA13" i="2"/>
  <c r="FA12" i="2"/>
  <c r="FE13" i="2"/>
  <c r="FE12" i="2"/>
  <c r="FM13" i="2"/>
  <c r="FM12" i="2"/>
  <c r="FQ13" i="2"/>
  <c r="FQ12" i="2"/>
  <c r="FU13" i="2"/>
  <c r="FU12" i="2"/>
  <c r="FY13" i="2"/>
  <c r="FY12" i="2"/>
  <c r="GC13" i="2"/>
  <c r="GC12" i="2"/>
  <c r="GG13" i="2"/>
  <c r="GG12" i="2"/>
  <c r="HF13" i="2"/>
  <c r="HF12" i="2"/>
  <c r="HJ13" i="2"/>
  <c r="HJ12" i="2"/>
  <c r="HN13" i="2"/>
  <c r="HN12" i="2"/>
  <c r="HR13" i="2"/>
  <c r="HR12" i="2"/>
  <c r="HV13" i="2"/>
  <c r="HV12" i="2"/>
  <c r="HZ13" i="2"/>
  <c r="HZ12" i="2"/>
  <c r="ID13" i="2"/>
  <c r="ID12" i="2"/>
  <c r="IH13" i="2"/>
  <c r="IH12" i="2"/>
  <c r="IL13" i="2"/>
  <c r="IL12" i="2"/>
  <c r="IP13" i="2"/>
  <c r="IP12" i="2"/>
  <c r="IT13" i="2"/>
  <c r="IT12" i="2"/>
  <c r="IX13" i="2"/>
  <c r="IX12" i="2"/>
  <c r="JB13" i="2"/>
  <c r="JB12" i="2"/>
  <c r="JF13" i="2"/>
  <c r="JF12" i="2"/>
  <c r="JJ13" i="2"/>
  <c r="JJ12" i="2"/>
  <c r="JN13" i="2"/>
  <c r="JN12" i="2"/>
  <c r="JR13" i="2"/>
  <c r="JR12" i="2"/>
  <c r="JV13" i="2"/>
  <c r="JV12" i="2"/>
  <c r="JZ13" i="2"/>
  <c r="JZ12" i="2"/>
  <c r="KD13" i="2"/>
  <c r="KD12" i="2"/>
  <c r="KH13" i="2"/>
  <c r="KH12" i="2"/>
  <c r="KL13" i="2"/>
  <c r="KL12" i="2"/>
  <c r="KP13" i="2"/>
  <c r="KP12" i="2"/>
  <c r="KT13" i="2"/>
  <c r="KT12" i="2"/>
  <c r="KX13" i="2"/>
  <c r="KX12" i="2"/>
  <c r="LB13" i="2"/>
  <c r="LB12" i="2"/>
  <c r="LF13" i="2"/>
  <c r="LF12" i="2"/>
  <c r="LJ13" i="2"/>
  <c r="LJ12" i="2"/>
  <c r="LN13" i="2"/>
  <c r="LN12" i="2"/>
  <c r="LR13" i="2"/>
  <c r="LR12" i="2"/>
  <c r="LV13" i="2"/>
  <c r="LV12" i="2"/>
  <c r="LZ13" i="2"/>
  <c r="LZ12" i="2"/>
  <c r="MD13" i="2"/>
  <c r="MD12" i="2"/>
  <c r="MH13" i="2"/>
  <c r="MH12" i="2"/>
  <c r="ML13" i="2"/>
  <c r="ML12" i="2"/>
  <c r="MP13" i="2"/>
  <c r="MP12" i="2"/>
  <c r="MT13" i="2"/>
  <c r="MT12" i="2"/>
  <c r="MX13" i="2"/>
  <c r="MX12" i="2"/>
  <c r="NB13" i="2"/>
  <c r="NB12" i="2"/>
  <c r="NF13" i="2"/>
  <c r="NF12" i="2"/>
  <c r="NJ13" i="2"/>
  <c r="NJ12" i="2"/>
  <c r="NL13" i="2"/>
  <c r="DG7" i="2"/>
  <c r="DG13" i="2"/>
  <c r="DS7" i="2"/>
  <c r="DS13" i="2"/>
  <c r="EI7" i="2"/>
  <c r="EI13" i="2"/>
  <c r="EU7" i="2"/>
  <c r="EU13" i="2"/>
  <c r="FW7" i="2"/>
  <c r="FW13" i="2"/>
  <c r="FP7" i="2"/>
  <c r="FP13" i="2"/>
  <c r="BJ7" i="2"/>
  <c r="BJ13" i="2"/>
  <c r="BV7" i="2"/>
  <c r="BV13" i="2"/>
  <c r="CL7" i="2"/>
  <c r="CL13" i="2"/>
  <c r="CX7" i="2"/>
  <c r="CX13" i="2"/>
  <c r="DN7" i="2"/>
  <c r="DN13" i="2"/>
  <c r="DZ7" i="2"/>
  <c r="DZ13" i="2"/>
  <c r="EP7" i="2"/>
  <c r="EP13" i="2"/>
  <c r="FB7" i="2"/>
  <c r="FB13" i="2"/>
  <c r="FR7" i="2"/>
  <c r="FR13" i="2"/>
  <c r="BC7" i="2"/>
  <c r="BC13" i="2"/>
  <c r="BO7" i="2"/>
  <c r="BO13" i="2"/>
  <c r="CE7" i="2"/>
  <c r="CE13" i="2"/>
  <c r="CQ7" i="2"/>
  <c r="CQ13" i="2"/>
  <c r="FK7" i="2"/>
  <c r="FK13" i="2"/>
  <c r="BX7" i="2"/>
  <c r="BX13" i="2"/>
  <c r="CJ7" i="2"/>
  <c r="CJ13" i="2"/>
  <c r="CZ7" i="2"/>
  <c r="CZ13" i="2"/>
  <c r="DL7" i="2"/>
  <c r="DL13" i="2"/>
  <c r="EN7" i="2"/>
  <c r="EN13" i="2"/>
  <c r="FD7" i="2"/>
  <c r="FD13" i="2"/>
  <c r="BQ7" i="2"/>
  <c r="BQ13" i="2"/>
  <c r="CC7" i="2"/>
  <c r="CC13" i="2"/>
  <c r="CS7" i="2"/>
  <c r="CS13" i="2"/>
  <c r="DE7" i="2"/>
  <c r="DE13" i="2"/>
  <c r="DU7" i="2"/>
  <c r="DU13" i="2"/>
  <c r="EW7" i="2"/>
  <c r="EW13" i="2"/>
  <c r="FI7" i="2"/>
  <c r="FI13" i="2"/>
  <c r="M7" i="2"/>
  <c r="M11" i="2" s="1"/>
  <c r="U7" i="2"/>
  <c r="AC7" i="2"/>
  <c r="AK7" i="2"/>
  <c r="AS7" i="2"/>
  <c r="BE7" i="2"/>
  <c r="BM7" i="2"/>
  <c r="BU7" i="2"/>
  <c r="BY7" i="2"/>
  <c r="CG7" i="2"/>
  <c r="DM7" i="2"/>
  <c r="DQ7" i="2"/>
  <c r="DY7" i="2"/>
  <c r="EG7" i="2"/>
  <c r="EO7" i="2"/>
  <c r="ES7" i="2"/>
  <c r="FA7" i="2"/>
  <c r="FE7" i="2"/>
  <c r="FM7" i="2"/>
  <c r="FU7" i="2"/>
  <c r="GK7" i="2"/>
  <c r="GO7" i="2"/>
  <c r="GX7" i="2"/>
  <c r="GX11" i="2" s="1"/>
  <c r="HF7" i="2"/>
  <c r="HN7" i="2"/>
  <c r="HV7" i="2"/>
  <c r="O7" i="2"/>
  <c r="S7" i="2"/>
  <c r="W7" i="2"/>
  <c r="AA7" i="2"/>
  <c r="AE7" i="2"/>
  <c r="AI7" i="2"/>
  <c r="AM7" i="2"/>
  <c r="AQ7" i="2"/>
  <c r="AU7" i="2"/>
  <c r="AY7" i="2"/>
  <c r="BG7" i="2"/>
  <c r="BK7" i="2"/>
  <c r="BS7" i="2"/>
  <c r="BW7" i="2"/>
  <c r="CA7" i="2"/>
  <c r="CI7" i="2"/>
  <c r="CM7" i="2"/>
  <c r="CU7" i="2"/>
  <c r="CY7" i="2"/>
  <c r="DC7" i="2"/>
  <c r="DK7" i="2"/>
  <c r="DO7" i="2"/>
  <c r="DW7" i="2"/>
  <c r="EA7" i="2"/>
  <c r="EE7" i="2"/>
  <c r="EM7" i="2"/>
  <c r="EQ7" i="2"/>
  <c r="EY7" i="2"/>
  <c r="FC7" i="2"/>
  <c r="FG7" i="2"/>
  <c r="FO7" i="2"/>
  <c r="FS7" i="2"/>
  <c r="GA7" i="2"/>
  <c r="GE7" i="2"/>
  <c r="GI7" i="2"/>
  <c r="GM7" i="2"/>
  <c r="GQ7" i="2"/>
  <c r="GQ11" i="2" s="1"/>
  <c r="GV7" i="2"/>
  <c r="GV11" i="2" s="1"/>
  <c r="GZ7" i="2"/>
  <c r="GZ11" i="2" s="1"/>
  <c r="HD7" i="2"/>
  <c r="HD11" i="2" s="1"/>
  <c r="HH7" i="2"/>
  <c r="HL7" i="2"/>
  <c r="HP7" i="2"/>
  <c r="HT7" i="2"/>
  <c r="HX7" i="2"/>
  <c r="IB7" i="2"/>
  <c r="IF7" i="2"/>
  <c r="IJ7" i="2"/>
  <c r="IN7" i="2"/>
  <c r="IR7" i="2"/>
  <c r="IV7" i="2"/>
  <c r="IZ7" i="2"/>
  <c r="L7" i="2"/>
  <c r="P7" i="2"/>
  <c r="T7" i="2"/>
  <c r="X7" i="2"/>
  <c r="AB7" i="2"/>
  <c r="AF7" i="2"/>
  <c r="AJ7" i="2"/>
  <c r="AN7" i="2"/>
  <c r="AR7" i="2"/>
  <c r="AV7" i="2"/>
  <c r="AZ7" i="2"/>
  <c r="BD7" i="2"/>
  <c r="BH7" i="2"/>
  <c r="BL7" i="2"/>
  <c r="BP7" i="2"/>
  <c r="BT7" i="2"/>
  <c r="CB7" i="2"/>
  <c r="CF7" i="2"/>
  <c r="CN7" i="2"/>
  <c r="CR7" i="2"/>
  <c r="CV7" i="2"/>
  <c r="DD7" i="2"/>
  <c r="DH7" i="2"/>
  <c r="DP7" i="2"/>
  <c r="DT7" i="2"/>
  <c r="DX7" i="2"/>
  <c r="EB7" i="2"/>
  <c r="EF7" i="2"/>
  <c r="EJ7" i="2"/>
  <c r="ER7" i="2"/>
  <c r="EV7" i="2"/>
  <c r="EZ7" i="2"/>
  <c r="FH7" i="2"/>
  <c r="FL7" i="2"/>
  <c r="FT7" i="2"/>
  <c r="FX7" i="2"/>
  <c r="GB7" i="2"/>
  <c r="GF7" i="2"/>
  <c r="GJ7" i="2"/>
  <c r="GJ11" i="2" s="1"/>
  <c r="GN7" i="2"/>
  <c r="GN11" i="2" s="1"/>
  <c r="GS7" i="2"/>
  <c r="GS11" i="2" s="1"/>
  <c r="GW7" i="2"/>
  <c r="GW11" i="2" s="1"/>
  <c r="HA7" i="2"/>
  <c r="HA11" i="2" s="1"/>
  <c r="HE7" i="2"/>
  <c r="HI7" i="2"/>
  <c r="HM7" i="2"/>
  <c r="HQ7" i="2"/>
  <c r="HU7" i="2"/>
  <c r="HY7" i="2"/>
  <c r="IC7" i="2"/>
  <c r="IG7" i="2"/>
  <c r="IK7" i="2"/>
  <c r="IO7" i="2"/>
  <c r="IS7" i="2"/>
  <c r="IW7" i="2"/>
  <c r="JA7" i="2"/>
  <c r="JE7" i="2"/>
  <c r="JI7" i="2"/>
  <c r="JM7" i="2"/>
  <c r="JQ7" i="2"/>
  <c r="JU7" i="2"/>
  <c r="JY7" i="2"/>
  <c r="KC7" i="2"/>
  <c r="KG7" i="2"/>
  <c r="KK7" i="2"/>
  <c r="KO7" i="2"/>
  <c r="KS7" i="2"/>
  <c r="KW7" i="2"/>
  <c r="LA7" i="2"/>
  <c r="LE7" i="2"/>
  <c r="LI7" i="2"/>
  <c r="LM7" i="2"/>
  <c r="LQ7" i="2"/>
  <c r="LU7" i="2"/>
  <c r="LY7" i="2"/>
  <c r="MC7" i="2"/>
  <c r="MG7" i="2"/>
  <c r="MK7" i="2"/>
  <c r="MO7" i="2"/>
  <c r="MS7" i="2"/>
  <c r="MW7" i="2"/>
  <c r="NA7" i="2"/>
  <c r="NE7" i="2"/>
  <c r="NI7" i="2"/>
  <c r="HZ7" i="2"/>
  <c r="ID7" i="2"/>
  <c r="IH7" i="2"/>
  <c r="IL7" i="2"/>
  <c r="IP7" i="2"/>
  <c r="IT7" i="2"/>
  <c r="IX7" i="2"/>
  <c r="JB7" i="2"/>
  <c r="JF7" i="2"/>
  <c r="JJ7" i="2"/>
  <c r="JN7" i="2"/>
  <c r="JR7" i="2"/>
  <c r="JV7" i="2"/>
  <c r="JZ7" i="2"/>
  <c r="KD7" i="2"/>
  <c r="KH7" i="2"/>
  <c r="KL7" i="2"/>
  <c r="KP7" i="2"/>
  <c r="KT7" i="2"/>
  <c r="KX7" i="2"/>
  <c r="LB7" i="2"/>
  <c r="LF7" i="2"/>
  <c r="LJ7" i="2"/>
  <c r="LN7" i="2"/>
  <c r="LR7" i="2"/>
  <c r="LV7" i="2"/>
  <c r="LZ7" i="2"/>
  <c r="MD7" i="2"/>
  <c r="MH7" i="2"/>
  <c r="ML7" i="2"/>
  <c r="MP7" i="2"/>
  <c r="MT7" i="2"/>
  <c r="MX7" i="2"/>
  <c r="NB7" i="2"/>
  <c r="NF7" i="2"/>
  <c r="NJ7" i="2"/>
  <c r="GR7" i="2"/>
  <c r="GR11" i="2" s="1"/>
  <c r="N7" i="2"/>
  <c r="R7" i="2"/>
  <c r="V7" i="2"/>
  <c r="Z7" i="2"/>
  <c r="AD7" i="2"/>
  <c r="AH7" i="2"/>
  <c r="AL7" i="2"/>
  <c r="AP7" i="2"/>
  <c r="AT7" i="2"/>
  <c r="AX7" i="2"/>
  <c r="BB7" i="2"/>
  <c r="BF7" i="2"/>
  <c r="BN7" i="2"/>
  <c r="BR7" i="2"/>
  <c r="BZ7" i="2"/>
  <c r="CD7" i="2"/>
  <c r="CH7" i="2"/>
  <c r="CP7" i="2"/>
  <c r="CT7" i="2"/>
  <c r="DB7" i="2"/>
  <c r="DF7" i="2"/>
  <c r="DJ7" i="2"/>
  <c r="DR7" i="2"/>
  <c r="DV7" i="2"/>
  <c r="ED7" i="2"/>
  <c r="EH7" i="2"/>
  <c r="EL7" i="2"/>
  <c r="ET7" i="2"/>
  <c r="EX7" i="2"/>
  <c r="FF7" i="2"/>
  <c r="FJ7" i="2"/>
  <c r="FN7" i="2"/>
  <c r="FV7" i="2"/>
  <c r="FZ7" i="2"/>
  <c r="GD7" i="2"/>
  <c r="GH7" i="2"/>
  <c r="GL7" i="2"/>
  <c r="GL11" i="2" s="1"/>
  <c r="GP7" i="2"/>
  <c r="GP11" i="2" s="1"/>
  <c r="GU7" i="2"/>
  <c r="GU11" i="2" s="1"/>
  <c r="GY7" i="2"/>
  <c r="GY11" i="2" s="1"/>
  <c r="HC7" i="2"/>
  <c r="HC11" i="2" s="1"/>
  <c r="HG7" i="2"/>
  <c r="HK7" i="2"/>
  <c r="HO7" i="2"/>
  <c r="HS7" i="2"/>
  <c r="HW7" i="2"/>
  <c r="IA7" i="2"/>
  <c r="IE7" i="2"/>
  <c r="II7" i="2"/>
  <c r="IM7" i="2"/>
  <c r="IQ7" i="2"/>
  <c r="IU7" i="2"/>
  <c r="IY7" i="2"/>
  <c r="JC7" i="2"/>
  <c r="JG7" i="2"/>
  <c r="JK7" i="2"/>
  <c r="JO7" i="2"/>
  <c r="JS7" i="2"/>
  <c r="JW7" i="2"/>
  <c r="KA7" i="2"/>
  <c r="KE7" i="2"/>
  <c r="KI7" i="2"/>
  <c r="KM7" i="2"/>
  <c r="KQ7" i="2"/>
  <c r="KU7" i="2"/>
  <c r="KY7" i="2"/>
  <c r="LC7" i="2"/>
  <c r="LG7" i="2"/>
  <c r="LK7" i="2"/>
  <c r="LO7" i="2"/>
  <c r="LS7" i="2"/>
  <c r="LW7" i="2"/>
  <c r="MA7" i="2"/>
  <c r="ME7" i="2"/>
  <c r="MI7" i="2"/>
  <c r="MM7" i="2"/>
  <c r="MQ7" i="2"/>
  <c r="MU7" i="2"/>
  <c r="MY7" i="2"/>
  <c r="NC7" i="2"/>
  <c r="NG7" i="2"/>
  <c r="NK7" i="2"/>
  <c r="Q7" i="2"/>
  <c r="Y7" i="2"/>
  <c r="AG7" i="2"/>
  <c r="AO7" i="2"/>
  <c r="AW7" i="2"/>
  <c r="BA7" i="2"/>
  <c r="BI7" i="2"/>
  <c r="CK7" i="2"/>
  <c r="CO7" i="2"/>
  <c r="CW7" i="2"/>
  <c r="DA7" i="2"/>
  <c r="DI7" i="2"/>
  <c r="EC7" i="2"/>
  <c r="EK7" i="2"/>
  <c r="FQ7" i="2"/>
  <c r="FY7" i="2"/>
  <c r="GC7" i="2"/>
  <c r="GG7" i="2"/>
  <c r="GT7" i="2"/>
  <c r="GT11" i="2" s="1"/>
  <c r="HB7" i="2"/>
  <c r="HB11" i="2" s="1"/>
  <c r="HJ7" i="2"/>
  <c r="HR7" i="2"/>
  <c r="K7" i="2"/>
  <c r="JD7" i="2"/>
  <c r="JH7" i="2"/>
  <c r="JL7" i="2"/>
  <c r="JP7" i="2"/>
  <c r="JT7" i="2"/>
  <c r="JX7" i="2"/>
  <c r="KB7" i="2"/>
  <c r="KF7" i="2"/>
  <c r="KJ7" i="2"/>
  <c r="KN7" i="2"/>
  <c r="KR7" i="2"/>
  <c r="KV7" i="2"/>
  <c r="KZ7" i="2"/>
  <c r="LD7" i="2"/>
  <c r="LH7" i="2"/>
  <c r="LL7" i="2"/>
  <c r="LP7" i="2"/>
  <c r="LT7" i="2"/>
  <c r="LX7" i="2"/>
  <c r="MB7" i="2"/>
  <c r="MF7" i="2"/>
  <c r="MJ7" i="2"/>
  <c r="MN7" i="2"/>
  <c r="MR7" i="2"/>
  <c r="MV7" i="2"/>
  <c r="MZ7" i="2"/>
  <c r="ND7" i="2"/>
  <c r="NH7" i="2"/>
  <c r="NL7" i="2"/>
  <c r="B7" i="2" l="1"/>
  <c r="HN11" i="2"/>
  <c r="FA11" i="2"/>
  <c r="DY11" i="2"/>
  <c r="AS11" i="2"/>
  <c r="BY11" i="2"/>
  <c r="CI11" i="2"/>
  <c r="BW11" i="2"/>
  <c r="AY11" i="2"/>
  <c r="AQ11" i="2"/>
  <c r="AI11" i="2"/>
  <c r="AA11" i="2"/>
  <c r="O11" i="2"/>
  <c r="NJ11" i="2"/>
  <c r="NB11" i="2"/>
  <c r="LV11" i="2"/>
  <c r="LF11" i="2"/>
  <c r="KX11" i="2"/>
  <c r="JR11" i="2"/>
  <c r="JB11" i="2"/>
  <c r="IT11" i="2"/>
  <c r="HF11" i="2"/>
  <c r="GC11" i="2"/>
  <c r="FU11" i="2"/>
  <c r="EO11" i="2"/>
  <c r="BU11" i="2"/>
  <c r="AK11" i="2"/>
  <c r="AC11" i="2"/>
  <c r="U11" i="2"/>
  <c r="CF11" i="2"/>
  <c r="BT11" i="2"/>
  <c r="BD11" i="2"/>
  <c r="AN11" i="2"/>
  <c r="AF11" i="2"/>
  <c r="X11" i="2"/>
  <c r="P11" i="2"/>
  <c r="CH11" i="2"/>
  <c r="BN11" i="2"/>
  <c r="BB11" i="2"/>
  <c r="AL11" i="2"/>
  <c r="AD11" i="2"/>
  <c r="V11" i="2"/>
  <c r="N11" i="2"/>
  <c r="CA11" i="2"/>
  <c r="BG11" i="2"/>
  <c r="AU11" i="2"/>
  <c r="AM11" i="2"/>
  <c r="AE11" i="2"/>
  <c r="W11" i="2"/>
  <c r="K11" i="2"/>
  <c r="NL11" i="2"/>
  <c r="NF11" i="2"/>
  <c r="MX11" i="2"/>
  <c r="MH11" i="2"/>
  <c r="LZ11" i="2"/>
  <c r="KT11" i="2"/>
  <c r="KD11" i="2"/>
  <c r="JV11" i="2"/>
  <c r="IP11" i="2"/>
  <c r="HZ11" i="2"/>
  <c r="HR11" i="2"/>
  <c r="HJ11" i="2"/>
  <c r="GG11" i="2"/>
  <c r="FQ11" i="2"/>
  <c r="FE11" i="2"/>
  <c r="ES11" i="2"/>
  <c r="BM11" i="2"/>
  <c r="AW11" i="2"/>
  <c r="AO11" i="2"/>
  <c r="AG11" i="2"/>
  <c r="Y11" i="2"/>
  <c r="Q11" i="2"/>
  <c r="CB11" i="2"/>
  <c r="BP11" i="2"/>
  <c r="AZ11" i="2"/>
  <c r="AR11" i="2"/>
  <c r="AJ11" i="2"/>
  <c r="AB11" i="2"/>
  <c r="T11" i="2"/>
  <c r="L11" i="2"/>
  <c r="CD11" i="2"/>
  <c r="BR11" i="2"/>
  <c r="BF11" i="2"/>
  <c r="AP11" i="2"/>
  <c r="AH11" i="2"/>
  <c r="Z11" i="2"/>
  <c r="R11" i="2"/>
  <c r="S11" i="2"/>
  <c r="NH11" i="2"/>
  <c r="MZ11" i="2"/>
  <c r="MJ11" i="2"/>
  <c r="LT11" i="2"/>
  <c r="LL11" i="2"/>
  <c r="LD11" i="2"/>
  <c r="KF11" i="2"/>
  <c r="JP11" i="2"/>
  <c r="JH11" i="2"/>
  <c r="IB11" i="2"/>
  <c r="HT11" i="2"/>
  <c r="HL11" i="2"/>
  <c r="GI11" i="2"/>
  <c r="FO11" i="2"/>
  <c r="DK11" i="2"/>
  <c r="CY11" i="2"/>
  <c r="CM11" i="2"/>
  <c r="EC11" i="2"/>
  <c r="DQ11" i="2"/>
  <c r="CW11" i="2"/>
  <c r="CK11" i="2"/>
  <c r="MO11" i="2"/>
  <c r="MG11" i="2"/>
  <c r="LA11" i="2"/>
  <c r="KK11" i="2"/>
  <c r="KC11" i="2"/>
  <c r="IW11" i="2"/>
  <c r="IG11" i="2"/>
  <c r="HY11" i="2"/>
  <c r="HI11" i="2"/>
  <c r="GF11" i="2"/>
  <c r="FX11" i="2"/>
  <c r="FL11" i="2"/>
  <c r="EZ11" i="2"/>
  <c r="EF11" i="2"/>
  <c r="DT11" i="2"/>
  <c r="DH11" i="2"/>
  <c r="CV11" i="2"/>
  <c r="NG11" i="2"/>
  <c r="MY11" i="2"/>
  <c r="MQ11" i="2"/>
  <c r="MA11" i="2"/>
  <c r="LS11" i="2"/>
  <c r="KM11" i="2"/>
  <c r="JW11" i="2"/>
  <c r="JO11" i="2"/>
  <c r="JG11" i="2"/>
  <c r="II11" i="2"/>
  <c r="HS11" i="2"/>
  <c r="HK11" i="2"/>
  <c r="FZ11" i="2"/>
  <c r="FN11" i="2"/>
  <c r="EX11" i="2"/>
  <c r="DJ11" i="2"/>
  <c r="CP11" i="2"/>
  <c r="NE11" i="2"/>
  <c r="EJ11" i="2"/>
  <c r="FC11" i="2"/>
  <c r="EE11" i="2"/>
  <c r="ET11" i="2"/>
  <c r="DV11" i="2"/>
  <c r="ND11" i="2"/>
  <c r="MV11" i="2"/>
  <c r="MN11" i="2"/>
  <c r="LH11" i="2"/>
  <c r="KR11" i="2"/>
  <c r="KJ11" i="2"/>
  <c r="JD11" i="2"/>
  <c r="IN11" i="2"/>
  <c r="IF11" i="2"/>
  <c r="HH11" i="2"/>
  <c r="GE11" i="2"/>
  <c r="FS11" i="2"/>
  <c r="FG11" i="2"/>
  <c r="EM11" i="2"/>
  <c r="DO11" i="2"/>
  <c r="DC11" i="2"/>
  <c r="BK11" i="2"/>
  <c r="DM11" i="2"/>
  <c r="DA11" i="2"/>
  <c r="CO11" i="2"/>
  <c r="BI11" i="2"/>
  <c r="MS11" i="2"/>
  <c r="MC11" i="2"/>
  <c r="LM11" i="2"/>
  <c r="LE11" i="2"/>
  <c r="JY11" i="2"/>
  <c r="JI11" i="2"/>
  <c r="JA11" i="2"/>
  <c r="HU11" i="2"/>
  <c r="HE11" i="2"/>
  <c r="GB11" i="2"/>
  <c r="FH11" i="2"/>
  <c r="DX11" i="2"/>
  <c r="DD11" i="2"/>
  <c r="CR11" i="2"/>
  <c r="NK11" i="2"/>
  <c r="NC11" i="2"/>
  <c r="MU11" i="2"/>
  <c r="LO11" i="2"/>
  <c r="KY11" i="2"/>
  <c r="KQ11" i="2"/>
  <c r="KA11" i="2"/>
  <c r="JK11" i="2"/>
  <c r="IU11" i="2"/>
  <c r="IM11" i="2"/>
  <c r="HG11" i="2"/>
  <c r="FV11" i="2"/>
  <c r="FJ11" i="2"/>
  <c r="EL11" i="2"/>
  <c r="DR11" i="2"/>
  <c r="DF11" i="2"/>
  <c r="CT11" i="2"/>
  <c r="NI11" i="2"/>
  <c r="NA11" i="2"/>
  <c r="EV11" i="2"/>
  <c r="EQ11" i="2"/>
  <c r="EA11" i="2"/>
  <c r="EH11" i="2"/>
  <c r="B15" i="4"/>
  <c r="C16" i="4"/>
  <c r="AT11" i="2" l="1"/>
  <c r="C17" i="4"/>
  <c r="B16" i="4"/>
  <c r="J3" i="2"/>
  <c r="AV11" i="2" l="1"/>
  <c r="AX11" i="2"/>
  <c r="BA11" i="2" s="1"/>
  <c r="C18" i="4"/>
  <c r="B17" i="4"/>
  <c r="A5" i="2"/>
  <c r="BC11" i="2" l="1"/>
  <c r="C19" i="4"/>
  <c r="B18" i="4"/>
  <c r="C11" i="2"/>
  <c r="BH8" i="2" s="1"/>
  <c r="BE11" i="2" l="1"/>
  <c r="B19" i="4"/>
  <c r="C20" i="4"/>
  <c r="GR8" i="2"/>
  <c r="GY8" i="2"/>
  <c r="HM8" i="2"/>
  <c r="FB8" i="2"/>
  <c r="IH8" i="2"/>
  <c r="K8" i="2"/>
  <c r="EN8" i="2"/>
  <c r="KS8" i="2"/>
  <c r="AM8" i="2"/>
  <c r="JQ8" i="2"/>
  <c r="AT8" i="2"/>
  <c r="HT8" i="2"/>
  <c r="JX8" i="2"/>
  <c r="MB8" i="2"/>
  <c r="GD8" i="2"/>
  <c r="DZ8" i="2"/>
  <c r="MW8" i="2"/>
  <c r="JC8" i="2"/>
  <c r="LU8" i="2"/>
  <c r="BA8" i="2"/>
  <c r="CQ8" i="2"/>
  <c r="CJ8" i="2"/>
  <c r="IO8" i="2"/>
  <c r="IA8" i="2"/>
  <c r="KE8" i="2"/>
  <c r="MI8" i="2"/>
  <c r="GK8" i="2"/>
  <c r="Y8" i="2"/>
  <c r="FW8" i="2"/>
  <c r="LN8" i="2"/>
  <c r="EU8" i="2"/>
  <c r="DE8" i="2"/>
  <c r="LG8" i="2"/>
  <c r="JJ8" i="2"/>
  <c r="CX8" i="2"/>
  <c r="R8" i="2"/>
  <c r="DS8" i="2"/>
  <c r="DL8" i="2"/>
  <c r="FP8" i="2"/>
  <c r="FI8" i="2"/>
  <c r="KL8" i="2"/>
  <c r="NK8" i="2"/>
  <c r="EG8" i="2"/>
  <c r="CC8" i="2"/>
  <c r="IV8" i="2"/>
  <c r="KZ8" i="2"/>
  <c r="ND8" i="2"/>
  <c r="BO8" i="2"/>
  <c r="MP8" i="2"/>
  <c r="AF8" i="2"/>
  <c r="BV8" i="2"/>
  <c r="HF8" i="2"/>
  <c r="B17" i="2"/>
  <c r="BH11" i="2" l="1"/>
  <c r="BL11" i="2"/>
  <c r="GD11" i="2"/>
  <c r="GH11" i="2" s="1"/>
  <c r="GK11" i="2" s="1"/>
  <c r="GM11" i="2" s="1"/>
  <c r="GO11" i="2" s="1"/>
  <c r="C21" i="4"/>
  <c r="B20" i="4"/>
  <c r="BJ11" i="2" l="1"/>
  <c r="BO11" i="2"/>
  <c r="BQ11" i="2" s="1"/>
  <c r="BS11" i="2" s="1"/>
  <c r="B21" i="4"/>
  <c r="C22" i="4"/>
  <c r="BV11" i="2" l="1"/>
  <c r="B22" i="4"/>
  <c r="C23" i="4"/>
  <c r="BX11" i="2" l="1"/>
  <c r="BZ11" i="2" s="1"/>
  <c r="CC11" i="2" s="1"/>
  <c r="CE11" i="2" s="1"/>
  <c r="CG11" i="2" s="1"/>
  <c r="CJ11" i="2" s="1"/>
  <c r="CL11" i="2" s="1"/>
  <c r="CN11" i="2" s="1"/>
  <c r="CQ11" i="2" s="1"/>
  <c r="CS11" i="2" s="1"/>
  <c r="CU11" i="2" s="1"/>
  <c r="C24" i="4"/>
  <c r="D24" i="4" s="1"/>
  <c r="B23" i="4"/>
  <c r="CX11" i="2" l="1"/>
  <c r="CZ11" i="2" s="1"/>
  <c r="C25" i="4"/>
  <c r="B24" i="4"/>
  <c r="DB11" i="2" l="1"/>
  <c r="DE11" i="2" s="1"/>
  <c r="DG11" i="2" s="1"/>
  <c r="DI11" i="2" s="1"/>
  <c r="DL11" i="2" s="1"/>
  <c r="DN11" i="2" s="1"/>
  <c r="B25" i="4"/>
  <c r="C26" i="4"/>
  <c r="DP11" i="2" l="1"/>
  <c r="B26" i="4"/>
  <c r="C27" i="4"/>
  <c r="DS11" i="2" l="1"/>
  <c r="DU11" i="2" s="1"/>
  <c r="DW11" i="2" s="1"/>
  <c r="DZ11" i="2" s="1"/>
  <c r="EB11" i="2" s="1"/>
  <c r="ED11" i="2" s="1"/>
  <c r="C28" i="4"/>
  <c r="B27" i="4"/>
  <c r="C12" i="2" a="1"/>
  <c r="C12" i="2" s="1"/>
  <c r="EG11" i="2" l="1"/>
  <c r="EI11" i="2" s="1"/>
  <c r="EK11" i="2" s="1"/>
  <c r="EN11" i="2" s="1"/>
  <c r="EP11" i="2" s="1"/>
  <c r="ER11" i="2" s="1"/>
  <c r="EU11" i="2" s="1"/>
  <c r="EW11" i="2" s="1"/>
  <c r="EY11" i="2" s="1"/>
  <c r="B28" i="4"/>
  <c r="C29" i="4"/>
  <c r="FB11" i="2" l="1"/>
  <c r="FD11" i="2" s="1"/>
  <c r="FF11" i="2" s="1"/>
  <c r="FI11" i="2" s="1"/>
  <c r="FK11" i="2" s="1"/>
  <c r="FM11" i="2" s="1"/>
  <c r="FP11" i="2" s="1"/>
  <c r="FR11" i="2" s="1"/>
  <c r="FT11" i="2" s="1"/>
  <c r="FW11" i="2" s="1"/>
  <c r="FY11" i="2" s="1"/>
  <c r="GA11" i="2" s="1"/>
  <c r="B29" i="4"/>
  <c r="C30" i="4"/>
  <c r="HM11" i="2" l="1"/>
  <c r="HO11" i="2" s="1"/>
  <c r="C31" i="4"/>
  <c r="B30" i="4"/>
  <c r="HQ11" i="2" l="1"/>
  <c r="HP11" i="2"/>
  <c r="C32" i="4"/>
  <c r="B31" i="4"/>
  <c r="HV11" i="2" l="1"/>
  <c r="C33" i="4"/>
  <c r="B32" i="4"/>
  <c r="HX11" i="2" l="1"/>
  <c r="IA11" i="2" s="1"/>
  <c r="D23" i="4" s="1"/>
  <c r="HW11" i="2"/>
  <c r="IC11" i="2" s="1"/>
  <c r="C34" i="4"/>
  <c r="B33" i="4"/>
  <c r="IE11" i="2" l="1"/>
  <c r="ID11" i="2"/>
  <c r="D11" i="4"/>
  <c r="B34" i="4"/>
  <c r="C35" i="4"/>
  <c r="IH11" i="2" l="1"/>
  <c r="IJ11" i="2" s="1"/>
  <c r="D12" i="4"/>
  <c r="C36" i="4"/>
  <c r="B35" i="4"/>
  <c r="IL11" i="2" l="1"/>
  <c r="IK11" i="2"/>
  <c r="D13" i="4"/>
  <c r="B36" i="4"/>
  <c r="C37" i="4"/>
  <c r="IO11" i="2" l="1"/>
  <c r="IQ11" i="2" s="1"/>
  <c r="D26" i="4"/>
  <c r="D14" i="4"/>
  <c r="C38" i="4"/>
  <c r="B37" i="4"/>
  <c r="D30" i="4"/>
  <c r="IS11" i="2" l="1"/>
  <c r="IR11" i="2"/>
  <c r="D16" i="4"/>
  <c r="D15" i="4"/>
  <c r="B38" i="4"/>
  <c r="C39" i="4"/>
  <c r="IV11" i="2" l="1"/>
  <c r="IX11" i="2" s="1"/>
  <c r="D17" i="4"/>
  <c r="B39" i="4"/>
  <c r="C40" i="4"/>
  <c r="D32" i="4"/>
  <c r="IZ11" i="2" l="1"/>
  <c r="IY11" i="2"/>
  <c r="D18" i="4"/>
  <c r="B40" i="4"/>
  <c r="C41" i="4"/>
  <c r="JC11" i="2" l="1"/>
  <c r="JE11" i="2" s="1"/>
  <c r="D19" i="4"/>
  <c r="C42" i="4"/>
  <c r="B41" i="4"/>
  <c r="JJ11" i="2" l="1"/>
  <c r="JF11" i="2"/>
  <c r="D20" i="4"/>
  <c r="B42" i="4"/>
  <c r="C43" i="4"/>
  <c r="JL11" i="2" l="1"/>
  <c r="D21" i="4"/>
  <c r="B43" i="4"/>
  <c r="C44" i="4"/>
  <c r="D38" i="4"/>
  <c r="JN11" i="2" l="1"/>
  <c r="JM11" i="2"/>
  <c r="D22" i="4"/>
  <c r="C45" i="4"/>
  <c r="B44" i="4"/>
  <c r="JQ11" i="2" l="1"/>
  <c r="JS11" i="2" s="1"/>
  <c r="C46" i="4"/>
  <c r="B45" i="4"/>
  <c r="JU11" i="2" l="1"/>
  <c r="JX11" i="2" s="1"/>
  <c r="JZ11" i="2" s="1"/>
  <c r="KB11" i="2" s="1"/>
  <c r="KE11" i="2" s="1"/>
  <c r="KG11" i="2" s="1"/>
  <c r="JT11" i="2"/>
  <c r="C47" i="4"/>
  <c r="B46" i="4"/>
  <c r="D42" i="4"/>
  <c r="KI11" i="2" l="1"/>
  <c r="KH11" i="2"/>
  <c r="D27" i="4"/>
  <c r="D25" i="4"/>
  <c r="B47" i="4"/>
  <c r="C48" i="4"/>
  <c r="KL11" i="2" l="1"/>
  <c r="KN11" i="2" s="1"/>
  <c r="D28" i="4"/>
  <c r="B48" i="4"/>
  <c r="C49" i="4"/>
  <c r="D44" i="4"/>
  <c r="KP11" i="2" l="1"/>
  <c r="KS11" i="2" s="1"/>
  <c r="KU11" i="2" s="1"/>
  <c r="KO11" i="2"/>
  <c r="D29" i="4"/>
  <c r="C50" i="4"/>
  <c r="B49" i="4"/>
  <c r="KW11" i="2" l="1"/>
  <c r="KV11" i="2"/>
  <c r="D31" i="4"/>
  <c r="C51" i="4"/>
  <c r="B50" i="4"/>
  <c r="D46" i="4"/>
  <c r="KZ11" i="2" l="1"/>
  <c r="LB11" i="2" s="1"/>
  <c r="D33" i="4"/>
  <c r="B51" i="4"/>
  <c r="C52" i="4"/>
  <c r="LC11" i="2" l="1"/>
  <c r="LG11" i="2" s="1"/>
  <c r="LI11" i="2" s="1"/>
  <c r="D34" i="4"/>
  <c r="C53" i="4"/>
  <c r="B52" i="4"/>
  <c r="D52" i="4"/>
  <c r="LK11" i="2" l="1"/>
  <c r="LN11" i="2" s="1"/>
  <c r="LJ11" i="2"/>
  <c r="D35" i="4"/>
  <c r="D48" i="4"/>
  <c r="B53" i="4"/>
  <c r="C54" i="4"/>
  <c r="LP11" i="2" l="1"/>
  <c r="D36" i="4"/>
  <c r="C55" i="4"/>
  <c r="B54" i="4"/>
  <c r="LR11" i="2" l="1"/>
  <c r="LQ11" i="2"/>
  <c r="D37" i="4"/>
  <c r="B55" i="4"/>
  <c r="C56" i="4"/>
  <c r="LU11" i="2" l="1"/>
  <c r="LW11" i="2" s="1"/>
  <c r="D39" i="4"/>
  <c r="B56" i="4"/>
  <c r="C57" i="4"/>
  <c r="LY11" i="2" l="1"/>
  <c r="MB11" i="2" s="1"/>
  <c r="MD11" i="2" s="1"/>
  <c r="LX11" i="2"/>
  <c r="D40" i="4"/>
  <c r="C58" i="4"/>
  <c r="D58" i="4" s="1"/>
  <c r="B57" i="4"/>
  <c r="MF11" i="2" l="1"/>
  <c r="MI11" i="2" s="1"/>
  <c r="MK11" i="2" s="1"/>
  <c r="ME11" i="2"/>
  <c r="D41" i="4"/>
  <c r="B58" i="4"/>
  <c r="C59" i="4"/>
  <c r="MM11" i="2" l="1"/>
  <c r="MP11" i="2" s="1"/>
  <c r="MR11" i="2" s="1"/>
  <c r="MT11" i="2" s="1"/>
  <c r="MW11" i="2" s="1"/>
  <c r="ML11" i="2"/>
  <c r="D43" i="4"/>
  <c r="D47" i="4"/>
  <c r="B59" i="4"/>
  <c r="C60" i="4"/>
  <c r="D60" i="4" s="1"/>
  <c r="D45" i="4" l="1"/>
  <c r="B60" i="4"/>
  <c r="C61" i="4"/>
  <c r="D49" i="4" l="1"/>
  <c r="C62" i="4"/>
  <c r="B61" i="4"/>
  <c r="D50" i="4" l="1"/>
  <c r="B62" i="4"/>
  <c r="C63" i="4"/>
  <c r="D63" i="4" s="1"/>
  <c r="D53" i="4" l="1"/>
  <c r="D51" i="4"/>
  <c r="B63" i="4"/>
  <c r="C64" i="4"/>
  <c r="D64" i="4" s="1"/>
  <c r="D54" i="4" l="1"/>
  <c r="B64" i="4"/>
  <c r="C65" i="4"/>
  <c r="D55" i="4" l="1"/>
  <c r="B65" i="4"/>
  <c r="C66" i="4"/>
  <c r="D66" i="4" s="1"/>
  <c r="D56" i="4" l="1"/>
  <c r="C67" i="4"/>
  <c r="B66" i="4"/>
  <c r="D57" i="4" l="1"/>
  <c r="B67" i="4"/>
  <c r="C68" i="4"/>
  <c r="D68" i="4" s="1"/>
  <c r="D59" i="4" l="1"/>
  <c r="B68" i="4"/>
  <c r="C69" i="4"/>
  <c r="D61" i="4" l="1"/>
  <c r="C70" i="4"/>
  <c r="B69" i="4"/>
  <c r="D65" i="4" l="1"/>
  <c r="D62" i="4"/>
  <c r="C71" i="4"/>
  <c r="B70" i="4"/>
  <c r="D67" i="4" l="1"/>
  <c r="B71" i="4"/>
  <c r="C72" i="4"/>
  <c r="D72" i="4" s="1"/>
  <c r="D69" i="4" l="1"/>
  <c r="B72" i="4"/>
  <c r="C73" i="4"/>
  <c r="D70" i="4" l="1"/>
  <c r="D73" i="4"/>
  <c r="C74" i="4"/>
  <c r="D74" i="4" s="1"/>
  <c r="B73" i="4"/>
  <c r="D71" i="4" l="1"/>
  <c r="B74" i="4"/>
  <c r="C75" i="4"/>
  <c r="D75" i="4" l="1"/>
  <c r="C76" i="4"/>
  <c r="D76" i="4" s="1"/>
  <c r="B75" i="4"/>
  <c r="C77" i="4" l="1"/>
  <c r="D77" i="4" s="1"/>
  <c r="B76" i="4"/>
  <c r="C78" i="4" l="1"/>
  <c r="D78" i="4" s="1"/>
  <c r="B77" i="4"/>
  <c r="B78" i="4" l="1"/>
  <c r="C79" i="4"/>
  <c r="D79" i="4" s="1"/>
  <c r="B79" i="4" l="1"/>
  <c r="C80" i="4"/>
  <c r="D80" i="4" s="1"/>
  <c r="B80" i="4" l="1"/>
  <c r="C81" i="4"/>
  <c r="D81" i="4" s="1"/>
  <c r="C82" i="4" l="1"/>
  <c r="D82" i="4" s="1"/>
  <c r="B81" i="4"/>
  <c r="C83" i="4" l="1"/>
  <c r="D83" i="4" s="1"/>
  <c r="B82" i="4"/>
  <c r="C84" i="4" l="1"/>
  <c r="D84" i="4" s="1"/>
  <c r="B83" i="4"/>
  <c r="B84" i="4" l="1"/>
  <c r="C85" i="4"/>
  <c r="D85" i="4" s="1"/>
  <c r="B85" i="4" l="1"/>
  <c r="C86" i="4"/>
  <c r="D86" i="4" s="1"/>
  <c r="C87" i="4" l="1"/>
  <c r="D87" i="4" s="1"/>
  <c r="B86" i="4"/>
  <c r="B87" i="4" l="1"/>
  <c r="C88" i="4"/>
  <c r="D88" i="4" s="1"/>
  <c r="B88" i="4" l="1"/>
  <c r="C89" i="4"/>
  <c r="D89" i="4" s="1"/>
  <c r="B89" i="4" l="1"/>
  <c r="C90" i="4"/>
  <c r="D90" i="4" s="1"/>
  <c r="C91" i="4" l="1"/>
  <c r="D91" i="4" s="1"/>
  <c r="B90" i="4"/>
  <c r="B91" i="4" l="1"/>
  <c r="C92" i="4"/>
  <c r="D92" i="4" s="1"/>
  <c r="B92" i="4" l="1"/>
  <c r="C93" i="4"/>
  <c r="D93" i="4" s="1"/>
  <c r="B93" i="4" l="1"/>
  <c r="C94" i="4"/>
  <c r="D94" i="4" s="1"/>
  <c r="C95" i="4" l="1"/>
  <c r="D95" i="4" s="1"/>
  <c r="B94" i="4"/>
  <c r="B95" i="4" l="1"/>
  <c r="C96" i="4"/>
  <c r="D96" i="4" s="1"/>
  <c r="B96" i="4" l="1"/>
  <c r="C97" i="4"/>
  <c r="D97" i="4" s="1"/>
  <c r="C98" i="4" l="1"/>
  <c r="D98" i="4" s="1"/>
  <c r="B97" i="4"/>
  <c r="C99" i="4" l="1"/>
  <c r="D99" i="4" s="1"/>
  <c r="B98" i="4"/>
  <c r="B99" i="4" l="1"/>
  <c r="C100" i="4"/>
  <c r="D100" i="4" s="1"/>
  <c r="B100" i="4" l="1"/>
  <c r="C101" i="4"/>
  <c r="D101" i="4" s="1"/>
  <c r="B101" i="4" l="1"/>
  <c r="C102" i="4"/>
  <c r="D102" i="4" s="1"/>
  <c r="C103" i="4" l="1"/>
  <c r="D103" i="4" s="1"/>
  <c r="B102" i="4"/>
  <c r="B103" i="4" l="1"/>
  <c r="C104" i="4"/>
  <c r="D104" i="4" s="1"/>
  <c r="B104" i="4" l="1"/>
  <c r="C105" i="4"/>
  <c r="D105" i="4" s="1"/>
  <c r="B105" i="4" l="1"/>
  <c r="C106" i="4"/>
  <c r="D106" i="4" s="1"/>
  <c r="C107" i="4" l="1"/>
  <c r="D107" i="4" s="1"/>
  <c r="B106" i="4"/>
  <c r="B107" i="4" l="1"/>
  <c r="C108" i="4"/>
  <c r="D108" i="4" s="1"/>
  <c r="B108" i="4" l="1"/>
  <c r="C109" i="4"/>
  <c r="D109" i="4" s="1"/>
  <c r="B109" i="4" l="1"/>
  <c r="C110" i="4"/>
  <c r="D110" i="4" s="1"/>
  <c r="C111" i="4" l="1"/>
  <c r="D111" i="4" s="1"/>
  <c r="B110" i="4"/>
  <c r="B111" i="4" l="1"/>
  <c r="C112" i="4"/>
  <c r="D112" i="4" s="1"/>
  <c r="B112" i="4" l="1"/>
  <c r="C113" i="4"/>
  <c r="D113" i="4" s="1"/>
  <c r="C114" i="4" l="1"/>
  <c r="D114" i="4" s="1"/>
  <c r="B113" i="4"/>
  <c r="C115" i="4" l="1"/>
  <c r="D115" i="4" s="1"/>
  <c r="B114" i="4"/>
  <c r="B115" i="4" l="1"/>
  <c r="C116" i="4"/>
  <c r="D116" i="4" s="1"/>
  <c r="B116" i="4" l="1"/>
  <c r="C117" i="4"/>
  <c r="D117" i="4" s="1"/>
  <c r="B117" i="4" l="1"/>
  <c r="C118" i="4"/>
  <c r="D118" i="4" s="1"/>
  <c r="C119" i="4" l="1"/>
  <c r="D119" i="4" s="1"/>
  <c r="B118" i="4"/>
  <c r="B119" i="4" l="1"/>
  <c r="C120" i="4"/>
  <c r="D120" i="4" s="1"/>
  <c r="B120" i="4" l="1"/>
  <c r="C121" i="4"/>
  <c r="D121" i="4" s="1"/>
  <c r="B121" i="4" l="1"/>
  <c r="C122" i="4"/>
  <c r="D122" i="4" s="1"/>
  <c r="C123" i="4" l="1"/>
  <c r="D123" i="4" s="1"/>
  <c r="B122" i="4"/>
  <c r="B123" i="4" l="1"/>
  <c r="C124" i="4"/>
  <c r="D124" i="4" s="1"/>
  <c r="B124" i="4" l="1"/>
  <c r="C125" i="4"/>
  <c r="D125" i="4" s="1"/>
  <c r="E125" i="4" s="1"/>
  <c r="B125" i="4" l="1"/>
  <c r="C126" i="4"/>
  <c r="D126" i="4" s="1"/>
  <c r="C127" i="4" l="1"/>
  <c r="D127" i="4" s="1"/>
  <c r="B126" i="4"/>
  <c r="B127" i="4" l="1"/>
  <c r="C128" i="4"/>
  <c r="D128" i="4" s="1"/>
  <c r="B128" i="4" l="1"/>
  <c r="C129" i="4"/>
  <c r="D129" i="4" s="1"/>
  <c r="C130" i="4" l="1"/>
  <c r="D130" i="4" s="1"/>
  <c r="B129" i="4"/>
  <c r="C131" i="4" l="1"/>
  <c r="B130" i="4"/>
  <c r="D131" i="4" l="1"/>
  <c r="B131" i="4"/>
  <c r="C132" i="4"/>
  <c r="B132" i="4" l="1"/>
  <c r="D132" i="4"/>
  <c r="C133" i="4"/>
  <c r="B133" i="4" l="1"/>
  <c r="C134" i="4"/>
  <c r="D133" i="4"/>
  <c r="E132" i="4"/>
  <c r="F132" i="4"/>
  <c r="E133" i="4" l="1"/>
  <c r="F133" i="4"/>
  <c r="C135" i="4"/>
  <c r="D134" i="4"/>
  <c r="B134" i="4"/>
  <c r="C136" i="4" l="1"/>
  <c r="B135" i="4"/>
  <c r="D135" i="4"/>
  <c r="E134" i="4"/>
  <c r="F134" i="4"/>
  <c r="F135" i="4" l="1"/>
  <c r="E135" i="4"/>
  <c r="C137" i="4"/>
  <c r="B136" i="4"/>
  <c r="D136" i="4"/>
  <c r="C138" i="4" l="1"/>
  <c r="D137" i="4"/>
  <c r="B137" i="4"/>
  <c r="F136" i="4"/>
  <c r="E136" i="4"/>
  <c r="F137" i="4" l="1"/>
  <c r="E137" i="4"/>
  <c r="B138" i="4"/>
  <c r="D138" i="4"/>
  <c r="C139" i="4"/>
  <c r="E138" i="4" l="1"/>
  <c r="F138" i="4"/>
  <c r="C140" i="4"/>
  <c r="B139" i="4"/>
  <c r="D139" i="4"/>
  <c r="B140" i="4" l="1"/>
  <c r="D140" i="4"/>
  <c r="C141" i="4"/>
  <c r="E139" i="4"/>
  <c r="F139" i="4"/>
  <c r="B141" i="4" l="1"/>
  <c r="C142" i="4"/>
  <c r="D141" i="4"/>
  <c r="F140" i="4"/>
  <c r="E140" i="4"/>
  <c r="F141" i="4" l="1"/>
  <c r="E141" i="4"/>
  <c r="D142" i="4"/>
  <c r="C143" i="4"/>
  <c r="B142" i="4"/>
  <c r="C144" i="4" l="1"/>
  <c r="D143" i="4"/>
  <c r="B143" i="4"/>
  <c r="E142" i="4"/>
  <c r="F142" i="4"/>
  <c r="F143" i="4" l="1"/>
  <c r="E143" i="4"/>
  <c r="B144" i="4"/>
  <c r="C145" i="4"/>
  <c r="D144" i="4"/>
  <c r="D145" i="4" l="1"/>
  <c r="C146" i="4"/>
  <c r="B145" i="4"/>
  <c r="E144" i="4"/>
  <c r="F144" i="4"/>
  <c r="C147" i="4" l="1"/>
  <c r="B146" i="4"/>
  <c r="D146" i="4"/>
  <c r="F145" i="4"/>
  <c r="E145" i="4"/>
  <c r="E146" i="4" l="1"/>
  <c r="F146" i="4"/>
  <c r="C148" i="4"/>
  <c r="D147" i="4"/>
  <c r="B147" i="4"/>
  <c r="F147" i="4" l="1"/>
  <c r="E147" i="4"/>
  <c r="D148" i="4"/>
  <c r="B148" i="4"/>
  <c r="C149" i="4"/>
  <c r="F148" i="4" l="1"/>
  <c r="E148" i="4"/>
  <c r="B149" i="4"/>
  <c r="C150" i="4"/>
  <c r="D149" i="4"/>
  <c r="C151" i="4" l="1"/>
  <c r="B150" i="4"/>
  <c r="D150" i="4"/>
  <c r="E149" i="4"/>
  <c r="F149" i="4"/>
  <c r="E150" i="4" l="1"/>
  <c r="F150" i="4"/>
  <c r="C152" i="4"/>
  <c r="B151" i="4"/>
  <c r="D151" i="4"/>
  <c r="K249" i="2"/>
  <c r="K248" i="2" s="1"/>
  <c r="K247" i="2" s="1"/>
  <c r="K246" i="2" s="1"/>
  <c r="J9" i="2"/>
  <c r="B152" i="4" l="1"/>
  <c r="C153" i="4"/>
  <c r="D152" i="4"/>
  <c r="F151" i="4"/>
  <c r="E151" i="4"/>
  <c r="M246" i="2"/>
  <c r="N246" i="2"/>
  <c r="K245" i="2"/>
  <c r="N249" i="2"/>
  <c r="M249" i="2"/>
  <c r="M247" i="2"/>
  <c r="N247" i="2"/>
  <c r="M248" i="2"/>
  <c r="N248" i="2"/>
  <c r="E152" i="4" l="1"/>
  <c r="F152" i="4"/>
  <c r="B153" i="4"/>
  <c r="D153" i="4"/>
  <c r="C154" i="4"/>
  <c r="N245" i="2"/>
  <c r="M245" i="2"/>
  <c r="K244" i="2"/>
  <c r="E153" i="4" l="1"/>
  <c r="F153" i="4"/>
  <c r="D154" i="4"/>
  <c r="B154" i="4"/>
  <c r="M244" i="2"/>
  <c r="N244" i="2"/>
  <c r="K243" i="2"/>
  <c r="F154" i="4" l="1"/>
  <c r="E154" i="4"/>
  <c r="M243" i="2"/>
  <c r="N243" i="2"/>
  <c r="K242" i="2"/>
  <c r="M242" i="2" l="1"/>
  <c r="N242" i="2"/>
  <c r="K241" i="2"/>
  <c r="N241" i="2" l="1"/>
  <c r="M241" i="2"/>
  <c r="K240" i="2"/>
  <c r="N240" i="2" l="1"/>
  <c r="M240" i="2"/>
  <c r="K239" i="2"/>
  <c r="N239" i="2" l="1"/>
  <c r="M239" i="2"/>
  <c r="K238" i="2"/>
  <c r="N238" i="2" l="1"/>
  <c r="M238" i="2"/>
  <c r="K237" i="2"/>
  <c r="M237" i="2" l="1"/>
  <c r="N237" i="2"/>
  <c r="K236" i="2"/>
  <c r="N236" i="2" l="1"/>
  <c r="M236" i="2"/>
  <c r="K235" i="2"/>
  <c r="M235" i="2" l="1"/>
  <c r="N235" i="2"/>
  <c r="K234" i="2"/>
  <c r="M234" i="2" l="1"/>
  <c r="N234" i="2"/>
  <c r="K233" i="2"/>
  <c r="C155" i="4"/>
  <c r="D155" i="4" s="1"/>
  <c r="N233" i="2" l="1"/>
  <c r="M233" i="2"/>
  <c r="K232" i="2"/>
  <c r="B155" i="4"/>
  <c r="C156" i="4"/>
  <c r="D156" i="4" s="1"/>
  <c r="M232" i="2" l="1"/>
  <c r="N232" i="2"/>
  <c r="K231" i="2"/>
  <c r="E156" i="4"/>
  <c r="F156" i="4"/>
  <c r="B156" i="4"/>
  <c r="C157" i="4"/>
  <c r="D157" i="4" s="1"/>
  <c r="N231" i="2" l="1"/>
  <c r="M231" i="2"/>
  <c r="K230" i="2"/>
  <c r="E157" i="4"/>
  <c r="F157" i="4"/>
  <c r="B157" i="4"/>
  <c r="C158" i="4"/>
  <c r="D158" i="4" s="1"/>
  <c r="N230" i="2" l="1"/>
  <c r="M230" i="2"/>
  <c r="K229" i="2"/>
  <c r="E158" i="4"/>
  <c r="F158" i="4"/>
  <c r="B158" i="4"/>
  <c r="C159" i="4"/>
  <c r="D159" i="4" s="1"/>
  <c r="N229" i="2" l="1"/>
  <c r="M229" i="2"/>
  <c r="K228" i="2"/>
  <c r="E159" i="4"/>
  <c r="F159" i="4"/>
  <c r="B159" i="4"/>
  <c r="C160" i="4"/>
  <c r="D160" i="4" s="1"/>
  <c r="N228" i="2" l="1"/>
  <c r="M228" i="2"/>
  <c r="K227" i="2"/>
  <c r="E160" i="4"/>
  <c r="F160" i="4"/>
  <c r="B160" i="4"/>
  <c r="C161" i="4"/>
  <c r="D161" i="4" s="1"/>
  <c r="M227" i="2" l="1"/>
  <c r="N227" i="2"/>
  <c r="K226" i="2"/>
  <c r="B161" i="4"/>
  <c r="C162" i="4"/>
  <c r="D162" i="4" s="1"/>
  <c r="N226" i="2" l="1"/>
  <c r="M226" i="2"/>
  <c r="K225" i="2"/>
  <c r="E162" i="4"/>
  <c r="F162" i="4"/>
  <c r="B162" i="4"/>
  <c r="C163" i="4"/>
  <c r="D163" i="4" s="1"/>
  <c r="M225" i="2" l="1"/>
  <c r="N225" i="2"/>
  <c r="K224" i="2"/>
  <c r="E163" i="4"/>
  <c r="F163" i="4"/>
  <c r="B163" i="4"/>
  <c r="C164" i="4"/>
  <c r="D164" i="4" s="1"/>
  <c r="N224" i="2" l="1"/>
  <c r="M224" i="2"/>
  <c r="K223" i="2"/>
  <c r="E164" i="4"/>
  <c r="F164" i="4"/>
  <c r="B164" i="4"/>
  <c r="C165" i="4"/>
  <c r="D165" i="4" s="1"/>
  <c r="N223" i="2" l="1"/>
  <c r="M223" i="2"/>
  <c r="K222" i="2"/>
  <c r="E165" i="4"/>
  <c r="F165" i="4"/>
  <c r="B165" i="4"/>
  <c r="C166" i="4"/>
  <c r="D166" i="4" s="1"/>
  <c r="N222" i="2" l="1"/>
  <c r="M222" i="2"/>
  <c r="K221" i="2"/>
  <c r="E166" i="4"/>
  <c r="F166" i="4"/>
  <c r="B166" i="4"/>
  <c r="C167" i="4"/>
  <c r="D167" i="4" s="1"/>
  <c r="N221" i="2" l="1"/>
  <c r="M221" i="2"/>
  <c r="K220" i="2"/>
  <c r="B167" i="4"/>
  <c r="C168" i="4"/>
  <c r="D168" i="4" s="1"/>
  <c r="N220" i="2" l="1"/>
  <c r="M220" i="2"/>
  <c r="K219" i="2"/>
  <c r="E168" i="4"/>
  <c r="F168" i="4"/>
  <c r="B168" i="4"/>
  <c r="C169" i="4"/>
  <c r="D169" i="4" s="1"/>
  <c r="M219" i="2" l="1"/>
  <c r="N219" i="2"/>
  <c r="K218" i="2"/>
  <c r="E169" i="4"/>
  <c r="F169" i="4"/>
  <c r="B169" i="4"/>
  <c r="C170" i="4"/>
  <c r="D170" i="4" s="1"/>
  <c r="N218" i="2" l="1"/>
  <c r="M218" i="2"/>
  <c r="K217" i="2"/>
  <c r="E170" i="4"/>
  <c r="F170" i="4"/>
  <c r="B170" i="4"/>
  <c r="C171" i="4"/>
  <c r="D171" i="4" s="1"/>
  <c r="N217" i="2" l="1"/>
  <c r="M217" i="2"/>
  <c r="K216" i="2"/>
  <c r="E171" i="4"/>
  <c r="F171" i="4"/>
  <c r="B171" i="4"/>
  <c r="C172" i="4"/>
  <c r="D172" i="4" s="1"/>
  <c r="N216" i="2" l="1"/>
  <c r="M216" i="2"/>
  <c r="K215" i="2"/>
  <c r="E172" i="4"/>
  <c r="F172" i="4"/>
  <c r="B172" i="4"/>
  <c r="C173" i="4"/>
  <c r="D173" i="4" s="1"/>
  <c r="N215" i="2" l="1"/>
  <c r="M215" i="2"/>
  <c r="K214" i="2"/>
  <c r="B173" i="4"/>
  <c r="C174" i="4"/>
  <c r="D174" i="4" s="1"/>
  <c r="N214" i="2" l="1"/>
  <c r="M214" i="2"/>
  <c r="K213" i="2"/>
  <c r="E174" i="4"/>
  <c r="F174" i="4"/>
  <c r="B174" i="4"/>
  <c r="C175" i="4"/>
  <c r="D175" i="4" s="1"/>
  <c r="M213" i="2" l="1"/>
  <c r="N213" i="2"/>
  <c r="K212" i="2"/>
  <c r="E175" i="4"/>
  <c r="F175" i="4"/>
  <c r="B175" i="4"/>
  <c r="C176" i="4"/>
  <c r="D176" i="4" s="1"/>
  <c r="N212" i="2" l="1"/>
  <c r="M212" i="2"/>
  <c r="K211" i="2"/>
  <c r="E176" i="4"/>
  <c r="F176" i="4"/>
  <c r="B176" i="4"/>
  <c r="C177" i="4"/>
  <c r="D177" i="4" s="1"/>
  <c r="N211" i="2" l="1"/>
  <c r="M211" i="2"/>
  <c r="K210" i="2"/>
  <c r="E177" i="4"/>
  <c r="F177" i="4"/>
  <c r="B177" i="4"/>
  <c r="C178" i="4"/>
  <c r="D178" i="4" s="1"/>
  <c r="N210" i="2" l="1"/>
  <c r="M210" i="2"/>
  <c r="K209" i="2"/>
  <c r="E178" i="4"/>
  <c r="F178" i="4"/>
  <c r="B178" i="4"/>
  <c r="C179" i="4"/>
  <c r="D179" i="4" s="1"/>
  <c r="N209" i="2" l="1"/>
  <c r="M209" i="2"/>
  <c r="K208" i="2"/>
  <c r="B179" i="4"/>
  <c r="C180" i="4"/>
  <c r="D180" i="4" s="1"/>
  <c r="N208" i="2" l="1"/>
  <c r="M208" i="2"/>
  <c r="K207" i="2"/>
  <c r="E180" i="4"/>
  <c r="F180" i="4"/>
  <c r="B180" i="4"/>
  <c r="C181" i="4"/>
  <c r="D181" i="4" s="1"/>
  <c r="N207" i="2" l="1"/>
  <c r="M207" i="2"/>
  <c r="K206" i="2"/>
  <c r="E181" i="4"/>
  <c r="F181" i="4"/>
  <c r="B181" i="4"/>
  <c r="C182" i="4"/>
  <c r="D182" i="4" s="1"/>
  <c r="N206" i="2" l="1"/>
  <c r="M206" i="2"/>
  <c r="K205" i="2"/>
  <c r="E182" i="4"/>
  <c r="F182" i="4"/>
  <c r="B182" i="4"/>
  <c r="C183" i="4"/>
  <c r="D183" i="4" s="1"/>
  <c r="N205" i="2" l="1"/>
  <c r="M205" i="2"/>
  <c r="K204" i="2"/>
  <c r="E183" i="4"/>
  <c r="F183" i="4"/>
  <c r="B183" i="4"/>
  <c r="C184" i="4"/>
  <c r="D184" i="4" s="1"/>
  <c r="M204" i="2" l="1"/>
  <c r="N204" i="2"/>
  <c r="K203" i="2"/>
  <c r="E184" i="4"/>
  <c r="F184" i="4"/>
  <c r="B184" i="4"/>
  <c r="C185" i="4"/>
  <c r="D185" i="4" s="1"/>
  <c r="N203" i="2" l="1"/>
  <c r="M203" i="2"/>
  <c r="K202" i="2"/>
  <c r="B185" i="4"/>
  <c r="C186" i="4"/>
  <c r="D186" i="4" s="1"/>
  <c r="N202" i="2" l="1"/>
  <c r="M202" i="2"/>
  <c r="K201" i="2"/>
  <c r="E186" i="4"/>
  <c r="F186" i="4"/>
  <c r="B186" i="4"/>
  <c r="C187" i="4"/>
  <c r="D187" i="4" s="1"/>
  <c r="N201" i="2" l="1"/>
  <c r="M201" i="2"/>
  <c r="K200" i="2"/>
  <c r="E187" i="4"/>
  <c r="F187" i="4"/>
  <c r="B187" i="4"/>
  <c r="C188" i="4"/>
  <c r="D188" i="4" s="1"/>
  <c r="N200" i="2" l="1"/>
  <c r="M200" i="2"/>
  <c r="K199" i="2"/>
  <c r="E188" i="4"/>
  <c r="F188" i="4"/>
  <c r="B188" i="4"/>
  <c r="C189" i="4"/>
  <c r="D189" i="4" s="1"/>
  <c r="M199" i="2" l="1"/>
  <c r="N199" i="2"/>
  <c r="K198" i="2"/>
  <c r="E189" i="4"/>
  <c r="F189" i="4"/>
  <c r="B189" i="4"/>
  <c r="C190" i="4"/>
  <c r="D190" i="4" s="1"/>
  <c r="M198" i="2" l="1"/>
  <c r="N198" i="2"/>
  <c r="K197" i="2"/>
  <c r="E190" i="4"/>
  <c r="F190" i="4"/>
  <c r="B190" i="4"/>
  <c r="C191" i="4"/>
  <c r="D191" i="4" s="1"/>
  <c r="M197" i="2" l="1"/>
  <c r="N197" i="2"/>
  <c r="K196" i="2"/>
  <c r="B191" i="4"/>
  <c r="C192" i="4"/>
  <c r="D192" i="4" s="1"/>
  <c r="M196" i="2" l="1"/>
  <c r="N196" i="2"/>
  <c r="K195" i="2"/>
  <c r="E192" i="4"/>
  <c r="F192" i="4"/>
  <c r="B192" i="4"/>
  <c r="C193" i="4"/>
  <c r="D193" i="4" s="1"/>
  <c r="M195" i="2" l="1"/>
  <c r="N195" i="2"/>
  <c r="K194" i="2"/>
  <c r="E193" i="4"/>
  <c r="F193" i="4"/>
  <c r="B193" i="4"/>
  <c r="C194" i="4"/>
  <c r="D194" i="4" s="1"/>
  <c r="M194" i="2" l="1"/>
  <c r="N194" i="2"/>
  <c r="K193" i="2"/>
  <c r="E194" i="4"/>
  <c r="F194" i="4"/>
  <c r="B194" i="4"/>
  <c r="C195" i="4"/>
  <c r="D195" i="4" s="1"/>
  <c r="M193" i="2" l="1"/>
  <c r="N193" i="2"/>
  <c r="K192" i="2"/>
  <c r="E195" i="4"/>
  <c r="F195" i="4"/>
  <c r="B195" i="4"/>
  <c r="C196" i="4"/>
  <c r="D196" i="4" s="1"/>
  <c r="N192" i="2" l="1"/>
  <c r="M192" i="2"/>
  <c r="K191" i="2"/>
  <c r="E196" i="4"/>
  <c r="F196" i="4"/>
  <c r="B196" i="4"/>
  <c r="C197" i="4"/>
  <c r="D197" i="4" s="1"/>
  <c r="N191" i="2" l="1"/>
  <c r="M191" i="2"/>
  <c r="K190" i="2"/>
  <c r="B197" i="4"/>
  <c r="C198" i="4"/>
  <c r="D198" i="4" s="1"/>
  <c r="M190" i="2" l="1"/>
  <c r="N190" i="2"/>
  <c r="K189" i="2"/>
  <c r="E198" i="4"/>
  <c r="F198" i="4"/>
  <c r="B198" i="4"/>
  <c r="C199" i="4"/>
  <c r="D199" i="4" s="1"/>
  <c r="M189" i="2" l="1"/>
  <c r="N189" i="2"/>
  <c r="K188" i="2"/>
  <c r="E199" i="4"/>
  <c r="F199" i="4"/>
  <c r="B199" i="4"/>
  <c r="C200" i="4"/>
  <c r="D200" i="4" s="1"/>
  <c r="N188" i="2" l="1"/>
  <c r="M188" i="2"/>
  <c r="K187" i="2"/>
  <c r="E200" i="4"/>
  <c r="F200" i="4"/>
  <c r="B200" i="4"/>
  <c r="C201" i="4"/>
  <c r="D201" i="4" s="1"/>
  <c r="M187" i="2" l="1"/>
  <c r="N187" i="2"/>
  <c r="K186" i="2"/>
  <c r="E201" i="4"/>
  <c r="F201" i="4"/>
  <c r="B201" i="4"/>
  <c r="C202" i="4"/>
  <c r="D202" i="4" s="1"/>
  <c r="N186" i="2" l="1"/>
  <c r="M186" i="2"/>
  <c r="K185" i="2"/>
  <c r="E202" i="4"/>
  <c r="F202" i="4"/>
  <c r="B202" i="4"/>
  <c r="C203" i="4"/>
  <c r="D203" i="4" s="1"/>
  <c r="M185" i="2" l="1"/>
  <c r="N185" i="2"/>
  <c r="K184" i="2"/>
  <c r="B203" i="4"/>
  <c r="C204" i="4"/>
  <c r="D204" i="4" s="1"/>
  <c r="M184" i="2" l="1"/>
  <c r="N184" i="2"/>
  <c r="K183" i="2"/>
  <c r="E204" i="4"/>
  <c r="F204" i="4"/>
  <c r="B204" i="4"/>
  <c r="C205" i="4"/>
  <c r="D205" i="4" s="1"/>
  <c r="M183" i="2" l="1"/>
  <c r="N183" i="2"/>
  <c r="K182" i="2"/>
  <c r="E205" i="4"/>
  <c r="F205" i="4"/>
  <c r="B205" i="4"/>
  <c r="C206" i="4"/>
  <c r="D206" i="4" s="1"/>
  <c r="M182" i="2" l="1"/>
  <c r="N182" i="2"/>
  <c r="K181" i="2"/>
  <c r="E206" i="4"/>
  <c r="F206" i="4"/>
  <c r="B206" i="4"/>
  <c r="C207" i="4"/>
  <c r="D207" i="4" s="1"/>
  <c r="M181" i="2" l="1"/>
  <c r="N181" i="2"/>
  <c r="K180" i="2"/>
  <c r="E207" i="4"/>
  <c r="F207" i="4"/>
  <c r="B207" i="4"/>
  <c r="C208" i="4"/>
  <c r="D208" i="4" s="1"/>
  <c r="M180" i="2" l="1"/>
  <c r="N180" i="2"/>
  <c r="K179" i="2"/>
  <c r="E208" i="4"/>
  <c r="F208" i="4"/>
  <c r="B208" i="4"/>
  <c r="C209" i="4"/>
  <c r="D209" i="4" s="1"/>
  <c r="M179" i="2" l="1"/>
  <c r="N179" i="2"/>
  <c r="K178" i="2"/>
  <c r="B209" i="4"/>
  <c r="C210" i="4"/>
  <c r="D210" i="4" s="1"/>
  <c r="N178" i="2" l="1"/>
  <c r="M178" i="2"/>
  <c r="K177" i="2"/>
  <c r="E210" i="4"/>
  <c r="F210" i="4"/>
  <c r="B210" i="4"/>
  <c r="C211" i="4"/>
  <c r="D211" i="4" s="1"/>
  <c r="N177" i="2" l="1"/>
  <c r="M177" i="2"/>
  <c r="K176" i="2"/>
  <c r="E211" i="4"/>
  <c r="F211" i="4"/>
  <c r="B211" i="4"/>
  <c r="C212" i="4"/>
  <c r="D212" i="4" s="1"/>
  <c r="N176" i="2" l="1"/>
  <c r="M176" i="2"/>
  <c r="K175" i="2"/>
  <c r="E212" i="4"/>
  <c r="F212" i="4"/>
  <c r="B212" i="4"/>
  <c r="C213" i="4"/>
  <c r="D213" i="4" s="1"/>
  <c r="M175" i="2" l="1"/>
  <c r="N175" i="2"/>
  <c r="K174" i="2"/>
  <c r="E213" i="4"/>
  <c r="F213" i="4"/>
  <c r="B213" i="4"/>
  <c r="C214" i="4"/>
  <c r="D214" i="4" s="1"/>
  <c r="N174" i="2" l="1"/>
  <c r="M174" i="2"/>
  <c r="K173" i="2"/>
  <c r="E214" i="4"/>
  <c r="F214" i="4"/>
  <c r="B214" i="4"/>
  <c r="C215" i="4"/>
  <c r="D215" i="4" s="1"/>
  <c r="M173" i="2" l="1"/>
  <c r="N173" i="2"/>
  <c r="K172" i="2"/>
  <c r="B215" i="4"/>
  <c r="C216" i="4"/>
  <c r="D216" i="4" s="1"/>
  <c r="K171" i="2" l="1"/>
  <c r="M172" i="2"/>
  <c r="N172" i="2"/>
  <c r="E216" i="4"/>
  <c r="F216" i="4"/>
  <c r="C217" i="4"/>
  <c r="D217" i="4" s="1"/>
  <c r="B216" i="4"/>
  <c r="K170" i="2" l="1"/>
  <c r="N171" i="2"/>
  <c r="M171" i="2"/>
  <c r="E217" i="4"/>
  <c r="F217" i="4"/>
  <c r="C218" i="4"/>
  <c r="D218" i="4" s="1"/>
  <c r="B217" i="4"/>
  <c r="K169" i="2" l="1"/>
  <c r="M170" i="2"/>
  <c r="N170" i="2"/>
  <c r="E218" i="4"/>
  <c r="F218" i="4"/>
  <c r="C219" i="4"/>
  <c r="D219" i="4" s="1"/>
  <c r="B218" i="4"/>
  <c r="N169" i="2" l="1"/>
  <c r="M169" i="2"/>
  <c r="K168" i="2"/>
  <c r="E219" i="4"/>
  <c r="F219" i="4"/>
  <c r="C220" i="4"/>
  <c r="D220" i="4" s="1"/>
  <c r="B219" i="4"/>
  <c r="N168" i="2" l="1"/>
  <c r="M168" i="2"/>
  <c r="K167" i="2"/>
  <c r="E220" i="4"/>
  <c r="F220" i="4"/>
  <c r="C221" i="4"/>
  <c r="D221" i="4" s="1"/>
  <c r="B220" i="4"/>
  <c r="M167" i="2" l="1"/>
  <c r="N167" i="2"/>
  <c r="K166" i="2"/>
  <c r="C222" i="4"/>
  <c r="D222" i="4" s="1"/>
  <c r="B221" i="4"/>
  <c r="N166" i="2" l="1"/>
  <c r="K165" i="2"/>
  <c r="M166" i="2"/>
  <c r="E222" i="4"/>
  <c r="F222" i="4"/>
  <c r="C223" i="4"/>
  <c r="D223" i="4" s="1"/>
  <c r="B222" i="4"/>
  <c r="N165" i="2" l="1"/>
  <c r="K164" i="2"/>
  <c r="M165" i="2"/>
  <c r="E223" i="4"/>
  <c r="F223" i="4"/>
  <c r="C224" i="4"/>
  <c r="D224" i="4" s="1"/>
  <c r="B223" i="4"/>
  <c r="K163" i="2" l="1"/>
  <c r="N164" i="2"/>
  <c r="M164" i="2"/>
  <c r="E224" i="4"/>
  <c r="F224" i="4"/>
  <c r="C225" i="4"/>
  <c r="D225" i="4" s="1"/>
  <c r="B224" i="4"/>
  <c r="K162" i="2" l="1"/>
  <c r="M163" i="2"/>
  <c r="N163" i="2"/>
  <c r="E225" i="4"/>
  <c r="F225" i="4"/>
  <c r="C226" i="4"/>
  <c r="D226" i="4" s="1"/>
  <c r="B225" i="4"/>
  <c r="N162" i="2" l="1"/>
  <c r="M162" i="2"/>
  <c r="K161" i="2"/>
  <c r="E226" i="4"/>
  <c r="F226" i="4"/>
  <c r="C227" i="4"/>
  <c r="D227" i="4" s="1"/>
  <c r="B226" i="4"/>
  <c r="M161" i="2" l="1"/>
  <c r="K160" i="2"/>
  <c r="N161" i="2"/>
  <c r="C228" i="4"/>
  <c r="D228" i="4" s="1"/>
  <c r="B227" i="4"/>
  <c r="K159" i="2" l="1"/>
  <c r="N160" i="2"/>
  <c r="M160" i="2"/>
  <c r="E228" i="4"/>
  <c r="F228" i="4"/>
  <c r="C229" i="4"/>
  <c r="D229" i="4" s="1"/>
  <c r="B228" i="4"/>
  <c r="M159" i="2" l="1"/>
  <c r="K158" i="2"/>
  <c r="N159" i="2"/>
  <c r="E229" i="4"/>
  <c r="F229" i="4"/>
  <c r="C230" i="4"/>
  <c r="D230" i="4" s="1"/>
  <c r="B229" i="4"/>
  <c r="M158" i="2" l="1"/>
  <c r="N158" i="2"/>
  <c r="K157" i="2"/>
  <c r="E230" i="4"/>
  <c r="F230" i="4"/>
  <c r="C231" i="4"/>
  <c r="D231" i="4" s="1"/>
  <c r="B230" i="4"/>
  <c r="N157" i="2" l="1"/>
  <c r="M157" i="2"/>
  <c r="K156" i="2"/>
  <c r="E231" i="4"/>
  <c r="F231" i="4"/>
  <c r="C232" i="4"/>
  <c r="D232" i="4" s="1"/>
  <c r="B231" i="4"/>
  <c r="M156" i="2" l="1"/>
  <c r="N156" i="2"/>
  <c r="K155" i="2"/>
  <c r="E232" i="4"/>
  <c r="F232" i="4"/>
  <c r="C233" i="4"/>
  <c r="D233" i="4" s="1"/>
  <c r="B232" i="4"/>
  <c r="M155" i="2" l="1"/>
  <c r="K154" i="2"/>
  <c r="N155" i="2"/>
  <c r="C234" i="4"/>
  <c r="D234" i="4" s="1"/>
  <c r="B233" i="4"/>
  <c r="K153" i="2" l="1"/>
  <c r="N154" i="2"/>
  <c r="M154" i="2"/>
  <c r="E234" i="4"/>
  <c r="F234" i="4"/>
  <c r="C235" i="4"/>
  <c r="D235" i="4" s="1"/>
  <c r="B234" i="4"/>
  <c r="M153" i="2" l="1"/>
  <c r="N153" i="2"/>
  <c r="K152" i="2"/>
  <c r="E235" i="4"/>
  <c r="F235" i="4"/>
  <c r="C236" i="4"/>
  <c r="D236" i="4" s="1"/>
  <c r="B235" i="4"/>
  <c r="N152" i="2" l="1"/>
  <c r="K151" i="2"/>
  <c r="M152" i="2"/>
  <c r="E236" i="4"/>
  <c r="F236" i="4"/>
  <c r="C237" i="4"/>
  <c r="D237" i="4" s="1"/>
  <c r="B236" i="4"/>
  <c r="M151" i="2" l="1"/>
  <c r="K150" i="2"/>
  <c r="N151" i="2"/>
  <c r="E237" i="4"/>
  <c r="F237" i="4"/>
  <c r="C238" i="4"/>
  <c r="D238" i="4" s="1"/>
  <c r="B237" i="4"/>
  <c r="K149" i="2" l="1"/>
  <c r="N150" i="2"/>
  <c r="M150" i="2"/>
  <c r="E238" i="4"/>
  <c r="F238" i="4"/>
  <c r="C239" i="4"/>
  <c r="D239" i="4" s="1"/>
  <c r="B238" i="4"/>
  <c r="N149" i="2" l="1"/>
  <c r="K148" i="2"/>
  <c r="M149" i="2"/>
  <c r="C240" i="4"/>
  <c r="D240" i="4" s="1"/>
  <c r="B239" i="4"/>
  <c r="M148" i="2" l="1"/>
  <c r="N148" i="2"/>
  <c r="K147" i="2"/>
  <c r="E240" i="4"/>
  <c r="F240" i="4"/>
  <c r="C241" i="4"/>
  <c r="D241" i="4" s="1"/>
  <c r="B240" i="4"/>
  <c r="M147" i="2" l="1"/>
  <c r="N147" i="2"/>
  <c r="K146" i="2"/>
  <c r="E241" i="4"/>
  <c r="F241" i="4"/>
  <c r="C242" i="4"/>
  <c r="D242" i="4" s="1"/>
  <c r="B241" i="4"/>
  <c r="N146" i="2" l="1"/>
  <c r="K145" i="2"/>
  <c r="M146" i="2"/>
  <c r="E242" i="4"/>
  <c r="F242" i="4"/>
  <c r="C243" i="4"/>
  <c r="D243" i="4" s="1"/>
  <c r="B242" i="4"/>
  <c r="K144" i="2" l="1"/>
  <c r="N145" i="2"/>
  <c r="M145" i="2"/>
  <c r="E243" i="4"/>
  <c r="F243" i="4"/>
  <c r="C244" i="4"/>
  <c r="D244" i="4" s="1"/>
  <c r="B243" i="4"/>
  <c r="M144" i="2" l="1"/>
  <c r="N144" i="2"/>
  <c r="K143" i="2"/>
  <c r="E244" i="4"/>
  <c r="F244" i="4"/>
  <c r="C245" i="4"/>
  <c r="D245" i="4" s="1"/>
  <c r="B244" i="4"/>
  <c r="M143" i="2" l="1"/>
  <c r="K142" i="2"/>
  <c r="N143" i="2"/>
  <c r="C246" i="4"/>
  <c r="D246" i="4" s="1"/>
  <c r="B245" i="4"/>
  <c r="N142" i="2" l="1"/>
  <c r="K141" i="2"/>
  <c r="M142" i="2"/>
  <c r="E246" i="4"/>
  <c r="F246" i="4"/>
  <c r="C247" i="4"/>
  <c r="D247" i="4" s="1"/>
  <c r="B246" i="4"/>
  <c r="N141" i="2" l="1"/>
  <c r="K140" i="2"/>
  <c r="M141" i="2"/>
  <c r="E247" i="4"/>
  <c r="F247" i="4"/>
  <c r="C248" i="4"/>
  <c r="D248" i="4" s="1"/>
  <c r="B247" i="4"/>
  <c r="N140" i="2" l="1"/>
  <c r="K139" i="2"/>
  <c r="M140" i="2"/>
  <c r="E248" i="4"/>
  <c r="F248" i="4"/>
  <c r="C249" i="4"/>
  <c r="D249" i="4" s="1"/>
  <c r="B248" i="4"/>
  <c r="M139" i="2" l="1"/>
  <c r="N139" i="2"/>
  <c r="K138" i="2"/>
  <c r="E249" i="4"/>
  <c r="F249" i="4"/>
  <c r="C250" i="4"/>
  <c r="D250" i="4" s="1"/>
  <c r="B249" i="4"/>
  <c r="N138" i="2" l="1"/>
  <c r="M138" i="2"/>
  <c r="K137" i="2"/>
  <c r="E250" i="4"/>
  <c r="F250" i="4"/>
  <c r="C251" i="4"/>
  <c r="D251" i="4" s="1"/>
  <c r="B250" i="4"/>
  <c r="M137" i="2" l="1"/>
  <c r="K136" i="2"/>
  <c r="N137" i="2"/>
  <c r="C252" i="4"/>
  <c r="D252" i="4" s="1"/>
  <c r="B251" i="4"/>
  <c r="M136" i="2" l="1"/>
  <c r="K135" i="2"/>
  <c r="N136" i="2"/>
  <c r="E252" i="4"/>
  <c r="F252" i="4"/>
  <c r="C253" i="4"/>
  <c r="D253" i="4" s="1"/>
  <c r="B252" i="4"/>
  <c r="K134" i="2" l="1"/>
  <c r="M135" i="2"/>
  <c r="N135" i="2"/>
  <c r="E253" i="4"/>
  <c r="F253" i="4"/>
  <c r="C254" i="4"/>
  <c r="D254" i="4" s="1"/>
  <c r="B253" i="4"/>
  <c r="N134" i="2" l="1"/>
  <c r="M134" i="2"/>
  <c r="K133" i="2"/>
  <c r="E254" i="4"/>
  <c r="F254" i="4"/>
  <c r="C255" i="4"/>
  <c r="D255" i="4" s="1"/>
  <c r="B254" i="4"/>
  <c r="N133" i="2" l="1"/>
  <c r="K132" i="2"/>
  <c r="M133" i="2"/>
  <c r="E255" i="4"/>
  <c r="F255" i="4"/>
  <c r="C256" i="4"/>
  <c r="D256" i="4" s="1"/>
  <c r="B255" i="4"/>
  <c r="N132" i="2" l="1"/>
  <c r="M132" i="2"/>
  <c r="K131" i="2"/>
  <c r="E256" i="4"/>
  <c r="F256" i="4"/>
  <c r="C257" i="4"/>
  <c r="D257" i="4" s="1"/>
  <c r="B256" i="4"/>
  <c r="N131" i="2" l="1"/>
  <c r="K130" i="2"/>
  <c r="M131" i="2"/>
  <c r="B257" i="4"/>
  <c r="C258" i="4"/>
  <c r="D258" i="4" s="1"/>
  <c r="N130" i="2" l="1"/>
  <c r="M130" i="2"/>
  <c r="K129" i="2"/>
  <c r="E258" i="4"/>
  <c r="F258" i="4"/>
  <c r="C259" i="4"/>
  <c r="D259" i="4" s="1"/>
  <c r="B258" i="4"/>
  <c r="K128" i="2" l="1"/>
  <c r="M129" i="2"/>
  <c r="N129" i="2"/>
  <c r="E155" i="4"/>
  <c r="F155" i="4"/>
  <c r="E161" i="4"/>
  <c r="F161" i="4"/>
  <c r="E167" i="4"/>
  <c r="F167" i="4"/>
  <c r="E173" i="4"/>
  <c r="F173" i="4"/>
  <c r="E179" i="4"/>
  <c r="F179" i="4"/>
  <c r="E185" i="4"/>
  <c r="F185" i="4"/>
  <c r="E191" i="4"/>
  <c r="F191" i="4"/>
  <c r="E197" i="4"/>
  <c r="F197" i="4"/>
  <c r="E203" i="4"/>
  <c r="F203" i="4"/>
  <c r="E209" i="4"/>
  <c r="F209" i="4"/>
  <c r="F215" i="4"/>
  <c r="E215" i="4"/>
  <c r="E221" i="4"/>
  <c r="F221" i="4"/>
  <c r="E227" i="4"/>
  <c r="F227" i="4"/>
  <c r="E233" i="4"/>
  <c r="F233" i="4"/>
  <c r="F239" i="4"/>
  <c r="E239" i="4"/>
  <c r="F245" i="4"/>
  <c r="E245" i="4"/>
  <c r="E251" i="4"/>
  <c r="F251" i="4"/>
  <c r="F257" i="4"/>
  <c r="E257" i="4"/>
  <c r="E259" i="4"/>
  <c r="F259" i="4"/>
  <c r="B259" i="4"/>
  <c r="C260" i="4"/>
  <c r="D260" i="4" s="1"/>
  <c r="K127" i="2" l="1"/>
  <c r="M128" i="2"/>
  <c r="N128" i="2"/>
  <c r="E260" i="4"/>
  <c r="F260" i="4"/>
  <c r="C261" i="4"/>
  <c r="D261" i="4" s="1"/>
  <c r="B260" i="4"/>
  <c r="K126" i="2" l="1"/>
  <c r="M127" i="2"/>
  <c r="N127" i="2"/>
  <c r="E261" i="4"/>
  <c r="F261" i="4"/>
  <c r="B261" i="4"/>
  <c r="C262" i="4"/>
  <c r="D262" i="4" s="1"/>
  <c r="K125" i="2" l="1"/>
  <c r="N126" i="2"/>
  <c r="M126" i="2"/>
  <c r="E262" i="4"/>
  <c r="F262" i="4"/>
  <c r="C263" i="4"/>
  <c r="D263" i="4" s="1"/>
  <c r="B262" i="4"/>
  <c r="K124" i="2" l="1"/>
  <c r="N125" i="2"/>
  <c r="M125" i="2"/>
  <c r="E263" i="4"/>
  <c r="F263" i="4"/>
  <c r="B263" i="4"/>
  <c r="C264" i="4"/>
  <c r="D264" i="4" s="1"/>
  <c r="N124" i="2" l="1"/>
  <c r="M124" i="2"/>
  <c r="K123" i="2"/>
  <c r="E264" i="4"/>
  <c r="F264" i="4"/>
  <c r="B264" i="4"/>
  <c r="C265" i="4"/>
  <c r="D265" i="4" s="1"/>
  <c r="K122" i="2" l="1"/>
  <c r="N123" i="2"/>
  <c r="M123" i="2"/>
  <c r="E265" i="4"/>
  <c r="F265" i="4"/>
  <c r="C266" i="4"/>
  <c r="D266" i="4" s="1"/>
  <c r="B265" i="4"/>
  <c r="K121" i="2" l="1"/>
  <c r="N122" i="2"/>
  <c r="M122" i="2"/>
  <c r="E266" i="4"/>
  <c r="F266" i="4"/>
  <c r="B266" i="4"/>
  <c r="C267" i="4"/>
  <c r="D267" i="4" s="1"/>
  <c r="N121" i="2" l="1"/>
  <c r="M121" i="2"/>
  <c r="K120" i="2"/>
  <c r="E267" i="4"/>
  <c r="F267" i="4"/>
  <c r="B267" i="4"/>
  <c r="C268" i="4"/>
  <c r="D268" i="4" s="1"/>
  <c r="K119" i="2" l="1"/>
  <c r="K118" i="2" s="1"/>
  <c r="K117" i="2" s="1"/>
  <c r="N120" i="2"/>
  <c r="M120" i="2"/>
  <c r="E268" i="4"/>
  <c r="F268" i="4"/>
  <c r="C269" i="4"/>
  <c r="D269" i="4" s="1"/>
  <c r="B268" i="4"/>
  <c r="N117" i="2" l="1"/>
  <c r="M117" i="2"/>
  <c r="K116" i="2"/>
  <c r="N119" i="2"/>
  <c r="M119" i="2"/>
  <c r="M118" i="2"/>
  <c r="N118" i="2"/>
  <c r="E269" i="4"/>
  <c r="F269" i="4"/>
  <c r="B269" i="4"/>
  <c r="C270" i="4"/>
  <c r="D270" i="4" s="1"/>
  <c r="M116" i="2" l="1"/>
  <c r="K115" i="2"/>
  <c r="N116" i="2"/>
  <c r="E270" i="4"/>
  <c r="F270" i="4"/>
  <c r="C271" i="4"/>
  <c r="D271" i="4" s="1"/>
  <c r="B270" i="4"/>
  <c r="N115" i="2" l="1"/>
  <c r="K114" i="2"/>
  <c r="M115" i="2"/>
  <c r="E271" i="4"/>
  <c r="F271" i="4"/>
  <c r="B271" i="4"/>
  <c r="C272" i="4"/>
  <c r="D272" i="4" s="1"/>
  <c r="N114" i="2" l="1"/>
  <c r="M114" i="2"/>
  <c r="K113" i="2"/>
  <c r="E272" i="4"/>
  <c r="F272" i="4"/>
  <c r="C273" i="4"/>
  <c r="D273" i="4" s="1"/>
  <c r="B272" i="4"/>
  <c r="M113" i="2" l="1"/>
  <c r="K112" i="2"/>
  <c r="N113" i="2"/>
  <c r="E273" i="4"/>
  <c r="F273" i="4"/>
  <c r="B273" i="4"/>
  <c r="C274" i="4"/>
  <c r="D274" i="4" s="1"/>
  <c r="M112" i="2" l="1"/>
  <c r="K111" i="2"/>
  <c r="N112" i="2"/>
  <c r="E274" i="4"/>
  <c r="F274" i="4"/>
  <c r="C275" i="4"/>
  <c r="D275" i="4" s="1"/>
  <c r="B274" i="4"/>
  <c r="N111" i="2" l="1"/>
  <c r="K110" i="2"/>
  <c r="M111" i="2"/>
  <c r="E275" i="4"/>
  <c r="F275" i="4"/>
  <c r="B275" i="4"/>
  <c r="C276" i="4"/>
  <c r="D276" i="4" s="1"/>
  <c r="K109" i="2" l="1"/>
  <c r="M110" i="2"/>
  <c r="N110" i="2"/>
  <c r="E276" i="4"/>
  <c r="F276" i="4"/>
  <c r="C277" i="4"/>
  <c r="D277" i="4" s="1"/>
  <c r="B276" i="4"/>
  <c r="N109" i="2" l="1"/>
  <c r="K108" i="2"/>
  <c r="M109" i="2"/>
  <c r="E277" i="4"/>
  <c r="F277" i="4"/>
  <c r="B277" i="4"/>
  <c r="C278" i="4"/>
  <c r="D278" i="4" s="1"/>
  <c r="N108" i="2" l="1"/>
  <c r="K107" i="2"/>
  <c r="M108" i="2"/>
  <c r="E278" i="4"/>
  <c r="F278" i="4"/>
  <c r="C279" i="4"/>
  <c r="D279" i="4" s="1"/>
  <c r="B278" i="4"/>
  <c r="M107" i="2" l="1"/>
  <c r="K106" i="2"/>
  <c r="N107" i="2"/>
  <c r="E279" i="4"/>
  <c r="F279" i="4"/>
  <c r="B279" i="4"/>
  <c r="C280" i="4"/>
  <c r="D280" i="4" s="1"/>
  <c r="N106" i="2" l="1"/>
  <c r="K105" i="2"/>
  <c r="M106" i="2"/>
  <c r="E280" i="4"/>
  <c r="F280" i="4"/>
  <c r="B280" i="4"/>
  <c r="M105" i="2" l="1"/>
  <c r="K104" i="2"/>
  <c r="N105" i="2"/>
  <c r="K103" i="2" l="1"/>
  <c r="M104" i="2"/>
  <c r="N104" i="2"/>
  <c r="K102" i="2" l="1"/>
  <c r="M103" i="2"/>
  <c r="N103" i="2"/>
  <c r="N102" i="2" l="1"/>
  <c r="K101" i="2"/>
  <c r="M102" i="2"/>
  <c r="M101" i="2" l="1"/>
  <c r="K100" i="2"/>
  <c r="N101" i="2"/>
  <c r="N100" i="2" l="1"/>
  <c r="K99" i="2"/>
  <c r="M100" i="2"/>
  <c r="N99" i="2" l="1"/>
  <c r="K98" i="2"/>
  <c r="M99" i="2"/>
  <c r="N98" i="2" l="1"/>
  <c r="K97" i="2"/>
  <c r="M98" i="2"/>
  <c r="M97" i="2" l="1"/>
  <c r="K96" i="2"/>
  <c r="N97" i="2"/>
  <c r="M96" i="2" l="1"/>
  <c r="N96" i="2"/>
  <c r="K95" i="2"/>
  <c r="N95" i="2" l="1"/>
  <c r="M95" i="2"/>
  <c r="K94" i="2"/>
  <c r="M94" i="2" l="1"/>
  <c r="K93" i="2"/>
  <c r="N94" i="2"/>
  <c r="N93" i="2" l="1"/>
  <c r="M93" i="2"/>
  <c r="K92" i="2"/>
  <c r="M92" i="2" l="1"/>
  <c r="K91" i="2"/>
  <c r="N92" i="2"/>
  <c r="K90" i="2" l="1"/>
  <c r="M91" i="2"/>
  <c r="N91" i="2"/>
  <c r="M90" i="2" l="1"/>
  <c r="K89" i="2"/>
  <c r="N90" i="2"/>
  <c r="N89" i="2" l="1"/>
  <c r="M89" i="2"/>
  <c r="K88" i="2"/>
  <c r="M88" i="2" l="1"/>
  <c r="N88" i="2"/>
  <c r="K87" i="2"/>
  <c r="K86" i="2" l="1"/>
  <c r="M87" i="2"/>
  <c r="N87" i="2"/>
  <c r="N86" i="2" l="1"/>
  <c r="M86" i="2"/>
  <c r="K85" i="2"/>
  <c r="K84" i="2" l="1"/>
  <c r="M85" i="2"/>
  <c r="N85" i="2"/>
  <c r="M84" i="2" l="1"/>
  <c r="N84" i="2"/>
  <c r="K83" i="2"/>
  <c r="N83" i="2" l="1"/>
  <c r="M83" i="2"/>
  <c r="K82" i="2"/>
  <c r="N82" i="2" l="1"/>
  <c r="M82" i="2"/>
  <c r="K81" i="2"/>
  <c r="M81" i="2" l="1"/>
  <c r="N81" i="2"/>
  <c r="K80" i="2"/>
  <c r="N80" i="2" l="1"/>
  <c r="M80" i="2"/>
  <c r="K79" i="2"/>
  <c r="K78" i="2" l="1"/>
  <c r="M79" i="2"/>
  <c r="N79" i="2"/>
  <c r="N78" i="2" l="1"/>
  <c r="K77" i="2"/>
  <c r="M78" i="2"/>
  <c r="N77" i="2" l="1"/>
  <c r="K76" i="2"/>
  <c r="M77" i="2"/>
  <c r="K75" i="2" l="1"/>
  <c r="N76" i="2"/>
  <c r="M76" i="2"/>
  <c r="K74" i="2" l="1"/>
  <c r="N75" i="2"/>
  <c r="M75" i="2"/>
  <c r="M74" i="2" l="1"/>
  <c r="N74" i="2"/>
  <c r="K73" i="2"/>
  <c r="M73" i="2" l="1"/>
  <c r="K72" i="2"/>
  <c r="N73" i="2"/>
  <c r="M72" i="2" l="1"/>
  <c r="K71" i="2"/>
  <c r="N72" i="2"/>
  <c r="K70" i="2" l="1"/>
  <c r="M71" i="2"/>
  <c r="N71" i="2"/>
  <c r="N70" i="2" l="1"/>
  <c r="M70" i="2"/>
  <c r="K69" i="2"/>
  <c r="M69" i="2" l="1"/>
  <c r="N69" i="2"/>
  <c r="K68" i="2"/>
  <c r="K67" i="2" l="1"/>
  <c r="N68" i="2"/>
  <c r="M68" i="2"/>
  <c r="K66" i="2" l="1"/>
  <c r="M67" i="2"/>
  <c r="N67" i="2"/>
  <c r="M66" i="2" l="1"/>
  <c r="K65" i="2"/>
  <c r="N66" i="2"/>
  <c r="N65" i="2" l="1"/>
  <c r="K64" i="2"/>
  <c r="M65" i="2"/>
  <c r="M64" i="2" l="1"/>
  <c r="N64" i="2"/>
  <c r="K63" i="2"/>
  <c r="M63" i="2" l="1"/>
  <c r="K62" i="2"/>
  <c r="N63" i="2"/>
  <c r="N62" i="2" l="1"/>
  <c r="M62" i="2"/>
  <c r="K61" i="2"/>
  <c r="M61" i="2" l="1"/>
  <c r="N61" i="2"/>
  <c r="K60" i="2"/>
  <c r="K59" i="2" l="1"/>
  <c r="M60" i="2"/>
  <c r="N60" i="2"/>
  <c r="K58" i="2" l="1"/>
  <c r="M59" i="2"/>
  <c r="N59" i="2"/>
  <c r="N58" i="2" l="1"/>
  <c r="K57" i="2"/>
  <c r="M58" i="2"/>
  <c r="M57" i="2" l="1"/>
  <c r="K56" i="2"/>
  <c r="N57" i="2"/>
  <c r="N56" i="2" l="1"/>
  <c r="K55" i="2"/>
  <c r="M56" i="2"/>
  <c r="K54" i="2" l="1"/>
  <c r="M55" i="2"/>
  <c r="N55" i="2"/>
  <c r="M54" i="2" l="1"/>
  <c r="N54" i="2"/>
  <c r="K53" i="2"/>
  <c r="K52" i="2" l="1"/>
  <c r="N53" i="2"/>
  <c r="M53" i="2"/>
  <c r="N52" i="2" l="1"/>
  <c r="M52" i="2"/>
  <c r="K51" i="2"/>
  <c r="K50" i="2" l="1"/>
  <c r="N51" i="2"/>
  <c r="M51" i="2"/>
  <c r="M50" i="2" l="1"/>
  <c r="N50" i="2"/>
  <c r="K49" i="2"/>
  <c r="M49" i="2" l="1"/>
  <c r="N49" i="2"/>
  <c r="K48" i="2"/>
  <c r="N48" i="2" l="1"/>
  <c r="K47" i="2"/>
  <c r="M48" i="2"/>
  <c r="M47" i="2" l="1"/>
  <c r="N47" i="2"/>
  <c r="K46" i="2"/>
  <c r="N46" i="2" l="1"/>
  <c r="M46" i="2"/>
  <c r="K45" i="2"/>
  <c r="M45" i="2" l="1"/>
  <c r="N45" i="2"/>
  <c r="K44" i="2"/>
  <c r="N44" i="2" l="1"/>
  <c r="M44" i="2"/>
  <c r="K43" i="2"/>
  <c r="N43" i="2" l="1"/>
  <c r="M43" i="2"/>
  <c r="K42" i="2"/>
  <c r="N42" i="2" l="1"/>
  <c r="K41" i="2"/>
  <c r="M42" i="2"/>
  <c r="M41" i="2" l="1"/>
  <c r="K40" i="2"/>
  <c r="N41" i="2"/>
  <c r="K39" i="2" l="1"/>
  <c r="M40" i="2"/>
  <c r="N40" i="2"/>
  <c r="K38" i="2" l="1"/>
  <c r="M39" i="2"/>
  <c r="N39" i="2"/>
  <c r="N38" i="2" l="1"/>
  <c r="M38" i="2"/>
  <c r="K37" i="2"/>
  <c r="K36" i="2" l="1"/>
  <c r="N37" i="2"/>
  <c r="M37" i="2"/>
  <c r="M36" i="2" l="1"/>
  <c r="K35" i="2"/>
  <c r="N36" i="2"/>
  <c r="K34" i="2" l="1"/>
  <c r="M35" i="2"/>
  <c r="N35" i="2"/>
  <c r="M34" i="2" l="1"/>
  <c r="K33" i="2"/>
  <c r="N34" i="2"/>
  <c r="N33" i="2" l="1"/>
  <c r="M33" i="2"/>
  <c r="K32" i="2"/>
  <c r="K31" i="2" l="1"/>
  <c r="N32" i="2"/>
  <c r="M32" i="2"/>
  <c r="K30" i="2" l="1"/>
  <c r="N31" i="2"/>
  <c r="M31" i="2"/>
  <c r="N30" i="2" l="1"/>
  <c r="K29" i="2"/>
  <c r="M30" i="2"/>
  <c r="M29" i="2" l="1"/>
  <c r="N29" i="2"/>
  <c r="K28" i="2"/>
  <c r="M28" i="2" l="1"/>
  <c r="K27" i="2"/>
  <c r="N28" i="2"/>
  <c r="N27" i="2" l="1"/>
  <c r="K26" i="2"/>
  <c r="M27" i="2"/>
  <c r="N26" i="2" l="1"/>
  <c r="K25" i="2"/>
  <c r="M26" i="2"/>
  <c r="N25" i="2" l="1"/>
  <c r="K24" i="2"/>
  <c r="M25" i="2"/>
  <c r="M24" i="2" l="1"/>
  <c r="K23" i="2"/>
  <c r="N24" i="2"/>
  <c r="K22" i="2" l="1"/>
  <c r="M23" i="2"/>
  <c r="N23" i="2"/>
  <c r="M22" i="2" l="1"/>
  <c r="N22" i="2"/>
  <c r="K21" i="2"/>
  <c r="K20" i="2" s="1"/>
  <c r="E131" i="4" l="1"/>
  <c r="F131" i="4"/>
  <c r="E63" i="4"/>
  <c r="F130" i="4"/>
  <c r="E130" i="4"/>
  <c r="F124" i="4"/>
  <c r="E124" i="4"/>
  <c r="F127" i="4"/>
  <c r="E127" i="4"/>
  <c r="F125" i="4"/>
  <c r="E129" i="4"/>
  <c r="F129" i="4"/>
  <c r="F119" i="4"/>
  <c r="E119" i="4"/>
  <c r="F42" i="4"/>
  <c r="E41" i="4"/>
  <c r="F41" i="4"/>
  <c r="F81" i="4"/>
  <c r="F20" i="4"/>
  <c r="F105" i="4"/>
  <c r="E81" i="4"/>
  <c r="E20" i="4"/>
  <c r="E105" i="4"/>
  <c r="F123" i="4"/>
  <c r="E121" i="4"/>
  <c r="F121" i="4"/>
  <c r="E123" i="4"/>
  <c r="E112" i="4"/>
  <c r="F118" i="4"/>
  <c r="E118" i="4"/>
  <c r="F112" i="4"/>
  <c r="E117" i="4"/>
  <c r="F117" i="4"/>
  <c r="E111" i="4"/>
  <c r="F111" i="4"/>
  <c r="F109" i="4"/>
  <c r="F115" i="4"/>
  <c r="E115" i="4"/>
  <c r="E109" i="4"/>
  <c r="F113" i="4"/>
  <c r="E113" i="4"/>
  <c r="E126" i="4"/>
  <c r="E128" i="4"/>
  <c r="F126" i="4"/>
  <c r="F128" i="4"/>
  <c r="F120" i="4"/>
  <c r="E122" i="4"/>
  <c r="E120" i="4"/>
  <c r="F122" i="4"/>
  <c r="E114" i="4"/>
  <c r="E116" i="4"/>
  <c r="F110" i="4"/>
  <c r="E110" i="4"/>
  <c r="F116" i="4"/>
  <c r="F114" i="4"/>
  <c r="F25" i="4"/>
  <c r="E25" i="4"/>
  <c r="E76" i="4"/>
  <c r="F76" i="4"/>
  <c r="E28" i="4"/>
  <c r="F40" i="4"/>
  <c r="E52" i="4"/>
  <c r="F64" i="4"/>
  <c r="F82" i="4"/>
  <c r="F94" i="4"/>
  <c r="E106" i="4"/>
  <c r="F24" i="4"/>
  <c r="F26" i="4"/>
  <c r="F30" i="4"/>
  <c r="F32" i="4"/>
  <c r="F35" i="4"/>
  <c r="E37" i="4"/>
  <c r="F39" i="4"/>
  <c r="E44" i="4"/>
  <c r="E47" i="4"/>
  <c r="F49" i="4"/>
  <c r="E51" i="4"/>
  <c r="E54" i="4"/>
  <c r="F56" i="4"/>
  <c r="E59" i="4"/>
  <c r="F61" i="4"/>
  <c r="F66" i="4"/>
  <c r="E68" i="4"/>
  <c r="F73" i="4"/>
  <c r="E75" i="4"/>
  <c r="F78" i="4"/>
  <c r="E80" i="4"/>
  <c r="F83" i="4"/>
  <c r="F85" i="4"/>
  <c r="F87" i="4"/>
  <c r="F90" i="4"/>
  <c r="F92" i="4"/>
  <c r="E95" i="4"/>
  <c r="E97" i="4"/>
  <c r="F99" i="4"/>
  <c r="F102" i="4"/>
  <c r="F104" i="4"/>
  <c r="E107" i="4"/>
  <c r="F22" i="4"/>
  <c r="E34" i="4"/>
  <c r="E46" i="4"/>
  <c r="E58" i="4"/>
  <c r="E70" i="4"/>
  <c r="F88" i="4"/>
  <c r="F100" i="4"/>
  <c r="E23" i="4"/>
  <c r="E26" i="4"/>
  <c r="F29" i="4"/>
  <c r="F31" i="4"/>
  <c r="E33" i="4"/>
  <c r="F36" i="4"/>
  <c r="F38" i="4"/>
  <c r="E43" i="4"/>
  <c r="F45" i="4"/>
  <c r="E50" i="4"/>
  <c r="F53" i="4"/>
  <c r="F55" i="4"/>
  <c r="F57" i="4"/>
  <c r="E60" i="4"/>
  <c r="F62" i="4"/>
  <c r="E65" i="4"/>
  <c r="F67" i="4"/>
  <c r="E69" i="4"/>
  <c r="F74" i="4"/>
  <c r="F77" i="4"/>
  <c r="F79" i="4"/>
  <c r="F84" i="4"/>
  <c r="E86" i="4"/>
  <c r="F89" i="4"/>
  <c r="F91" i="4"/>
  <c r="E93" i="4"/>
  <c r="E22" i="4"/>
  <c r="F34" i="4"/>
  <c r="F46" i="4"/>
  <c r="F58" i="4"/>
  <c r="F70" i="4"/>
  <c r="E88" i="4"/>
  <c r="F28" i="4"/>
  <c r="E82" i="4"/>
  <c r="F23" i="4"/>
  <c r="E29" i="4"/>
  <c r="F33" i="4"/>
  <c r="E38" i="4"/>
  <c r="E45" i="4"/>
  <c r="F50" i="4"/>
  <c r="E55" i="4"/>
  <c r="F60" i="4"/>
  <c r="F65" i="4"/>
  <c r="F69" i="4"/>
  <c r="E74" i="4"/>
  <c r="E79" i="4"/>
  <c r="E83" i="4"/>
  <c r="E87" i="4"/>
  <c r="E92" i="4"/>
  <c r="F96" i="4"/>
  <c r="E99" i="4"/>
  <c r="F103" i="4"/>
  <c r="E40" i="4"/>
  <c r="E94" i="4"/>
  <c r="E30" i="4"/>
  <c r="E35" i="4"/>
  <c r="E39" i="4"/>
  <c r="F47" i="4"/>
  <c r="F51" i="4"/>
  <c r="E56" i="4"/>
  <c r="E61" i="4"/>
  <c r="F75" i="4"/>
  <c r="F80" i="4"/>
  <c r="E89" i="4"/>
  <c r="F93" i="4"/>
  <c r="F97" i="4"/>
  <c r="E101" i="4"/>
  <c r="E103" i="4"/>
  <c r="F107" i="4"/>
  <c r="F27" i="4"/>
  <c r="E31" i="4"/>
  <c r="F43" i="4"/>
  <c r="F48" i="4"/>
  <c r="E53" i="4"/>
  <c r="E57" i="4"/>
  <c r="E62" i="4"/>
  <c r="E67" i="4"/>
  <c r="E77" i="4"/>
  <c r="E85" i="4"/>
  <c r="F95" i="4"/>
  <c r="E98" i="4"/>
  <c r="F101" i="4"/>
  <c r="E104" i="4"/>
  <c r="F108" i="4"/>
  <c r="E64" i="4"/>
  <c r="F106" i="4"/>
  <c r="E27" i="4"/>
  <c r="E32" i="4"/>
  <c r="F37" i="4"/>
  <c r="F44" i="4"/>
  <c r="E49" i="4"/>
  <c r="F54" i="4"/>
  <c r="F59" i="4"/>
  <c r="F63" i="4"/>
  <c r="F68" i="4"/>
  <c r="E73" i="4"/>
  <c r="F86" i="4"/>
  <c r="E91" i="4"/>
  <c r="F98" i="4"/>
  <c r="E102" i="4"/>
  <c r="F52" i="4"/>
  <c r="E100" i="4"/>
  <c r="N21" i="2"/>
  <c r="F18" i="4" s="1"/>
  <c r="M21" i="2"/>
  <c r="E18" i="4" s="1"/>
  <c r="F72" i="4" l="1"/>
  <c r="E72" i="4"/>
  <c r="F17" i="4"/>
  <c r="E17" i="4"/>
  <c r="F21" i="4"/>
  <c r="E21" i="4"/>
  <c r="E16" i="4"/>
  <c r="F16" i="4"/>
  <c r="E19" i="4"/>
  <c r="F19" i="4"/>
  <c r="N20" i="2"/>
  <c r="M20" i="2"/>
  <c r="E11" i="4" l="1"/>
  <c r="E71" i="4"/>
  <c r="F71" i="4"/>
  <c r="F14" i="4"/>
  <c r="E14" i="4"/>
  <c r="F15" i="4"/>
  <c r="E15" i="4"/>
  <c r="E13" i="4"/>
  <c r="E12" i="4"/>
</calcChain>
</file>

<file path=xl/sharedStrings.xml><?xml version="1.0" encoding="utf-8"?>
<sst xmlns="http://schemas.openxmlformats.org/spreadsheetml/2006/main" count="661" uniqueCount="225">
  <si>
    <t>Fecha Inicio</t>
  </si>
  <si>
    <t>HT</t>
  </si>
  <si>
    <t>Totales</t>
  </si>
  <si>
    <t>Lun</t>
  </si>
  <si>
    <t>Mar</t>
  </si>
  <si>
    <t>Mié</t>
  </si>
  <si>
    <t>Jue</t>
  </si>
  <si>
    <t>Vie</t>
  </si>
  <si>
    <t>Sáb</t>
  </si>
  <si>
    <t>Dom</t>
  </si>
  <si>
    <t>Fecha Final</t>
  </si>
  <si>
    <t>Semana Modelo</t>
  </si>
  <si>
    <t>Horas Semana</t>
  </si>
  <si>
    <t>Total Horas</t>
  </si>
  <si>
    <t>NO</t>
  </si>
  <si>
    <t>UNIVERSIDAD DEL VALLE</t>
  </si>
  <si>
    <t>CRONOGRAMA DE ACTIVIDADES ACADÉMICAS</t>
  </si>
  <si>
    <t>FORMULARIO A-3</t>
  </si>
  <si>
    <t>Página 1 de …..</t>
  </si>
  <si>
    <t xml:space="preserve">FACULTAD:  </t>
  </si>
  <si>
    <t xml:space="preserve">DEPARTAMENTO: </t>
  </si>
  <si>
    <t xml:space="preserve">CARRERA: </t>
  </si>
  <si>
    <t xml:space="preserve">GESTIÓN :  </t>
  </si>
  <si>
    <t xml:space="preserve">ASIGNATURA: </t>
  </si>
  <si>
    <t xml:space="preserve">GRUPO: </t>
  </si>
  <si>
    <t>MODALIDAD DE EVALUACIÓN</t>
  </si>
  <si>
    <t>PRIMER PARCIAL</t>
  </si>
  <si>
    <t>SEGUNDO PARCIAL</t>
  </si>
  <si>
    <t>TERCER PARCIAL</t>
  </si>
  <si>
    <t>CUARTO PARCIAL</t>
  </si>
  <si>
    <t>EXAMEN FINAL</t>
  </si>
  <si>
    <t>FIRMA DOCENTE</t>
  </si>
  <si>
    <t>PONDERACIÓN TOTAL</t>
  </si>
  <si>
    <t>FIRMA DIRECTOR(A)</t>
  </si>
  <si>
    <t>Página ……….de ………..</t>
  </si>
  <si>
    <t xml:space="preserve">ASIGNATURA:  </t>
  </si>
  <si>
    <t>SEMANAS</t>
  </si>
  <si>
    <t>FECHAS</t>
  </si>
  <si>
    <t>CLASES</t>
  </si>
  <si>
    <t>TEMA SEGÚN PROGRAMA ANALÍTICO</t>
  </si>
  <si>
    <t>PRÁCTICAS DE LABORATORIO, GABINETE O TALLER</t>
  </si>
  <si>
    <t>NÚMERO DE ESTUDIANTES</t>
  </si>
  <si>
    <t>TEMA AVANZADO</t>
  </si>
  <si>
    <t>% DE AVANCE</t>
  </si>
  <si>
    <t>FIRMA DEL
DOCENTE</t>
  </si>
  <si>
    <t>FIRMA DEL DIRECTOR</t>
  </si>
  <si>
    <t>REPOSICIÓN DE CLASES</t>
  </si>
  <si>
    <t>FORMULARIO A-3.1</t>
  </si>
  <si>
    <t>Página 1 de 1</t>
  </si>
  <si>
    <t>FACULTAD:</t>
  </si>
  <si>
    <t xml:space="preserve">GESTIÓN: </t>
  </si>
  <si>
    <t>CARRERA</t>
  </si>
  <si>
    <t>Fecha de Clase No Realizada</t>
  </si>
  <si>
    <t>Fecha de Reposición</t>
  </si>
  <si>
    <t>Aula</t>
  </si>
  <si>
    <t>Hora</t>
  </si>
  <si>
    <t>Tema avanzado</t>
  </si>
  <si>
    <t>Práctica 
Realizada</t>
  </si>
  <si>
    <t>No de Estudiantes</t>
  </si>
  <si>
    <t>Firma del Docente</t>
  </si>
  <si>
    <t>Firma del Director</t>
  </si>
  <si>
    <t>SEDE/SUB SEDE:</t>
  </si>
  <si>
    <t>Clase N°</t>
  </si>
  <si>
    <t>Grupo</t>
  </si>
  <si>
    <t>Docente</t>
  </si>
  <si>
    <t>Horas por Feriados</t>
  </si>
  <si>
    <t>Cantidad de clases dentro las Fechas Programadas</t>
  </si>
  <si>
    <t>1er Parcial</t>
  </si>
  <si>
    <t>Feriado Aniversario Estado Plurinacional de Bolivia</t>
  </si>
  <si>
    <t>Feriado Aniversario de Bolivia</t>
  </si>
  <si>
    <t>Feriado Aniversario de Cochabamba</t>
  </si>
  <si>
    <t>Feriado Aniversario de Univalle</t>
  </si>
  <si>
    <t>Feriado Navidad</t>
  </si>
  <si>
    <t>2do Parcial</t>
  </si>
  <si>
    <t>3er Parcial</t>
  </si>
  <si>
    <t>4to Parcial</t>
  </si>
  <si>
    <t>Final</t>
  </si>
  <si>
    <t xml:space="preserve">Feriados (F) / Vacaciones (V) / Examenes (E) </t>
  </si>
  <si>
    <t>TEORIA</t>
  </si>
  <si>
    <t>PRACTICA</t>
  </si>
  <si>
    <t xml:space="preserve">Feriados </t>
  </si>
  <si>
    <t>Fecha</t>
  </si>
  <si>
    <t>Motivo Feriado</t>
  </si>
  <si>
    <t>Feriado Año Nuevo</t>
  </si>
  <si>
    <t>Ingrese Fecha de los Examenes</t>
  </si>
  <si>
    <t>5to Parcial</t>
  </si>
  <si>
    <t>2C = Dos clases por dia</t>
  </si>
  <si>
    <t>Feriado Dia de los Difuntos</t>
  </si>
  <si>
    <t>Semana 1</t>
  </si>
  <si>
    <t>Semana 2</t>
  </si>
  <si>
    <t>Semana 3</t>
  </si>
  <si>
    <t>Semana 4</t>
  </si>
  <si>
    <t>Semana 5</t>
  </si>
  <si>
    <t>Semana 6</t>
  </si>
  <si>
    <t>Semana 7</t>
  </si>
  <si>
    <t>Semana 8</t>
  </si>
  <si>
    <t>Semana 9</t>
  </si>
  <si>
    <t>Semana 10</t>
  </si>
  <si>
    <t>Semana 11</t>
  </si>
  <si>
    <t>Semana 12</t>
  </si>
  <si>
    <t>Semana 13</t>
  </si>
  <si>
    <t>Semana 14</t>
  </si>
  <si>
    <t>Semana 15</t>
  </si>
  <si>
    <t>Semana 16</t>
  </si>
  <si>
    <t>Semana 17</t>
  </si>
  <si>
    <t>Semana 18</t>
  </si>
  <si>
    <t>Semana 19</t>
  </si>
  <si>
    <t>Semana 20</t>
  </si>
  <si>
    <t>Semana 21</t>
  </si>
  <si>
    <t>Semana 22</t>
  </si>
  <si>
    <t>Semana 23</t>
  </si>
  <si>
    <t>Semana 24</t>
  </si>
  <si>
    <t>Semana 25</t>
  </si>
  <si>
    <t>Semana 26</t>
  </si>
  <si>
    <t>Semana 27</t>
  </si>
  <si>
    <t>Semana 28</t>
  </si>
  <si>
    <t>Semana 29</t>
  </si>
  <si>
    <t>Semana 30</t>
  </si>
  <si>
    <t>Semana 31</t>
  </si>
  <si>
    <t>Semana 32</t>
  </si>
  <si>
    <t>Semana 33</t>
  </si>
  <si>
    <t>Semana 34</t>
  </si>
  <si>
    <t>Semana 35</t>
  </si>
  <si>
    <t>Semana 36</t>
  </si>
  <si>
    <t>Semana 37</t>
  </si>
  <si>
    <t>Semana 38</t>
  </si>
  <si>
    <t>Semana 39</t>
  </si>
  <si>
    <t>Semana 40</t>
  </si>
  <si>
    <t>Semana 41</t>
  </si>
  <si>
    <t>Semana 42</t>
  </si>
  <si>
    <t>Semana 43</t>
  </si>
  <si>
    <t>Semana 44</t>
  </si>
  <si>
    <t>Semana 45</t>
  </si>
  <si>
    <t>Semana 46</t>
  </si>
  <si>
    <t>Semana 47</t>
  </si>
  <si>
    <t>Semana 48</t>
  </si>
  <si>
    <t>Semana 49</t>
  </si>
  <si>
    <t>Semana 50</t>
  </si>
  <si>
    <t>Semana 51</t>
  </si>
  <si>
    <t>Semana 52</t>
  </si>
  <si>
    <t>Año Nuevo</t>
  </si>
  <si>
    <t>Código de Registro: RE-10-VAC-004</t>
  </si>
  <si>
    <t>Versión 3.0</t>
  </si>
  <si>
    <t>Aprobado por:       Resol. Rec. 11207</t>
  </si>
  <si>
    <t>1.- EXÁMEN</t>
  </si>
  <si>
    <t>2.- MODALIDAD PRÁCTICA</t>
  </si>
  <si>
    <t>3.- LABORATORIO</t>
  </si>
  <si>
    <t>NOTA 1: De acuerdo a la metodología, el docente debe detallar la ponderación porcentual POR PARCIAL a: examen(es) (LOS EXAMENES TIENEN UNA PONDERACION MINIMA DEL 70%), trabajos prácticos y laboratorios.</t>
  </si>
  <si>
    <t xml:space="preserve">DOCENTE: </t>
  </si>
  <si>
    <t>Aprobado por:                                                    Resol. Rec. 11207</t>
  </si>
  <si>
    <t>VIERNES SANTO</t>
  </si>
  <si>
    <t>CARNAVAL</t>
  </si>
  <si>
    <t>DIA DEL TRABAJO</t>
  </si>
  <si>
    <t>CORPUS CHRISTI</t>
  </si>
  <si>
    <t>AÑO NUEVO AYMARA</t>
  </si>
  <si>
    <t xml:space="preserve">Aprobado por:          Resol. Rec. 11207 </t>
  </si>
  <si>
    <t>DOCENTE:</t>
  </si>
  <si>
    <t>COCHABAMBA</t>
  </si>
  <si>
    <t>DEPARTAMENTO:</t>
  </si>
  <si>
    <t xml:space="preserve">FACULTAD: </t>
  </si>
  <si>
    <t xml:space="preserve"> INFORMÁTICA Y ELECTRÓNICA</t>
  </si>
  <si>
    <t>CARRERA:</t>
  </si>
  <si>
    <t>ASIGNATURA:</t>
  </si>
  <si>
    <t>SISTEMAS Y TI</t>
  </si>
  <si>
    <t>GESTIÓN :</t>
  </si>
  <si>
    <t>GRUPO:</t>
  </si>
  <si>
    <t>4.- PROYECTO</t>
  </si>
  <si>
    <t>2-2018</t>
  </si>
  <si>
    <t>FECHA DE ENTREGA: 24/07/2018</t>
  </si>
  <si>
    <t>Feriado Dia del Estudiante</t>
  </si>
  <si>
    <t>CONTROL DE ASISTENCIA DE ESTUDIANTES A PRÁCTICAS</t>
  </si>
  <si>
    <t>FORMULARIO L-1</t>
  </si>
  <si>
    <t>Código: RE-10-LAB-001</t>
  </si>
  <si>
    <t>Versión 2.0</t>
  </si>
  <si>
    <t>Página ___ de ___</t>
  </si>
  <si>
    <t>SEDE/SUB SEDE:COCHABAMBA</t>
  </si>
  <si>
    <t>FACULTAD: INFORMÁTICA Y ELECTRÓNICA</t>
  </si>
  <si>
    <t>DEPARTAMENTO: SISTEMAS Y TECNOLOGÍA INFORMÁTICA</t>
  </si>
  <si>
    <t>Nro.</t>
  </si>
  <si>
    <t>ESTUDIANTE</t>
  </si>
  <si>
    <t>FECHA:      /       /</t>
  </si>
  <si>
    <r>
      <t>PRÁCTICA N</t>
    </r>
    <r>
      <rPr>
        <b/>
        <vertAlign val="superscript"/>
        <sz val="9"/>
        <rFont val="Times New Roman"/>
        <family val="1"/>
      </rPr>
      <t xml:space="preserve">o   </t>
    </r>
  </si>
  <si>
    <r>
      <t>PRÁCTICA N</t>
    </r>
    <r>
      <rPr>
        <b/>
        <vertAlign val="superscript"/>
        <sz val="9"/>
        <rFont val="Times New Roman"/>
        <family val="1"/>
      </rPr>
      <t xml:space="preserve">o   </t>
    </r>
    <r>
      <rPr>
        <sz val="11"/>
        <color theme="1"/>
        <rFont val="Calibri"/>
        <family val="2"/>
        <scheme val="minor"/>
      </rPr>
      <t/>
    </r>
  </si>
  <si>
    <t>TEMA</t>
  </si>
  <si>
    <t xml:space="preserve"> </t>
  </si>
  <si>
    <t>GESTION:</t>
  </si>
  <si>
    <t>EDSON FLORES CONDORI</t>
  </si>
  <si>
    <t>PROGRAMACION WEB III</t>
  </si>
  <si>
    <t>INGENIERÍA DE SISTEMAS INFORMÁTICOS</t>
  </si>
  <si>
    <t>A</t>
  </si>
  <si>
    <t>Revisión de examen</t>
  </si>
  <si>
    <t>Presentación de la materia. Evaluación diagnóstica</t>
  </si>
  <si>
    <t>Entorno .NET, Ciclo de vida de una página web</t>
  </si>
  <si>
    <t>Modelo de eventos</t>
  </si>
  <si>
    <t>Administración de estados</t>
  </si>
  <si>
    <t>Controles HTML de servidor</t>
  </si>
  <si>
    <t>Controles Web</t>
  </si>
  <si>
    <t>Controles de validación</t>
  </si>
  <si>
    <t>Depuración y control de errores</t>
  </si>
  <si>
    <t>Acceso a datos con ADO.NET</t>
  </si>
  <si>
    <t>Trabajando con Servicios WEB</t>
  </si>
  <si>
    <t>Consultas</t>
  </si>
  <si>
    <t>Multimedia y sus elementos visuales</t>
  </si>
  <si>
    <t>Elementos de audio</t>
  </si>
  <si>
    <t>Derechos de autor y copyright</t>
  </si>
  <si>
    <t>Ejercicios</t>
  </si>
  <si>
    <t>Seguridad de aplicaciones WEB ASP.NET</t>
  </si>
  <si>
    <t>Tiempo de respuesta</t>
  </si>
  <si>
    <t>MVC</t>
  </si>
  <si>
    <t>API</t>
  </si>
  <si>
    <t>Definicion de proyectos</t>
  </si>
  <si>
    <t>Revisión de proyectos</t>
  </si>
  <si>
    <t>Revisión final de proyectos</t>
  </si>
  <si>
    <t xml:space="preserve">Práctica 1. Desarrollo de aplicaciones con ASP.Net con acceso a datos </t>
  </si>
  <si>
    <t>Práctica 2. Incorporación de multimedia en la web</t>
  </si>
  <si>
    <t>Práctica 3. Aplicaciones ASP.NET MVC</t>
  </si>
  <si>
    <t>Práctica 4. Middleware y componentes de software</t>
  </si>
  <si>
    <t>EJERCICIOS MULTIMEDIA (1 HR)</t>
  </si>
  <si>
    <t>EJERCICIOS MVC (1 HR)</t>
  </si>
  <si>
    <t>EJERCICIOS API (1 HR)</t>
  </si>
  <si>
    <t>CONSULTAS PROYECTOS (1 HR)</t>
  </si>
  <si>
    <t>EJERCICIOS CONTROLES WEB(2 HRS)</t>
  </si>
  <si>
    <t>EJERCICIOS ADO.NET (2 HRS)</t>
  </si>
  <si>
    <t>EJERCICIOS SERVICIOS WEB (2 HRS)</t>
  </si>
  <si>
    <t>Configuración de aplicaciones WEB ASP.NET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</si>
</sst>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dd/mm/yyyy;@"/>
    <numFmt numFmtId="165" formatCode="_ * #,##0.00_ ;_ * \-#,##0.00_ ;_ * &quot;-&quot;??_ ;_ @_ "/>
    <numFmt numFmtId="166" formatCode="ddd"/>
    <numFmt numFmtId="167" formatCode="\ 0\ &quot;Horas&quot;"/>
    <numFmt numFmtId="168" formatCode="dd/mmm"/>
    <numFmt numFmtId="169" formatCode="\ 0\ &quot;Hrs.&quot;"/>
    <numFmt numFmtId="170" formatCode="dd/mm\ ddd"/>
    <numFmt numFmtId="171" formatCode="&quot; &quot;"/>
    <numFmt numFmtId="172" formatCode="dd/mmm/yyyy"/>
  </numFmts>
  <fonts count="35" x14ac:knownFonts="1">
    <font>
      <sz val="11"/>
      <color theme="1"/>
      <name val="Calibri"/>
      <family val="2"/>
      <scheme val="minor"/>
    </font>
    <font>
      <sz val="11"/>
      <color theme="1"/>
      <name val="Calibri"/>
      <family val="2"/>
      <scheme val="minor"/>
    </font>
    <font>
      <sz val="10"/>
      <name val="Arial"/>
      <family val="2"/>
    </font>
    <font>
      <sz val="11"/>
      <name val="Calibri"/>
      <family val="2"/>
    </font>
    <font>
      <sz val="9"/>
      <name val="Arial"/>
      <family val="2"/>
    </font>
    <font>
      <sz val="12"/>
      <name val="Arial"/>
      <family val="2"/>
    </font>
    <font>
      <sz val="11"/>
      <name val="Arial"/>
      <family val="2"/>
    </font>
    <font>
      <sz val="12"/>
      <name val="Times New Roman"/>
      <family val="1"/>
    </font>
    <font>
      <b/>
      <sz val="14"/>
      <name val="Times New Roman"/>
      <family val="1"/>
    </font>
    <font>
      <b/>
      <sz val="12"/>
      <name val="Times New Roman"/>
      <family val="1"/>
    </font>
    <font>
      <sz val="10"/>
      <name val="Times New Roman"/>
      <family val="1"/>
    </font>
    <font>
      <sz val="9"/>
      <name val="Times New Roman"/>
      <family val="1"/>
    </font>
    <font>
      <sz val="8"/>
      <name val="Times New Roman"/>
      <family val="1"/>
    </font>
    <font>
      <sz val="11"/>
      <name val="Times New Roman"/>
      <family val="1"/>
    </font>
    <font>
      <b/>
      <sz val="9"/>
      <name val="Times New Roman"/>
      <family val="1"/>
    </font>
    <font>
      <sz val="8"/>
      <name val="Arial"/>
      <family val="2"/>
    </font>
    <font>
      <b/>
      <sz val="14"/>
      <color theme="1"/>
      <name val="Calibri"/>
      <family val="2"/>
      <scheme val="minor"/>
    </font>
    <font>
      <b/>
      <sz val="12"/>
      <color theme="1"/>
      <name val="Calibri"/>
      <family val="2"/>
      <scheme val="minor"/>
    </font>
    <font>
      <b/>
      <sz val="12"/>
      <color theme="1"/>
      <name val="Arial"/>
      <family val="2"/>
    </font>
    <font>
      <sz val="11"/>
      <color theme="1"/>
      <name val="Arial"/>
      <family val="2"/>
    </font>
    <font>
      <b/>
      <sz val="11"/>
      <color theme="1"/>
      <name val="Arial"/>
      <family val="2"/>
    </font>
    <font>
      <b/>
      <sz val="10"/>
      <name val="Arial"/>
      <family val="2"/>
    </font>
    <font>
      <sz val="8"/>
      <color theme="1"/>
      <name val="Arial"/>
      <family val="2"/>
    </font>
    <font>
      <b/>
      <sz val="16"/>
      <color theme="1"/>
      <name val="Arial"/>
      <family val="2"/>
    </font>
    <font>
      <b/>
      <sz val="14"/>
      <color theme="1"/>
      <name val="Arial"/>
      <family val="2"/>
    </font>
    <font>
      <sz val="14"/>
      <color theme="1"/>
      <name val="Arial"/>
      <family val="2"/>
    </font>
    <font>
      <b/>
      <sz val="8"/>
      <color theme="1"/>
      <name val="Arial"/>
      <family val="2"/>
    </font>
    <font>
      <b/>
      <sz val="9"/>
      <color theme="1"/>
      <name val="Arial"/>
      <family val="2"/>
    </font>
    <font>
      <sz val="11"/>
      <color theme="0"/>
      <name val="Arial"/>
      <family val="2"/>
    </font>
    <font>
      <sz val="10"/>
      <name val="Arial"/>
      <family val="2"/>
    </font>
    <font>
      <sz val="11"/>
      <color theme="0"/>
      <name val="Calibri"/>
      <family val="2"/>
      <scheme val="minor"/>
    </font>
    <font>
      <b/>
      <sz val="10"/>
      <name val="Times New Roman"/>
      <family val="1"/>
    </font>
    <font>
      <b/>
      <sz val="8"/>
      <name val="Times New Roman"/>
      <family val="1"/>
    </font>
    <font>
      <b/>
      <vertAlign val="superscript"/>
      <sz val="9"/>
      <name val="Times New Roman"/>
      <family val="1"/>
    </font>
    <font>
      <sz val="12"/>
      <color rgb="FF5A5A5A"/>
      <name val="Times New Roman"/>
      <family val="1"/>
    </font>
  </fonts>
  <fills count="6">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5" tint="0.80001220740379042"/>
        </stop>
      </gradientFill>
    </fill>
    <fill>
      <patternFill patternType="solid">
        <fgColor rgb="FFDFE3C7"/>
        <bgColor indexed="64"/>
      </patternFill>
    </fill>
    <fill>
      <patternFill patternType="solid">
        <fgColor rgb="FFFFFF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8">
    <xf numFmtId="0" fontId="0" fillId="0" borderId="0"/>
    <xf numFmtId="0" fontId="1"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9" fillId="0" borderId="0"/>
  </cellStyleXfs>
  <cellXfs count="372">
    <xf numFmtId="0" fontId="0" fillId="0" borderId="0" xfId="0"/>
    <xf numFmtId="166" fontId="3" fillId="0" borderId="1" xfId="0" applyNumberFormat="1" applyFont="1" applyFill="1" applyBorder="1" applyAlignment="1">
      <alignment horizontal="center" vertical="center"/>
    </xf>
    <xf numFmtId="0" fontId="0" fillId="0" borderId="1" xfId="0" applyBorder="1" applyAlignment="1">
      <alignment horizontal="center" vertical="center"/>
    </xf>
    <xf numFmtId="0" fontId="2" fillId="0" borderId="0" xfId="3"/>
    <xf numFmtId="0" fontId="11" fillId="0" borderId="1" xfId="3" applyFont="1" applyBorder="1"/>
    <xf numFmtId="0" fontId="10" fillId="0" borderId="0" xfId="3" applyFont="1" applyBorder="1" applyAlignment="1">
      <alignment horizontal="left" vertical="center" wrapText="1"/>
    </xf>
    <xf numFmtId="0" fontId="11" fillId="0" borderId="0" xfId="3" applyFont="1" applyBorder="1" applyAlignment="1">
      <alignment horizontal="left" vertical="center" wrapText="1"/>
    </xf>
    <xf numFmtId="0" fontId="10" fillId="0" borderId="0" xfId="3" applyFont="1" applyBorder="1" applyAlignment="1">
      <alignment horizontal="center" vertical="center" wrapText="1"/>
    </xf>
    <xf numFmtId="164" fontId="10" fillId="0" borderId="0" xfId="3" applyNumberFormat="1" applyFont="1" applyBorder="1" applyAlignment="1">
      <alignment horizontal="center" vertical="center" wrapText="1"/>
    </xf>
    <xf numFmtId="0" fontId="14" fillId="0" borderId="37" xfId="3" applyFont="1" applyBorder="1" applyAlignment="1"/>
    <xf numFmtId="0" fontId="14" fillId="0" borderId="36" xfId="3" applyFont="1" applyBorder="1" applyAlignment="1"/>
    <xf numFmtId="0" fontId="4" fillId="0" borderId="38" xfId="3" applyFont="1" applyBorder="1" applyAlignment="1">
      <alignment horizontal="center" vertical="center" textRotation="255"/>
    </xf>
    <xf numFmtId="0" fontId="4" fillId="0" borderId="39" xfId="3" applyFont="1" applyBorder="1" applyAlignment="1">
      <alignment horizontal="center" vertical="center" wrapText="1"/>
    </xf>
    <xf numFmtId="0" fontId="15" fillId="0" borderId="39" xfId="3" applyFont="1" applyBorder="1" applyAlignment="1">
      <alignment horizontal="center" vertical="center" textRotation="90" wrapText="1"/>
    </xf>
    <xf numFmtId="0" fontId="4" fillId="0" borderId="6" xfId="3" applyFont="1" applyBorder="1" applyAlignment="1">
      <alignment horizontal="center" vertical="center" wrapText="1"/>
    </xf>
    <xf numFmtId="0" fontId="2" fillId="0" borderId="1" xfId="3" applyFont="1" applyBorder="1" applyAlignment="1">
      <alignment vertical="center"/>
    </xf>
    <xf numFmtId="164" fontId="2" fillId="0" borderId="1" xfId="3" applyNumberFormat="1" applyFont="1" applyBorder="1" applyAlignment="1">
      <alignment horizontal="center" vertical="center" wrapText="1"/>
    </xf>
    <xf numFmtId="0" fontId="2" fillId="0" borderId="1" xfId="3" applyFont="1" applyBorder="1"/>
    <xf numFmtId="0" fontId="2" fillId="0" borderId="1" xfId="3" applyBorder="1"/>
    <xf numFmtId="0" fontId="2" fillId="0" borderId="15" xfId="3" applyBorder="1"/>
    <xf numFmtId="164" fontId="2" fillId="2" borderId="1" xfId="3" applyNumberFormat="1" applyFont="1" applyFill="1" applyBorder="1" applyAlignment="1">
      <alignment horizontal="center" vertical="center" wrapText="1"/>
    </xf>
    <xf numFmtId="0" fontId="2" fillId="2" borderId="1" xfId="3" applyFill="1" applyBorder="1"/>
    <xf numFmtId="0" fontId="2" fillId="2" borderId="15" xfId="3" applyFill="1" applyBorder="1"/>
    <xf numFmtId="0" fontId="2" fillId="0" borderId="0" xfId="3" applyFont="1"/>
    <xf numFmtId="164" fontId="2" fillId="0" borderId="1" xfId="3" applyNumberFormat="1" applyFont="1" applyFill="1" applyBorder="1" applyAlignment="1">
      <alignment horizontal="center" vertical="center" wrapText="1"/>
    </xf>
    <xf numFmtId="0" fontId="2" fillId="0" borderId="1" xfId="3" applyFill="1" applyBorder="1"/>
    <xf numFmtId="0" fontId="2" fillId="0" borderId="15" xfId="3" applyFill="1" applyBorder="1"/>
    <xf numFmtId="0" fontId="2" fillId="0" borderId="1" xfId="4" applyFill="1" applyBorder="1"/>
    <xf numFmtId="0" fontId="2" fillId="0" borderId="15" xfId="4" applyFill="1" applyBorder="1"/>
    <xf numFmtId="0" fontId="2" fillId="0" borderId="0" xfId="3" applyFill="1"/>
    <xf numFmtId="0" fontId="2" fillId="0" borderId="4" xfId="3" applyFill="1" applyBorder="1"/>
    <xf numFmtId="0" fontId="2" fillId="0" borderId="1" xfId="5" applyFill="1" applyBorder="1"/>
    <xf numFmtId="0" fontId="2" fillId="0" borderId="15" xfId="5" applyFill="1" applyBorder="1"/>
    <xf numFmtId="0" fontId="2" fillId="0" borderId="1" xfId="6" applyFill="1" applyBorder="1"/>
    <xf numFmtId="0" fontId="2" fillId="0" borderId="15" xfId="6" applyFill="1" applyBorder="1"/>
    <xf numFmtId="164" fontId="2" fillId="0" borderId="19" xfId="3" applyNumberFormat="1" applyFont="1" applyBorder="1" applyAlignment="1">
      <alignment horizontal="center" vertical="center" wrapText="1"/>
    </xf>
    <xf numFmtId="0" fontId="2" fillId="0" borderId="19" xfId="3" applyBorder="1"/>
    <xf numFmtId="0" fontId="2" fillId="0" borderId="29" xfId="3" applyBorder="1"/>
    <xf numFmtId="164" fontId="2" fillId="0" borderId="0" xfId="3" applyNumberFormat="1" applyFont="1" applyAlignment="1">
      <alignment horizontal="center"/>
    </xf>
    <xf numFmtId="164" fontId="2" fillId="0" borderId="0" xfId="3" applyNumberFormat="1" applyAlignment="1">
      <alignment horizontal="center"/>
    </xf>
    <xf numFmtId="0" fontId="10" fillId="0" borderId="0" xfId="3" applyFont="1" applyBorder="1" applyAlignment="1">
      <alignment horizontal="center" wrapText="1"/>
    </xf>
    <xf numFmtId="0" fontId="12" fillId="0" borderId="0" xfId="3" applyFont="1" applyBorder="1" applyAlignment="1">
      <alignment horizontal="left" vertical="center" wrapText="1"/>
    </xf>
    <xf numFmtId="0" fontId="7" fillId="0" borderId="18" xfId="3" applyFont="1" applyBorder="1" applyAlignment="1">
      <alignment vertical="center"/>
    </xf>
    <xf numFmtId="0" fontId="7" fillId="0" borderId="16" xfId="3" applyFont="1" applyBorder="1" applyAlignment="1">
      <alignment vertical="center"/>
    </xf>
    <xf numFmtId="0" fontId="7" fillId="0" borderId="15" xfId="3" applyFont="1" applyBorder="1" applyAlignment="1">
      <alignment vertical="center"/>
    </xf>
    <xf numFmtId="0" fontId="5" fillId="0" borderId="16" xfId="3" applyFont="1" applyBorder="1" applyAlignment="1">
      <alignment vertical="center"/>
    </xf>
    <xf numFmtId="0" fontId="11" fillId="0" borderId="16" xfId="3" applyFont="1" applyBorder="1" applyAlignment="1"/>
    <xf numFmtId="0" fontId="11" fillId="0" borderId="3" xfId="3" applyFont="1" applyBorder="1" applyAlignment="1"/>
    <xf numFmtId="0" fontId="7" fillId="0" borderId="18" xfId="3" applyFont="1" applyBorder="1" applyAlignment="1">
      <alignment vertical="center" wrapText="1"/>
    </xf>
    <xf numFmtId="0" fontId="7" fillId="0" borderId="16" xfId="3" applyFont="1" applyBorder="1" applyAlignment="1">
      <alignment vertical="center" wrapText="1"/>
    </xf>
    <xf numFmtId="0" fontId="7" fillId="0" borderId="3" xfId="3" applyFont="1" applyBorder="1" applyAlignment="1">
      <alignment vertical="center"/>
    </xf>
    <xf numFmtId="0" fontId="5" fillId="0" borderId="3" xfId="3" applyFont="1" applyBorder="1" applyAlignment="1">
      <alignment vertical="center"/>
    </xf>
    <xf numFmtId="0" fontId="2" fillId="0" borderId="32" xfId="3" applyBorder="1" applyAlignment="1">
      <alignment vertical="center"/>
    </xf>
    <xf numFmtId="0" fontId="2" fillId="0" borderId="11" xfId="3" applyBorder="1" applyAlignment="1">
      <alignment vertical="center"/>
    </xf>
    <xf numFmtId="0" fontId="2" fillId="0" borderId="5" xfId="3" applyBorder="1" applyAlignment="1">
      <alignment vertical="center"/>
    </xf>
    <xf numFmtId="0" fontId="2" fillId="0" borderId="15" xfId="3" applyBorder="1" applyAlignment="1"/>
    <xf numFmtId="0" fontId="2" fillId="0" borderId="3" xfId="3" applyBorder="1" applyAlignment="1"/>
    <xf numFmtId="0" fontId="7" fillId="0" borderId="16" xfId="3" applyFont="1" applyBorder="1" applyAlignment="1">
      <alignment horizontal="left" vertical="center"/>
    </xf>
    <xf numFmtId="0" fontId="7" fillId="0" borderId="15" xfId="3" applyFont="1" applyBorder="1" applyAlignment="1">
      <alignment horizontal="left" vertical="center"/>
    </xf>
    <xf numFmtId="0" fontId="11" fillId="0" borderId="15" xfId="3" applyFont="1" applyBorder="1" applyAlignment="1"/>
    <xf numFmtId="0" fontId="7" fillId="0" borderId="3" xfId="3" applyFont="1" applyBorder="1" applyAlignment="1">
      <alignment vertical="center" wrapText="1"/>
    </xf>
    <xf numFmtId="0" fontId="10" fillId="0" borderId="2" xfId="3" applyFont="1" applyBorder="1" applyAlignment="1">
      <alignment horizontal="center" vertical="center" wrapText="1"/>
    </xf>
    <xf numFmtId="0" fontId="10" fillId="0" borderId="28" xfId="3" applyFont="1" applyBorder="1" applyAlignment="1">
      <alignment horizontal="center" vertical="center" wrapText="1"/>
    </xf>
    <xf numFmtId="0" fontId="4" fillId="0" borderId="6" xfId="3" applyFont="1" applyBorder="1" applyAlignment="1">
      <alignment horizontal="center" vertical="center" textRotation="255"/>
    </xf>
    <xf numFmtId="0" fontId="2" fillId="0" borderId="4" xfId="3" applyBorder="1"/>
    <xf numFmtId="0" fontId="2" fillId="0" borderId="13" xfId="3" applyBorder="1"/>
    <xf numFmtId="0" fontId="2" fillId="2" borderId="13" xfId="3" applyFill="1" applyBorder="1"/>
    <xf numFmtId="0" fontId="2" fillId="0" borderId="13" xfId="3" applyFill="1" applyBorder="1"/>
    <xf numFmtId="0" fontId="2" fillId="0" borderId="19" xfId="3" applyFill="1" applyBorder="1"/>
    <xf numFmtId="0" fontId="2" fillId="0" borderId="0" xfId="3" applyFill="1" applyBorder="1"/>
    <xf numFmtId="0" fontId="14" fillId="0" borderId="21" xfId="3" applyFont="1" applyBorder="1" applyAlignment="1"/>
    <xf numFmtId="164" fontId="14" fillId="0" borderId="21" xfId="3" applyNumberFormat="1" applyFont="1" applyBorder="1" applyAlignment="1">
      <alignment horizontal="center"/>
    </xf>
    <xf numFmtId="0" fontId="2" fillId="0" borderId="21" xfId="3" applyBorder="1"/>
    <xf numFmtId="0" fontId="2" fillId="0" borderId="0" xfId="3" applyFill="1" applyAlignment="1">
      <alignment vertical="center"/>
    </xf>
    <xf numFmtId="0" fontId="7" fillId="0" borderId="16" xfId="3" applyFont="1" applyBorder="1" applyAlignment="1">
      <alignment horizontal="left" vertical="center"/>
    </xf>
    <xf numFmtId="0" fontId="11" fillId="0" borderId="0" xfId="3" applyFont="1" applyBorder="1" applyAlignment="1">
      <alignment horizontal="left" vertical="center" wrapText="1"/>
    </xf>
    <xf numFmtId="0" fontId="17" fillId="0" borderId="1" xfId="0" applyFont="1" applyBorder="1" applyAlignment="1">
      <alignment horizontal="center" vertical="center"/>
    </xf>
    <xf numFmtId="0" fontId="14" fillId="0" borderId="21" xfId="3" applyFont="1" applyBorder="1" applyAlignment="1">
      <alignment horizontal="left"/>
    </xf>
    <xf numFmtId="0" fontId="2" fillId="0" borderId="0" xfId="3" applyAlignment="1">
      <alignment horizontal="left"/>
    </xf>
    <xf numFmtId="0" fontId="11" fillId="0" borderId="0" xfId="3" applyFont="1" applyBorder="1" applyAlignment="1">
      <alignment horizontal="left" vertical="top" wrapText="1"/>
    </xf>
    <xf numFmtId="0" fontId="7" fillId="0" borderId="15" xfId="3" applyFont="1" applyBorder="1" applyAlignment="1">
      <alignment horizontal="left" vertical="top" wrapText="1"/>
    </xf>
    <xf numFmtId="0" fontId="7" fillId="0" borderId="15" xfId="3" applyFont="1" applyBorder="1" applyAlignment="1">
      <alignment horizontal="left" vertical="top"/>
    </xf>
    <xf numFmtId="0" fontId="14" fillId="0" borderId="21" xfId="3" applyFont="1" applyBorder="1" applyAlignment="1">
      <alignment horizontal="left" vertical="top"/>
    </xf>
    <xf numFmtId="0" fontId="2" fillId="0" borderId="0" xfId="3" applyFont="1" applyAlignment="1">
      <alignment horizontal="left" vertical="top"/>
    </xf>
    <xf numFmtId="0" fontId="2" fillId="0" borderId="0" xfId="3" applyAlignment="1">
      <alignment horizontal="left" vertical="top"/>
    </xf>
    <xf numFmtId="14" fontId="0" fillId="0" borderId="0" xfId="0" applyNumberFormat="1"/>
    <xf numFmtId="0" fontId="0" fillId="0" borderId="0" xfId="0" applyNumberFormat="1"/>
    <xf numFmtId="0" fontId="0" fillId="0" borderId="1" xfId="0" applyNumberFormat="1" applyBorder="1"/>
    <xf numFmtId="0" fontId="2" fillId="0" borderId="1" xfId="3" applyFont="1" applyBorder="1" applyAlignment="1">
      <alignment vertical="center" wrapText="1"/>
    </xf>
    <xf numFmtId="0" fontId="18" fillId="4" borderId="1" xfId="0" applyFont="1" applyFill="1" applyBorder="1" applyAlignment="1">
      <alignment horizontal="center" vertical="center"/>
    </xf>
    <xf numFmtId="0" fontId="19" fillId="0" borderId="0" xfId="0" applyFont="1" applyAlignment="1">
      <alignment horizontal="center" vertical="center"/>
    </xf>
    <xf numFmtId="0" fontId="19" fillId="0" borderId="0" xfId="0" applyFont="1"/>
    <xf numFmtId="14" fontId="19" fillId="0" borderId="1" xfId="0" applyNumberFormat="1" applyFont="1" applyFill="1" applyBorder="1"/>
    <xf numFmtId="0" fontId="20" fillId="4" borderId="19" xfId="0" applyFont="1" applyFill="1" applyBorder="1" applyAlignment="1">
      <alignment horizontal="center" vertical="center"/>
    </xf>
    <xf numFmtId="0" fontId="19" fillId="0" borderId="1" xfId="0" applyFont="1" applyBorder="1" applyAlignment="1">
      <alignment horizontal="center" vertical="center"/>
    </xf>
    <xf numFmtId="0" fontId="19" fillId="4" borderId="1" xfId="0" applyFont="1" applyFill="1" applyBorder="1" applyAlignment="1">
      <alignment horizontal="center" vertical="center"/>
    </xf>
    <xf numFmtId="0" fontId="19" fillId="4" borderId="4" xfId="0" applyFont="1" applyFill="1" applyBorder="1" applyAlignment="1">
      <alignment horizontal="center" vertical="center"/>
    </xf>
    <xf numFmtId="0" fontId="19" fillId="3" borderId="1" xfId="0" applyFont="1" applyFill="1" applyBorder="1" applyAlignment="1">
      <alignment horizontal="center" vertical="center"/>
    </xf>
    <xf numFmtId="166" fontId="6" fillId="0" borderId="1" xfId="0" applyNumberFormat="1" applyFont="1" applyFill="1" applyBorder="1" applyAlignment="1">
      <alignment horizontal="center" vertical="center"/>
    </xf>
    <xf numFmtId="0" fontId="20" fillId="4" borderId="1" xfId="0" applyFont="1" applyFill="1" applyBorder="1" applyAlignment="1">
      <alignment horizontal="center" vertical="center"/>
    </xf>
    <xf numFmtId="0" fontId="20" fillId="3" borderId="1" xfId="0" applyFont="1" applyFill="1" applyBorder="1" applyAlignment="1">
      <alignment horizontal="center" vertical="center"/>
    </xf>
    <xf numFmtId="0" fontId="19" fillId="0" borderId="0" xfId="0" applyFont="1" applyAlignment="1">
      <alignment horizontal="right"/>
    </xf>
    <xf numFmtId="169" fontId="22" fillId="0" borderId="0" xfId="0" applyNumberFormat="1" applyFont="1" applyAlignment="1">
      <alignment horizontal="center" vertical="center"/>
    </xf>
    <xf numFmtId="0" fontId="20" fillId="0" borderId="0" xfId="0" applyFont="1" applyAlignment="1">
      <alignment horizontal="right"/>
    </xf>
    <xf numFmtId="0" fontId="20" fillId="0" borderId="0" xfId="0" applyFont="1" applyAlignment="1">
      <alignment horizontal="left" vertical="center"/>
    </xf>
    <xf numFmtId="0" fontId="20" fillId="0" borderId="0" xfId="0" applyFont="1" applyBorder="1" applyAlignment="1">
      <alignment horizontal="center" vertical="center"/>
    </xf>
    <xf numFmtId="167" fontId="19" fillId="0" borderId="1" xfId="0" applyNumberFormat="1" applyFont="1" applyBorder="1" applyAlignment="1">
      <alignment horizontal="center"/>
    </xf>
    <xf numFmtId="0" fontId="19" fillId="0" borderId="0" xfId="0" applyFont="1" applyAlignment="1"/>
    <xf numFmtId="0" fontId="20" fillId="0" borderId="0" xfId="0" applyFont="1" applyFill="1" applyBorder="1" applyAlignment="1">
      <alignment horizontal="right" vertical="center"/>
    </xf>
    <xf numFmtId="0" fontId="19" fillId="0" borderId="0" xfId="0" applyFont="1" applyFill="1" applyBorder="1" applyAlignment="1">
      <alignment horizontal="left" vertical="center"/>
    </xf>
    <xf numFmtId="0" fontId="19" fillId="0" borderId="0" xfId="0" applyFont="1" applyBorder="1" applyAlignment="1">
      <alignment horizontal="center" wrapText="1"/>
    </xf>
    <xf numFmtId="0" fontId="19" fillId="0" borderId="0" xfId="0" applyFont="1" applyBorder="1" applyAlignment="1">
      <alignment horizontal="right" vertical="center" wrapText="1"/>
    </xf>
    <xf numFmtId="167" fontId="19" fillId="0" borderId="0" xfId="0" applyNumberFormat="1" applyFont="1" applyBorder="1" applyAlignment="1">
      <alignment horizontal="center"/>
    </xf>
    <xf numFmtId="0" fontId="19" fillId="0" borderId="0" xfId="0" applyFont="1" applyFill="1" applyBorder="1" applyAlignment="1">
      <alignment horizontal="center" vertical="center"/>
    </xf>
    <xf numFmtId="171" fontId="19" fillId="0" borderId="0" xfId="0" applyNumberFormat="1" applyFont="1" applyAlignment="1">
      <alignment horizontal="center" vertical="center"/>
    </xf>
    <xf numFmtId="168" fontId="19" fillId="0" borderId="1" xfId="0" applyNumberFormat="1" applyFont="1" applyBorder="1" applyAlignment="1">
      <alignment horizontal="center" vertical="center"/>
    </xf>
    <xf numFmtId="0" fontId="19" fillId="4" borderId="1" xfId="0" applyFont="1" applyFill="1" applyBorder="1" applyAlignment="1">
      <alignment horizontal="center" vertical="center" wrapText="1"/>
    </xf>
    <xf numFmtId="0" fontId="19" fillId="0" borderId="0" xfId="0" quotePrefix="1" applyFont="1"/>
    <xf numFmtId="0" fontId="24" fillId="4" borderId="1" xfId="0" quotePrefix="1" applyFont="1" applyFill="1" applyBorder="1" applyAlignment="1">
      <alignment horizontal="center" vertical="center"/>
    </xf>
    <xf numFmtId="0" fontId="25" fillId="0" borderId="1" xfId="0" applyFont="1" applyBorder="1" applyAlignment="1">
      <alignment horizontal="center" vertical="center"/>
    </xf>
    <xf numFmtId="0" fontId="19" fillId="0" borderId="16" xfId="0" applyFont="1" applyBorder="1"/>
    <xf numFmtId="0" fontId="19" fillId="0" borderId="16" xfId="0" applyFont="1" applyBorder="1" applyAlignment="1"/>
    <xf numFmtId="0" fontId="19" fillId="0" borderId="15" xfId="0" applyFont="1" applyBorder="1" applyAlignment="1"/>
    <xf numFmtId="0" fontId="19" fillId="0" borderId="3" xfId="0" applyFont="1" applyBorder="1"/>
    <xf numFmtId="0" fontId="19" fillId="0" borderId="15" xfId="0" applyFont="1" applyBorder="1" applyAlignment="1">
      <alignment vertical="center"/>
    </xf>
    <xf numFmtId="0" fontId="26" fillId="0" borderId="0" xfId="0" applyFont="1" applyAlignment="1">
      <alignment horizontal="right" vertical="center"/>
    </xf>
    <xf numFmtId="0" fontId="27" fillId="4" borderId="1" xfId="0" applyFont="1" applyFill="1" applyBorder="1" applyAlignment="1">
      <alignment horizontal="center" vertical="center"/>
    </xf>
    <xf numFmtId="172" fontId="0" fillId="0" borderId="1" xfId="0" applyNumberFormat="1" applyBorder="1"/>
    <xf numFmtId="168" fontId="6" fillId="0" borderId="30" xfId="0" applyNumberFormat="1" applyFont="1" applyFill="1" applyBorder="1" applyAlignment="1">
      <alignment horizontal="center" vertical="center"/>
    </xf>
    <xf numFmtId="168" fontId="28" fillId="0" borderId="30" xfId="0" applyNumberFormat="1" applyFont="1" applyFill="1" applyBorder="1" applyAlignment="1">
      <alignment horizontal="center" vertical="center"/>
    </xf>
    <xf numFmtId="0" fontId="11" fillId="0" borderId="0" xfId="3" applyFont="1" applyBorder="1" applyAlignment="1">
      <alignment vertical="center" wrapText="1"/>
    </xf>
    <xf numFmtId="0" fontId="0" fillId="0" borderId="16" xfId="0" applyFont="1" applyBorder="1"/>
    <xf numFmtId="0" fontId="0" fillId="0" borderId="16" xfId="0" applyFont="1" applyBorder="1" applyAlignment="1"/>
    <xf numFmtId="0" fontId="2" fillId="0" borderId="15" xfId="3" applyFont="1" applyBorder="1" applyAlignment="1">
      <alignment vertical="center"/>
    </xf>
    <xf numFmtId="0" fontId="0" fillId="0" borderId="15" xfId="0" applyFont="1" applyFill="1" applyBorder="1" applyAlignment="1">
      <alignment vertical="center"/>
    </xf>
    <xf numFmtId="0" fontId="0" fillId="0" borderId="0" xfId="0" applyAlignment="1">
      <alignment vertical="center"/>
    </xf>
    <xf numFmtId="0" fontId="29" fillId="0" borderId="0" xfId="7"/>
    <xf numFmtId="0" fontId="10" fillId="0" borderId="45" xfId="7" applyFont="1" applyBorder="1" applyAlignment="1">
      <alignment vertical="center" wrapText="1"/>
    </xf>
    <xf numFmtId="0" fontId="11" fillId="0" borderId="11" xfId="7" applyFont="1" applyBorder="1" applyAlignment="1">
      <alignment wrapText="1"/>
    </xf>
    <xf numFmtId="0" fontId="10" fillId="0" borderId="1" xfId="7" applyFont="1" applyBorder="1" applyAlignment="1">
      <alignment horizontal="center" vertical="center" wrapText="1"/>
    </xf>
    <xf numFmtId="0" fontId="11" fillId="0" borderId="0" xfId="7" applyFont="1" applyBorder="1" applyAlignment="1">
      <alignment wrapText="1"/>
    </xf>
    <xf numFmtId="0" fontId="11" fillId="0" borderId="6" xfId="7" applyFont="1" applyBorder="1" applyAlignment="1">
      <alignment horizontal="center" wrapText="1"/>
    </xf>
    <xf numFmtId="0" fontId="11" fillId="0" borderId="25" xfId="7" applyFont="1" applyBorder="1" applyAlignment="1">
      <alignment wrapText="1"/>
    </xf>
    <xf numFmtId="0" fontId="11" fillId="0" borderId="26" xfId="7" applyFont="1" applyBorder="1" applyAlignment="1">
      <alignment wrapText="1"/>
    </xf>
    <xf numFmtId="0" fontId="11" fillId="0" borderId="27" xfId="7" applyFont="1" applyBorder="1" applyAlignment="1">
      <alignment wrapText="1"/>
    </xf>
    <xf numFmtId="9" fontId="10" fillId="0" borderId="1" xfId="3" applyNumberFormat="1" applyFont="1" applyBorder="1" applyAlignment="1">
      <alignment horizontal="center" vertical="center"/>
    </xf>
    <xf numFmtId="0" fontId="11" fillId="0" borderId="1" xfId="7" applyFont="1" applyBorder="1"/>
    <xf numFmtId="0" fontId="11" fillId="0" borderId="28" xfId="7" applyFont="1" applyBorder="1" applyAlignment="1">
      <alignment wrapText="1"/>
    </xf>
    <xf numFmtId="0" fontId="11" fillId="0" borderId="9" xfId="7" applyFont="1" applyBorder="1" applyAlignment="1">
      <alignment wrapText="1"/>
    </xf>
    <xf numFmtId="0" fontId="11" fillId="0" borderId="10" xfId="7" applyFont="1" applyBorder="1" applyAlignment="1"/>
    <xf numFmtId="0" fontId="11" fillId="0" borderId="5" xfId="7" applyFont="1" applyBorder="1" applyAlignment="1"/>
    <xf numFmtId="9" fontId="10" fillId="0" borderId="4" xfId="3" applyNumberFormat="1" applyFont="1" applyBorder="1" applyAlignment="1">
      <alignment horizontal="center" vertical="center"/>
    </xf>
    <xf numFmtId="0" fontId="11" fillId="0" borderId="4" xfId="7" applyFont="1" applyBorder="1" applyAlignment="1"/>
    <xf numFmtId="9" fontId="14" fillId="0" borderId="1" xfId="7" applyNumberFormat="1" applyFont="1" applyBorder="1" applyAlignment="1">
      <alignment horizontal="center"/>
    </xf>
    <xf numFmtId="0" fontId="13" fillId="0" borderId="1" xfId="7" applyFont="1" applyBorder="1" applyAlignment="1"/>
    <xf numFmtId="0" fontId="13" fillId="0" borderId="16" xfId="7" applyFont="1" applyBorder="1" applyAlignment="1"/>
    <xf numFmtId="0" fontId="13" fillId="0" borderId="3" xfId="7" applyFont="1" applyBorder="1" applyAlignment="1"/>
    <xf numFmtId="0" fontId="13" fillId="0" borderId="19" xfId="7" applyFont="1" applyBorder="1" applyAlignment="1"/>
    <xf numFmtId="0" fontId="2" fillId="0" borderId="28" xfId="3" applyBorder="1" applyAlignment="1">
      <alignment vertical="center"/>
    </xf>
    <xf numFmtId="0" fontId="2" fillId="0" borderId="0" xfId="3" applyBorder="1" applyAlignment="1">
      <alignment vertical="center"/>
    </xf>
    <xf numFmtId="0" fontId="2" fillId="0" borderId="2" xfId="3" applyBorder="1" applyAlignment="1">
      <alignment vertical="center"/>
    </xf>
    <xf numFmtId="0" fontId="14" fillId="0" borderId="0" xfId="3" applyFont="1" applyBorder="1" applyAlignment="1">
      <alignment vertical="center" wrapText="1"/>
    </xf>
    <xf numFmtId="0" fontId="10" fillId="0" borderId="1" xfId="0" applyFont="1" applyBorder="1" applyAlignment="1">
      <alignment horizontal="center" vertical="center" wrapText="1"/>
    </xf>
    <xf numFmtId="0" fontId="10" fillId="0" borderId="32" xfId="3" applyFont="1" applyBorder="1" applyAlignment="1">
      <alignment vertical="center" wrapText="1"/>
    </xf>
    <xf numFmtId="0" fontId="13" fillId="0" borderId="1" xfId="7" applyFont="1" applyBorder="1" applyAlignment="1">
      <alignment horizontal="left"/>
    </xf>
    <xf numFmtId="0" fontId="30" fillId="0" borderId="1" xfId="0" applyFont="1" applyBorder="1" applyAlignment="1">
      <alignment horizontal="center" vertical="center"/>
    </xf>
    <xf numFmtId="14" fontId="19" fillId="5" borderId="1" xfId="0" applyNumberFormat="1" applyFont="1" applyFill="1" applyBorder="1"/>
    <xf numFmtId="0" fontId="19" fillId="5" borderId="1" xfId="0" applyFont="1" applyFill="1" applyBorder="1" applyAlignment="1">
      <alignment horizontal="center" vertical="center"/>
    </xf>
    <xf numFmtId="168" fontId="19" fillId="5" borderId="1" xfId="0" applyNumberFormat="1" applyFont="1" applyFill="1" applyBorder="1" applyAlignment="1">
      <alignment horizontal="center" vertical="center"/>
    </xf>
    <xf numFmtId="9" fontId="10" fillId="5" borderId="1" xfId="3" applyNumberFormat="1" applyFont="1" applyFill="1" applyBorder="1" applyAlignment="1">
      <alignment horizontal="center" vertical="center"/>
    </xf>
    <xf numFmtId="0" fontId="0" fillId="0" borderId="15" xfId="0" applyBorder="1"/>
    <xf numFmtId="0" fontId="0" fillId="0" borderId="15" xfId="0" applyBorder="1" applyAlignment="1">
      <alignment vertical="center"/>
    </xf>
    <xf numFmtId="0" fontId="19" fillId="0" borderId="28" xfId="0" applyFont="1" applyBorder="1"/>
    <xf numFmtId="0" fontId="19" fillId="0" borderId="15" xfId="0" applyFont="1" applyBorder="1"/>
    <xf numFmtId="0" fontId="2" fillId="0" borderId="15" xfId="3" applyFont="1" applyFill="1" applyBorder="1" applyAlignment="1">
      <alignment vertical="center"/>
    </xf>
    <xf numFmtId="0" fontId="0" fillId="0" borderId="16" xfId="0" applyFont="1" applyFill="1" applyBorder="1"/>
    <xf numFmtId="0" fontId="0" fillId="0" borderId="16" xfId="0" applyFont="1" applyFill="1" applyBorder="1" applyAlignment="1"/>
    <xf numFmtId="0" fontId="0" fillId="0" borderId="16" xfId="0" applyFill="1" applyBorder="1"/>
    <xf numFmtId="0" fontId="2" fillId="0" borderId="1" xfId="3" applyFont="1" applyFill="1" applyBorder="1" applyAlignment="1">
      <alignment vertical="center"/>
    </xf>
    <xf numFmtId="0" fontId="11" fillId="0" borderId="11" xfId="0" applyFont="1" applyBorder="1" applyAlignment="1">
      <alignment vertical="center" wrapText="1"/>
    </xf>
    <xf numFmtId="0" fontId="0" fillId="0" borderId="28" xfId="0" applyBorder="1"/>
    <xf numFmtId="0" fontId="0" fillId="0" borderId="0" xfId="0" applyBorder="1"/>
    <xf numFmtId="0" fontId="0" fillId="0" borderId="2" xfId="0" applyBorder="1"/>
    <xf numFmtId="0" fontId="0" fillId="0" borderId="0" xfId="0" applyAlignment="1">
      <alignment horizontal="center" vertical="center"/>
    </xf>
    <xf numFmtId="0" fontId="0" fillId="0" borderId="0" xfId="0" applyBorder="1" applyAlignment="1">
      <alignment horizontal="center" vertical="center"/>
    </xf>
    <xf numFmtId="0" fontId="34" fillId="0" borderId="0" xfId="0" applyFont="1" applyBorder="1" applyAlignment="1">
      <alignment wrapText="1"/>
    </xf>
    <xf numFmtId="0" fontId="11" fillId="0" borderId="1" xfId="0" applyFont="1" applyBorder="1" applyAlignment="1">
      <alignment horizontal="center" vertical="center"/>
    </xf>
    <xf numFmtId="0" fontId="11" fillId="0" borderId="0" xfId="0" applyFont="1" applyBorder="1" applyAlignment="1">
      <alignment wrapText="1"/>
    </xf>
    <xf numFmtId="0" fontId="11" fillId="0" borderId="0" xfId="0" applyFont="1" applyBorder="1"/>
    <xf numFmtId="0" fontId="14" fillId="0" borderId="1" xfId="0" applyFont="1" applyBorder="1" applyAlignment="1">
      <alignment vertical="center"/>
    </xf>
    <xf numFmtId="0" fontId="14" fillId="0" borderId="1" xfId="0" applyFont="1" applyBorder="1" applyAlignment="1">
      <alignment vertical="center" wrapText="1"/>
    </xf>
    <xf numFmtId="17" fontId="14" fillId="0" borderId="1" xfId="0" applyNumberFormat="1" applyFont="1" applyBorder="1" applyAlignment="1">
      <alignment vertical="center"/>
    </xf>
    <xf numFmtId="0" fontId="2" fillId="5" borderId="1" xfId="3" applyFont="1" applyFill="1" applyBorder="1" applyAlignment="1">
      <alignment vertical="center"/>
    </xf>
    <xf numFmtId="0" fontId="11" fillId="0" borderId="10" xfId="7" applyFont="1" applyBorder="1" applyAlignment="1">
      <alignment horizontal="left" vertical="top" wrapText="1"/>
    </xf>
    <xf numFmtId="0" fontId="11" fillId="0" borderId="11" xfId="7" applyFont="1" applyBorder="1" applyAlignment="1">
      <alignment horizontal="left" vertical="top" wrapText="1"/>
    </xf>
    <xf numFmtId="0" fontId="11" fillId="0" borderId="5" xfId="7" applyFont="1" applyBorder="1" applyAlignment="1">
      <alignment horizontal="left" vertical="top" wrapText="1"/>
    </xf>
    <xf numFmtId="0" fontId="11" fillId="0" borderId="34" xfId="7" applyFont="1" applyBorder="1" applyAlignment="1">
      <alignment horizontal="left" vertical="top" wrapText="1"/>
    </xf>
    <xf numFmtId="0" fontId="11" fillId="0" borderId="35" xfId="7" applyFont="1" applyBorder="1" applyAlignment="1">
      <alignment horizontal="left" vertical="top" wrapText="1"/>
    </xf>
    <xf numFmtId="0" fontId="11" fillId="0" borderId="36" xfId="7" applyFont="1" applyBorder="1" applyAlignment="1">
      <alignment horizontal="left" vertical="top" wrapText="1"/>
    </xf>
    <xf numFmtId="0" fontId="11" fillId="0" borderId="1" xfId="7" applyFont="1" applyBorder="1" applyAlignment="1">
      <alignment horizontal="center"/>
    </xf>
    <xf numFmtId="0" fontId="11" fillId="0" borderId="8" xfId="7" applyFont="1" applyBorder="1" applyAlignment="1">
      <alignment horizontal="center"/>
    </xf>
    <xf numFmtId="0" fontId="11" fillId="0" borderId="46" xfId="7" applyFont="1" applyBorder="1" applyAlignment="1">
      <alignment vertical="top"/>
    </xf>
    <xf numFmtId="0" fontId="11" fillId="0" borderId="47" xfId="7" applyFont="1" applyBorder="1" applyAlignment="1">
      <alignment vertical="top"/>
    </xf>
    <xf numFmtId="0" fontId="11" fillId="0" borderId="29" xfId="7" applyFont="1" applyBorder="1" applyAlignment="1">
      <alignment horizontal="center" wrapText="1"/>
    </xf>
    <xf numFmtId="0" fontId="11" fillId="0" borderId="30" xfId="7" applyFont="1" applyBorder="1" applyAlignment="1">
      <alignment horizontal="center" wrapText="1"/>
    </xf>
    <xf numFmtId="0" fontId="11" fillId="0" borderId="31" xfId="7" applyFont="1" applyBorder="1" applyAlignment="1">
      <alignment horizontal="center" wrapText="1"/>
    </xf>
    <xf numFmtId="0" fontId="11" fillId="0" borderId="7" xfId="7" applyFont="1" applyBorder="1"/>
    <xf numFmtId="0" fontId="11" fillId="0" borderId="1" xfId="7" applyFont="1" applyBorder="1"/>
    <xf numFmtId="0" fontId="11" fillId="0" borderId="32" xfId="7" applyFont="1" applyBorder="1" applyAlignment="1">
      <alignment horizontal="center"/>
    </xf>
    <xf numFmtId="0" fontId="11" fillId="0" borderId="11" xfId="7" applyFont="1" applyBorder="1" applyAlignment="1">
      <alignment horizontal="center"/>
    </xf>
    <xf numFmtId="0" fontId="11" fillId="0" borderId="33" xfId="7" applyFont="1" applyBorder="1" applyAlignment="1">
      <alignment horizontal="center"/>
    </xf>
    <xf numFmtId="0" fontId="11" fillId="0" borderId="28" xfId="7" applyFont="1" applyBorder="1" applyAlignment="1">
      <alignment horizontal="center"/>
    </xf>
    <xf numFmtId="0" fontId="11" fillId="0" borderId="0" xfId="7" applyFont="1" applyBorder="1" applyAlignment="1">
      <alignment horizontal="center"/>
    </xf>
    <xf numFmtId="0" fontId="11" fillId="0" borderId="9" xfId="7" applyFont="1" applyBorder="1" applyAlignment="1">
      <alignment horizontal="center"/>
    </xf>
    <xf numFmtId="0" fontId="11" fillId="0" borderId="29" xfId="7" applyFont="1" applyBorder="1" applyAlignment="1">
      <alignment horizontal="center"/>
    </xf>
    <xf numFmtId="0" fontId="11" fillId="0" borderId="30" xfId="7" applyFont="1" applyBorder="1" applyAlignment="1">
      <alignment horizontal="center"/>
    </xf>
    <xf numFmtId="0" fontId="11" fillId="0" borderId="31" xfId="7" applyFont="1" applyBorder="1" applyAlignment="1">
      <alignment horizontal="center"/>
    </xf>
    <xf numFmtId="0" fontId="14" fillId="0" borderId="7" xfId="7" applyFont="1" applyBorder="1"/>
    <xf numFmtId="0" fontId="14" fillId="0" borderId="1" xfId="7" applyFont="1" applyBorder="1"/>
    <xf numFmtId="0" fontId="7" fillId="0" borderId="12" xfId="7" applyFont="1" applyBorder="1" applyAlignment="1">
      <alignment horizontal="center" wrapText="1"/>
    </xf>
    <xf numFmtId="0" fontId="7" fillId="0" borderId="13" xfId="7" applyFont="1" applyBorder="1" applyAlignment="1">
      <alignment horizontal="center" wrapText="1"/>
    </xf>
    <xf numFmtId="0" fontId="7" fillId="0" borderId="14" xfId="7" applyFont="1" applyBorder="1" applyAlignment="1">
      <alignment horizontal="center" wrapText="1"/>
    </xf>
    <xf numFmtId="0" fontId="3" fillId="0" borderId="20" xfId="7" applyFont="1" applyBorder="1" applyAlignment="1">
      <alignment horizontal="center"/>
    </xf>
    <xf numFmtId="0" fontId="3" fillId="0" borderId="21" xfId="7" applyFont="1" applyBorder="1" applyAlignment="1">
      <alignment horizontal="center"/>
    </xf>
    <xf numFmtId="0" fontId="3" fillId="0" borderId="22" xfId="7" applyFont="1" applyBorder="1" applyAlignment="1">
      <alignment horizontal="center"/>
    </xf>
    <xf numFmtId="0" fontId="11" fillId="0" borderId="23" xfId="7" applyFont="1" applyBorder="1" applyAlignment="1">
      <alignment horizontal="center" wrapText="1"/>
    </xf>
    <xf numFmtId="0" fontId="11" fillId="0" borderId="24" xfId="7" applyFont="1" applyBorder="1" applyAlignment="1">
      <alignment horizontal="center" wrapText="1"/>
    </xf>
    <xf numFmtId="0" fontId="13" fillId="0" borderId="1" xfId="7" applyFont="1" applyBorder="1" applyAlignment="1">
      <alignment horizontal="left" wrapText="1"/>
    </xf>
    <xf numFmtId="0" fontId="13" fillId="0" borderId="1" xfId="7" applyFont="1" applyBorder="1" applyAlignment="1">
      <alignment horizontal="left"/>
    </xf>
    <xf numFmtId="0" fontId="13" fillId="0" borderId="15" xfId="7" applyFont="1" applyBorder="1" applyAlignment="1">
      <alignment horizontal="left" wrapText="1"/>
    </xf>
    <xf numFmtId="0" fontId="13" fillId="0" borderId="16" xfId="7" applyFont="1" applyBorder="1" applyAlignment="1">
      <alignment horizontal="left" wrapText="1"/>
    </xf>
    <xf numFmtId="0" fontId="13" fillId="0" borderId="15" xfId="7" applyFont="1" applyBorder="1" applyAlignment="1">
      <alignment horizontal="left"/>
    </xf>
    <xf numFmtId="0" fontId="13" fillId="0" borderId="3" xfId="7" applyFont="1" applyBorder="1" applyAlignment="1">
      <alignment horizontal="left"/>
    </xf>
    <xf numFmtId="0" fontId="13" fillId="5" borderId="15" xfId="7" applyFont="1" applyFill="1" applyBorder="1" applyAlignment="1">
      <alignment horizontal="left"/>
    </xf>
    <xf numFmtId="0" fontId="13" fillId="5" borderId="3" xfId="7" applyFont="1" applyFill="1" applyBorder="1" applyAlignment="1">
      <alignment horizontal="left"/>
    </xf>
    <xf numFmtId="0" fontId="13" fillId="5" borderId="1" xfId="7" applyFont="1" applyFill="1" applyBorder="1" applyAlignment="1">
      <alignment horizontal="left"/>
    </xf>
    <xf numFmtId="17" fontId="13" fillId="0" borderId="1" xfId="7" quotePrefix="1" applyNumberFormat="1" applyFont="1" applyBorder="1" applyAlignment="1">
      <alignment horizontal="left"/>
    </xf>
    <xf numFmtId="0" fontId="13" fillId="5" borderId="17" xfId="7" applyFont="1" applyFill="1" applyBorder="1" applyAlignment="1">
      <alignment horizontal="left"/>
    </xf>
    <xf numFmtId="0" fontId="7" fillId="0" borderId="43" xfId="7" applyFont="1" applyBorder="1" applyAlignment="1">
      <alignment horizontal="center" wrapText="1"/>
    </xf>
    <xf numFmtId="0" fontId="7" fillId="0" borderId="7" xfId="7" applyFont="1" applyBorder="1" applyAlignment="1">
      <alignment horizontal="center" wrapText="1"/>
    </xf>
    <xf numFmtId="0" fontId="8" fillId="0" borderId="6" xfId="7" applyFont="1" applyBorder="1" applyAlignment="1">
      <alignment horizontal="center" wrapText="1"/>
    </xf>
    <xf numFmtId="0" fontId="8" fillId="0" borderId="44" xfId="7" applyFont="1" applyBorder="1" applyAlignment="1">
      <alignment horizontal="center" wrapText="1"/>
    </xf>
    <xf numFmtId="0" fontId="9" fillId="0" borderId="1" xfId="7" applyFont="1" applyBorder="1" applyAlignment="1">
      <alignment horizontal="center" vertical="center" wrapText="1"/>
    </xf>
    <xf numFmtId="0" fontId="9" fillId="0" borderId="8" xfId="7" applyFont="1" applyBorder="1" applyAlignment="1">
      <alignment horizontal="center" vertical="center" wrapText="1"/>
    </xf>
    <xf numFmtId="0" fontId="14" fillId="0" borderId="1" xfId="7" applyFont="1" applyBorder="1" applyAlignment="1">
      <alignment horizontal="left" vertical="center" wrapText="1"/>
    </xf>
    <xf numFmtId="0" fontId="14" fillId="0" borderId="15" xfId="7" applyFont="1" applyBorder="1" applyAlignment="1">
      <alignment horizontal="center" vertical="center" wrapText="1"/>
    </xf>
    <xf numFmtId="0" fontId="14" fillId="0" borderId="16" xfId="7" applyFont="1" applyBorder="1" applyAlignment="1">
      <alignment horizontal="center" vertical="center" wrapText="1"/>
    </xf>
    <xf numFmtId="0" fontId="14" fillId="0" borderId="3" xfId="7" applyFont="1" applyBorder="1" applyAlignment="1">
      <alignment horizontal="center" vertical="center" wrapText="1"/>
    </xf>
    <xf numFmtId="0" fontId="12" fillId="0" borderId="0" xfId="7" applyFont="1" applyBorder="1" applyAlignment="1">
      <alignment horizontal="left" vertical="center" wrapText="1"/>
    </xf>
    <xf numFmtId="0" fontId="10" fillId="0" borderId="9" xfId="7" applyFont="1" applyBorder="1" applyAlignment="1">
      <alignment horizontal="left" vertical="center" wrapText="1"/>
    </xf>
    <xf numFmtId="0" fontId="11" fillId="0" borderId="0" xfId="7" applyFont="1" applyBorder="1" applyAlignment="1">
      <alignment horizontal="left" wrapText="1"/>
    </xf>
    <xf numFmtId="0" fontId="8" fillId="0" borderId="3" xfId="3" applyFont="1" applyBorder="1" applyAlignment="1">
      <alignment horizontal="center" vertical="center" wrapText="1"/>
    </xf>
    <xf numFmtId="0" fontId="8" fillId="0" borderId="1" xfId="3" applyFont="1" applyBorder="1" applyAlignment="1">
      <alignment horizontal="center" vertical="center" wrapText="1"/>
    </xf>
    <xf numFmtId="0" fontId="9" fillId="0" borderId="1" xfId="3" applyFont="1" applyBorder="1" applyAlignment="1">
      <alignment horizontal="center" vertical="center" wrapText="1"/>
    </xf>
    <xf numFmtId="0" fontId="2" fillId="0" borderId="4" xfId="3" applyFont="1" applyBorder="1" applyAlignment="1">
      <alignment horizontal="center" vertical="distributed"/>
    </xf>
    <xf numFmtId="0" fontId="2" fillId="0" borderId="13" xfId="3" applyFont="1" applyBorder="1" applyAlignment="1">
      <alignment horizontal="center" vertical="distributed"/>
    </xf>
    <xf numFmtId="0" fontId="2" fillId="0" borderId="19" xfId="3" applyFont="1" applyBorder="1" applyAlignment="1">
      <alignment horizontal="center" vertical="distributed"/>
    </xf>
    <xf numFmtId="0" fontId="4" fillId="0" borderId="40" xfId="3" applyFont="1" applyBorder="1" applyAlignment="1">
      <alignment horizontal="left" vertical="center" wrapText="1"/>
    </xf>
    <xf numFmtId="0" fontId="4" fillId="0" borderId="42" xfId="3" applyFont="1" applyBorder="1" applyAlignment="1">
      <alignment horizontal="left" vertical="center" wrapText="1"/>
    </xf>
    <xf numFmtId="0" fontId="4" fillId="0" borderId="40" xfId="3" applyFont="1" applyBorder="1" applyAlignment="1">
      <alignment horizontal="center" vertical="center" wrapText="1"/>
    </xf>
    <xf numFmtId="0" fontId="4" fillId="0" borderId="42" xfId="3" applyFont="1" applyBorder="1" applyAlignment="1">
      <alignment horizontal="center" vertical="center" wrapText="1"/>
    </xf>
    <xf numFmtId="0" fontId="14" fillId="0" borderId="0" xfId="3" applyFont="1" applyBorder="1" applyAlignment="1">
      <alignment horizontal="center" vertical="center" wrapText="1"/>
    </xf>
    <xf numFmtId="0" fontId="2" fillId="0" borderId="15" xfId="3" applyFont="1" applyBorder="1" applyAlignment="1">
      <alignment horizontal="left" vertical="center" wrapText="1"/>
    </xf>
    <xf numFmtId="0" fontId="2" fillId="0" borderId="3" xfId="3" applyFont="1" applyBorder="1" applyAlignment="1">
      <alignment horizontal="left" vertical="center" wrapText="1"/>
    </xf>
    <xf numFmtId="0" fontId="7" fillId="0" borderId="16" xfId="3" applyFont="1" applyBorder="1" applyAlignment="1">
      <alignment horizontal="center" vertical="center" wrapText="1"/>
    </xf>
    <xf numFmtId="0" fontId="7" fillId="0" borderId="3" xfId="3" applyFont="1" applyBorder="1" applyAlignment="1">
      <alignment horizontal="center" vertical="center" wrapText="1"/>
    </xf>
    <xf numFmtId="0" fontId="4" fillId="0" borderId="6" xfId="3" applyFont="1" applyBorder="1" applyAlignment="1">
      <alignment horizontal="center" vertical="center"/>
    </xf>
    <xf numFmtId="0" fontId="2" fillId="0" borderId="1" xfId="3" applyFont="1" applyBorder="1" applyAlignment="1">
      <alignment horizontal="center" vertical="distributed"/>
    </xf>
    <xf numFmtId="0" fontId="2" fillId="0" borderId="15" xfId="3" applyFont="1" applyFill="1" applyBorder="1" applyAlignment="1">
      <alignment horizontal="left" vertical="center"/>
    </xf>
    <xf numFmtId="0" fontId="2" fillId="0" borderId="3" xfId="3" applyFont="1" applyFill="1" applyBorder="1" applyAlignment="1">
      <alignment horizontal="left" vertical="center"/>
    </xf>
    <xf numFmtId="0" fontId="2" fillId="0" borderId="15" xfId="3" applyFont="1" applyBorder="1" applyAlignment="1">
      <alignment horizontal="left" wrapText="1"/>
    </xf>
    <xf numFmtId="0" fontId="2" fillId="0" borderId="3" xfId="3" applyFont="1" applyBorder="1" applyAlignment="1">
      <alignment horizontal="left" wrapText="1"/>
    </xf>
    <xf numFmtId="0" fontId="7" fillId="0" borderId="16" xfId="3" applyFont="1" applyBorder="1" applyAlignment="1">
      <alignment horizontal="center" vertical="center"/>
    </xf>
    <xf numFmtId="0" fontId="7" fillId="0" borderId="3" xfId="3" applyFont="1" applyBorder="1" applyAlignment="1">
      <alignment horizontal="center" vertical="center"/>
    </xf>
    <xf numFmtId="0" fontId="10" fillId="0" borderId="1" xfId="3" applyFont="1" applyBorder="1" applyAlignment="1">
      <alignment horizontal="center" vertical="center" wrapText="1"/>
    </xf>
    <xf numFmtId="0" fontId="10" fillId="0" borderId="1" xfId="0" applyFont="1" applyBorder="1" applyAlignment="1">
      <alignment horizontal="center" vertical="center" wrapText="1"/>
    </xf>
    <xf numFmtId="0" fontId="15" fillId="0" borderId="15" xfId="3" applyFont="1" applyBorder="1" applyAlignment="1">
      <alignment horizontal="left" vertical="center" wrapText="1"/>
    </xf>
    <xf numFmtId="0" fontId="15" fillId="0" borderId="3" xfId="3" applyFont="1" applyBorder="1" applyAlignment="1">
      <alignment horizontal="left" vertical="center" wrapText="1"/>
    </xf>
    <xf numFmtId="0" fontId="7" fillId="0" borderId="4" xfId="3" applyFont="1" applyBorder="1" applyAlignment="1">
      <alignment horizontal="center" wrapText="1"/>
    </xf>
    <xf numFmtId="0" fontId="7" fillId="0" borderId="28" xfId="3" applyFont="1" applyBorder="1" applyAlignment="1">
      <alignment horizontal="center" wrapText="1"/>
    </xf>
    <xf numFmtId="0" fontId="9" fillId="0" borderId="4" xfId="3" applyFont="1" applyBorder="1" applyAlignment="1">
      <alignment horizontal="center" vertical="center" wrapText="1"/>
    </xf>
    <xf numFmtId="0" fontId="11" fillId="0" borderId="0" xfId="3" applyFont="1" applyBorder="1" applyAlignment="1">
      <alignment horizontal="left" vertical="center" wrapText="1"/>
    </xf>
    <xf numFmtId="0" fontId="12" fillId="0" borderId="0" xfId="3" applyFont="1" applyBorder="1" applyAlignment="1">
      <alignment horizontal="left" vertical="center" wrapText="1"/>
    </xf>
    <xf numFmtId="0" fontId="10" fillId="0" borderId="0" xfId="3" applyFont="1" applyBorder="1" applyAlignment="1">
      <alignment horizontal="center" vertical="center" wrapText="1"/>
    </xf>
    <xf numFmtId="0" fontId="11" fillId="0" borderId="32" xfId="3" applyFont="1" applyBorder="1" applyAlignment="1">
      <alignment horizontal="center" vertical="center" wrapText="1"/>
    </xf>
    <xf numFmtId="0" fontId="11" fillId="0" borderId="5" xfId="3" applyFont="1" applyBorder="1" applyAlignment="1">
      <alignment horizontal="center" vertical="center" wrapText="1"/>
    </xf>
    <xf numFmtId="0" fontId="11" fillId="0" borderId="28" xfId="3" applyFont="1" applyBorder="1" applyAlignment="1">
      <alignment horizontal="center" vertical="center" wrapText="1"/>
    </xf>
    <xf numFmtId="0" fontId="11" fillId="0" borderId="2" xfId="3" applyFont="1" applyBorder="1" applyAlignment="1">
      <alignment horizontal="center" vertical="center" wrapText="1"/>
    </xf>
    <xf numFmtId="0" fontId="11" fillId="0" borderId="29" xfId="3" applyFont="1" applyBorder="1" applyAlignment="1">
      <alignment horizontal="center" vertical="center" wrapText="1"/>
    </xf>
    <xf numFmtId="0" fontId="11" fillId="0" borderId="41"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13" xfId="3" applyFont="1" applyBorder="1" applyAlignment="1">
      <alignment horizontal="center" vertical="center" wrapText="1"/>
    </xf>
    <xf numFmtId="0" fontId="11" fillId="0" borderId="19" xfId="3" applyFont="1" applyBorder="1" applyAlignment="1">
      <alignment horizontal="center" vertical="center" wrapText="1"/>
    </xf>
    <xf numFmtId="0" fontId="11" fillId="0" borderId="1" xfId="3" applyFont="1" applyBorder="1" applyAlignment="1">
      <alignment horizontal="center" vertical="center"/>
    </xf>
    <xf numFmtId="0" fontId="11" fillId="0" borderId="11" xfId="3" applyFont="1" applyBorder="1" applyAlignment="1">
      <alignment horizontal="center" vertical="center" wrapText="1"/>
    </xf>
    <xf numFmtId="0" fontId="11" fillId="0" borderId="0" xfId="3" applyFont="1" applyBorder="1" applyAlignment="1">
      <alignment horizontal="center" vertical="center" wrapText="1"/>
    </xf>
    <xf numFmtId="0" fontId="11" fillId="0" borderId="30" xfId="3" applyFont="1" applyBorder="1" applyAlignment="1">
      <alignment horizontal="center" vertical="center" wrapText="1"/>
    </xf>
    <xf numFmtId="0" fontId="3" fillId="0" borderId="15" xfId="3" applyFont="1" applyBorder="1" applyAlignment="1">
      <alignment horizontal="center"/>
    </xf>
    <xf numFmtId="0" fontId="3" fillId="0" borderId="16" xfId="3" applyFont="1" applyBorder="1" applyAlignment="1">
      <alignment horizontal="center"/>
    </xf>
    <xf numFmtId="0" fontId="3" fillId="0" borderId="3" xfId="3" applyFont="1" applyBorder="1" applyAlignment="1">
      <alignment horizontal="center"/>
    </xf>
    <xf numFmtId="0" fontId="11" fillId="0" borderId="1" xfId="3" applyFont="1" applyBorder="1" applyAlignment="1">
      <alignment horizontal="center" vertical="center" wrapText="1"/>
    </xf>
    <xf numFmtId="0" fontId="19" fillId="0" borderId="1" xfId="0" applyFont="1" applyBorder="1" applyAlignment="1">
      <alignment horizontal="center"/>
    </xf>
    <xf numFmtId="0" fontId="19" fillId="0" borderId="2" xfId="0" applyFont="1" applyBorder="1" applyAlignment="1">
      <alignment horizontal="right" vertical="center" wrapText="1"/>
    </xf>
    <xf numFmtId="0" fontId="19" fillId="0" borderId="13" xfId="0" applyFont="1" applyBorder="1" applyAlignment="1">
      <alignment horizontal="right" vertical="center" wrapText="1"/>
    </xf>
    <xf numFmtId="0" fontId="19" fillId="0" borderId="2" xfId="0" applyFont="1" applyBorder="1" applyAlignment="1">
      <alignment horizontal="right" vertical="center"/>
    </xf>
    <xf numFmtId="0" fontId="19" fillId="0" borderId="13" xfId="0" applyFont="1" applyBorder="1" applyAlignment="1">
      <alignment horizontal="right" vertical="center"/>
    </xf>
    <xf numFmtId="0" fontId="18" fillId="4" borderId="1" xfId="0" applyFont="1" applyFill="1" applyBorder="1" applyAlignment="1">
      <alignment horizontal="center" vertical="center"/>
    </xf>
    <xf numFmtId="0" fontId="20" fillId="4" borderId="1" xfId="0" applyFont="1" applyFill="1" applyBorder="1" applyAlignment="1">
      <alignment horizontal="center" vertical="center"/>
    </xf>
    <xf numFmtId="0" fontId="20" fillId="4" borderId="19" xfId="0" applyFont="1" applyFill="1" applyBorder="1" applyAlignment="1">
      <alignment horizontal="center" vertical="center"/>
    </xf>
    <xf numFmtId="0" fontId="19" fillId="4" borderId="1" xfId="0" applyFont="1" applyFill="1" applyBorder="1" applyAlignment="1">
      <alignment horizontal="center"/>
    </xf>
    <xf numFmtId="0" fontId="21" fillId="4" borderId="1" xfId="0" applyFont="1" applyFill="1" applyBorder="1" applyAlignment="1">
      <alignment horizontal="center" vertical="center"/>
    </xf>
    <xf numFmtId="0" fontId="24" fillId="4" borderId="29" xfId="0" applyFont="1" applyFill="1" applyBorder="1" applyAlignment="1">
      <alignment horizontal="center" vertical="center"/>
    </xf>
    <xf numFmtId="0" fontId="24" fillId="4" borderId="30" xfId="0" applyFont="1" applyFill="1" applyBorder="1" applyAlignment="1">
      <alignment horizontal="center" vertical="center"/>
    </xf>
    <xf numFmtId="0" fontId="23" fillId="4" borderId="1" xfId="0" applyFont="1" applyFill="1" applyBorder="1" applyAlignment="1">
      <alignment horizontal="center" wrapText="1"/>
    </xf>
    <xf numFmtId="0" fontId="24" fillId="4" borderId="1" xfId="0" applyFont="1" applyFill="1" applyBorder="1" applyAlignment="1">
      <alignment horizontal="center" vertical="center"/>
    </xf>
    <xf numFmtId="0" fontId="24" fillId="4" borderId="4" xfId="0" applyFont="1" applyFill="1" applyBorder="1" applyAlignment="1">
      <alignment horizontal="center" vertical="center"/>
    </xf>
    <xf numFmtId="0" fontId="24" fillId="4" borderId="15" xfId="0" applyFont="1" applyFill="1" applyBorder="1" applyAlignment="1">
      <alignment horizontal="center" vertical="center"/>
    </xf>
    <xf numFmtId="0" fontId="24" fillId="4" borderId="16" xfId="0" applyFont="1" applyFill="1" applyBorder="1" applyAlignment="1">
      <alignment horizontal="center" vertical="center"/>
    </xf>
    <xf numFmtId="0" fontId="24" fillId="4" borderId="3" xfId="0" applyFont="1" applyFill="1" applyBorder="1" applyAlignment="1">
      <alignment horizontal="center" vertical="center"/>
    </xf>
    <xf numFmtId="170" fontId="25" fillId="0" borderId="28" xfId="0" applyNumberFormat="1" applyFont="1" applyBorder="1" applyAlignment="1">
      <alignment horizontal="center" vertical="center"/>
    </xf>
    <xf numFmtId="170" fontId="25" fillId="0" borderId="0" xfId="0" applyNumberFormat="1" applyFont="1" applyBorder="1" applyAlignment="1">
      <alignment horizontal="center" vertical="center"/>
    </xf>
    <xf numFmtId="0" fontId="14" fillId="0" borderId="15" xfId="0" applyFont="1" applyBorder="1" applyAlignment="1">
      <alignment horizontal="left" vertical="center"/>
    </xf>
    <xf numFmtId="0" fontId="14" fillId="0" borderId="3" xfId="0" applyFont="1" applyBorder="1" applyAlignment="1">
      <alignment horizontal="left" vertical="center"/>
    </xf>
    <xf numFmtId="0" fontId="11" fillId="0" borderId="15" xfId="0" applyFont="1" applyBorder="1" applyAlignment="1">
      <alignment horizontal="center"/>
    </xf>
    <xf numFmtId="0" fontId="11" fillId="0" borderId="16" xfId="0" applyFont="1" applyBorder="1" applyAlignment="1">
      <alignment horizontal="center"/>
    </xf>
    <xf numFmtId="0" fontId="11" fillId="0" borderId="3" xfId="0" applyFont="1" applyBorder="1" applyAlignment="1">
      <alignment horizontal="center"/>
    </xf>
    <xf numFmtId="0" fontId="11" fillId="0" borderId="15" xfId="0" applyFont="1" applyBorder="1" applyAlignment="1">
      <alignment horizontal="center" vertical="top" wrapText="1"/>
    </xf>
    <xf numFmtId="0" fontId="11" fillId="0" borderId="16" xfId="0" applyFont="1" applyBorder="1" applyAlignment="1">
      <alignment horizontal="center" vertical="top" wrapText="1"/>
    </xf>
    <xf numFmtId="0" fontId="11" fillId="0" borderId="3" xfId="0" applyFont="1" applyBorder="1" applyAlignment="1">
      <alignment horizontal="center" vertical="top" wrapText="1"/>
    </xf>
    <xf numFmtId="0" fontId="0" fillId="0" borderId="15" xfId="0" applyBorder="1" applyAlignment="1">
      <alignment horizontal="center"/>
    </xf>
    <xf numFmtId="0" fontId="0" fillId="0" borderId="16" xfId="0" applyBorder="1" applyAlignment="1">
      <alignment horizontal="center"/>
    </xf>
    <xf numFmtId="0" fontId="0" fillId="0" borderId="3" xfId="0" applyBorder="1" applyAlignment="1">
      <alignment horizontal="center"/>
    </xf>
    <xf numFmtId="0" fontId="11" fillId="0" borderId="15" xfId="0" applyFont="1" applyBorder="1" applyAlignment="1">
      <alignment horizontal="center" wrapText="1"/>
    </xf>
    <xf numFmtId="0" fontId="11" fillId="0" borderId="16" xfId="0" applyFont="1" applyBorder="1" applyAlignment="1">
      <alignment horizontal="center" wrapText="1"/>
    </xf>
    <xf numFmtId="0" fontId="11" fillId="0" borderId="3" xfId="0" applyFont="1" applyBorder="1" applyAlignment="1">
      <alignment horizontal="center" wrapText="1"/>
    </xf>
    <xf numFmtId="0" fontId="14" fillId="0" borderId="16" xfId="0" applyFont="1" applyBorder="1" applyAlignment="1">
      <alignment horizontal="left" vertical="center"/>
    </xf>
    <xf numFmtId="0" fontId="14" fillId="0" borderId="15" xfId="0" applyFont="1" applyBorder="1" applyAlignment="1">
      <alignment horizontal="left" vertical="center" wrapText="1"/>
    </xf>
    <xf numFmtId="0" fontId="14" fillId="0" borderId="3" xfId="0" applyFont="1" applyBorder="1" applyAlignment="1">
      <alignment horizontal="left" vertical="center" wrapText="1"/>
    </xf>
    <xf numFmtId="0" fontId="0" fillId="0" borderId="1" xfId="0" applyBorder="1" applyAlignment="1">
      <alignment horizontal="center"/>
    </xf>
    <xf numFmtId="0" fontId="11" fillId="0" borderId="1" xfId="0" applyFont="1" applyBorder="1" applyAlignment="1">
      <alignment horizontal="center"/>
    </xf>
    <xf numFmtId="0" fontId="11" fillId="0" borderId="1" xfId="0" applyFont="1" applyBorder="1" applyAlignment="1">
      <alignment horizontal="center" vertical="top" wrapText="1"/>
    </xf>
    <xf numFmtId="0" fontId="11" fillId="0" borderId="1" xfId="0" applyFont="1" applyBorder="1" applyAlignment="1">
      <alignment horizontal="center" wrapText="1"/>
    </xf>
    <xf numFmtId="0" fontId="14" fillId="0" borderId="1" xfId="0" applyFont="1" applyBorder="1" applyAlignment="1">
      <alignment horizontal="center" vertical="top" wrapText="1"/>
    </xf>
    <xf numFmtId="0" fontId="14" fillId="0" borderId="1" xfId="0" applyFont="1" applyBorder="1" applyAlignment="1">
      <alignment horizontal="left" vertical="center"/>
    </xf>
    <xf numFmtId="0" fontId="14" fillId="0" borderId="15" xfId="0" applyFont="1" applyBorder="1" applyAlignment="1">
      <alignment vertical="center" wrapText="1"/>
    </xf>
    <xf numFmtId="0" fontId="14" fillId="0" borderId="16" xfId="0" applyFont="1" applyBorder="1" applyAlignment="1">
      <alignment vertical="center" wrapText="1"/>
    </xf>
    <xf numFmtId="0" fontId="14" fillId="0" borderId="3" xfId="0" applyFont="1" applyBorder="1" applyAlignment="1">
      <alignment vertical="center" wrapText="1"/>
    </xf>
    <xf numFmtId="0" fontId="14" fillId="0" borderId="1" xfId="0" applyFont="1" applyBorder="1" applyAlignment="1">
      <alignment vertical="center" wrapText="1"/>
    </xf>
    <xf numFmtId="0" fontId="7" fillId="0" borderId="1" xfId="0" applyFont="1" applyBorder="1" applyAlignment="1">
      <alignment horizontal="center" wrapText="1"/>
    </xf>
    <xf numFmtId="0" fontId="9" fillId="0" borderId="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12" fillId="0" borderId="15" xfId="0" applyFont="1" applyBorder="1" applyAlignment="1">
      <alignment horizontal="left" vertical="top" wrapText="1"/>
    </xf>
    <xf numFmtId="0" fontId="12" fillId="0" borderId="11" xfId="0" applyFont="1" applyBorder="1" applyAlignment="1">
      <alignment horizontal="left" vertical="top" wrapText="1"/>
    </xf>
    <xf numFmtId="0" fontId="12" fillId="0" borderId="5" xfId="0" applyFont="1" applyBorder="1" applyAlignment="1">
      <alignment horizontal="left" vertical="top" wrapText="1"/>
    </xf>
    <xf numFmtId="0" fontId="14" fillId="0" borderId="1" xfId="0" applyFont="1" applyBorder="1" applyAlignment="1">
      <alignment horizontal="left" wrapText="1"/>
    </xf>
    <xf numFmtId="0" fontId="14" fillId="0" borderId="15" xfId="0" applyFont="1" applyBorder="1" applyAlignment="1">
      <alignment horizontal="center" wrapText="1"/>
    </xf>
    <xf numFmtId="0" fontId="14" fillId="0" borderId="16" xfId="0" applyFont="1" applyBorder="1" applyAlignment="1">
      <alignment horizontal="center" wrapText="1"/>
    </xf>
    <xf numFmtId="0" fontId="14" fillId="0" borderId="3" xfId="0" applyFont="1" applyBorder="1" applyAlignment="1">
      <alignment horizontal="center" wrapText="1"/>
    </xf>
    <xf numFmtId="0" fontId="31" fillId="0" borderId="16" xfId="0" applyFont="1" applyBorder="1" applyAlignment="1">
      <alignment horizontal="center" vertical="top" wrapText="1"/>
    </xf>
    <xf numFmtId="0" fontId="31" fillId="0" borderId="3" xfId="0" applyFont="1" applyBorder="1" applyAlignment="1">
      <alignment horizontal="center" vertical="top" wrapText="1"/>
    </xf>
    <xf numFmtId="0" fontId="14" fillId="0" borderId="1" xfId="0" applyFont="1" applyBorder="1" applyAlignment="1">
      <alignment horizontal="center" vertical="center"/>
    </xf>
    <xf numFmtId="0" fontId="32" fillId="0" borderId="1" xfId="0" applyFont="1" applyBorder="1" applyAlignment="1">
      <alignment horizontal="center" vertical="center"/>
    </xf>
    <xf numFmtId="0" fontId="14" fillId="0" borderId="1" xfId="0" applyFont="1" applyBorder="1" applyAlignment="1">
      <alignment horizontal="left" vertical="center" wrapText="1"/>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3" xfId="0" applyFont="1" applyBorder="1" applyAlignment="1">
      <alignment horizontal="center" vertical="center"/>
    </xf>
    <xf numFmtId="0" fontId="16" fillId="0" borderId="1" xfId="0" applyFont="1" applyBorder="1" applyAlignment="1">
      <alignment horizontal="center" vertical="center"/>
    </xf>
  </cellXfs>
  <cellStyles count="8">
    <cellStyle name="Millares 2" xfId="2" xr:uid="{00000000-0005-0000-0000-000000000000}"/>
    <cellStyle name="Normal" xfId="0" builtinId="0"/>
    <cellStyle name="Normal 2" xfId="3" xr:uid="{00000000-0005-0000-0000-000002000000}"/>
    <cellStyle name="Normal 2 2" xfId="1" xr:uid="{00000000-0005-0000-0000-000003000000}"/>
    <cellStyle name="Normal 3" xfId="4" xr:uid="{00000000-0005-0000-0000-000004000000}"/>
    <cellStyle name="Normal 4" xfId="5" xr:uid="{00000000-0005-0000-0000-000005000000}"/>
    <cellStyle name="Normal 5" xfId="6" xr:uid="{00000000-0005-0000-0000-000006000000}"/>
    <cellStyle name="Normal 6" xfId="7" xr:uid="{00000000-0005-0000-0000-000007000000}"/>
  </cellStyles>
  <dxfs count="264">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D2EF25"/>
          </stop>
        </gradientFill>
      </fill>
    </dxf>
    <dxf>
      <fill>
        <gradientFill type="path" left="0.5" right="0.5" top="0.5" bottom="0.5">
          <stop position="0">
            <color theme="0"/>
          </stop>
          <stop position="1">
            <color rgb="FFFFC00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D2EF25"/>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C000"/>
          </stop>
        </gradientFill>
      </fill>
    </dxf>
    <dxf>
      <fill>
        <gradientFill type="path" left="0.5" right="0.5" top="0.5" bottom="0.5">
          <stop position="0">
            <color rgb="FFFF5050"/>
          </stop>
          <stop position="1">
            <color rgb="FFEFF9B1"/>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CC0000"/>
          </stop>
        </gradientFill>
      </fill>
    </dxf>
    <dxf>
      <fill>
        <gradientFill type="path" left="0.5" right="0.5" top="0.5" bottom="0.5">
          <stop position="0">
            <color theme="0"/>
          </stop>
          <stop position="1">
            <color rgb="FFFFC00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C00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C00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92D050"/>
          </stop>
        </gradientFill>
      </fill>
    </dxf>
    <dxf>
      <fill>
        <gradientFill type="path" left="0.5" right="0.5" top="0.5" bottom="0.5">
          <stop position="0">
            <color theme="0" tint="-0.25098422193060094"/>
          </stop>
          <stop position="1">
            <color rgb="FFD2EF25"/>
          </stop>
        </gradientFill>
      </fill>
    </dxf>
    <dxf>
      <fill>
        <gradientFill type="path" left="0.5" right="0.5" top="0.5" bottom="0.5">
          <stop position="0">
            <color theme="9" tint="0.80001220740379042"/>
          </stop>
          <stop position="1">
            <color theme="0" tint="-0.25098422193060094"/>
          </stop>
        </gradientFill>
      </fill>
    </dxf>
    <dxf>
      <fill>
        <gradientFill type="path" left="0.5" right="0.5" top="0.5" bottom="0.5">
          <stop position="0">
            <color theme="0" tint="-0.25098422193060094"/>
          </stop>
          <stop position="1">
            <color rgb="FFD2EF25"/>
          </stop>
        </gradientFill>
      </fill>
    </dxf>
    <dxf>
      <fill>
        <gradientFill type="path" left="0.5" right="0.5" top="0.5" bottom="0.5">
          <stop position="0">
            <color theme="0"/>
          </stop>
          <stop position="1">
            <color rgb="FFFF5050"/>
          </stop>
        </gradientFill>
      </fill>
    </dxf>
    <dxf>
      <fill>
        <gradientFill type="path" left="0.5" right="0.5" top="0.5" bottom="0.5">
          <stop position="0">
            <color theme="0" tint="-0.25098422193060094"/>
          </stop>
          <stop position="1">
            <color rgb="FFD2EF25"/>
          </stop>
        </gradientFill>
      </fill>
    </dxf>
    <dxf>
      <fill>
        <gradientFill type="path" left="0.5" right="0.5" top="0.5" bottom="0.5">
          <stop position="0">
            <color theme="9" tint="0.80001220740379042"/>
          </stop>
          <stop position="1">
            <color theme="0" tint="-0.25098422193060094"/>
          </stop>
        </gradientFill>
      </fill>
    </dxf>
    <dxf>
      <fill>
        <gradientFill type="path" left="0.5" right="0.5" top="0.5" bottom="0.5">
          <stop position="0">
            <color theme="0" tint="-0.25098422193060094"/>
          </stop>
          <stop position="1">
            <color rgb="FFD2EF25"/>
          </stop>
        </gradientFill>
      </fill>
    </dxf>
    <dxf>
      <fill>
        <gradientFill type="path" left="0.5" right="0.5" top="0.5" bottom="0.5">
          <stop position="0">
            <color theme="0"/>
          </stop>
          <stop position="1">
            <color rgb="FFFF5050"/>
          </stop>
        </gradientFill>
      </fill>
    </dxf>
    <dxf>
      <fill>
        <gradientFill type="path" left="0.5" right="0.5" top="0.5" bottom="0.5">
          <stop position="0">
            <color theme="9" tint="0.80001220740379042"/>
          </stop>
          <stop position="1">
            <color theme="0" tint="-0.25098422193060094"/>
          </stop>
        </gradientFill>
      </fill>
    </dxf>
    <dxf>
      <fill>
        <gradientFill type="path" left="0.5" right="0.5" top="0.5" bottom="0.5">
          <stop position="0">
            <color theme="0" tint="-0.25098422193060094"/>
          </stop>
          <stop position="1">
            <color rgb="FFD2EF25"/>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ill>
        <gradientFill type="path" left="0.5" right="0.5" top="0.5" bottom="0.5">
          <stop position="0">
            <color theme="0"/>
          </stop>
          <stop position="1">
            <color rgb="FFFF5050"/>
          </stop>
        </gradient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4EB97F2-AA01-4E5A-BF4A-83E82793F202}">
      <tableStyleElement type="wholeTable" dxfId="263"/>
      <tableStyleElement type="headerRow" dxfId="262"/>
    </tableStyle>
  </tableStyles>
  <colors>
    <mruColors>
      <color rgb="FFD2EF25"/>
      <color rgb="FF9FD270"/>
      <color rgb="FFDFE3C7"/>
      <color rgb="FFFF5050"/>
      <color rgb="FFEFF9B1"/>
      <color rgb="FFCC0000"/>
      <color rgb="FF68F151"/>
      <color rgb="FFCC3300"/>
      <color rgb="FFFF9933"/>
      <color rgb="FFB5D6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172011</xdr:colOff>
      <xdr:row>0</xdr:row>
      <xdr:rowOff>33617</xdr:rowOff>
    </xdr:from>
    <xdr:to>
      <xdr:col>0</xdr:col>
      <xdr:colOff>907677</xdr:colOff>
      <xdr:row>1</xdr:row>
      <xdr:rowOff>403411</xdr:rowOff>
    </xdr:to>
    <xdr:pic>
      <xdr:nvPicPr>
        <xdr:cNvPr id="2" name="Imagen 1" descr="UNIVALLE 1988">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2011" y="33617"/>
          <a:ext cx="735666" cy="769844"/>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123826</xdr:colOff>
      <xdr:row>0</xdr:row>
      <xdr:rowOff>38099</xdr:rowOff>
    </xdr:from>
    <xdr:to>
      <xdr:col>2</xdr:col>
      <xdr:colOff>517073</xdr:colOff>
      <xdr:row>1</xdr:row>
      <xdr:rowOff>342899</xdr:rowOff>
    </xdr:to>
    <xdr:pic>
      <xdr:nvPicPr>
        <xdr:cNvPr id="3" name="Imagen 1" descr="UNIVALLE 1988">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82362" y="38099"/>
          <a:ext cx="651782" cy="6994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361950</xdr:colOff>
      <xdr:row>0</xdr:row>
      <xdr:rowOff>40481</xdr:rowOff>
    </xdr:from>
    <xdr:to>
      <xdr:col>0</xdr:col>
      <xdr:colOff>869156</xdr:colOff>
      <xdr:row>1</xdr:row>
      <xdr:rowOff>353444</xdr:rowOff>
    </xdr:to>
    <xdr:pic>
      <xdr:nvPicPr>
        <xdr:cNvPr id="3" name="Imagen 1" descr="UNIVALLE 1988">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361950" y="40481"/>
          <a:ext cx="507206" cy="6106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78620</xdr:colOff>
      <xdr:row>0</xdr:row>
      <xdr:rowOff>60834</xdr:rowOff>
    </xdr:from>
    <xdr:to>
      <xdr:col>3</xdr:col>
      <xdr:colOff>68037</xdr:colOff>
      <xdr:row>1</xdr:row>
      <xdr:rowOff>187779</xdr:rowOff>
    </xdr:to>
    <xdr:pic>
      <xdr:nvPicPr>
        <xdr:cNvPr id="2" name="Imagen 1" descr="UNIVALLE 1988">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83445" y="60834"/>
          <a:ext cx="456142" cy="41269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
  <sheetViews>
    <sheetView view="pageBreakPreview" zoomScaleNormal="100" zoomScaleSheetLayoutView="100" workbookViewId="0">
      <selection activeCell="C8" sqref="C8:D8"/>
    </sheetView>
  </sheetViews>
  <sheetFormatPr defaultColWidth="11.28515625" defaultRowHeight="12.75" x14ac:dyDescent="0.2"/>
  <cols>
    <col min="1" max="1" width="16.5703125" style="136" customWidth="1"/>
    <col min="2" max="2" width="22.85546875" style="136" customWidth="1"/>
    <col min="3" max="3" width="14.42578125" style="136" customWidth="1"/>
    <col min="4" max="4" width="14.140625" style="136" customWidth="1"/>
    <col min="5" max="5" width="15.85546875" style="136" customWidth="1"/>
    <col min="6" max="6" width="16.42578125" style="136" customWidth="1"/>
    <col min="7" max="7" width="16.28515625" style="136" customWidth="1"/>
    <col min="8" max="10" width="13.140625" style="136" customWidth="1"/>
    <col min="11" max="16384" width="11.28515625" style="136"/>
  </cols>
  <sheetData>
    <row r="1" spans="1:10" ht="31.5" customHeight="1" x14ac:dyDescent="0.3">
      <c r="A1" s="238"/>
      <c r="B1" s="240" t="s">
        <v>15</v>
      </c>
      <c r="C1" s="240"/>
      <c r="D1" s="240"/>
      <c r="E1" s="240"/>
      <c r="F1" s="240"/>
      <c r="G1" s="240"/>
      <c r="H1" s="240"/>
      <c r="I1" s="240"/>
      <c r="J1" s="241"/>
    </row>
    <row r="2" spans="1:10" ht="33.75" customHeight="1" x14ac:dyDescent="0.2">
      <c r="A2" s="239"/>
      <c r="B2" s="242" t="s">
        <v>16</v>
      </c>
      <c r="C2" s="242"/>
      <c r="D2" s="242"/>
      <c r="E2" s="242"/>
      <c r="F2" s="242"/>
      <c r="G2" s="242"/>
      <c r="H2" s="242"/>
      <c r="I2" s="242"/>
      <c r="J2" s="243"/>
    </row>
    <row r="3" spans="1:10" ht="15.75" customHeight="1" x14ac:dyDescent="0.2">
      <c r="A3" s="137" t="s">
        <v>17</v>
      </c>
      <c r="B3" s="244" t="s">
        <v>141</v>
      </c>
      <c r="C3" s="244"/>
      <c r="D3" s="245" t="s">
        <v>142</v>
      </c>
      <c r="E3" s="246"/>
      <c r="F3" s="247"/>
      <c r="G3" s="138"/>
      <c r="H3" s="248"/>
      <c r="I3" s="248"/>
      <c r="J3" s="249" t="s">
        <v>18</v>
      </c>
    </row>
    <row r="4" spans="1:10" ht="27.75" customHeight="1" x14ac:dyDescent="0.2">
      <c r="A4" s="139" t="s">
        <v>143</v>
      </c>
      <c r="B4" s="140"/>
      <c r="C4" s="140"/>
      <c r="D4" s="140"/>
      <c r="E4" s="250"/>
      <c r="F4" s="250"/>
      <c r="G4" s="250"/>
      <c r="H4" s="248"/>
      <c r="I4" s="248"/>
      <c r="J4" s="249"/>
    </row>
    <row r="5" spans="1:10" ht="10.5" customHeight="1" x14ac:dyDescent="0.25">
      <c r="A5" s="219"/>
      <c r="B5" s="220"/>
      <c r="C5" s="220"/>
      <c r="D5" s="220"/>
      <c r="E5" s="220"/>
      <c r="F5" s="220"/>
      <c r="G5" s="220"/>
      <c r="H5" s="220"/>
      <c r="I5" s="220"/>
      <c r="J5" s="221"/>
    </row>
    <row r="6" spans="1:10" s="140" customFormat="1" ht="15.75" customHeight="1" x14ac:dyDescent="0.25">
      <c r="A6" s="227" t="s">
        <v>61</v>
      </c>
      <c r="B6" s="227"/>
      <c r="C6" s="229" t="s">
        <v>157</v>
      </c>
      <c r="D6" s="230"/>
      <c r="E6" s="154" t="s">
        <v>159</v>
      </c>
      <c r="F6" s="155" t="s">
        <v>160</v>
      </c>
      <c r="G6" s="155"/>
      <c r="H6" s="155"/>
      <c r="I6" s="155"/>
      <c r="J6" s="156"/>
    </row>
    <row r="7" spans="1:10" ht="21" customHeight="1" x14ac:dyDescent="0.25">
      <c r="A7" s="228" t="s">
        <v>158</v>
      </c>
      <c r="B7" s="228"/>
      <c r="C7" s="231" t="s">
        <v>163</v>
      </c>
      <c r="D7" s="232"/>
      <c r="E7" s="154" t="s">
        <v>161</v>
      </c>
      <c r="F7" s="235" t="s">
        <v>188</v>
      </c>
      <c r="G7" s="235"/>
      <c r="H7" s="157" t="s">
        <v>164</v>
      </c>
      <c r="I7" s="236" t="s">
        <v>167</v>
      </c>
      <c r="J7" s="228"/>
    </row>
    <row r="8" spans="1:10" ht="21" customHeight="1" x14ac:dyDescent="0.25">
      <c r="A8" s="228" t="s">
        <v>156</v>
      </c>
      <c r="B8" s="228"/>
      <c r="C8" s="233" t="s">
        <v>186</v>
      </c>
      <c r="D8" s="234"/>
      <c r="E8" s="164" t="s">
        <v>162</v>
      </c>
      <c r="F8" s="235" t="s">
        <v>187</v>
      </c>
      <c r="G8" s="235"/>
      <c r="H8" s="154" t="s">
        <v>165</v>
      </c>
      <c r="I8" s="233" t="s">
        <v>189</v>
      </c>
      <c r="J8" s="237"/>
    </row>
    <row r="9" spans="1:10" ht="15" customHeight="1" thickBot="1" x14ac:dyDescent="0.3">
      <c r="A9" s="222"/>
      <c r="B9" s="223"/>
      <c r="C9" s="223"/>
      <c r="D9" s="223"/>
      <c r="E9" s="223"/>
      <c r="F9" s="223"/>
      <c r="G9" s="223"/>
      <c r="H9" s="223"/>
      <c r="I9" s="223"/>
      <c r="J9" s="224"/>
    </row>
    <row r="10" spans="1:10" ht="28.35" customHeight="1" x14ac:dyDescent="0.2">
      <c r="A10" s="225" t="s">
        <v>25</v>
      </c>
      <c r="B10" s="226"/>
      <c r="C10" s="141" t="s">
        <v>26</v>
      </c>
      <c r="D10" s="141" t="s">
        <v>27</v>
      </c>
      <c r="E10" s="141" t="s">
        <v>28</v>
      </c>
      <c r="F10" s="141" t="s">
        <v>29</v>
      </c>
      <c r="G10" s="141" t="s">
        <v>30</v>
      </c>
      <c r="H10" s="142"/>
      <c r="I10" s="143"/>
      <c r="J10" s="144"/>
    </row>
    <row r="11" spans="1:10" ht="40.5" customHeight="1" x14ac:dyDescent="0.2">
      <c r="A11" s="206" t="s">
        <v>144</v>
      </c>
      <c r="B11" s="207"/>
      <c r="C11" s="145">
        <v>0.7</v>
      </c>
      <c r="D11" s="145">
        <v>0.7</v>
      </c>
      <c r="E11" s="146"/>
      <c r="F11" s="146"/>
      <c r="G11" s="169">
        <v>0</v>
      </c>
      <c r="H11" s="147"/>
      <c r="I11" s="140"/>
      <c r="J11" s="148"/>
    </row>
    <row r="12" spans="1:10" ht="37.5" customHeight="1" x14ac:dyDescent="0.2">
      <c r="A12" s="149" t="s">
        <v>145</v>
      </c>
      <c r="B12" s="150"/>
      <c r="C12" s="151">
        <v>0.3</v>
      </c>
      <c r="D12" s="151">
        <v>0.3</v>
      </c>
      <c r="E12" s="152"/>
      <c r="F12" s="152"/>
      <c r="G12" s="145"/>
      <c r="H12" s="203" t="s">
        <v>31</v>
      </c>
      <c r="I12" s="204"/>
      <c r="J12" s="205"/>
    </row>
    <row r="13" spans="1:10" ht="37.5" customHeight="1" x14ac:dyDescent="0.2">
      <c r="A13" s="206" t="s">
        <v>146</v>
      </c>
      <c r="B13" s="207"/>
      <c r="C13" s="151"/>
      <c r="D13" s="151"/>
      <c r="E13" s="146"/>
      <c r="F13" s="146"/>
      <c r="G13" s="145"/>
      <c r="H13" s="208"/>
      <c r="I13" s="209"/>
      <c r="J13" s="210"/>
    </row>
    <row r="14" spans="1:10" ht="34.5" customHeight="1" x14ac:dyDescent="0.2">
      <c r="A14" s="206" t="s">
        <v>166</v>
      </c>
      <c r="B14" s="207"/>
      <c r="C14" s="146"/>
      <c r="D14" s="146"/>
      <c r="E14" s="146"/>
      <c r="F14" s="146"/>
      <c r="G14" s="169">
        <v>1</v>
      </c>
      <c r="H14" s="211"/>
      <c r="I14" s="212"/>
      <c r="J14" s="213"/>
    </row>
    <row r="15" spans="1:10" ht="37.5" customHeight="1" x14ac:dyDescent="0.2">
      <c r="A15" s="206"/>
      <c r="B15" s="207"/>
      <c r="C15" s="146"/>
      <c r="D15" s="146"/>
      <c r="E15" s="146"/>
      <c r="F15" s="146"/>
      <c r="G15" s="146"/>
      <c r="H15" s="211"/>
      <c r="I15" s="212"/>
      <c r="J15" s="213"/>
    </row>
    <row r="16" spans="1:10" ht="36.75" customHeight="1" x14ac:dyDescent="0.2">
      <c r="A16" s="217" t="s">
        <v>32</v>
      </c>
      <c r="B16" s="218"/>
      <c r="C16" s="153">
        <v>1</v>
      </c>
      <c r="D16" s="153">
        <v>1</v>
      </c>
      <c r="E16" s="153"/>
      <c r="F16" s="153"/>
      <c r="G16" s="153">
        <v>1</v>
      </c>
      <c r="H16" s="214"/>
      <c r="I16" s="215"/>
      <c r="J16" s="216"/>
    </row>
    <row r="17" spans="1:10" ht="32.25" customHeight="1" x14ac:dyDescent="0.2">
      <c r="A17" s="193" t="s">
        <v>147</v>
      </c>
      <c r="B17" s="194"/>
      <c r="C17" s="194"/>
      <c r="D17" s="194"/>
      <c r="E17" s="194"/>
      <c r="F17" s="194"/>
      <c r="G17" s="195"/>
      <c r="H17" s="199" t="s">
        <v>33</v>
      </c>
      <c r="I17" s="199"/>
      <c r="J17" s="200"/>
    </row>
    <row r="18" spans="1:10" ht="36" customHeight="1" thickBot="1" x14ac:dyDescent="0.25">
      <c r="A18" s="196"/>
      <c r="B18" s="197"/>
      <c r="C18" s="197"/>
      <c r="D18" s="197"/>
      <c r="E18" s="197"/>
      <c r="F18" s="197"/>
      <c r="G18" s="198"/>
      <c r="H18" s="201" t="s">
        <v>168</v>
      </c>
      <c r="I18" s="201"/>
      <c r="J18" s="202"/>
    </row>
  </sheetData>
  <mergeCells count="31">
    <mergeCell ref="A1:A2"/>
    <mergeCell ref="B1:J1"/>
    <mergeCell ref="B2:J2"/>
    <mergeCell ref="B3:C3"/>
    <mergeCell ref="D3:F3"/>
    <mergeCell ref="H3:I4"/>
    <mergeCell ref="J3:J4"/>
    <mergeCell ref="E4:G4"/>
    <mergeCell ref="A11:B11"/>
    <mergeCell ref="A5:J5"/>
    <mergeCell ref="A9:J9"/>
    <mergeCell ref="A10:B10"/>
    <mergeCell ref="A6:B6"/>
    <mergeCell ref="A7:B7"/>
    <mergeCell ref="A8:B8"/>
    <mergeCell ref="C6:D6"/>
    <mergeCell ref="C7:D7"/>
    <mergeCell ref="C8:D8"/>
    <mergeCell ref="F7:G7"/>
    <mergeCell ref="F8:G8"/>
    <mergeCell ref="I7:J7"/>
    <mergeCell ref="I8:J8"/>
    <mergeCell ref="A17:G18"/>
    <mergeCell ref="H17:J17"/>
    <mergeCell ref="H18:J18"/>
    <mergeCell ref="H12:J12"/>
    <mergeCell ref="A13:B13"/>
    <mergeCell ref="H13:J16"/>
    <mergeCell ref="A14:B14"/>
    <mergeCell ref="A15:B15"/>
    <mergeCell ref="A16:B16"/>
  </mergeCells>
  <pageMargins left="0.31496062992125984" right="1.299212598425197" top="0.35433070866141736" bottom="0.35433070866141736" header="0.31496062992125984" footer="0.31496062992125984"/>
  <pageSetup paperSize="5" scale="97" orientation="landscape" horizontalDpi="4294967294" verticalDpi="4294967294" r:id="rId1"/>
  <headerFooter>
    <oddFooter>&amp;LEl formulario deberá ser llenado por el Docente.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M427"/>
  <sheetViews>
    <sheetView showGridLines="0" tabSelected="1" view="pageBreakPreview" topLeftCell="A7" zoomScale="70" zoomScaleNormal="100" zoomScaleSheetLayoutView="70" zoomScalePageLayoutView="10" workbookViewId="0">
      <selection activeCell="E121" sqref="E121"/>
    </sheetView>
  </sheetViews>
  <sheetFormatPr defaultColWidth="11.42578125" defaultRowHeight="12.75" x14ac:dyDescent="0.2"/>
  <cols>
    <col min="1" max="2" width="3.85546875" style="3" customWidth="1"/>
    <col min="3" max="3" width="13.140625" style="39" customWidth="1"/>
    <col min="4" max="4" width="5.85546875" style="3" customWidth="1"/>
    <col min="5" max="5" width="51.42578125" style="3" customWidth="1"/>
    <col min="6" max="6" width="16.7109375" style="84" customWidth="1"/>
    <col min="7" max="7" width="17.42578125" style="78" customWidth="1"/>
    <col min="8" max="8" width="10.7109375" style="3" customWidth="1"/>
    <col min="9" max="9" width="43" style="3" customWidth="1"/>
    <col min="10" max="10" width="12.28515625" style="3" customWidth="1"/>
    <col min="11" max="11" width="13.5703125" style="3" customWidth="1"/>
    <col min="12" max="12" width="18.5703125" style="3" customWidth="1"/>
    <col min="13" max="13" width="30.140625" style="3" customWidth="1"/>
    <col min="14" max="258" width="11.42578125" style="29"/>
    <col min="259" max="260" width="3.7109375" style="29" customWidth="1"/>
    <col min="261" max="261" width="12.140625" style="29" customWidth="1"/>
    <col min="262" max="262" width="6" style="29" customWidth="1"/>
    <col min="263" max="263" width="51.42578125" style="29" customWidth="1"/>
    <col min="264" max="264" width="33.7109375" style="29" customWidth="1"/>
    <col min="265" max="265" width="10.7109375" style="29" customWidth="1"/>
    <col min="266" max="266" width="43" style="29" customWidth="1"/>
    <col min="267" max="267" width="12.28515625" style="29" customWidth="1"/>
    <col min="268" max="268" width="35.5703125" style="29" customWidth="1"/>
    <col min="269" max="269" width="32.42578125" style="29" customWidth="1"/>
    <col min="270" max="514" width="11.42578125" style="29"/>
    <col min="515" max="516" width="3.7109375" style="29" customWidth="1"/>
    <col min="517" max="517" width="12.140625" style="29" customWidth="1"/>
    <col min="518" max="518" width="6" style="29" customWidth="1"/>
    <col min="519" max="519" width="51.42578125" style="29" customWidth="1"/>
    <col min="520" max="520" width="33.7109375" style="29" customWidth="1"/>
    <col min="521" max="521" width="10.7109375" style="29" customWidth="1"/>
    <col min="522" max="522" width="43" style="29" customWidth="1"/>
    <col min="523" max="523" width="12.28515625" style="29" customWidth="1"/>
    <col min="524" max="524" width="35.5703125" style="29" customWidth="1"/>
    <col min="525" max="525" width="32.42578125" style="29" customWidth="1"/>
    <col min="526" max="770" width="11.42578125" style="29"/>
    <col min="771" max="772" width="3.7109375" style="29" customWidth="1"/>
    <col min="773" max="773" width="12.140625" style="29" customWidth="1"/>
    <col min="774" max="774" width="6" style="29" customWidth="1"/>
    <col min="775" max="775" width="51.42578125" style="29" customWidth="1"/>
    <col min="776" max="776" width="33.7109375" style="29" customWidth="1"/>
    <col min="777" max="777" width="10.7109375" style="29" customWidth="1"/>
    <col min="778" max="778" width="43" style="29" customWidth="1"/>
    <col min="779" max="779" width="12.28515625" style="29" customWidth="1"/>
    <col min="780" max="780" width="35.5703125" style="29" customWidth="1"/>
    <col min="781" max="781" width="32.42578125" style="29" customWidth="1"/>
    <col min="782" max="1026" width="11.42578125" style="29"/>
    <col min="1027" max="1028" width="3.7109375" style="29" customWidth="1"/>
    <col min="1029" max="1029" width="12.140625" style="29" customWidth="1"/>
    <col min="1030" max="1030" width="6" style="29" customWidth="1"/>
    <col min="1031" max="1031" width="51.42578125" style="29" customWidth="1"/>
    <col min="1032" max="1032" width="33.7109375" style="29" customWidth="1"/>
    <col min="1033" max="1033" width="10.7109375" style="29" customWidth="1"/>
    <col min="1034" max="1034" width="43" style="29" customWidth="1"/>
    <col min="1035" max="1035" width="12.28515625" style="29" customWidth="1"/>
    <col min="1036" max="1036" width="35.5703125" style="29" customWidth="1"/>
    <col min="1037" max="1037" width="32.42578125" style="29" customWidth="1"/>
    <col min="1038" max="1282" width="11.42578125" style="29"/>
    <col min="1283" max="1284" width="3.7109375" style="29" customWidth="1"/>
    <col min="1285" max="1285" width="12.140625" style="29" customWidth="1"/>
    <col min="1286" max="1286" width="6" style="29" customWidth="1"/>
    <col min="1287" max="1287" width="51.42578125" style="29" customWidth="1"/>
    <col min="1288" max="1288" width="33.7109375" style="29" customWidth="1"/>
    <col min="1289" max="1289" width="10.7109375" style="29" customWidth="1"/>
    <col min="1290" max="1290" width="43" style="29" customWidth="1"/>
    <col min="1291" max="1291" width="12.28515625" style="29" customWidth="1"/>
    <col min="1292" max="1292" width="35.5703125" style="29" customWidth="1"/>
    <col min="1293" max="1293" width="32.42578125" style="29" customWidth="1"/>
    <col min="1294" max="1538" width="11.42578125" style="29"/>
    <col min="1539" max="1540" width="3.7109375" style="29" customWidth="1"/>
    <col min="1541" max="1541" width="12.140625" style="29" customWidth="1"/>
    <col min="1542" max="1542" width="6" style="29" customWidth="1"/>
    <col min="1543" max="1543" width="51.42578125" style="29" customWidth="1"/>
    <col min="1544" max="1544" width="33.7109375" style="29" customWidth="1"/>
    <col min="1545" max="1545" width="10.7109375" style="29" customWidth="1"/>
    <col min="1546" max="1546" width="43" style="29" customWidth="1"/>
    <col min="1547" max="1547" width="12.28515625" style="29" customWidth="1"/>
    <col min="1548" max="1548" width="35.5703125" style="29" customWidth="1"/>
    <col min="1549" max="1549" width="32.42578125" style="29" customWidth="1"/>
    <col min="1550" max="1794" width="11.42578125" style="29"/>
    <col min="1795" max="1796" width="3.7109375" style="29" customWidth="1"/>
    <col min="1797" max="1797" width="12.140625" style="29" customWidth="1"/>
    <col min="1798" max="1798" width="6" style="29" customWidth="1"/>
    <col min="1799" max="1799" width="51.42578125" style="29" customWidth="1"/>
    <col min="1800" max="1800" width="33.7109375" style="29" customWidth="1"/>
    <col min="1801" max="1801" width="10.7109375" style="29" customWidth="1"/>
    <col min="1802" max="1802" width="43" style="29" customWidth="1"/>
    <col min="1803" max="1803" width="12.28515625" style="29" customWidth="1"/>
    <col min="1804" max="1804" width="35.5703125" style="29" customWidth="1"/>
    <col min="1805" max="1805" width="32.42578125" style="29" customWidth="1"/>
    <col min="1806" max="2050" width="11.42578125" style="29"/>
    <col min="2051" max="2052" width="3.7109375" style="29" customWidth="1"/>
    <col min="2053" max="2053" width="12.140625" style="29" customWidth="1"/>
    <col min="2054" max="2054" width="6" style="29" customWidth="1"/>
    <col min="2055" max="2055" width="51.42578125" style="29" customWidth="1"/>
    <col min="2056" max="2056" width="33.7109375" style="29" customWidth="1"/>
    <col min="2057" max="2057" width="10.7109375" style="29" customWidth="1"/>
    <col min="2058" max="2058" width="43" style="29" customWidth="1"/>
    <col min="2059" max="2059" width="12.28515625" style="29" customWidth="1"/>
    <col min="2060" max="2060" width="35.5703125" style="29" customWidth="1"/>
    <col min="2061" max="2061" width="32.42578125" style="29" customWidth="1"/>
    <col min="2062" max="2306" width="11.42578125" style="29"/>
    <col min="2307" max="2308" width="3.7109375" style="29" customWidth="1"/>
    <col min="2309" max="2309" width="12.140625" style="29" customWidth="1"/>
    <col min="2310" max="2310" width="6" style="29" customWidth="1"/>
    <col min="2311" max="2311" width="51.42578125" style="29" customWidth="1"/>
    <col min="2312" max="2312" width="33.7109375" style="29" customWidth="1"/>
    <col min="2313" max="2313" width="10.7109375" style="29" customWidth="1"/>
    <col min="2314" max="2314" width="43" style="29" customWidth="1"/>
    <col min="2315" max="2315" width="12.28515625" style="29" customWidth="1"/>
    <col min="2316" max="2316" width="35.5703125" style="29" customWidth="1"/>
    <col min="2317" max="2317" width="32.42578125" style="29" customWidth="1"/>
    <col min="2318" max="2562" width="11.42578125" style="29"/>
    <col min="2563" max="2564" width="3.7109375" style="29" customWidth="1"/>
    <col min="2565" max="2565" width="12.140625" style="29" customWidth="1"/>
    <col min="2566" max="2566" width="6" style="29" customWidth="1"/>
    <col min="2567" max="2567" width="51.42578125" style="29" customWidth="1"/>
    <col min="2568" max="2568" width="33.7109375" style="29" customWidth="1"/>
    <col min="2569" max="2569" width="10.7109375" style="29" customWidth="1"/>
    <col min="2570" max="2570" width="43" style="29" customWidth="1"/>
    <col min="2571" max="2571" width="12.28515625" style="29" customWidth="1"/>
    <col min="2572" max="2572" width="35.5703125" style="29" customWidth="1"/>
    <col min="2573" max="2573" width="32.42578125" style="29" customWidth="1"/>
    <col min="2574" max="2818" width="11.42578125" style="29"/>
    <col min="2819" max="2820" width="3.7109375" style="29" customWidth="1"/>
    <col min="2821" max="2821" width="12.140625" style="29" customWidth="1"/>
    <col min="2822" max="2822" width="6" style="29" customWidth="1"/>
    <col min="2823" max="2823" width="51.42578125" style="29" customWidth="1"/>
    <col min="2824" max="2824" width="33.7109375" style="29" customWidth="1"/>
    <col min="2825" max="2825" width="10.7109375" style="29" customWidth="1"/>
    <col min="2826" max="2826" width="43" style="29" customWidth="1"/>
    <col min="2827" max="2827" width="12.28515625" style="29" customWidth="1"/>
    <col min="2828" max="2828" width="35.5703125" style="29" customWidth="1"/>
    <col min="2829" max="2829" width="32.42578125" style="29" customWidth="1"/>
    <col min="2830" max="3074" width="11.42578125" style="29"/>
    <col min="3075" max="3076" width="3.7109375" style="29" customWidth="1"/>
    <col min="3077" max="3077" width="12.140625" style="29" customWidth="1"/>
    <col min="3078" max="3078" width="6" style="29" customWidth="1"/>
    <col min="3079" max="3079" width="51.42578125" style="29" customWidth="1"/>
    <col min="3080" max="3080" width="33.7109375" style="29" customWidth="1"/>
    <col min="3081" max="3081" width="10.7109375" style="29" customWidth="1"/>
    <col min="3082" max="3082" width="43" style="29" customWidth="1"/>
    <col min="3083" max="3083" width="12.28515625" style="29" customWidth="1"/>
    <col min="3084" max="3084" width="35.5703125" style="29" customWidth="1"/>
    <col min="3085" max="3085" width="32.42578125" style="29" customWidth="1"/>
    <col min="3086" max="3330" width="11.42578125" style="29"/>
    <col min="3331" max="3332" width="3.7109375" style="29" customWidth="1"/>
    <col min="3333" max="3333" width="12.140625" style="29" customWidth="1"/>
    <col min="3334" max="3334" width="6" style="29" customWidth="1"/>
    <col min="3335" max="3335" width="51.42578125" style="29" customWidth="1"/>
    <col min="3336" max="3336" width="33.7109375" style="29" customWidth="1"/>
    <col min="3337" max="3337" width="10.7109375" style="29" customWidth="1"/>
    <col min="3338" max="3338" width="43" style="29" customWidth="1"/>
    <col min="3339" max="3339" width="12.28515625" style="29" customWidth="1"/>
    <col min="3340" max="3340" width="35.5703125" style="29" customWidth="1"/>
    <col min="3341" max="3341" width="32.42578125" style="29" customWidth="1"/>
    <col min="3342" max="3586" width="11.42578125" style="29"/>
    <col min="3587" max="3588" width="3.7109375" style="29" customWidth="1"/>
    <col min="3589" max="3589" width="12.140625" style="29" customWidth="1"/>
    <col min="3590" max="3590" width="6" style="29" customWidth="1"/>
    <col min="3591" max="3591" width="51.42578125" style="29" customWidth="1"/>
    <col min="3592" max="3592" width="33.7109375" style="29" customWidth="1"/>
    <col min="3593" max="3593" width="10.7109375" style="29" customWidth="1"/>
    <col min="3594" max="3594" width="43" style="29" customWidth="1"/>
    <col min="3595" max="3595" width="12.28515625" style="29" customWidth="1"/>
    <col min="3596" max="3596" width="35.5703125" style="29" customWidth="1"/>
    <col min="3597" max="3597" width="32.42578125" style="29" customWidth="1"/>
    <col min="3598" max="3842" width="11.42578125" style="29"/>
    <col min="3843" max="3844" width="3.7109375" style="29" customWidth="1"/>
    <col min="3845" max="3845" width="12.140625" style="29" customWidth="1"/>
    <col min="3846" max="3846" width="6" style="29" customWidth="1"/>
    <col min="3847" max="3847" width="51.42578125" style="29" customWidth="1"/>
    <col min="3848" max="3848" width="33.7109375" style="29" customWidth="1"/>
    <col min="3849" max="3849" width="10.7109375" style="29" customWidth="1"/>
    <col min="3850" max="3850" width="43" style="29" customWidth="1"/>
    <col min="3851" max="3851" width="12.28515625" style="29" customWidth="1"/>
    <col min="3852" max="3852" width="35.5703125" style="29" customWidth="1"/>
    <col min="3853" max="3853" width="32.42578125" style="29" customWidth="1"/>
    <col min="3854" max="4098" width="11.42578125" style="29"/>
    <col min="4099" max="4100" width="3.7109375" style="29" customWidth="1"/>
    <col min="4101" max="4101" width="12.140625" style="29" customWidth="1"/>
    <col min="4102" max="4102" width="6" style="29" customWidth="1"/>
    <col min="4103" max="4103" width="51.42578125" style="29" customWidth="1"/>
    <col min="4104" max="4104" width="33.7109375" style="29" customWidth="1"/>
    <col min="4105" max="4105" width="10.7109375" style="29" customWidth="1"/>
    <col min="4106" max="4106" width="43" style="29" customWidth="1"/>
    <col min="4107" max="4107" width="12.28515625" style="29" customWidth="1"/>
    <col min="4108" max="4108" width="35.5703125" style="29" customWidth="1"/>
    <col min="4109" max="4109" width="32.42578125" style="29" customWidth="1"/>
    <col min="4110" max="4354" width="11.42578125" style="29"/>
    <col min="4355" max="4356" width="3.7109375" style="29" customWidth="1"/>
    <col min="4357" max="4357" width="12.140625" style="29" customWidth="1"/>
    <col min="4358" max="4358" width="6" style="29" customWidth="1"/>
    <col min="4359" max="4359" width="51.42578125" style="29" customWidth="1"/>
    <col min="4360" max="4360" width="33.7109375" style="29" customWidth="1"/>
    <col min="4361" max="4361" width="10.7109375" style="29" customWidth="1"/>
    <col min="4362" max="4362" width="43" style="29" customWidth="1"/>
    <col min="4363" max="4363" width="12.28515625" style="29" customWidth="1"/>
    <col min="4364" max="4364" width="35.5703125" style="29" customWidth="1"/>
    <col min="4365" max="4365" width="32.42578125" style="29" customWidth="1"/>
    <col min="4366" max="4610" width="11.42578125" style="29"/>
    <col min="4611" max="4612" width="3.7109375" style="29" customWidth="1"/>
    <col min="4613" max="4613" width="12.140625" style="29" customWidth="1"/>
    <col min="4614" max="4614" width="6" style="29" customWidth="1"/>
    <col min="4615" max="4615" width="51.42578125" style="29" customWidth="1"/>
    <col min="4616" max="4616" width="33.7109375" style="29" customWidth="1"/>
    <col min="4617" max="4617" width="10.7109375" style="29" customWidth="1"/>
    <col min="4618" max="4618" width="43" style="29" customWidth="1"/>
    <col min="4619" max="4619" width="12.28515625" style="29" customWidth="1"/>
    <col min="4620" max="4620" width="35.5703125" style="29" customWidth="1"/>
    <col min="4621" max="4621" width="32.42578125" style="29" customWidth="1"/>
    <col min="4622" max="4866" width="11.42578125" style="29"/>
    <col min="4867" max="4868" width="3.7109375" style="29" customWidth="1"/>
    <col min="4869" max="4869" width="12.140625" style="29" customWidth="1"/>
    <col min="4870" max="4870" width="6" style="29" customWidth="1"/>
    <col min="4871" max="4871" width="51.42578125" style="29" customWidth="1"/>
    <col min="4872" max="4872" width="33.7109375" style="29" customWidth="1"/>
    <col min="4873" max="4873" width="10.7109375" style="29" customWidth="1"/>
    <col min="4874" max="4874" width="43" style="29" customWidth="1"/>
    <col min="4875" max="4875" width="12.28515625" style="29" customWidth="1"/>
    <col min="4876" max="4876" width="35.5703125" style="29" customWidth="1"/>
    <col min="4877" max="4877" width="32.42578125" style="29" customWidth="1"/>
    <col min="4878" max="5122" width="11.42578125" style="29"/>
    <col min="5123" max="5124" width="3.7109375" style="29" customWidth="1"/>
    <col min="5125" max="5125" width="12.140625" style="29" customWidth="1"/>
    <col min="5126" max="5126" width="6" style="29" customWidth="1"/>
    <col min="5127" max="5127" width="51.42578125" style="29" customWidth="1"/>
    <col min="5128" max="5128" width="33.7109375" style="29" customWidth="1"/>
    <col min="5129" max="5129" width="10.7109375" style="29" customWidth="1"/>
    <col min="5130" max="5130" width="43" style="29" customWidth="1"/>
    <col min="5131" max="5131" width="12.28515625" style="29" customWidth="1"/>
    <col min="5132" max="5132" width="35.5703125" style="29" customWidth="1"/>
    <col min="5133" max="5133" width="32.42578125" style="29" customWidth="1"/>
    <col min="5134" max="5378" width="11.42578125" style="29"/>
    <col min="5379" max="5380" width="3.7109375" style="29" customWidth="1"/>
    <col min="5381" max="5381" width="12.140625" style="29" customWidth="1"/>
    <col min="5382" max="5382" width="6" style="29" customWidth="1"/>
    <col min="5383" max="5383" width="51.42578125" style="29" customWidth="1"/>
    <col min="5384" max="5384" width="33.7109375" style="29" customWidth="1"/>
    <col min="5385" max="5385" width="10.7109375" style="29" customWidth="1"/>
    <col min="5386" max="5386" width="43" style="29" customWidth="1"/>
    <col min="5387" max="5387" width="12.28515625" style="29" customWidth="1"/>
    <col min="5388" max="5388" width="35.5703125" style="29" customWidth="1"/>
    <col min="5389" max="5389" width="32.42578125" style="29" customWidth="1"/>
    <col min="5390" max="5634" width="11.42578125" style="29"/>
    <col min="5635" max="5636" width="3.7109375" style="29" customWidth="1"/>
    <col min="5637" max="5637" width="12.140625" style="29" customWidth="1"/>
    <col min="5638" max="5638" width="6" style="29" customWidth="1"/>
    <col min="5639" max="5639" width="51.42578125" style="29" customWidth="1"/>
    <col min="5640" max="5640" width="33.7109375" style="29" customWidth="1"/>
    <col min="5641" max="5641" width="10.7109375" style="29" customWidth="1"/>
    <col min="5642" max="5642" width="43" style="29" customWidth="1"/>
    <col min="5643" max="5643" width="12.28515625" style="29" customWidth="1"/>
    <col min="5644" max="5644" width="35.5703125" style="29" customWidth="1"/>
    <col min="5645" max="5645" width="32.42578125" style="29" customWidth="1"/>
    <col min="5646" max="5890" width="11.42578125" style="29"/>
    <col min="5891" max="5892" width="3.7109375" style="29" customWidth="1"/>
    <col min="5893" max="5893" width="12.140625" style="29" customWidth="1"/>
    <col min="5894" max="5894" width="6" style="29" customWidth="1"/>
    <col min="5895" max="5895" width="51.42578125" style="29" customWidth="1"/>
    <col min="5896" max="5896" width="33.7109375" style="29" customWidth="1"/>
    <col min="5897" max="5897" width="10.7109375" style="29" customWidth="1"/>
    <col min="5898" max="5898" width="43" style="29" customWidth="1"/>
    <col min="5899" max="5899" width="12.28515625" style="29" customWidth="1"/>
    <col min="5900" max="5900" width="35.5703125" style="29" customWidth="1"/>
    <col min="5901" max="5901" width="32.42578125" style="29" customWidth="1"/>
    <col min="5902" max="6146" width="11.42578125" style="29"/>
    <col min="6147" max="6148" width="3.7109375" style="29" customWidth="1"/>
    <col min="6149" max="6149" width="12.140625" style="29" customWidth="1"/>
    <col min="6150" max="6150" width="6" style="29" customWidth="1"/>
    <col min="6151" max="6151" width="51.42578125" style="29" customWidth="1"/>
    <col min="6152" max="6152" width="33.7109375" style="29" customWidth="1"/>
    <col min="6153" max="6153" width="10.7109375" style="29" customWidth="1"/>
    <col min="6154" max="6154" width="43" style="29" customWidth="1"/>
    <col min="6155" max="6155" width="12.28515625" style="29" customWidth="1"/>
    <col min="6156" max="6156" width="35.5703125" style="29" customWidth="1"/>
    <col min="6157" max="6157" width="32.42578125" style="29" customWidth="1"/>
    <col min="6158" max="6402" width="11.42578125" style="29"/>
    <col min="6403" max="6404" width="3.7109375" style="29" customWidth="1"/>
    <col min="6405" max="6405" width="12.140625" style="29" customWidth="1"/>
    <col min="6406" max="6406" width="6" style="29" customWidth="1"/>
    <col min="6407" max="6407" width="51.42578125" style="29" customWidth="1"/>
    <col min="6408" max="6408" width="33.7109375" style="29" customWidth="1"/>
    <col min="6409" max="6409" width="10.7109375" style="29" customWidth="1"/>
    <col min="6410" max="6410" width="43" style="29" customWidth="1"/>
    <col min="6411" max="6411" width="12.28515625" style="29" customWidth="1"/>
    <col min="6412" max="6412" width="35.5703125" style="29" customWidth="1"/>
    <col min="6413" max="6413" width="32.42578125" style="29" customWidth="1"/>
    <col min="6414" max="6658" width="11.42578125" style="29"/>
    <col min="6659" max="6660" width="3.7109375" style="29" customWidth="1"/>
    <col min="6661" max="6661" width="12.140625" style="29" customWidth="1"/>
    <col min="6662" max="6662" width="6" style="29" customWidth="1"/>
    <col min="6663" max="6663" width="51.42578125" style="29" customWidth="1"/>
    <col min="6664" max="6664" width="33.7109375" style="29" customWidth="1"/>
    <col min="6665" max="6665" width="10.7109375" style="29" customWidth="1"/>
    <col min="6666" max="6666" width="43" style="29" customWidth="1"/>
    <col min="6667" max="6667" width="12.28515625" style="29" customWidth="1"/>
    <col min="6668" max="6668" width="35.5703125" style="29" customWidth="1"/>
    <col min="6669" max="6669" width="32.42578125" style="29" customWidth="1"/>
    <col min="6670" max="6914" width="11.42578125" style="29"/>
    <col min="6915" max="6916" width="3.7109375" style="29" customWidth="1"/>
    <col min="6917" max="6917" width="12.140625" style="29" customWidth="1"/>
    <col min="6918" max="6918" width="6" style="29" customWidth="1"/>
    <col min="6919" max="6919" width="51.42578125" style="29" customWidth="1"/>
    <col min="6920" max="6920" width="33.7109375" style="29" customWidth="1"/>
    <col min="6921" max="6921" width="10.7109375" style="29" customWidth="1"/>
    <col min="6922" max="6922" width="43" style="29" customWidth="1"/>
    <col min="6923" max="6923" width="12.28515625" style="29" customWidth="1"/>
    <col min="6924" max="6924" width="35.5703125" style="29" customWidth="1"/>
    <col min="6925" max="6925" width="32.42578125" style="29" customWidth="1"/>
    <col min="6926" max="7170" width="11.42578125" style="29"/>
    <col min="7171" max="7172" width="3.7109375" style="29" customWidth="1"/>
    <col min="7173" max="7173" width="12.140625" style="29" customWidth="1"/>
    <col min="7174" max="7174" width="6" style="29" customWidth="1"/>
    <col min="7175" max="7175" width="51.42578125" style="29" customWidth="1"/>
    <col min="7176" max="7176" width="33.7109375" style="29" customWidth="1"/>
    <col min="7177" max="7177" width="10.7109375" style="29" customWidth="1"/>
    <col min="7178" max="7178" width="43" style="29" customWidth="1"/>
    <col min="7179" max="7179" width="12.28515625" style="29" customWidth="1"/>
    <col min="7180" max="7180" width="35.5703125" style="29" customWidth="1"/>
    <col min="7181" max="7181" width="32.42578125" style="29" customWidth="1"/>
    <col min="7182" max="7426" width="11.42578125" style="29"/>
    <col min="7427" max="7428" width="3.7109375" style="29" customWidth="1"/>
    <col min="7429" max="7429" width="12.140625" style="29" customWidth="1"/>
    <col min="7430" max="7430" width="6" style="29" customWidth="1"/>
    <col min="7431" max="7431" width="51.42578125" style="29" customWidth="1"/>
    <col min="7432" max="7432" width="33.7109375" style="29" customWidth="1"/>
    <col min="7433" max="7433" width="10.7109375" style="29" customWidth="1"/>
    <col min="7434" max="7434" width="43" style="29" customWidth="1"/>
    <col min="7435" max="7435" width="12.28515625" style="29" customWidth="1"/>
    <col min="7436" max="7436" width="35.5703125" style="29" customWidth="1"/>
    <col min="7437" max="7437" width="32.42578125" style="29" customWidth="1"/>
    <col min="7438" max="7682" width="11.42578125" style="29"/>
    <col min="7683" max="7684" width="3.7109375" style="29" customWidth="1"/>
    <col min="7685" max="7685" width="12.140625" style="29" customWidth="1"/>
    <col min="7686" max="7686" width="6" style="29" customWidth="1"/>
    <col min="7687" max="7687" width="51.42578125" style="29" customWidth="1"/>
    <col min="7688" max="7688" width="33.7109375" style="29" customWidth="1"/>
    <col min="7689" max="7689" width="10.7109375" style="29" customWidth="1"/>
    <col min="7690" max="7690" width="43" style="29" customWidth="1"/>
    <col min="7691" max="7691" width="12.28515625" style="29" customWidth="1"/>
    <col min="7692" max="7692" width="35.5703125" style="29" customWidth="1"/>
    <col min="7693" max="7693" width="32.42578125" style="29" customWidth="1"/>
    <col min="7694" max="7938" width="11.42578125" style="29"/>
    <col min="7939" max="7940" width="3.7109375" style="29" customWidth="1"/>
    <col min="7941" max="7941" width="12.140625" style="29" customWidth="1"/>
    <col min="7942" max="7942" width="6" style="29" customWidth="1"/>
    <col min="7943" max="7943" width="51.42578125" style="29" customWidth="1"/>
    <col min="7944" max="7944" width="33.7109375" style="29" customWidth="1"/>
    <col min="7945" max="7945" width="10.7109375" style="29" customWidth="1"/>
    <col min="7946" max="7946" width="43" style="29" customWidth="1"/>
    <col min="7947" max="7947" width="12.28515625" style="29" customWidth="1"/>
    <col min="7948" max="7948" width="35.5703125" style="29" customWidth="1"/>
    <col min="7949" max="7949" width="32.42578125" style="29" customWidth="1"/>
    <col min="7950" max="8194" width="11.42578125" style="29"/>
    <col min="8195" max="8196" width="3.7109375" style="29" customWidth="1"/>
    <col min="8197" max="8197" width="12.140625" style="29" customWidth="1"/>
    <col min="8198" max="8198" width="6" style="29" customWidth="1"/>
    <col min="8199" max="8199" width="51.42578125" style="29" customWidth="1"/>
    <col min="8200" max="8200" width="33.7109375" style="29" customWidth="1"/>
    <col min="8201" max="8201" width="10.7109375" style="29" customWidth="1"/>
    <col min="8202" max="8202" width="43" style="29" customWidth="1"/>
    <col min="8203" max="8203" width="12.28515625" style="29" customWidth="1"/>
    <col min="8204" max="8204" width="35.5703125" style="29" customWidth="1"/>
    <col min="8205" max="8205" width="32.42578125" style="29" customWidth="1"/>
    <col min="8206" max="8450" width="11.42578125" style="29"/>
    <col min="8451" max="8452" width="3.7109375" style="29" customWidth="1"/>
    <col min="8453" max="8453" width="12.140625" style="29" customWidth="1"/>
    <col min="8454" max="8454" width="6" style="29" customWidth="1"/>
    <col min="8455" max="8455" width="51.42578125" style="29" customWidth="1"/>
    <col min="8456" max="8456" width="33.7109375" style="29" customWidth="1"/>
    <col min="8457" max="8457" width="10.7109375" style="29" customWidth="1"/>
    <col min="8458" max="8458" width="43" style="29" customWidth="1"/>
    <col min="8459" max="8459" width="12.28515625" style="29" customWidth="1"/>
    <col min="8460" max="8460" width="35.5703125" style="29" customWidth="1"/>
    <col min="8461" max="8461" width="32.42578125" style="29" customWidth="1"/>
    <col min="8462" max="8706" width="11.42578125" style="29"/>
    <col min="8707" max="8708" width="3.7109375" style="29" customWidth="1"/>
    <col min="8709" max="8709" width="12.140625" style="29" customWidth="1"/>
    <col min="8710" max="8710" width="6" style="29" customWidth="1"/>
    <col min="8711" max="8711" width="51.42578125" style="29" customWidth="1"/>
    <col min="8712" max="8712" width="33.7109375" style="29" customWidth="1"/>
    <col min="8713" max="8713" width="10.7109375" style="29" customWidth="1"/>
    <col min="8714" max="8714" width="43" style="29" customWidth="1"/>
    <col min="8715" max="8715" width="12.28515625" style="29" customWidth="1"/>
    <col min="8716" max="8716" width="35.5703125" style="29" customWidth="1"/>
    <col min="8717" max="8717" width="32.42578125" style="29" customWidth="1"/>
    <col min="8718" max="8962" width="11.42578125" style="29"/>
    <col min="8963" max="8964" width="3.7109375" style="29" customWidth="1"/>
    <col min="8965" max="8965" width="12.140625" style="29" customWidth="1"/>
    <col min="8966" max="8966" width="6" style="29" customWidth="1"/>
    <col min="8967" max="8967" width="51.42578125" style="29" customWidth="1"/>
    <col min="8968" max="8968" width="33.7109375" style="29" customWidth="1"/>
    <col min="8969" max="8969" width="10.7109375" style="29" customWidth="1"/>
    <col min="8970" max="8970" width="43" style="29" customWidth="1"/>
    <col min="8971" max="8971" width="12.28515625" style="29" customWidth="1"/>
    <col min="8972" max="8972" width="35.5703125" style="29" customWidth="1"/>
    <col min="8973" max="8973" width="32.42578125" style="29" customWidth="1"/>
    <col min="8974" max="9218" width="11.42578125" style="29"/>
    <col min="9219" max="9220" width="3.7109375" style="29" customWidth="1"/>
    <col min="9221" max="9221" width="12.140625" style="29" customWidth="1"/>
    <col min="9222" max="9222" width="6" style="29" customWidth="1"/>
    <col min="9223" max="9223" width="51.42578125" style="29" customWidth="1"/>
    <col min="9224" max="9224" width="33.7109375" style="29" customWidth="1"/>
    <col min="9225" max="9225" width="10.7109375" style="29" customWidth="1"/>
    <col min="9226" max="9226" width="43" style="29" customWidth="1"/>
    <col min="9227" max="9227" width="12.28515625" style="29" customWidth="1"/>
    <col min="9228" max="9228" width="35.5703125" style="29" customWidth="1"/>
    <col min="9229" max="9229" width="32.42578125" style="29" customWidth="1"/>
    <col min="9230" max="9474" width="11.42578125" style="29"/>
    <col min="9475" max="9476" width="3.7109375" style="29" customWidth="1"/>
    <col min="9477" max="9477" width="12.140625" style="29" customWidth="1"/>
    <col min="9478" max="9478" width="6" style="29" customWidth="1"/>
    <col min="9479" max="9479" width="51.42578125" style="29" customWidth="1"/>
    <col min="9480" max="9480" width="33.7109375" style="29" customWidth="1"/>
    <col min="9481" max="9481" width="10.7109375" style="29" customWidth="1"/>
    <col min="9482" max="9482" width="43" style="29" customWidth="1"/>
    <col min="9483" max="9483" width="12.28515625" style="29" customWidth="1"/>
    <col min="9484" max="9484" width="35.5703125" style="29" customWidth="1"/>
    <col min="9485" max="9485" width="32.42578125" style="29" customWidth="1"/>
    <col min="9486" max="9730" width="11.42578125" style="29"/>
    <col min="9731" max="9732" width="3.7109375" style="29" customWidth="1"/>
    <col min="9733" max="9733" width="12.140625" style="29" customWidth="1"/>
    <col min="9734" max="9734" width="6" style="29" customWidth="1"/>
    <col min="9735" max="9735" width="51.42578125" style="29" customWidth="1"/>
    <col min="9736" max="9736" width="33.7109375" style="29" customWidth="1"/>
    <col min="9737" max="9737" width="10.7109375" style="29" customWidth="1"/>
    <col min="9738" max="9738" width="43" style="29" customWidth="1"/>
    <col min="9739" max="9739" width="12.28515625" style="29" customWidth="1"/>
    <col min="9740" max="9740" width="35.5703125" style="29" customWidth="1"/>
    <col min="9741" max="9741" width="32.42578125" style="29" customWidth="1"/>
    <col min="9742" max="9986" width="11.42578125" style="29"/>
    <col min="9987" max="9988" width="3.7109375" style="29" customWidth="1"/>
    <col min="9989" max="9989" width="12.140625" style="29" customWidth="1"/>
    <col min="9990" max="9990" width="6" style="29" customWidth="1"/>
    <col min="9991" max="9991" width="51.42578125" style="29" customWidth="1"/>
    <col min="9992" max="9992" width="33.7109375" style="29" customWidth="1"/>
    <col min="9993" max="9993" width="10.7109375" style="29" customWidth="1"/>
    <col min="9994" max="9994" width="43" style="29" customWidth="1"/>
    <col min="9995" max="9995" width="12.28515625" style="29" customWidth="1"/>
    <col min="9996" max="9996" width="35.5703125" style="29" customWidth="1"/>
    <col min="9997" max="9997" width="32.42578125" style="29" customWidth="1"/>
    <col min="9998" max="10242" width="11.42578125" style="29"/>
    <col min="10243" max="10244" width="3.7109375" style="29" customWidth="1"/>
    <col min="10245" max="10245" width="12.140625" style="29" customWidth="1"/>
    <col min="10246" max="10246" width="6" style="29" customWidth="1"/>
    <col min="10247" max="10247" width="51.42578125" style="29" customWidth="1"/>
    <col min="10248" max="10248" width="33.7109375" style="29" customWidth="1"/>
    <col min="10249" max="10249" width="10.7109375" style="29" customWidth="1"/>
    <col min="10250" max="10250" width="43" style="29" customWidth="1"/>
    <col min="10251" max="10251" width="12.28515625" style="29" customWidth="1"/>
    <col min="10252" max="10252" width="35.5703125" style="29" customWidth="1"/>
    <col min="10253" max="10253" width="32.42578125" style="29" customWidth="1"/>
    <col min="10254" max="10498" width="11.42578125" style="29"/>
    <col min="10499" max="10500" width="3.7109375" style="29" customWidth="1"/>
    <col min="10501" max="10501" width="12.140625" style="29" customWidth="1"/>
    <col min="10502" max="10502" width="6" style="29" customWidth="1"/>
    <col min="10503" max="10503" width="51.42578125" style="29" customWidth="1"/>
    <col min="10504" max="10504" width="33.7109375" style="29" customWidth="1"/>
    <col min="10505" max="10505" width="10.7109375" style="29" customWidth="1"/>
    <col min="10506" max="10506" width="43" style="29" customWidth="1"/>
    <col min="10507" max="10507" width="12.28515625" style="29" customWidth="1"/>
    <col min="10508" max="10508" width="35.5703125" style="29" customWidth="1"/>
    <col min="10509" max="10509" width="32.42578125" style="29" customWidth="1"/>
    <col min="10510" max="10754" width="11.42578125" style="29"/>
    <col min="10755" max="10756" width="3.7109375" style="29" customWidth="1"/>
    <col min="10757" max="10757" width="12.140625" style="29" customWidth="1"/>
    <col min="10758" max="10758" width="6" style="29" customWidth="1"/>
    <col min="10759" max="10759" width="51.42578125" style="29" customWidth="1"/>
    <col min="10760" max="10760" width="33.7109375" style="29" customWidth="1"/>
    <col min="10761" max="10761" width="10.7109375" style="29" customWidth="1"/>
    <col min="10762" max="10762" width="43" style="29" customWidth="1"/>
    <col min="10763" max="10763" width="12.28515625" style="29" customWidth="1"/>
    <col min="10764" max="10764" width="35.5703125" style="29" customWidth="1"/>
    <col min="10765" max="10765" width="32.42578125" style="29" customWidth="1"/>
    <col min="10766" max="11010" width="11.42578125" style="29"/>
    <col min="11011" max="11012" width="3.7109375" style="29" customWidth="1"/>
    <col min="11013" max="11013" width="12.140625" style="29" customWidth="1"/>
    <col min="11014" max="11014" width="6" style="29" customWidth="1"/>
    <col min="11015" max="11015" width="51.42578125" style="29" customWidth="1"/>
    <col min="11016" max="11016" width="33.7109375" style="29" customWidth="1"/>
    <col min="11017" max="11017" width="10.7109375" style="29" customWidth="1"/>
    <col min="11018" max="11018" width="43" style="29" customWidth="1"/>
    <col min="11019" max="11019" width="12.28515625" style="29" customWidth="1"/>
    <col min="11020" max="11020" width="35.5703125" style="29" customWidth="1"/>
    <col min="11021" max="11021" width="32.42578125" style="29" customWidth="1"/>
    <col min="11022" max="11266" width="11.42578125" style="29"/>
    <col min="11267" max="11268" width="3.7109375" style="29" customWidth="1"/>
    <col min="11269" max="11269" width="12.140625" style="29" customWidth="1"/>
    <col min="11270" max="11270" width="6" style="29" customWidth="1"/>
    <col min="11271" max="11271" width="51.42578125" style="29" customWidth="1"/>
    <col min="11272" max="11272" width="33.7109375" style="29" customWidth="1"/>
    <col min="11273" max="11273" width="10.7109375" style="29" customWidth="1"/>
    <col min="11274" max="11274" width="43" style="29" customWidth="1"/>
    <col min="11275" max="11275" width="12.28515625" style="29" customWidth="1"/>
    <col min="11276" max="11276" width="35.5703125" style="29" customWidth="1"/>
    <col min="11277" max="11277" width="32.42578125" style="29" customWidth="1"/>
    <col min="11278" max="11522" width="11.42578125" style="29"/>
    <col min="11523" max="11524" width="3.7109375" style="29" customWidth="1"/>
    <col min="11525" max="11525" width="12.140625" style="29" customWidth="1"/>
    <col min="11526" max="11526" width="6" style="29" customWidth="1"/>
    <col min="11527" max="11527" width="51.42578125" style="29" customWidth="1"/>
    <col min="11528" max="11528" width="33.7109375" style="29" customWidth="1"/>
    <col min="11529" max="11529" width="10.7109375" style="29" customWidth="1"/>
    <col min="11530" max="11530" width="43" style="29" customWidth="1"/>
    <col min="11531" max="11531" width="12.28515625" style="29" customWidth="1"/>
    <col min="11532" max="11532" width="35.5703125" style="29" customWidth="1"/>
    <col min="11533" max="11533" width="32.42578125" style="29" customWidth="1"/>
    <col min="11534" max="11778" width="11.42578125" style="29"/>
    <col min="11779" max="11780" width="3.7109375" style="29" customWidth="1"/>
    <col min="11781" max="11781" width="12.140625" style="29" customWidth="1"/>
    <col min="11782" max="11782" width="6" style="29" customWidth="1"/>
    <col min="11783" max="11783" width="51.42578125" style="29" customWidth="1"/>
    <col min="11784" max="11784" width="33.7109375" style="29" customWidth="1"/>
    <col min="11785" max="11785" width="10.7109375" style="29" customWidth="1"/>
    <col min="11786" max="11786" width="43" style="29" customWidth="1"/>
    <col min="11787" max="11787" width="12.28515625" style="29" customWidth="1"/>
    <col min="11788" max="11788" width="35.5703125" style="29" customWidth="1"/>
    <col min="11789" max="11789" width="32.42578125" style="29" customWidth="1"/>
    <col min="11790" max="12034" width="11.42578125" style="29"/>
    <col min="12035" max="12036" width="3.7109375" style="29" customWidth="1"/>
    <col min="12037" max="12037" width="12.140625" style="29" customWidth="1"/>
    <col min="12038" max="12038" width="6" style="29" customWidth="1"/>
    <col min="12039" max="12039" width="51.42578125" style="29" customWidth="1"/>
    <col min="12040" max="12040" width="33.7109375" style="29" customWidth="1"/>
    <col min="12041" max="12041" width="10.7109375" style="29" customWidth="1"/>
    <col min="12042" max="12042" width="43" style="29" customWidth="1"/>
    <col min="12043" max="12043" width="12.28515625" style="29" customWidth="1"/>
    <col min="12044" max="12044" width="35.5703125" style="29" customWidth="1"/>
    <col min="12045" max="12045" width="32.42578125" style="29" customWidth="1"/>
    <col min="12046" max="12290" width="11.42578125" style="29"/>
    <col min="12291" max="12292" width="3.7109375" style="29" customWidth="1"/>
    <col min="12293" max="12293" width="12.140625" style="29" customWidth="1"/>
    <col min="12294" max="12294" width="6" style="29" customWidth="1"/>
    <col min="12295" max="12295" width="51.42578125" style="29" customWidth="1"/>
    <col min="12296" max="12296" width="33.7109375" style="29" customWidth="1"/>
    <col min="12297" max="12297" width="10.7109375" style="29" customWidth="1"/>
    <col min="12298" max="12298" width="43" style="29" customWidth="1"/>
    <col min="12299" max="12299" width="12.28515625" style="29" customWidth="1"/>
    <col min="12300" max="12300" width="35.5703125" style="29" customWidth="1"/>
    <col min="12301" max="12301" width="32.42578125" style="29" customWidth="1"/>
    <col min="12302" max="12546" width="11.42578125" style="29"/>
    <col min="12547" max="12548" width="3.7109375" style="29" customWidth="1"/>
    <col min="12549" max="12549" width="12.140625" style="29" customWidth="1"/>
    <col min="12550" max="12550" width="6" style="29" customWidth="1"/>
    <col min="12551" max="12551" width="51.42578125" style="29" customWidth="1"/>
    <col min="12552" max="12552" width="33.7109375" style="29" customWidth="1"/>
    <col min="12553" max="12553" width="10.7109375" style="29" customWidth="1"/>
    <col min="12554" max="12554" width="43" style="29" customWidth="1"/>
    <col min="12555" max="12555" width="12.28515625" style="29" customWidth="1"/>
    <col min="12556" max="12556" width="35.5703125" style="29" customWidth="1"/>
    <col min="12557" max="12557" width="32.42578125" style="29" customWidth="1"/>
    <col min="12558" max="12802" width="11.42578125" style="29"/>
    <col min="12803" max="12804" width="3.7109375" style="29" customWidth="1"/>
    <col min="12805" max="12805" width="12.140625" style="29" customWidth="1"/>
    <col min="12806" max="12806" width="6" style="29" customWidth="1"/>
    <col min="12807" max="12807" width="51.42578125" style="29" customWidth="1"/>
    <col min="12808" max="12808" width="33.7109375" style="29" customWidth="1"/>
    <col min="12809" max="12809" width="10.7109375" style="29" customWidth="1"/>
    <col min="12810" max="12810" width="43" style="29" customWidth="1"/>
    <col min="12811" max="12811" width="12.28515625" style="29" customWidth="1"/>
    <col min="12812" max="12812" width="35.5703125" style="29" customWidth="1"/>
    <col min="12813" max="12813" width="32.42578125" style="29" customWidth="1"/>
    <col min="12814" max="13058" width="11.42578125" style="29"/>
    <col min="13059" max="13060" width="3.7109375" style="29" customWidth="1"/>
    <col min="13061" max="13061" width="12.140625" style="29" customWidth="1"/>
    <col min="13062" max="13062" width="6" style="29" customWidth="1"/>
    <col min="13063" max="13063" width="51.42578125" style="29" customWidth="1"/>
    <col min="13064" max="13064" width="33.7109375" style="29" customWidth="1"/>
    <col min="13065" max="13065" width="10.7109375" style="29" customWidth="1"/>
    <col min="13066" max="13066" width="43" style="29" customWidth="1"/>
    <col min="13067" max="13067" width="12.28515625" style="29" customWidth="1"/>
    <col min="13068" max="13068" width="35.5703125" style="29" customWidth="1"/>
    <col min="13069" max="13069" width="32.42578125" style="29" customWidth="1"/>
    <col min="13070" max="13314" width="11.42578125" style="29"/>
    <col min="13315" max="13316" width="3.7109375" style="29" customWidth="1"/>
    <col min="13317" max="13317" width="12.140625" style="29" customWidth="1"/>
    <col min="13318" max="13318" width="6" style="29" customWidth="1"/>
    <col min="13319" max="13319" width="51.42578125" style="29" customWidth="1"/>
    <col min="13320" max="13320" width="33.7109375" style="29" customWidth="1"/>
    <col min="13321" max="13321" width="10.7109375" style="29" customWidth="1"/>
    <col min="13322" max="13322" width="43" style="29" customWidth="1"/>
    <col min="13323" max="13323" width="12.28515625" style="29" customWidth="1"/>
    <col min="13324" max="13324" width="35.5703125" style="29" customWidth="1"/>
    <col min="13325" max="13325" width="32.42578125" style="29" customWidth="1"/>
    <col min="13326" max="13570" width="11.42578125" style="29"/>
    <col min="13571" max="13572" width="3.7109375" style="29" customWidth="1"/>
    <col min="13573" max="13573" width="12.140625" style="29" customWidth="1"/>
    <col min="13574" max="13574" width="6" style="29" customWidth="1"/>
    <col min="13575" max="13575" width="51.42578125" style="29" customWidth="1"/>
    <col min="13576" max="13576" width="33.7109375" style="29" customWidth="1"/>
    <col min="13577" max="13577" width="10.7109375" style="29" customWidth="1"/>
    <col min="13578" max="13578" width="43" style="29" customWidth="1"/>
    <col min="13579" max="13579" width="12.28515625" style="29" customWidth="1"/>
    <col min="13580" max="13580" width="35.5703125" style="29" customWidth="1"/>
    <col min="13581" max="13581" width="32.42578125" style="29" customWidth="1"/>
    <col min="13582" max="13826" width="11.42578125" style="29"/>
    <col min="13827" max="13828" width="3.7109375" style="29" customWidth="1"/>
    <col min="13829" max="13829" width="12.140625" style="29" customWidth="1"/>
    <col min="13830" max="13830" width="6" style="29" customWidth="1"/>
    <col min="13831" max="13831" width="51.42578125" style="29" customWidth="1"/>
    <col min="13832" max="13832" width="33.7109375" style="29" customWidth="1"/>
    <col min="13833" max="13833" width="10.7109375" style="29" customWidth="1"/>
    <col min="13834" max="13834" width="43" style="29" customWidth="1"/>
    <col min="13835" max="13835" width="12.28515625" style="29" customWidth="1"/>
    <col min="13836" max="13836" width="35.5703125" style="29" customWidth="1"/>
    <col min="13837" max="13837" width="32.42578125" style="29" customWidth="1"/>
    <col min="13838" max="14082" width="11.42578125" style="29"/>
    <col min="14083" max="14084" width="3.7109375" style="29" customWidth="1"/>
    <col min="14085" max="14085" width="12.140625" style="29" customWidth="1"/>
    <col min="14086" max="14086" width="6" style="29" customWidth="1"/>
    <col min="14087" max="14087" width="51.42578125" style="29" customWidth="1"/>
    <col min="14088" max="14088" width="33.7109375" style="29" customWidth="1"/>
    <col min="14089" max="14089" width="10.7109375" style="29" customWidth="1"/>
    <col min="14090" max="14090" width="43" style="29" customWidth="1"/>
    <col min="14091" max="14091" width="12.28515625" style="29" customWidth="1"/>
    <col min="14092" max="14092" width="35.5703125" style="29" customWidth="1"/>
    <col min="14093" max="14093" width="32.42578125" style="29" customWidth="1"/>
    <col min="14094" max="14338" width="11.42578125" style="29"/>
    <col min="14339" max="14340" width="3.7109375" style="29" customWidth="1"/>
    <col min="14341" max="14341" width="12.140625" style="29" customWidth="1"/>
    <col min="14342" max="14342" width="6" style="29" customWidth="1"/>
    <col min="14343" max="14343" width="51.42578125" style="29" customWidth="1"/>
    <col min="14344" max="14344" width="33.7109375" style="29" customWidth="1"/>
    <col min="14345" max="14345" width="10.7109375" style="29" customWidth="1"/>
    <col min="14346" max="14346" width="43" style="29" customWidth="1"/>
    <col min="14347" max="14347" width="12.28515625" style="29" customWidth="1"/>
    <col min="14348" max="14348" width="35.5703125" style="29" customWidth="1"/>
    <col min="14349" max="14349" width="32.42578125" style="29" customWidth="1"/>
    <col min="14350" max="14594" width="11.42578125" style="29"/>
    <col min="14595" max="14596" width="3.7109375" style="29" customWidth="1"/>
    <col min="14597" max="14597" width="12.140625" style="29" customWidth="1"/>
    <col min="14598" max="14598" width="6" style="29" customWidth="1"/>
    <col min="14599" max="14599" width="51.42578125" style="29" customWidth="1"/>
    <col min="14600" max="14600" width="33.7109375" style="29" customWidth="1"/>
    <col min="14601" max="14601" width="10.7109375" style="29" customWidth="1"/>
    <col min="14602" max="14602" width="43" style="29" customWidth="1"/>
    <col min="14603" max="14603" width="12.28515625" style="29" customWidth="1"/>
    <col min="14604" max="14604" width="35.5703125" style="29" customWidth="1"/>
    <col min="14605" max="14605" width="32.42578125" style="29" customWidth="1"/>
    <col min="14606" max="14850" width="11.42578125" style="29"/>
    <col min="14851" max="14852" width="3.7109375" style="29" customWidth="1"/>
    <col min="14853" max="14853" width="12.140625" style="29" customWidth="1"/>
    <col min="14854" max="14854" width="6" style="29" customWidth="1"/>
    <col min="14855" max="14855" width="51.42578125" style="29" customWidth="1"/>
    <col min="14856" max="14856" width="33.7109375" style="29" customWidth="1"/>
    <col min="14857" max="14857" width="10.7109375" style="29" customWidth="1"/>
    <col min="14858" max="14858" width="43" style="29" customWidth="1"/>
    <col min="14859" max="14859" width="12.28515625" style="29" customWidth="1"/>
    <col min="14860" max="14860" width="35.5703125" style="29" customWidth="1"/>
    <col min="14861" max="14861" width="32.42578125" style="29" customWidth="1"/>
    <col min="14862" max="15106" width="11.42578125" style="29"/>
    <col min="15107" max="15108" width="3.7109375" style="29" customWidth="1"/>
    <col min="15109" max="15109" width="12.140625" style="29" customWidth="1"/>
    <col min="15110" max="15110" width="6" style="29" customWidth="1"/>
    <col min="15111" max="15111" width="51.42578125" style="29" customWidth="1"/>
    <col min="15112" max="15112" width="33.7109375" style="29" customWidth="1"/>
    <col min="15113" max="15113" width="10.7109375" style="29" customWidth="1"/>
    <col min="15114" max="15114" width="43" style="29" customWidth="1"/>
    <col min="15115" max="15115" width="12.28515625" style="29" customWidth="1"/>
    <col min="15116" max="15116" width="35.5703125" style="29" customWidth="1"/>
    <col min="15117" max="15117" width="32.42578125" style="29" customWidth="1"/>
    <col min="15118" max="15362" width="11.42578125" style="29"/>
    <col min="15363" max="15364" width="3.7109375" style="29" customWidth="1"/>
    <col min="15365" max="15365" width="12.140625" style="29" customWidth="1"/>
    <col min="15366" max="15366" width="6" style="29" customWidth="1"/>
    <col min="15367" max="15367" width="51.42578125" style="29" customWidth="1"/>
    <col min="15368" max="15368" width="33.7109375" style="29" customWidth="1"/>
    <col min="15369" max="15369" width="10.7109375" style="29" customWidth="1"/>
    <col min="15370" max="15370" width="43" style="29" customWidth="1"/>
    <col min="15371" max="15371" width="12.28515625" style="29" customWidth="1"/>
    <col min="15372" max="15372" width="35.5703125" style="29" customWidth="1"/>
    <col min="15373" max="15373" width="32.42578125" style="29" customWidth="1"/>
    <col min="15374" max="15618" width="11.42578125" style="29"/>
    <col min="15619" max="15620" width="3.7109375" style="29" customWidth="1"/>
    <col min="15621" max="15621" width="12.140625" style="29" customWidth="1"/>
    <col min="15622" max="15622" width="6" style="29" customWidth="1"/>
    <col min="15623" max="15623" width="51.42578125" style="29" customWidth="1"/>
    <col min="15624" max="15624" width="33.7109375" style="29" customWidth="1"/>
    <col min="15625" max="15625" width="10.7109375" style="29" customWidth="1"/>
    <col min="15626" max="15626" width="43" style="29" customWidth="1"/>
    <col min="15627" max="15627" width="12.28515625" style="29" customWidth="1"/>
    <col min="15628" max="15628" width="35.5703125" style="29" customWidth="1"/>
    <col min="15629" max="15629" width="32.42578125" style="29" customWidth="1"/>
    <col min="15630" max="15874" width="11.42578125" style="29"/>
    <col min="15875" max="15876" width="3.7109375" style="29" customWidth="1"/>
    <col min="15877" max="15877" width="12.140625" style="29" customWidth="1"/>
    <col min="15878" max="15878" width="6" style="29" customWidth="1"/>
    <col min="15879" max="15879" width="51.42578125" style="29" customWidth="1"/>
    <col min="15880" max="15880" width="33.7109375" style="29" customWidth="1"/>
    <col min="15881" max="15881" width="10.7109375" style="29" customWidth="1"/>
    <col min="15882" max="15882" width="43" style="29" customWidth="1"/>
    <col min="15883" max="15883" width="12.28515625" style="29" customWidth="1"/>
    <col min="15884" max="15884" width="35.5703125" style="29" customWidth="1"/>
    <col min="15885" max="15885" width="32.42578125" style="29" customWidth="1"/>
    <col min="15886" max="16130" width="11.42578125" style="29"/>
    <col min="16131" max="16132" width="3.7109375" style="29" customWidth="1"/>
    <col min="16133" max="16133" width="12.140625" style="29" customWidth="1"/>
    <col min="16134" max="16134" width="6" style="29" customWidth="1"/>
    <col min="16135" max="16135" width="51.42578125" style="29" customWidth="1"/>
    <col min="16136" max="16136" width="33.7109375" style="29" customWidth="1"/>
    <col min="16137" max="16137" width="10.7109375" style="29" customWidth="1"/>
    <col min="16138" max="16138" width="43" style="29" customWidth="1"/>
    <col min="16139" max="16139" width="12.28515625" style="29" customWidth="1"/>
    <col min="16140" max="16140" width="35.5703125" style="29" customWidth="1"/>
    <col min="16141" max="16141" width="32.42578125" style="29" customWidth="1"/>
    <col min="16142" max="16384" width="11.42578125" style="29"/>
  </cols>
  <sheetData>
    <row r="1" spans="1:13" s="73" customFormat="1" ht="30.75" customHeight="1" x14ac:dyDescent="0.25">
      <c r="A1" s="52"/>
      <c r="B1" s="53"/>
      <c r="C1" s="53"/>
      <c r="D1" s="54"/>
      <c r="E1" s="251" t="s">
        <v>15</v>
      </c>
      <c r="F1" s="252"/>
      <c r="G1" s="252"/>
      <c r="H1" s="252"/>
      <c r="I1" s="252"/>
      <c r="J1" s="252"/>
      <c r="K1" s="252"/>
      <c r="L1" s="252"/>
      <c r="M1" s="252"/>
    </row>
    <row r="2" spans="1:13" s="73" customFormat="1" ht="30.75" customHeight="1" x14ac:dyDescent="0.25">
      <c r="A2" s="158"/>
      <c r="B2" s="159"/>
      <c r="C2" s="159"/>
      <c r="D2" s="160"/>
      <c r="E2" s="253" t="s">
        <v>16</v>
      </c>
      <c r="F2" s="253"/>
      <c r="G2" s="253"/>
      <c r="H2" s="253"/>
      <c r="I2" s="253"/>
      <c r="J2" s="253"/>
      <c r="K2" s="253"/>
      <c r="L2" s="253"/>
      <c r="M2" s="253"/>
    </row>
    <row r="3" spans="1:13" ht="12.75" customHeight="1" x14ac:dyDescent="0.2">
      <c r="A3" s="274" t="s">
        <v>17</v>
      </c>
      <c r="B3" s="274"/>
      <c r="C3" s="274"/>
      <c r="D3" s="274"/>
      <c r="E3" s="161"/>
      <c r="F3" s="161"/>
      <c r="G3" s="261"/>
      <c r="H3" s="261"/>
      <c r="I3" s="261"/>
      <c r="J3" s="130"/>
      <c r="K3" s="6"/>
      <c r="L3" s="5"/>
      <c r="M3" s="61" t="s">
        <v>34</v>
      </c>
    </row>
    <row r="4" spans="1:13" ht="26.25" customHeight="1" x14ac:dyDescent="0.2">
      <c r="A4" s="275" t="s">
        <v>149</v>
      </c>
      <c r="B4" s="275"/>
      <c r="C4" s="275"/>
      <c r="D4" s="275"/>
      <c r="E4" s="6"/>
      <c r="F4" s="79"/>
      <c r="G4" s="75"/>
      <c r="H4" s="6"/>
      <c r="I4" s="6"/>
      <c r="J4" s="6"/>
      <c r="K4" s="6"/>
      <c r="L4" s="5"/>
      <c r="M4" s="61"/>
    </row>
    <row r="5" spans="1:13" s="69" customFormat="1" ht="9" customHeight="1" x14ac:dyDescent="0.2">
      <c r="A5" s="62"/>
      <c r="B5" s="7"/>
      <c r="C5" s="8"/>
      <c r="D5" s="7"/>
      <c r="E5" s="6"/>
      <c r="F5" s="79"/>
      <c r="G5" s="75"/>
      <c r="H5" s="6"/>
      <c r="I5" s="6"/>
      <c r="J5" s="6"/>
      <c r="K5" s="6"/>
      <c r="L5" s="5"/>
      <c r="M5" s="61"/>
    </row>
    <row r="6" spans="1:13" ht="17.25" customHeight="1" x14ac:dyDescent="0.2">
      <c r="A6" s="44" t="s">
        <v>61</v>
      </c>
      <c r="B6" s="43"/>
      <c r="C6" s="43"/>
      <c r="D6" s="264" t="str">
        <f>CARATULA!C6</f>
        <v>COCHABAMBA</v>
      </c>
      <c r="E6" s="265"/>
      <c r="F6" s="80" t="s">
        <v>19</v>
      </c>
      <c r="G6" s="74" t="str">
        <f>CARATULA!F6</f>
        <v xml:space="preserve"> INFORMÁTICA Y ELECTRÓNICA</v>
      </c>
      <c r="H6" s="43"/>
      <c r="I6" s="43"/>
      <c r="J6" s="43"/>
      <c r="K6" s="43"/>
      <c r="L6" s="43"/>
      <c r="M6" s="50"/>
    </row>
    <row r="7" spans="1:13" s="73" customFormat="1" ht="18" customHeight="1" x14ac:dyDescent="0.25">
      <c r="A7" s="44" t="s">
        <v>20</v>
      </c>
      <c r="B7" s="43"/>
      <c r="C7" s="43"/>
      <c r="D7" s="272" t="str">
        <f>CARATULA!C7</f>
        <v>SISTEMAS Y TI</v>
      </c>
      <c r="E7" s="273"/>
      <c r="F7" s="81" t="s">
        <v>21</v>
      </c>
      <c r="G7" s="74" t="str">
        <f>CARATULA!F7</f>
        <v>INGENIERÍA DE SISTEMAS INFORMÁTICOS</v>
      </c>
      <c r="H7" s="45"/>
      <c r="I7" s="45"/>
      <c r="J7" s="51"/>
      <c r="K7" s="44" t="s">
        <v>22</v>
      </c>
      <c r="L7" s="43" t="str">
        <f>CARATULA!I7</f>
        <v>2-2018</v>
      </c>
      <c r="M7" s="50"/>
    </row>
    <row r="8" spans="1:13" s="73" customFormat="1" ht="18" customHeight="1" x14ac:dyDescent="0.25">
      <c r="A8" s="44" t="s">
        <v>148</v>
      </c>
      <c r="B8" s="43"/>
      <c r="C8" s="43"/>
      <c r="D8" s="272" t="str">
        <f>CARATULA!C8</f>
        <v>EDSON FLORES CONDORI</v>
      </c>
      <c r="E8" s="273"/>
      <c r="F8" s="81" t="s">
        <v>35</v>
      </c>
      <c r="G8" s="74" t="str">
        <f>CARATULA!F8</f>
        <v>PROGRAMACION WEB III</v>
      </c>
      <c r="H8" s="43"/>
      <c r="I8" s="43"/>
      <c r="J8" s="50"/>
      <c r="K8" s="44" t="s">
        <v>24</v>
      </c>
      <c r="L8" s="43" t="str">
        <f>CARATULA!I8</f>
        <v>A</v>
      </c>
      <c r="M8" s="50"/>
    </row>
    <row r="9" spans="1:13" ht="12.75" customHeight="1" thickBot="1" x14ac:dyDescent="0.25">
      <c r="A9" s="9"/>
      <c r="B9" s="70"/>
      <c r="C9" s="71"/>
      <c r="D9" s="70"/>
      <c r="E9" s="70"/>
      <c r="F9" s="82"/>
      <c r="G9" s="77"/>
      <c r="H9" s="72"/>
      <c r="I9" s="70"/>
      <c r="J9" s="70"/>
      <c r="K9" s="70"/>
      <c r="L9" s="72"/>
      <c r="M9" s="10"/>
    </row>
    <row r="10" spans="1:13" ht="95.45" customHeight="1" x14ac:dyDescent="0.2">
      <c r="A10" s="63" t="s">
        <v>36</v>
      </c>
      <c r="B10" s="266" t="s">
        <v>37</v>
      </c>
      <c r="C10" s="266"/>
      <c r="D10" s="11" t="s">
        <v>38</v>
      </c>
      <c r="E10" s="12" t="s">
        <v>39</v>
      </c>
      <c r="F10" s="257" t="s">
        <v>40</v>
      </c>
      <c r="G10" s="258"/>
      <c r="H10" s="13" t="s">
        <v>41</v>
      </c>
      <c r="I10" s="12" t="s">
        <v>42</v>
      </c>
      <c r="J10" s="13" t="s">
        <v>43</v>
      </c>
      <c r="K10" s="259" t="s">
        <v>44</v>
      </c>
      <c r="L10" s="260"/>
      <c r="M10" s="14" t="s">
        <v>45</v>
      </c>
    </row>
    <row r="11" spans="1:13" ht="24.75" customHeight="1" x14ac:dyDescent="0.2">
      <c r="A11" s="254">
        <v>1</v>
      </c>
      <c r="B11" s="1" t="str">
        <f>HLOOKUP(C11,Programacion!$K$4:$NL$6,3,0)</f>
        <v>Lun</v>
      </c>
      <c r="C11" s="16">
        <f>Programacion!A2</f>
        <v>43311</v>
      </c>
      <c r="D11" s="165">
        <f>IF(HLOOKUP(C11,Programacion!$K$4:$NL$12,4,0)="V","V",IF(HLOOKUP(C11,Programacion!$K$4:$NL$12,4,0)="F","F",HLOOKUP(C11,Programacion!$K$4:$NL$12,8,0)))</f>
        <v>1</v>
      </c>
      <c r="E11" s="88" t="str">
        <f>UPPER(IF(D11="e",HLOOKUP(C11,Programacion!$K$4:$NQ$12,9,0),IF(D11="V","VACACION", IF(D11="F",HLOOKUP(C11,Programacion!$K$4:$NQ$12,9,0),IF(ISERROR(VLOOKUP(D11,Programacion!$A$19:$H$249,2,0))," ",IF(VLOOKUP(C11,Programacion!$K$20:$M$249,3,0)&lt;&gt;" ",VLOOKUP(C11,Programacion!$K$20:$M$249,3,0),VLOOKUP(D11,Programacion!$A$19:$H$249,2,0)))))))</f>
        <v/>
      </c>
      <c r="F11" s="262"/>
      <c r="G11" s="263"/>
      <c r="H11" s="18"/>
      <c r="I11" s="18"/>
      <c r="J11" s="19"/>
      <c r="K11" s="55"/>
      <c r="L11" s="56"/>
      <c r="M11" s="64"/>
    </row>
    <row r="12" spans="1:13" ht="18" customHeight="1" x14ac:dyDescent="0.2">
      <c r="A12" s="255"/>
      <c r="B12" s="1" t="str">
        <f>HLOOKUP(C12,Programacion!$K$4:$NL$6,3,0)</f>
        <v>Mar</v>
      </c>
      <c r="C12" s="16">
        <f>C11+1</f>
        <v>43312</v>
      </c>
      <c r="D12" s="165" t="str">
        <f>IF(HLOOKUP(C12,Programacion!$K$4:$NL$12,4,0)="V","V",IF(HLOOKUP(C12,Programacion!$K$4:$NL$12,4,0)="F","F",HLOOKUP(C12,Programacion!$K$4:$NL$12,8,0)))</f>
        <v>-</v>
      </c>
      <c r="E12" s="88" t="str">
        <f>UPPER(IF(D12="e",HLOOKUP(C12,Programacion!$K$4:$NQ$12,9,0),IF(D12="V","VACACION", IF(D12="F",HLOOKUP(C12,Programacion!$K$4:$NQ$12,9,0),IF(ISERROR(VLOOKUP(D12,Programacion!$A$19:$H$249,2,0))," ",IF(VLOOKUP(C12,Programacion!$K$20:$M$249,3,0)&lt;&gt;" ",VLOOKUP(C12,Programacion!$K$20:$M$249,3,0),VLOOKUP(D12,Programacion!$A$19:$H$249,2,0)))))))</f>
        <v xml:space="preserve"> </v>
      </c>
      <c r="F12" s="262"/>
      <c r="G12" s="263"/>
      <c r="H12" s="18"/>
      <c r="I12" s="18"/>
      <c r="J12" s="19"/>
      <c r="K12" s="55"/>
      <c r="L12" s="56"/>
      <c r="M12" s="65"/>
    </row>
    <row r="13" spans="1:13" ht="18" customHeight="1" x14ac:dyDescent="0.2">
      <c r="A13" s="255"/>
      <c r="B13" s="1" t="str">
        <f>HLOOKUP(C13,Programacion!$K$4:$NL$6,3,0)</f>
        <v>Mié</v>
      </c>
      <c r="C13" s="16">
        <f t="shared" ref="C13:C76" si="0">C12+1</f>
        <v>43313</v>
      </c>
      <c r="D13" s="165">
        <f>IF(HLOOKUP(C13,Programacion!$K$4:$NL$12,4,0)="V","V",IF(HLOOKUP(C13,Programacion!$K$4:$NL$12,4,0)="F","F",HLOOKUP(C13,Programacion!$K$4:$NL$12,8,0)))</f>
        <v>2</v>
      </c>
      <c r="E13" s="15" t="str">
        <f>UPPER(IF(D13="e",HLOOKUP(C13,Programacion!$K$4:$NQ$12,9,0),IF(D13="V","VACACION", IF(D13="F",HLOOKUP(C13,Programacion!$K$4:$NQ$12,9,0),IF(ISERROR(VLOOKUP(D13,Programacion!$A$19:$H$249,2,0))," ",IF(VLOOKUP(C13,Programacion!$K$20:$M$249,3,0)&lt;&gt;" ",VLOOKUP(C13,Programacion!$K$20:$M$249,3,0),VLOOKUP(D13,Programacion!$A$19:$H$249,2,0)))))))</f>
        <v>PRESENTACIÓN DE LA MATERIA. EVALUACIÓN DIAGNÓSTICA</v>
      </c>
      <c r="F13" s="262"/>
      <c r="G13" s="263"/>
      <c r="H13" s="18"/>
      <c r="I13" s="18"/>
      <c r="J13" s="19"/>
      <c r="K13" s="55"/>
      <c r="L13" s="56"/>
      <c r="M13" s="65"/>
    </row>
    <row r="14" spans="1:13" ht="18" customHeight="1" x14ac:dyDescent="0.2">
      <c r="A14" s="255"/>
      <c r="B14" s="1" t="str">
        <f>HLOOKUP(C14,Programacion!$K$4:$NL$6,3,0)</f>
        <v>Jue</v>
      </c>
      <c r="C14" s="16">
        <f>C13+1</f>
        <v>43314</v>
      </c>
      <c r="D14" s="165">
        <f>IF(HLOOKUP(C14,Programacion!$K$4:$NL$12,4,0)="V","V",IF(HLOOKUP(C14,Programacion!$K$4:$NL$12,4,0)="F","F",HLOOKUP(C14,Programacion!$K$4:$NL$12,8,0)))</f>
        <v>3</v>
      </c>
      <c r="E14" s="15" t="str">
        <f>UPPER(IF(D14="e",HLOOKUP(C14,Programacion!$K$4:$NQ$12,9,0),IF(D14="V","VACACION", IF(D14="F",HLOOKUP(C14,Programacion!$K$4:$NQ$12,9,0),IF(ISERROR(VLOOKUP(D14,Programacion!$A$19:$H$249,2,0))," ",IF(VLOOKUP(C14,Programacion!$K$20:$M$249,3,0)&lt;&gt;" ",VLOOKUP(C14,Programacion!$K$20:$M$249,3,0),VLOOKUP(D14,Programacion!$A$19:$H$249,2,0)))))))</f>
        <v>ENTORNO .NET, CICLO DE VIDA DE UNA PÁGINA WEB</v>
      </c>
      <c r="F14" s="262" t="str">
        <f>UPPER(IF(D14="e",HLOOKUP(C14,Programacion!$K$4:$NQ$12,9,0),IF(D14="V","VACACION", IF(D14="F",HLOOKUP(C14,Programacion!$K$4:$NQ$12,9,0),IF(ISERROR(VLOOKUP(D14,Programacion!$A$19:$H$249,6,0))," ",IF(VLOOKUP(C14,Programacion!$K$20:$O$249,4,0)&lt;&gt;" ",VLOOKUP(C14,Programacion!$K$20:$O$249,4,0),VLOOKUP(D14,Programacion!$A$19:$H$249,6,0)))))))</f>
        <v/>
      </c>
      <c r="G14" s="263"/>
      <c r="H14" s="18"/>
      <c r="I14" s="18"/>
      <c r="J14" s="19"/>
      <c r="K14" s="55"/>
      <c r="L14" s="56"/>
      <c r="M14" s="65"/>
    </row>
    <row r="15" spans="1:13" ht="18" customHeight="1" x14ac:dyDescent="0.2">
      <c r="A15" s="255"/>
      <c r="B15" s="1" t="str">
        <f>HLOOKUP(C15,Programacion!$K$4:$NL$6,3,0)</f>
        <v>Vie</v>
      </c>
      <c r="C15" s="20">
        <f>C14+1</f>
        <v>43315</v>
      </c>
      <c r="D15" s="165" t="str">
        <f>IF(HLOOKUP(C15,Programacion!$K$4:$NL$12,4,0)="V","V",IF(HLOOKUP(C15,Programacion!$K$4:$NL$12,4,0)="F","F",HLOOKUP(C15,Programacion!$K$4:$NL$12,8,0)))</f>
        <v>-</v>
      </c>
      <c r="E15" s="15" t="str">
        <f>UPPER(IF(D15="e",HLOOKUP(C15,Programacion!$K$4:$NQ$12,9,0),IF(D15="V","VACACION", IF(D15="F",HLOOKUP(C15,Programacion!$K$4:$NQ$12,9,0),IF(ISERROR(VLOOKUP(D15,Programacion!$A$19:$H$249,2,0))," ",IF(VLOOKUP(C15,Programacion!$K$20:$M$249,3,0)&lt;&gt;" ",VLOOKUP(C15,Programacion!$K$20:$M$249,3,0),VLOOKUP(D15,Programacion!$A$19:$H$249,2,0)))))))</f>
        <v xml:space="preserve"> </v>
      </c>
      <c r="F15" s="262" t="str">
        <f>UPPER(IF(D15="e",HLOOKUP(C15,Programacion!$K$4:$NQ$12,9,0),IF(D15="V","VACACION", IF(D15="F",HLOOKUP(C15,Programacion!$K$4:$NQ$12,9,0),IF(ISERROR(VLOOKUP(D15,Programacion!$A$19:$H$249,6,0))," ",IF(VLOOKUP(C15,Programacion!$K$20:$O$249,4,0)&lt;&gt;" ",VLOOKUP(C15,Programacion!$K$20:$O$249,4,0),VLOOKUP(D15,Programacion!$A$19:$H$249,6,0)))))))</f>
        <v xml:space="preserve"> </v>
      </c>
      <c r="G15" s="263"/>
      <c r="H15" s="21"/>
      <c r="I15" s="21"/>
      <c r="J15" s="22"/>
      <c r="K15" s="55"/>
      <c r="L15" s="56"/>
      <c r="M15" s="66"/>
    </row>
    <row r="16" spans="1:13" ht="18" customHeight="1" x14ac:dyDescent="0.2">
      <c r="A16" s="256"/>
      <c r="B16" s="1" t="str">
        <f>HLOOKUP(C16,Programacion!$K$4:$NL$6,3,0)</f>
        <v>Sáb</v>
      </c>
      <c r="C16" s="16">
        <f>C15+1</f>
        <v>43316</v>
      </c>
      <c r="D16" s="165" t="str">
        <f>IF(HLOOKUP(C16,Programacion!$K$4:$NL$12,4,0)="V","V",IF(HLOOKUP(C16,Programacion!$K$4:$NL$12,4,0)="F","F",HLOOKUP(C16,Programacion!$K$4:$NL$12,8,0)))</f>
        <v>-</v>
      </c>
      <c r="E16" s="15" t="str">
        <f>UPPER(IF(D16="e",HLOOKUP(C16,Programacion!$K$4:$NQ$12,9,0),IF(D16="V","VACACION", IF(D16="F",HLOOKUP(C16,Programacion!$K$4:$NQ$12,9,0),IF(ISERROR(VLOOKUP(D16,Programacion!$A$19:$H$249,2,0))," ",IF(VLOOKUP(C16,Programacion!$K$20:$M$249,3,0)&lt;&gt;" ",VLOOKUP(C16,Programacion!$K$20:$M$249,3,0),VLOOKUP(D16,Programacion!$A$19:$H$249,2,0)))))))</f>
        <v xml:space="preserve"> </v>
      </c>
      <c r="F16" s="262" t="str">
        <f>UPPER(IF(D16="e",HLOOKUP(C16,Programacion!$K$4:$NQ$12,9,0),IF(D16="V","VACACION", IF(D16="F",HLOOKUP(C16,Programacion!$K$4:$NQ$12,9,0),IF(ISERROR(VLOOKUP(D16,Programacion!$A$19:$H$249,6,0))," ",IF(VLOOKUP(C16,Programacion!$K$20:$O$249,4,0)&lt;&gt;" ",VLOOKUP(C16,Programacion!$K$20:$O$249,4,0),VLOOKUP(D16,Programacion!$A$19:$H$249,6,0)))))))</f>
        <v xml:space="preserve"> </v>
      </c>
      <c r="G16" s="263"/>
      <c r="H16" s="18"/>
      <c r="I16" s="18"/>
      <c r="J16" s="19"/>
      <c r="K16" s="55"/>
      <c r="L16" s="56"/>
      <c r="M16" s="36"/>
    </row>
    <row r="17" spans="1:13" ht="21.75" customHeight="1" x14ac:dyDescent="0.2">
      <c r="A17" s="254">
        <v>2</v>
      </c>
      <c r="B17" s="1" t="str">
        <f>HLOOKUP(C17,Programacion!$K$4:$NL$6,3,0)</f>
        <v>Lun</v>
      </c>
      <c r="C17" s="16">
        <f>C16+2</f>
        <v>43318</v>
      </c>
      <c r="D17" s="165" t="str">
        <f>IF(HLOOKUP(C17,Programacion!$K$4:$NL$12,4,0)="V","V",IF(HLOOKUP(C17,Programacion!$K$4:$NL$12,4,0)="F","F",HLOOKUP(C17,Programacion!$K$4:$NL$12,8,0)))</f>
        <v>F</v>
      </c>
      <c r="E17" s="15" t="str">
        <f>UPPER(IF(D17="e",HLOOKUP(C17,Programacion!$K$4:$NQ$12,9,0),IF(D17="V","VACACION", IF(D17="F",HLOOKUP(C17,Programacion!$K$4:$NQ$12,9,0),IF(ISERROR(VLOOKUP(D17,Programacion!$A$19:$H$249,2,0))," ",IF(VLOOKUP(C17,Programacion!$K$20:$M$249,3,0)&lt;&gt;" ",VLOOKUP(C17,Programacion!$K$20:$M$249,3,0),VLOOKUP(D17,Programacion!$A$19:$H$249,2,0)))))))</f>
        <v>FERIADO ANIVERSARIO DE BOLIVIA</v>
      </c>
      <c r="F17" s="262" t="str">
        <f>UPPER(IF(D17="e",HLOOKUP(C17,Programacion!$K$4:$NQ$12,9,0),IF(D17="V","VACACION", IF(D17="F",HLOOKUP(C17,Programacion!$K$4:$NQ$12,9,0),IF(ISERROR(VLOOKUP(D17,Programacion!$A$19:$H$249,6,0))," ",IF(VLOOKUP(C17,Programacion!$K$20:$O$249,4,0)&lt;&gt;" ",VLOOKUP(C17,Programacion!$K$20:$O$249,4,0),VLOOKUP(D17,Programacion!$A$19:$H$249,6,0)))))))</f>
        <v>FERIADO ANIVERSARIO DE BOLIVIA</v>
      </c>
      <c r="G17" s="263"/>
      <c r="H17" s="18"/>
      <c r="I17" s="18"/>
      <c r="J17" s="19"/>
      <c r="K17" s="55"/>
      <c r="L17" s="56"/>
      <c r="M17" s="64"/>
    </row>
    <row r="18" spans="1:13" ht="18" customHeight="1" x14ac:dyDescent="0.2">
      <c r="A18" s="255"/>
      <c r="B18" s="1" t="str">
        <f>HLOOKUP(C18,Programacion!$K$4:$NL$6,3,0)</f>
        <v>Mar</v>
      </c>
      <c r="C18" s="16">
        <f t="shared" si="0"/>
        <v>43319</v>
      </c>
      <c r="D18" s="165" t="str">
        <f>IF(HLOOKUP(C18,Programacion!$K$4:$NL$12,4,0)="V","V",IF(HLOOKUP(C18,Programacion!$K$4:$NL$12,4,0)="F","F",HLOOKUP(C18,Programacion!$K$4:$NL$12,8,0)))</f>
        <v>-</v>
      </c>
      <c r="E18" s="15" t="str">
        <f>UPPER(IF(D18="e",HLOOKUP(C18,Programacion!$K$4:$NQ$12,9,0),IF(D18="V","VACACION", IF(D18="F",HLOOKUP(C18,Programacion!$K$4:$NQ$12,9,0),IF(ISERROR(VLOOKUP(D18,Programacion!$A$19:$H$249,2,0))," ",IF(VLOOKUP(C18,Programacion!$K$20:$M$249,3,0)&lt;&gt;" ",VLOOKUP(C18,Programacion!$K$20:$M$249,3,0),VLOOKUP(D18,Programacion!$A$19:$H$249,2,0)))))))</f>
        <v xml:space="preserve"> </v>
      </c>
      <c r="F18" s="262" t="str">
        <f>UPPER(IF(D18="e",HLOOKUP(C18,Programacion!$K$4:$NQ$12,9,0),IF(D18="V","VACACION", IF(D18="F",HLOOKUP(C18,Programacion!$K$4:$NQ$12,9,0),IF(ISERROR(VLOOKUP(D18,Programacion!$A$19:$H$249,6,0))," ",IF(VLOOKUP(C18,Programacion!$K$20:$O$249,4,0)&lt;&gt;" ",VLOOKUP(C18,Programacion!$K$20:$O$249,4,0),VLOOKUP(D18,Programacion!$A$19:$H$249,6,0)))))))</f>
        <v xml:space="preserve"> </v>
      </c>
      <c r="G18" s="263"/>
      <c r="H18" s="18"/>
      <c r="I18" s="18"/>
      <c r="J18" s="19"/>
      <c r="K18" s="55"/>
      <c r="L18" s="56"/>
      <c r="M18" s="65"/>
    </row>
    <row r="19" spans="1:13" ht="18" customHeight="1" x14ac:dyDescent="0.2">
      <c r="A19" s="255"/>
      <c r="B19" s="1" t="str">
        <f>HLOOKUP(C19,Programacion!$K$4:$NL$6,3,0)</f>
        <v>Mié</v>
      </c>
      <c r="C19" s="16">
        <f t="shared" si="0"/>
        <v>43320</v>
      </c>
      <c r="D19" s="165">
        <f>IF(HLOOKUP(C19,Programacion!$K$4:$NL$12,4,0)="V","V",IF(HLOOKUP(C19,Programacion!$K$4:$NL$12,4,0)="F","F",HLOOKUP(C19,Programacion!$K$4:$NL$12,8,0)))</f>
        <v>4</v>
      </c>
      <c r="E19" s="15" t="str">
        <f>UPPER(IF(D19="e",HLOOKUP(C19,Programacion!$K$4:$NQ$12,9,0),IF(D19="V","VACACION", IF(D19="F",HLOOKUP(C19,Programacion!$K$4:$NQ$12,9,0),IF(ISERROR(VLOOKUP(D19,Programacion!$A$19:$H$249,2,0))," ",IF(VLOOKUP(C19,Programacion!$K$20:$M$249,3,0)&lt;&gt;" ",VLOOKUP(C19,Programacion!$K$20:$M$249,3,0),VLOOKUP(D19,Programacion!$A$19:$H$249,2,0)))))))</f>
        <v>MODELO DE EVENTOS</v>
      </c>
      <c r="F19" s="262" t="str">
        <f>UPPER(IF(D19="e",HLOOKUP(C19,Programacion!$K$4:$NQ$12,9,0),IF(D19="V","VACACION", IF(D19="F",HLOOKUP(C19,Programacion!$K$4:$NQ$12,9,0),IF(ISERROR(VLOOKUP(D19,Programacion!$A$19:$H$249,6,0))," ",IF(VLOOKUP(C19,Programacion!$K$20:$O$249,4,0)&lt;&gt;" ",VLOOKUP(C19,Programacion!$K$20:$O$249,4,0),VLOOKUP(D19,Programacion!$A$19:$H$249,6,0)))))))</f>
        <v/>
      </c>
      <c r="G19" s="263"/>
      <c r="H19" s="18"/>
      <c r="I19" s="18"/>
      <c r="J19" s="19"/>
      <c r="K19" s="55"/>
      <c r="L19" s="56"/>
      <c r="M19" s="65"/>
    </row>
    <row r="20" spans="1:13" ht="18" customHeight="1" x14ac:dyDescent="0.2">
      <c r="A20" s="255"/>
      <c r="B20" s="1" t="str">
        <f>HLOOKUP(C20,Programacion!$K$4:$NL$6,3,0)</f>
        <v>Jue</v>
      </c>
      <c r="C20" s="16">
        <f t="shared" si="0"/>
        <v>43321</v>
      </c>
      <c r="D20" s="165">
        <f>IF(HLOOKUP(C20,Programacion!$K$4:$NL$12,4,0)="V","V",IF(HLOOKUP(C20,Programacion!$K$4:$NL$12,4,0)="F","F",HLOOKUP(C20,Programacion!$K$4:$NL$12,8,0)))</f>
        <v>5</v>
      </c>
      <c r="E20" s="15" t="str">
        <f>UPPER(IF(D20="e",HLOOKUP(C20,Programacion!$K$4:$NQ$12,9,0),IF(D20="V","VACACION", IF(D20="F",HLOOKUP(C20,Programacion!$K$4:$NQ$12,9,0),IF(ISERROR(VLOOKUP(D20,Programacion!$A$19:$H$249,2,0))," ",IF(VLOOKUP(C20,Programacion!$K$20:$M$249,3,0)&lt;&gt;" ",VLOOKUP(C20,Programacion!$K$20:$M$249,3,0),VLOOKUP(D20,Programacion!$A$19:$H$249,2,0)))))))</f>
        <v>ADMINISTRACIÓN DE ESTADOS</v>
      </c>
      <c r="F20" s="262" t="str">
        <f>UPPER(IF(D20="e",HLOOKUP(C20,Programacion!$K$4:$NQ$12,9,0),IF(D20="V","VACACION", IF(D20="F",HLOOKUP(C20,Programacion!$K$4:$NQ$12,9,0),IF(ISERROR(VLOOKUP(D20,Programacion!$A$19:$H$249,6,0))," ",IF(VLOOKUP(C20,Programacion!$K$20:$O$249,4,0)&lt;&gt;" ",VLOOKUP(C20,Programacion!$K$20:$O$249,4,0),VLOOKUP(D20,Programacion!$A$19:$H$249,6,0)))))))</f>
        <v/>
      </c>
      <c r="G20" s="263"/>
      <c r="H20" s="18"/>
      <c r="I20" s="18"/>
      <c r="J20" s="19"/>
      <c r="K20" s="55"/>
      <c r="L20" s="56"/>
      <c r="M20" s="65"/>
    </row>
    <row r="21" spans="1:13" ht="18" customHeight="1" x14ac:dyDescent="0.2">
      <c r="A21" s="255"/>
      <c r="B21" s="1" t="str">
        <f>HLOOKUP(C21,Programacion!$K$4:$NL$6,3,0)</f>
        <v>Vie</v>
      </c>
      <c r="C21" s="16">
        <f t="shared" si="0"/>
        <v>43322</v>
      </c>
      <c r="D21" s="165" t="str">
        <f>IF(HLOOKUP(C21,Programacion!$K$4:$NL$12,4,0)="V","V",IF(HLOOKUP(C21,Programacion!$K$4:$NL$12,4,0)="F","F",HLOOKUP(C21,Programacion!$K$4:$NL$12,8,0)))</f>
        <v>-</v>
      </c>
      <c r="E21" s="15" t="str">
        <f>UPPER(IF(D21="e",HLOOKUP(C21,Programacion!$K$4:$NQ$12,9,0),IF(D21="V","VACACION", IF(D21="F",HLOOKUP(C21,Programacion!$K$4:$NQ$12,9,0),IF(ISERROR(VLOOKUP(D21,Programacion!$A$19:$H$249,2,0))," ",IF(VLOOKUP(C21,Programacion!$K$20:$M$249,3,0)&lt;&gt;" ",VLOOKUP(C21,Programacion!$K$20:$M$249,3,0),VLOOKUP(D21,Programacion!$A$19:$H$249,2,0)))))))</f>
        <v xml:space="preserve"> </v>
      </c>
      <c r="F21" s="262" t="str">
        <f>UPPER(IF(D21="e",HLOOKUP(C21,Programacion!$K$4:$NQ$12,9,0),IF(D21="V","VACACION", IF(D21="F",HLOOKUP(C21,Programacion!$K$4:$NQ$12,9,0),IF(ISERROR(VLOOKUP(D21,Programacion!$A$19:$H$249,6,0))," ",IF(VLOOKUP(C21,Programacion!$K$20:$O$249,4,0)&lt;&gt;" ",VLOOKUP(C21,Programacion!$K$20:$O$249,4,0),VLOOKUP(D21,Programacion!$A$19:$H$249,6,0)))))))</f>
        <v xml:space="preserve"> </v>
      </c>
      <c r="G21" s="263"/>
      <c r="H21" s="18"/>
      <c r="I21" s="18"/>
      <c r="J21" s="19"/>
      <c r="K21" s="55"/>
      <c r="L21" s="56"/>
      <c r="M21" s="65"/>
    </row>
    <row r="22" spans="1:13" ht="18" customHeight="1" x14ac:dyDescent="0.2">
      <c r="A22" s="256"/>
      <c r="B22" s="1" t="str">
        <f>HLOOKUP(C22,Programacion!$K$4:$NL$6,3,0)</f>
        <v>Sáb</v>
      </c>
      <c r="C22" s="16">
        <f t="shared" si="0"/>
        <v>43323</v>
      </c>
      <c r="D22" s="165" t="str">
        <f>IF(HLOOKUP(C22,Programacion!$K$4:$NL$12,4,0)="V","V",IF(HLOOKUP(C22,Programacion!$K$4:$NL$12,4,0)="F","F",HLOOKUP(C22,Programacion!$K$4:$NL$12,8,0)))</f>
        <v>-</v>
      </c>
      <c r="E22" s="15" t="str">
        <f>UPPER(IF(D22="e",HLOOKUP(C22,Programacion!$K$4:$NQ$12,9,0),IF(D22="V","VACACION", IF(D22="F",HLOOKUP(C22,Programacion!$K$4:$NQ$12,9,0),IF(ISERROR(VLOOKUP(D22,Programacion!$A$19:$H$249,2,0))," ",IF(VLOOKUP(C22,Programacion!$K$20:$M$249,3,0)&lt;&gt;" ",VLOOKUP(C22,Programacion!$K$20:$M$249,3,0),VLOOKUP(D22,Programacion!$A$19:$H$249,2,0)))))))</f>
        <v xml:space="preserve"> </v>
      </c>
      <c r="F22" s="262" t="str">
        <f>UPPER(IF(D22="e",HLOOKUP(C22,Programacion!$K$4:$NQ$12,9,0),IF(D22="V","VACACION", IF(D22="F",HLOOKUP(C22,Programacion!$K$4:$NQ$12,9,0),IF(ISERROR(VLOOKUP(D22,Programacion!$A$19:$H$249,6,0))," ",IF(VLOOKUP(C22,Programacion!$K$20:$O$249,4,0)&lt;&gt;" ",VLOOKUP(C22,Programacion!$K$20:$O$249,4,0),VLOOKUP(D22,Programacion!$A$19:$H$249,6,0)))))))</f>
        <v xml:space="preserve"> </v>
      </c>
      <c r="G22" s="263"/>
      <c r="H22" s="18"/>
      <c r="I22" s="18"/>
      <c r="J22" s="19"/>
      <c r="K22" s="55"/>
      <c r="L22" s="56"/>
      <c r="M22" s="36"/>
    </row>
    <row r="23" spans="1:13" ht="18.75" customHeight="1" x14ac:dyDescent="0.2">
      <c r="A23" s="254">
        <v>3</v>
      </c>
      <c r="B23" s="1" t="str">
        <f>HLOOKUP(C23,Programacion!$K$4:$NL$6,3,0)</f>
        <v>Lun</v>
      </c>
      <c r="C23" s="16">
        <f>C22+2</f>
        <v>43325</v>
      </c>
      <c r="D23" s="165">
        <f>IF(HLOOKUP(C23,Programacion!$K$4:$NL$12,4,0)="V","V",IF(HLOOKUP(C23,Programacion!$K$4:$NL$12,4,0)="F","F",HLOOKUP(C23,Programacion!$K$4:$NL$12,8,0)))</f>
        <v>6</v>
      </c>
      <c r="E23" s="88" t="str">
        <f>UPPER(IF(D23="e",HLOOKUP(C23,Programacion!$K$4:$NQ$12,9,0),IF(D23="V","VACACION", IF(D23="F",HLOOKUP(C23,Programacion!$K$4:$NQ$12,9,0),IF(ISERROR(VLOOKUP(D23,Programacion!$A$19:$H$249,2,0))," ",IF(VLOOKUP(C23,Programacion!$K$20:$M$249,3,0)&lt;&gt;" ",VLOOKUP(C23,Programacion!$K$20:$M$249,3,0),VLOOKUP(D23,Programacion!$A$19:$H$249,2,0)))))))</f>
        <v>CONTROLES HTML DE SERVIDOR</v>
      </c>
      <c r="F23" s="262" t="str">
        <f>UPPER(IF(D23="e",HLOOKUP(C23,Programacion!$K$4:$NQ$12,9,0),IF(D23="V","VACACION", IF(D23="F",HLOOKUP(C23,Programacion!$K$4:$NQ$12,9,0),IF(ISERROR(VLOOKUP(D23,Programacion!$A$19:$H$249,6,0))," ",IF(VLOOKUP(C23,Programacion!$K$20:$O$249,4,0)&lt;&gt;" ",VLOOKUP(C23,Programacion!$K$20:$O$249,4,0),VLOOKUP(D23,Programacion!$A$19:$H$249,6,0)))))))</f>
        <v/>
      </c>
      <c r="G23" s="263"/>
      <c r="H23" s="18"/>
      <c r="I23" s="18"/>
      <c r="J23" s="19"/>
      <c r="K23" s="55"/>
      <c r="L23" s="56"/>
      <c r="M23" s="64"/>
    </row>
    <row r="24" spans="1:13" ht="18" customHeight="1" x14ac:dyDescent="0.2">
      <c r="A24" s="255"/>
      <c r="B24" s="1" t="str">
        <f>HLOOKUP(C24,Programacion!$K$4:$NL$6,3,0)</f>
        <v>Mar</v>
      </c>
      <c r="C24" s="16">
        <f t="shared" si="0"/>
        <v>43326</v>
      </c>
      <c r="D24" s="165" t="str">
        <f>IF(HLOOKUP(C24,Programacion!$K$4:$NL$12,4,0)="V","V",IF(HLOOKUP(C24,Programacion!$K$4:$NL$12,4,0)="F","F",HLOOKUP(C24,Programacion!$K$4:$NL$12,8,0)))</f>
        <v>-</v>
      </c>
      <c r="E24" s="192" t="s">
        <v>221</v>
      </c>
      <c r="F24" s="262" t="str">
        <f>UPPER(IF(D24="e",HLOOKUP(C24,Programacion!$K$4:$NQ$12,9,0),IF(D24="V","VACACION", IF(D24="F",HLOOKUP(C24,Programacion!$K$4:$NQ$12,9,0),IF(ISERROR(VLOOKUP(D24,Programacion!$A$19:$H$249,6,0))," ",IF(VLOOKUP(C24,Programacion!$K$20:$O$249,4,0)&lt;&gt;" ",VLOOKUP(C24,Programacion!$K$20:$O$249,4,0),VLOOKUP(D24,Programacion!$A$19:$H$249,6,0)))))))</f>
        <v xml:space="preserve"> </v>
      </c>
      <c r="G24" s="263"/>
      <c r="H24" s="18"/>
      <c r="I24" s="18"/>
      <c r="J24" s="19"/>
      <c r="K24" s="55"/>
      <c r="L24" s="56"/>
      <c r="M24" s="65"/>
    </row>
    <row r="25" spans="1:13" ht="18" customHeight="1" x14ac:dyDescent="0.2">
      <c r="A25" s="255"/>
      <c r="B25" s="1" t="str">
        <f>HLOOKUP(C25,Programacion!$K$4:$NL$6,3,0)</f>
        <v>Mié</v>
      </c>
      <c r="C25" s="16">
        <f t="shared" si="0"/>
        <v>43327</v>
      </c>
      <c r="D25" s="165">
        <f>IF(HLOOKUP(C25,Programacion!$K$4:$NL$12,4,0)="V","V",IF(HLOOKUP(C25,Programacion!$K$4:$NL$12,4,0)="F","F",HLOOKUP(C25,Programacion!$K$4:$NL$12,8,0)))</f>
        <v>7</v>
      </c>
      <c r="E25" s="15" t="str">
        <f>UPPER(IF(D25="e",HLOOKUP(C25,Programacion!$K$4:$NQ$12,9,0),IF(D25="V","VACACION", IF(D25="F",HLOOKUP(C25,Programacion!$K$4:$NQ$12,9,0),IF(ISERROR(VLOOKUP(D25,Programacion!$A$19:$H$249,2,0))," ",IF(VLOOKUP(C25,Programacion!$K$20:$M$249,3,0)&lt;&gt;" ",VLOOKUP(C25,Programacion!$K$20:$M$249,3,0),VLOOKUP(D25,Programacion!$A$19:$H$249,2,0)))))))</f>
        <v>CONTROLES WEB</v>
      </c>
      <c r="F25" s="262" t="str">
        <f>UPPER(IF(D25="e",HLOOKUP(C25,Programacion!$K$4:$NQ$12,9,0),IF(D25="V","VACACION", IF(D25="F",HLOOKUP(C25,Programacion!$K$4:$NQ$12,9,0),IF(ISERROR(VLOOKUP(D25,Programacion!$A$19:$H$249,6,0))," ",IF(VLOOKUP(C25,Programacion!$K$20:$O$249,4,0)&lt;&gt;" ",VLOOKUP(C25,Programacion!$K$20:$O$249,4,0),VLOOKUP(D25,Programacion!$A$19:$H$249,6,0)))))))</f>
        <v/>
      </c>
      <c r="G25" s="263"/>
      <c r="H25" s="18"/>
      <c r="I25" s="18"/>
      <c r="J25" s="19"/>
      <c r="K25" s="55"/>
      <c r="L25" s="56"/>
      <c r="M25" s="65"/>
    </row>
    <row r="26" spans="1:13" ht="18" customHeight="1" x14ac:dyDescent="0.2">
      <c r="A26" s="255"/>
      <c r="B26" s="1" t="str">
        <f>HLOOKUP(C26,Programacion!$K$4:$NL$6,3,0)</f>
        <v>Jue</v>
      </c>
      <c r="C26" s="16">
        <f t="shared" si="0"/>
        <v>43328</v>
      </c>
      <c r="D26" s="165">
        <f>IF(HLOOKUP(C26,Programacion!$K$4:$NL$12,4,0)="V","V",IF(HLOOKUP(C26,Programacion!$K$4:$NL$12,4,0)="F","F",HLOOKUP(C26,Programacion!$K$4:$NL$12,8,0)))</f>
        <v>8</v>
      </c>
      <c r="E26" s="15" t="str">
        <f>UPPER(IF(D26="e",HLOOKUP(C26,Programacion!$K$4:$NQ$12,9,0),IF(D26="V","VACACION", IF(D26="F",HLOOKUP(C26,Programacion!$K$4:$NQ$12,9,0),IF(ISERROR(VLOOKUP(D26,Programacion!$A$19:$H$249,2,0))," ",IF(VLOOKUP(C26,Programacion!$K$20:$M$249,3,0)&lt;&gt;" ",VLOOKUP(C26,Programacion!$K$20:$M$249,3,0),VLOOKUP(D26,Programacion!$A$19:$H$249,2,0)))))))</f>
        <v>CONTROLES DE VALIDACIÓN</v>
      </c>
      <c r="F26" s="262" t="str">
        <f>UPPER(IF(D26="e",HLOOKUP(C26,Programacion!$K$4:$NQ$12,9,0),IF(D26="V","VACACION", IF(D26="F",HLOOKUP(C26,Programacion!$K$4:$NQ$12,9,0),IF(ISERROR(VLOOKUP(D26,Programacion!$A$19:$H$249,6,0))," ",IF(VLOOKUP(C26,Programacion!$K$20:$O$249,4,0)&lt;&gt;" ",VLOOKUP(C26,Programacion!$K$20:$O$249,4,0),VLOOKUP(D26,Programacion!$A$19:$H$249,6,0)))))))</f>
        <v/>
      </c>
      <c r="G26" s="263"/>
      <c r="H26" s="18"/>
      <c r="I26" s="18"/>
      <c r="J26" s="19"/>
      <c r="K26" s="55"/>
      <c r="L26" s="56"/>
      <c r="M26" s="65"/>
    </row>
    <row r="27" spans="1:13" ht="18" customHeight="1" x14ac:dyDescent="0.2">
      <c r="A27" s="255"/>
      <c r="B27" s="1" t="str">
        <f>HLOOKUP(C27,Programacion!$K$4:$NL$6,3,0)</f>
        <v>Vie</v>
      </c>
      <c r="C27" s="16">
        <f t="shared" si="0"/>
        <v>43329</v>
      </c>
      <c r="D27" s="165" t="str">
        <f>IF(HLOOKUP(C27,Programacion!$K$4:$NL$12,4,0)="V","V",IF(HLOOKUP(C27,Programacion!$K$4:$NL$12,4,0)="F","F",HLOOKUP(C27,Programacion!$K$4:$NL$12,8,0)))</f>
        <v>-</v>
      </c>
      <c r="E27" s="15" t="str">
        <f>UPPER(IF(D27="e",HLOOKUP(C27,Programacion!$K$4:$NQ$12,9,0),IF(D27="V","VACACION", IF(D27="F",HLOOKUP(C27,Programacion!$K$4:$NQ$12,9,0),IF(ISERROR(VLOOKUP(D27,Programacion!$A$19:$H$249,2,0))," ",IF(VLOOKUP(C27,Programacion!$K$20:$M$249,3,0)&lt;&gt;" ",VLOOKUP(C27,Programacion!$K$20:$M$249,3,0),VLOOKUP(D27,Programacion!$A$19:$H$249,2,0)))))))</f>
        <v xml:space="preserve"> </v>
      </c>
      <c r="F27" s="276" t="str">
        <f>UPPER(IF(D27="e",HLOOKUP(C27,Programacion!$K$4:$NQ$12,9,0),IF(D27="V","VACACION", IF(D27="F",HLOOKUP(C27,Programacion!$K$4:$NQ$12,9,0),IF(ISERROR(VLOOKUP(D27,Programacion!$A$19:$H$249,6,0))," ",IF(VLOOKUP(C27,Programacion!$K$20:$O$249,4,0)&lt;&gt;" ",VLOOKUP(C27,Programacion!$K$20:$O$249,4,0),VLOOKUP(D27,Programacion!$A$19:$H$249,6,0)))))))</f>
        <v xml:space="preserve"> </v>
      </c>
      <c r="G27" s="277"/>
      <c r="H27" s="18"/>
      <c r="I27" s="18"/>
      <c r="J27" s="19"/>
      <c r="K27" s="55"/>
      <c r="L27" s="56"/>
      <c r="M27" s="65"/>
    </row>
    <row r="28" spans="1:13" ht="18" customHeight="1" x14ac:dyDescent="0.2">
      <c r="A28" s="256"/>
      <c r="B28" s="1" t="str">
        <f>HLOOKUP(C28,Programacion!$K$4:$NL$6,3,0)</f>
        <v>Sáb</v>
      </c>
      <c r="C28" s="16">
        <f t="shared" si="0"/>
        <v>43330</v>
      </c>
      <c r="D28" s="165" t="str">
        <f>IF(HLOOKUP(C28,Programacion!$K$4:$NL$12,4,0)="V","V",IF(HLOOKUP(C28,Programacion!$K$4:$NL$12,4,0)="F","F",HLOOKUP(C28,Programacion!$K$4:$NL$12,8,0)))</f>
        <v>-</v>
      </c>
      <c r="E28" s="15" t="str">
        <f>UPPER(IF(D28="e",HLOOKUP(C28,Programacion!$K$4:$NQ$12,9,0),IF(D28="V","VACACION", IF(D28="F",HLOOKUP(C28,Programacion!$K$4:$NQ$12,9,0),IF(ISERROR(VLOOKUP(D28,Programacion!$A$19:$H$249,2,0))," ",IF(VLOOKUP(C28,Programacion!$K$20:$M$249,3,0)&lt;&gt;" ",VLOOKUP(C28,Programacion!$K$20:$M$249,3,0),VLOOKUP(D28,Programacion!$A$19:$H$249,2,0)))))))</f>
        <v xml:space="preserve"> </v>
      </c>
      <c r="F28" s="262" t="str">
        <f>UPPER(IF(D28="e",HLOOKUP(C28,Programacion!$K$4:$NQ$12,9,0),IF(D28="V","VACACION", IF(D28="F",HLOOKUP(C28,Programacion!$K$4:$NQ$12,9,0),IF(ISERROR(VLOOKUP(D28,Programacion!$A$19:$H$249,6,0))," ",IF(VLOOKUP(C28,Programacion!$K$20:$O$249,4,0)&lt;&gt;" ",VLOOKUP(C28,Programacion!$K$20:$O$249,4,0),VLOOKUP(D28,Programacion!$A$19:$H$249,6,0)))))))</f>
        <v xml:space="preserve"> </v>
      </c>
      <c r="G28" s="263"/>
      <c r="H28" s="18"/>
      <c r="I28" s="18"/>
      <c r="J28" s="19"/>
      <c r="K28" s="55"/>
      <c r="L28" s="56"/>
      <c r="M28" s="36"/>
    </row>
    <row r="29" spans="1:13" ht="18" customHeight="1" x14ac:dyDescent="0.2">
      <c r="A29" s="254">
        <v>4</v>
      </c>
      <c r="B29" s="1" t="str">
        <f>HLOOKUP(C29,Programacion!$K$4:$NL$6,3,0)</f>
        <v>Lun</v>
      </c>
      <c r="C29" s="16">
        <f>C28+2</f>
        <v>43332</v>
      </c>
      <c r="D29" s="165">
        <f>IF(HLOOKUP(C29,Programacion!$K$4:$NL$12,4,0)="V","V",IF(HLOOKUP(C29,Programacion!$K$4:$NL$12,4,0)="F","F",HLOOKUP(C29,Programacion!$K$4:$NL$12,8,0)))</f>
        <v>9</v>
      </c>
      <c r="E29" s="15" t="str">
        <f>UPPER(IF(D29="e",HLOOKUP(C29,Programacion!$K$4:$NQ$12,9,0),IF(D29="V","VACACION", IF(D29="F",HLOOKUP(C29,Programacion!$K$4:$NQ$12,9,0),IF(ISERROR(VLOOKUP(D29,Programacion!$A$19:$H$249,2,0))," ",IF(VLOOKUP(C29,Programacion!$K$20:$M$249,3,0)&lt;&gt;" ",VLOOKUP(C29,Programacion!$K$20:$M$249,3,0),VLOOKUP(D29,Programacion!$A$19:$H$249,2,0)))))))</f>
        <v>DEPURACIÓN Y CONTROL DE ERRORES</v>
      </c>
      <c r="F29" s="262" t="str">
        <f>UPPER(IF(D29="e",HLOOKUP(C29,Programacion!$K$4:$NQ$12,9,0),IF(D29="V","VACACION", IF(D29="F",HLOOKUP(C29,Programacion!$K$4:$NQ$12,9,0),IF(ISERROR(VLOOKUP(D29,Programacion!$A$19:$H$249,6,0))," ",IF(VLOOKUP(C29,Programacion!$K$20:$O$249,4,0)&lt;&gt;" ",VLOOKUP(C29,Programacion!$K$20:$O$249,4,0),VLOOKUP(D29,Programacion!$A$19:$H$249,6,0)))))))</f>
        <v/>
      </c>
      <c r="G29" s="263"/>
      <c r="H29" s="18"/>
      <c r="I29" s="18"/>
      <c r="J29" s="19"/>
      <c r="K29" s="55"/>
      <c r="L29" s="56"/>
      <c r="M29" s="64"/>
    </row>
    <row r="30" spans="1:13" ht="18" customHeight="1" x14ac:dyDescent="0.2">
      <c r="A30" s="255"/>
      <c r="B30" s="1" t="str">
        <f>HLOOKUP(C30,Programacion!$K$4:$NL$6,3,0)</f>
        <v>Mar</v>
      </c>
      <c r="C30" s="16">
        <f t="shared" si="0"/>
        <v>43333</v>
      </c>
      <c r="D30" s="165" t="str">
        <f>IF(HLOOKUP(C30,Programacion!$K$4:$NL$12,4,0)="V","V",IF(HLOOKUP(C30,Programacion!$K$4:$NL$12,4,0)="F","F",HLOOKUP(C30,Programacion!$K$4:$NL$12,8,0)))</f>
        <v>-</v>
      </c>
      <c r="E30" s="15" t="str">
        <f>UPPER(IF(D30="e",HLOOKUP(C30,Programacion!$K$4:$NQ$12,9,0),IF(D30="V","VACACION", IF(D30="F",HLOOKUP(C30,Programacion!$K$4:$NQ$12,9,0),IF(ISERROR(VLOOKUP(D30,Programacion!$A$19:$H$249,2,0))," ",IF(VLOOKUP(C30,Programacion!$K$20:$M$249,3,0)&lt;&gt;" ",VLOOKUP(C30,Programacion!$K$20:$M$249,3,0),VLOOKUP(D30,Programacion!$A$19:$H$249,2,0)))))))</f>
        <v xml:space="preserve"> </v>
      </c>
      <c r="F30" s="262" t="str">
        <f>UPPER(IF(D30="e",HLOOKUP(C30,Programacion!$K$4:$NQ$12,9,0),IF(D30="V","VACACION", IF(D30="F",HLOOKUP(C30,Programacion!$K$4:$NQ$12,9,0),IF(ISERROR(VLOOKUP(D30,Programacion!$A$19:$H$249,6,0))," ",IF(VLOOKUP(C30,Programacion!$K$20:$O$249,4,0)&lt;&gt;" ",VLOOKUP(C30,Programacion!$K$20:$O$249,4,0),VLOOKUP(D30,Programacion!$A$19:$H$249,6,0)))))))</f>
        <v xml:space="preserve"> </v>
      </c>
      <c r="G30" s="263"/>
      <c r="H30" s="18"/>
      <c r="I30" s="18"/>
      <c r="J30" s="19"/>
      <c r="K30" s="55"/>
      <c r="L30" s="56"/>
      <c r="M30" s="65"/>
    </row>
    <row r="31" spans="1:13" ht="18" customHeight="1" x14ac:dyDescent="0.2">
      <c r="A31" s="255"/>
      <c r="B31" s="1" t="str">
        <f>HLOOKUP(C31,Programacion!$K$4:$NL$6,3,0)</f>
        <v>Mié</v>
      </c>
      <c r="C31" s="16">
        <f t="shared" si="0"/>
        <v>43334</v>
      </c>
      <c r="D31" s="165">
        <f>IF(HLOOKUP(C31,Programacion!$K$4:$NL$12,4,0)="V","V",IF(HLOOKUP(C31,Programacion!$K$4:$NL$12,4,0)="F","F",HLOOKUP(C31,Programacion!$K$4:$NL$12,8,0)))</f>
        <v>10</v>
      </c>
      <c r="E31" s="15" t="str">
        <f>UPPER(IF(D31="e",HLOOKUP(C31,Programacion!$K$4:$NQ$12,9,0),IF(D31="V","VACACION", IF(D31="F",HLOOKUP(C31,Programacion!$K$4:$NQ$12,9,0),IF(ISERROR(VLOOKUP(D31,Programacion!$A$19:$H$249,2,0))," ",IF(VLOOKUP(C31,Programacion!$K$20:$M$249,3,0)&lt;&gt;" ",VLOOKUP(C31,Programacion!$K$20:$M$249,3,0),VLOOKUP(D31,Programacion!$A$19:$H$249,2,0)))))))</f>
        <v>ACCESO A DATOS CON ADO.NET</v>
      </c>
      <c r="F31" s="262" t="str">
        <f>UPPER(IF(D31="e",HLOOKUP(C31,Programacion!$K$4:$NQ$12,9,0),IF(D31="V","VACACION", IF(D31="F",HLOOKUP(C31,Programacion!$K$4:$NQ$12,9,0),IF(ISERROR(VLOOKUP(D31,Programacion!$A$19:$H$249,6,0))," ",IF(VLOOKUP(C31,Programacion!$K$20:$O$249,4,0)&lt;&gt;" ",VLOOKUP(C31,Programacion!$K$20:$O$249,4,0),VLOOKUP(D31,Programacion!$A$19:$H$249,6,0)))))))</f>
        <v/>
      </c>
      <c r="G31" s="263"/>
      <c r="H31" s="18"/>
      <c r="I31" s="18"/>
      <c r="J31" s="19"/>
      <c r="K31" s="55"/>
      <c r="L31" s="56"/>
      <c r="M31" s="65"/>
    </row>
    <row r="32" spans="1:13" ht="18" customHeight="1" x14ac:dyDescent="0.2">
      <c r="A32" s="255"/>
      <c r="B32" s="1" t="str">
        <f>HLOOKUP(C32,Programacion!$K$4:$NL$6,3,0)</f>
        <v>Jue</v>
      </c>
      <c r="C32" s="16">
        <f t="shared" si="0"/>
        <v>43335</v>
      </c>
      <c r="D32" s="165">
        <f>IF(HLOOKUP(C32,Programacion!$K$4:$NL$12,4,0)="V","V",IF(HLOOKUP(C32,Programacion!$K$4:$NL$12,4,0)="F","F",HLOOKUP(C32,Programacion!$K$4:$NL$12,8,0)))</f>
        <v>11</v>
      </c>
      <c r="E32" s="15" t="str">
        <f>UPPER(IF(D32="e",HLOOKUP(C32,Programacion!$K$4:$NQ$12,9,0),IF(D32="V","VACACION", IF(D32="F",HLOOKUP(C32,Programacion!$K$4:$NQ$12,9,0),IF(ISERROR(VLOOKUP(D32,Programacion!$A$19:$H$249,2,0))," ",IF(VLOOKUP(C32,Programacion!$K$20:$M$249,3,0)&lt;&gt;" ",VLOOKUP(C32,Programacion!$K$20:$M$249,3,0),VLOOKUP(D32,Programacion!$A$19:$H$249,2,0)))))))</f>
        <v>ACCESO A DATOS CON ADO.NET</v>
      </c>
      <c r="F32" s="262" t="str">
        <f>UPPER(IF(D32="e",HLOOKUP(C32,Programacion!$K$4:$NQ$12,9,0),IF(D32="V","VACACION", IF(D32="F",HLOOKUP(C32,Programacion!$K$4:$NQ$12,9,0),IF(ISERROR(VLOOKUP(D32,Programacion!$A$19:$H$249,6,0))," ",IF(VLOOKUP(C32,Programacion!$K$20:$O$249,4,0)&lt;&gt;" ",VLOOKUP(C32,Programacion!$K$20:$O$249,4,0),VLOOKUP(D32,Programacion!$A$19:$H$249,6,0)))))))</f>
        <v/>
      </c>
      <c r="G32" s="263"/>
      <c r="H32" s="18"/>
      <c r="I32" s="18"/>
      <c r="J32" s="19"/>
      <c r="K32" s="55"/>
      <c r="L32" s="56"/>
      <c r="M32" s="65"/>
    </row>
    <row r="33" spans="1:13" ht="18" customHeight="1" x14ac:dyDescent="0.2">
      <c r="A33" s="255"/>
      <c r="B33" s="1" t="str">
        <f>HLOOKUP(C33,Programacion!$K$4:$NL$6,3,0)</f>
        <v>Vie</v>
      </c>
      <c r="C33" s="16">
        <f t="shared" si="0"/>
        <v>43336</v>
      </c>
      <c r="D33" s="165" t="str">
        <f>IF(HLOOKUP(C33,Programacion!$K$4:$NL$12,4,0)="V","V",IF(HLOOKUP(C33,Programacion!$K$4:$NL$12,4,0)="F","F",HLOOKUP(C33,Programacion!$K$4:$NL$12,8,0)))</f>
        <v>-</v>
      </c>
      <c r="E33" s="15" t="str">
        <f>UPPER(IF(D33="e",HLOOKUP(C33,Programacion!$K$4:$NQ$12,9,0),IF(D33="V","VACACION", IF(D33="F",HLOOKUP(C33,Programacion!$K$4:$NQ$12,9,0),IF(ISERROR(VLOOKUP(D33,Programacion!$A$19:$H$249,2,0))," ",IF(VLOOKUP(C33,Programacion!$K$20:$M$249,3,0)&lt;&gt;" ",VLOOKUP(C33,Programacion!$K$20:$M$249,3,0),VLOOKUP(D33,Programacion!$A$19:$H$249,2,0)))))))</f>
        <v xml:space="preserve"> </v>
      </c>
      <c r="F33" s="262" t="str">
        <f>UPPER(IF(D33="e",HLOOKUP(C33,Programacion!$K$4:$NQ$12,9,0),IF(D33="V","VACACION", IF(D33="F",HLOOKUP(C33,Programacion!$K$4:$NQ$12,9,0),IF(ISERROR(VLOOKUP(D33,Programacion!$A$19:$H$249,6,0))," ",IF(VLOOKUP(C33,Programacion!$K$20:$O$249,4,0)&lt;&gt;" ",VLOOKUP(C33,Programacion!$K$20:$O$249,4,0),VLOOKUP(D33,Programacion!$A$19:$H$249,6,0)))))))</f>
        <v xml:space="preserve"> </v>
      </c>
      <c r="G33" s="263"/>
      <c r="H33" s="18"/>
      <c r="I33" s="18"/>
      <c r="J33" s="19"/>
      <c r="K33" s="55"/>
      <c r="L33" s="56"/>
      <c r="M33" s="65"/>
    </row>
    <row r="34" spans="1:13" ht="18" customHeight="1" x14ac:dyDescent="0.2">
      <c r="A34" s="256"/>
      <c r="B34" s="1" t="str">
        <f>HLOOKUP(C34,Programacion!$K$4:$NL$6,3,0)</f>
        <v>Sáb</v>
      </c>
      <c r="C34" s="16">
        <f t="shared" si="0"/>
        <v>43337</v>
      </c>
      <c r="D34" s="165" t="str">
        <f>IF(HLOOKUP(C34,Programacion!$K$4:$NL$12,4,0)="V","V",IF(HLOOKUP(C34,Programacion!$K$4:$NL$12,4,0)="F","F",HLOOKUP(C34,Programacion!$K$4:$NL$12,8,0)))</f>
        <v>-</v>
      </c>
      <c r="E34" s="15" t="str">
        <f>UPPER(IF(D34="e",HLOOKUP(C34,Programacion!$K$4:$NQ$12,9,0),IF(D34="V","VACACION", IF(D34="F",HLOOKUP(C34,Programacion!$K$4:$NQ$12,9,0),IF(ISERROR(VLOOKUP(D34,Programacion!$A$19:$H$249,2,0))," ",IF(VLOOKUP(C34,Programacion!$K$20:$M$249,3,0)&lt;&gt;" ",VLOOKUP(C34,Programacion!$K$20:$M$249,3,0),VLOOKUP(D34,Programacion!$A$19:$H$249,2,0)))))))</f>
        <v xml:space="preserve"> </v>
      </c>
      <c r="F34" s="262" t="str">
        <f>UPPER(IF(D34="e",HLOOKUP(C34,Programacion!$K$4:$NQ$12,9,0),IF(D34="V","VACACION", IF(D34="F",HLOOKUP(C34,Programacion!$K$4:$NQ$12,9,0),IF(ISERROR(VLOOKUP(D34,Programacion!$A$19:$H$249,6,0))," ",IF(VLOOKUP(C34,Programacion!$K$20:$O$249,4,0)&lt;&gt;" ",VLOOKUP(C34,Programacion!$K$20:$O$249,4,0),VLOOKUP(D34,Programacion!$A$19:$H$249,6,0)))))))</f>
        <v xml:space="preserve"> </v>
      </c>
      <c r="G34" s="263"/>
      <c r="H34" s="18"/>
      <c r="I34" s="18"/>
      <c r="J34" s="19"/>
      <c r="K34" s="55"/>
      <c r="L34" s="56"/>
      <c r="M34" s="36"/>
    </row>
    <row r="35" spans="1:13" ht="18" customHeight="1" x14ac:dyDescent="0.2">
      <c r="A35" s="254">
        <v>5</v>
      </c>
      <c r="B35" s="1" t="str">
        <f>HLOOKUP(C35,Programacion!$K$4:$NL$6,3,0)</f>
        <v>Lun</v>
      </c>
      <c r="C35" s="16">
        <f>C34+2</f>
        <v>43339</v>
      </c>
      <c r="D35" s="165">
        <f>IF(HLOOKUP(C35,Programacion!$K$4:$NL$12,4,0)="V","V",IF(HLOOKUP(C35,Programacion!$K$4:$NL$12,4,0)="F","F",HLOOKUP(C35,Programacion!$K$4:$NL$12,8,0)))</f>
        <v>12</v>
      </c>
      <c r="E35" s="15" t="str">
        <f>UPPER(IF(D35="e",HLOOKUP(C35,Programacion!$K$4:$NQ$12,9,0),IF(D35="V","VACACION", IF(D35="F",HLOOKUP(C35,Programacion!$K$4:$NQ$12,9,0),IF(ISERROR(VLOOKUP(D35,Programacion!$A$19:$H$249,2,0))," ",IF(VLOOKUP(C35,Programacion!$K$20:$M$249,3,0)&lt;&gt;" ",VLOOKUP(C35,Programacion!$K$20:$M$249,3,0),VLOOKUP(D35,Programacion!$A$19:$H$249,2,0)))))))</f>
        <v>ACCESO A DATOS CON ADO.NET</v>
      </c>
      <c r="F35" s="262" t="str">
        <f>UPPER(IF(D35="e",HLOOKUP(C35,Programacion!$K$4:$NQ$12,9,0),IF(D35="V","VACACION", IF(D35="F",HLOOKUP(C35,Programacion!$K$4:$NQ$12,9,0),IF(ISERROR(VLOOKUP(D35,Programacion!$A$19:$H$249,6,0))," ",IF(VLOOKUP(C35,Programacion!$K$20:$O$249,4,0)&lt;&gt;" ",VLOOKUP(C35,Programacion!$K$20:$O$249,4,0),VLOOKUP(D35,Programacion!$A$19:$H$249,6,0)))))))</f>
        <v/>
      </c>
      <c r="G35" s="263"/>
      <c r="H35" s="18"/>
      <c r="I35" s="18"/>
      <c r="J35" s="19"/>
      <c r="K35" s="55"/>
      <c r="L35" s="56"/>
      <c r="M35" s="64"/>
    </row>
    <row r="36" spans="1:13" ht="18" customHeight="1" x14ac:dyDescent="0.2">
      <c r="A36" s="255"/>
      <c r="B36" s="1" t="str">
        <f>HLOOKUP(C36,Programacion!$K$4:$NL$6,3,0)</f>
        <v>Mar</v>
      </c>
      <c r="C36" s="16">
        <f t="shared" si="0"/>
        <v>43340</v>
      </c>
      <c r="D36" s="165" t="str">
        <f>IF(HLOOKUP(C36,Programacion!$K$4:$NL$12,4,0)="V","V",IF(HLOOKUP(C36,Programacion!$K$4:$NL$12,4,0)="F","F",HLOOKUP(C36,Programacion!$K$4:$NL$12,8,0)))</f>
        <v>-</v>
      </c>
      <c r="E36" s="192" t="s">
        <v>222</v>
      </c>
      <c r="F36" s="262" t="str">
        <f>UPPER(IF(D36="e",HLOOKUP(C36,Programacion!$K$4:$NQ$12,9,0),IF(D36="V","VACACION", IF(D36="F",HLOOKUP(C36,Programacion!$K$4:$NQ$12,9,0),IF(ISERROR(VLOOKUP(D36,Programacion!$A$19:$H$249,6,0))," ",IF(VLOOKUP(C36,Programacion!$K$20:$O$249,4,0)&lt;&gt;" ",VLOOKUP(C36,Programacion!$K$20:$O$249,4,0),VLOOKUP(D36,Programacion!$A$19:$H$249,6,0)))))))</f>
        <v xml:space="preserve"> </v>
      </c>
      <c r="G36" s="263"/>
      <c r="H36" s="18"/>
      <c r="I36" s="18"/>
      <c r="J36" s="19"/>
      <c r="K36" s="55"/>
      <c r="L36" s="56"/>
      <c r="M36" s="65"/>
    </row>
    <row r="37" spans="1:13" ht="18" customHeight="1" x14ac:dyDescent="0.2">
      <c r="A37" s="255"/>
      <c r="B37" s="1" t="str">
        <f>HLOOKUP(C37,Programacion!$K$4:$NL$6,3,0)</f>
        <v>Mié</v>
      </c>
      <c r="C37" s="16">
        <f t="shared" si="0"/>
        <v>43341</v>
      </c>
      <c r="D37" s="165">
        <f>IF(HLOOKUP(C37,Programacion!$K$4:$NL$12,4,0)="V","V",IF(HLOOKUP(C37,Programacion!$K$4:$NL$12,4,0)="F","F",HLOOKUP(C37,Programacion!$K$4:$NL$12,8,0)))</f>
        <v>13</v>
      </c>
      <c r="E37" s="15" t="str">
        <f>UPPER(IF(D37="e",HLOOKUP(C37,Programacion!$K$4:$NQ$12,9,0),IF(D37="V","VACACION", IF(D37="F",HLOOKUP(C37,Programacion!$K$4:$NQ$12,9,0),IF(ISERROR(VLOOKUP(D37,Programacion!$A$19:$H$249,2,0))," ",IF(VLOOKUP(C37,Programacion!$K$20:$M$249,3,0)&lt;&gt;" ",VLOOKUP(C37,Programacion!$K$20:$M$249,3,0),VLOOKUP(D37,Programacion!$A$19:$H$249,2,0)))))))</f>
        <v>ACCESO A DATOS CON ADO.NET</v>
      </c>
      <c r="F37" s="262" t="str">
        <f>UPPER(IF(D37="e",HLOOKUP(C37,Programacion!$K$4:$NQ$12,9,0),IF(D37="V","VACACION", IF(D37="F",HLOOKUP(C37,Programacion!$K$4:$NQ$12,9,0),IF(ISERROR(VLOOKUP(D37,Programacion!$A$19:$H$249,6,0))," ",IF(VLOOKUP(C37,Programacion!$K$20:$O$249,4,0)&lt;&gt;" ",VLOOKUP(C37,Programacion!$K$20:$O$249,4,0),VLOOKUP(D37,Programacion!$A$19:$H$249,6,0)))))))</f>
        <v/>
      </c>
      <c r="G37" s="263"/>
      <c r="H37" s="18"/>
      <c r="I37" s="18"/>
      <c r="J37" s="19"/>
      <c r="K37" s="55"/>
      <c r="L37" s="56"/>
      <c r="M37" s="65"/>
    </row>
    <row r="38" spans="1:13" ht="18" customHeight="1" x14ac:dyDescent="0.2">
      <c r="A38" s="255"/>
      <c r="B38" s="1" t="str">
        <f>HLOOKUP(C38,Programacion!$K$4:$NL$6,3,0)</f>
        <v>Jue</v>
      </c>
      <c r="C38" s="16">
        <f t="shared" si="0"/>
        <v>43342</v>
      </c>
      <c r="D38" s="165">
        <f>IF(HLOOKUP(C38,Programacion!$K$4:$NL$12,4,0)="V","V",IF(HLOOKUP(C38,Programacion!$K$4:$NL$12,4,0)="F","F",HLOOKUP(C38,Programacion!$K$4:$NL$12,8,0)))</f>
        <v>14</v>
      </c>
      <c r="E38" s="15" t="str">
        <f>UPPER(IF(D38="e",HLOOKUP(C38,Programacion!$K$4:$NQ$12,9,0),IF(D38="V","VACACION", IF(D38="F",HLOOKUP(C38,Programacion!$K$4:$NQ$12,9,0),IF(ISERROR(VLOOKUP(D38,Programacion!$A$19:$H$249,2,0))," ",IF(VLOOKUP(C38,Programacion!$K$20:$M$249,3,0)&lt;&gt;" ",VLOOKUP(C38,Programacion!$K$20:$M$249,3,0),VLOOKUP(D38,Programacion!$A$19:$H$249,2,0)))))))</f>
        <v>ACCESO A DATOS CON ADO.NET</v>
      </c>
      <c r="F38" s="262" t="str">
        <f>UPPER(IF(D38="e",HLOOKUP(C38,Programacion!$K$4:$NQ$12,9,0),IF(D38="V","VACACION", IF(D38="F",HLOOKUP(C38,Programacion!$K$4:$NQ$12,9,0),IF(ISERROR(VLOOKUP(D38,Programacion!$A$19:$H$249,6,0))," ",IF(VLOOKUP(C38,Programacion!$K$20:$O$249,4,0)&lt;&gt;" ",VLOOKUP(C38,Programacion!$K$20:$O$249,4,0),VLOOKUP(D38,Programacion!$A$19:$H$249,6,0)))))))</f>
        <v/>
      </c>
      <c r="G38" s="263"/>
      <c r="H38" s="18"/>
      <c r="I38" s="18"/>
      <c r="J38" s="19"/>
      <c r="K38" s="55"/>
      <c r="L38" s="56"/>
      <c r="M38" s="65"/>
    </row>
    <row r="39" spans="1:13" ht="18" customHeight="1" x14ac:dyDescent="0.2">
      <c r="A39" s="255"/>
      <c r="B39" s="1" t="str">
        <f>HLOOKUP(C39,Programacion!$K$4:$NL$6,3,0)</f>
        <v>Vie</v>
      </c>
      <c r="C39" s="16">
        <f t="shared" si="0"/>
        <v>43343</v>
      </c>
      <c r="D39" s="165" t="str">
        <f>IF(HLOOKUP(C39,Programacion!$K$4:$NL$12,4,0)="V","V",IF(HLOOKUP(C39,Programacion!$K$4:$NL$12,4,0)="F","F",HLOOKUP(C39,Programacion!$K$4:$NL$12,8,0)))</f>
        <v>-</v>
      </c>
      <c r="E39" s="15" t="str">
        <f>UPPER(IF(D39="e",HLOOKUP(C39,Programacion!$K$4:$NQ$12,9,0),IF(D39="V","VACACION", IF(D39="F",HLOOKUP(C39,Programacion!$K$4:$NQ$12,9,0),IF(ISERROR(VLOOKUP(D39,Programacion!$A$19:$H$249,2,0))," ",IF(VLOOKUP(C39,Programacion!$K$20:$M$249,3,0)&lt;&gt;" ",VLOOKUP(C39,Programacion!$K$20:$M$249,3,0),VLOOKUP(D39,Programacion!$A$19:$H$249,2,0)))))))</f>
        <v xml:space="preserve"> </v>
      </c>
      <c r="F39" s="262" t="str">
        <f>UPPER(IF(D39="e",HLOOKUP(C39,Programacion!$K$4:$NQ$12,9,0),IF(D39="V","VACACION", IF(D39="F",HLOOKUP(C39,Programacion!$K$4:$NQ$12,9,0),IF(ISERROR(VLOOKUP(D39,Programacion!$A$19:$H$249,6,0))," ",IF(VLOOKUP(C39,Programacion!$K$20:$O$249,4,0)&lt;&gt;" ",VLOOKUP(C39,Programacion!$K$20:$O$249,4,0),VLOOKUP(D39,Programacion!$A$19:$H$249,6,0)))))))</f>
        <v xml:space="preserve"> </v>
      </c>
      <c r="G39" s="263"/>
      <c r="H39" s="18"/>
      <c r="I39" s="18"/>
      <c r="J39" s="19"/>
      <c r="K39" s="55"/>
      <c r="L39" s="56"/>
      <c r="M39" s="65"/>
    </row>
    <row r="40" spans="1:13" ht="18" customHeight="1" x14ac:dyDescent="0.2">
      <c r="A40" s="256"/>
      <c r="B40" s="1" t="str">
        <f>HLOOKUP(C40,Programacion!$K$4:$NL$6,3,0)</f>
        <v>Sáb</v>
      </c>
      <c r="C40" s="16">
        <f t="shared" si="0"/>
        <v>43344</v>
      </c>
      <c r="D40" s="165" t="str">
        <f>IF(HLOOKUP(C40,Programacion!$K$4:$NL$12,4,0)="V","V",IF(HLOOKUP(C40,Programacion!$K$4:$NL$12,4,0)="F","F",HLOOKUP(C40,Programacion!$K$4:$NL$12,8,0)))</f>
        <v>-</v>
      </c>
      <c r="E40" s="15" t="str">
        <f>UPPER(IF(D40="e",HLOOKUP(C40,Programacion!$K$4:$NQ$12,9,0),IF(D40="V","VACACION", IF(D40="F",HLOOKUP(C40,Programacion!$K$4:$NQ$12,9,0),IF(ISERROR(VLOOKUP(D40,Programacion!$A$19:$H$249,2,0))," ",IF(VLOOKUP(C40,Programacion!$K$20:$M$249,3,0)&lt;&gt;" ",VLOOKUP(C40,Programacion!$K$20:$M$249,3,0),VLOOKUP(D40,Programacion!$A$19:$H$249,2,0)))))))</f>
        <v xml:space="preserve"> </v>
      </c>
      <c r="F40" s="262" t="str">
        <f>UPPER(IF(D40="e",HLOOKUP(C40,Programacion!$K$4:$NQ$12,9,0),IF(D40="V","VACACION", IF(D40="F",HLOOKUP(C40,Programacion!$K$4:$NQ$12,9,0),IF(ISERROR(VLOOKUP(D40,Programacion!$A$19:$H$249,6,0))," ",IF(VLOOKUP(C40,Programacion!$K$20:$O$249,4,0)&lt;&gt;" ",VLOOKUP(C40,Programacion!$K$20:$O$249,4,0),VLOOKUP(D40,Programacion!$A$19:$H$249,6,0)))))))</f>
        <v xml:space="preserve"> </v>
      </c>
      <c r="G40" s="263"/>
      <c r="H40" s="18"/>
      <c r="I40" s="18"/>
      <c r="J40" s="19"/>
      <c r="K40" s="55"/>
      <c r="L40" s="56"/>
      <c r="M40" s="36"/>
    </row>
    <row r="41" spans="1:13" ht="18" customHeight="1" x14ac:dyDescent="0.2">
      <c r="A41" s="254">
        <v>6</v>
      </c>
      <c r="B41" s="1" t="str">
        <f>HLOOKUP(C41,Programacion!$K$4:$NL$6,3,0)</f>
        <v>Lun</v>
      </c>
      <c r="C41" s="16">
        <f>C40+2</f>
        <v>43346</v>
      </c>
      <c r="D41" s="165">
        <f>IF(HLOOKUP(C41,Programacion!$K$4:$NL$12,4,0)="V","V",IF(HLOOKUP(C41,Programacion!$K$4:$NL$12,4,0)="F","F",HLOOKUP(C41,Programacion!$K$4:$NL$12,8,0)))</f>
        <v>15</v>
      </c>
      <c r="E41" s="15" t="str">
        <f>UPPER(IF(D41="e",HLOOKUP(C41,Programacion!$K$4:$NQ$12,9,0),IF(D41="V","VACACION", IF(D41="F",HLOOKUP(C41,Programacion!$K$4:$NQ$12,9,0),IF(ISERROR(VLOOKUP(D41,Programacion!$A$19:$H$249,2,0))," ",IF(VLOOKUP(C41,Programacion!$K$20:$M$249,3,0)&lt;&gt;" ",VLOOKUP(C41,Programacion!$K$20:$M$249,3,0),VLOOKUP(D41,Programacion!$A$19:$H$249,2,0)))))))</f>
        <v>TRABAJANDO CON SERVICIOS WEB</v>
      </c>
      <c r="F41" s="262" t="str">
        <f>UPPER(IF(D41="e",HLOOKUP(C41,Programacion!$K$4:$NQ$12,9,0),IF(D41="V","VACACION", IF(D41="F",HLOOKUP(C41,Programacion!$K$4:$NQ$12,9,0),IF(ISERROR(VLOOKUP(D41,Programacion!$A$19:$H$249,6,0))," ",IF(VLOOKUP(C41,Programacion!$K$20:$O$249,4,0)&lt;&gt;" ",VLOOKUP(C41,Programacion!$K$20:$O$249,4,0),VLOOKUP(D41,Programacion!$A$19:$H$249,6,0)))))))</f>
        <v/>
      </c>
      <c r="G41" s="263"/>
      <c r="H41" s="18"/>
      <c r="I41" s="18"/>
      <c r="J41" s="19"/>
      <c r="K41" s="55"/>
      <c r="L41" s="56"/>
      <c r="M41" s="64"/>
    </row>
    <row r="42" spans="1:13" ht="18" customHeight="1" x14ac:dyDescent="0.2">
      <c r="A42" s="255"/>
      <c r="B42" s="1" t="str">
        <f>HLOOKUP(C42,Programacion!$K$4:$NL$6,3,0)</f>
        <v>Mar</v>
      </c>
      <c r="C42" s="16">
        <f t="shared" si="0"/>
        <v>43347</v>
      </c>
      <c r="D42" s="165" t="str">
        <f>IF(HLOOKUP(C42,Programacion!$K$4:$NL$12,4,0)="V","V",IF(HLOOKUP(C42,Programacion!$K$4:$NL$12,4,0)="F","F",HLOOKUP(C42,Programacion!$K$4:$NL$12,8,0)))</f>
        <v>-</v>
      </c>
      <c r="E42" s="192" t="s">
        <v>223</v>
      </c>
      <c r="F42" s="262" t="str">
        <f>UPPER(IF(D42="e",HLOOKUP(C42,Programacion!$K$4:$NQ$12,9,0),IF(D42="V","VACACION", IF(D42="F",HLOOKUP(C42,Programacion!$K$4:$NQ$12,9,0),IF(ISERROR(VLOOKUP(D42,Programacion!$A$19:$H$249,6,0))," ",IF(VLOOKUP(C42,Programacion!$K$20:$O$249,4,0)&lt;&gt;" ",VLOOKUP(C42,Programacion!$K$20:$O$249,4,0),VLOOKUP(D42,Programacion!$A$19:$H$249,6,0)))))))</f>
        <v xml:space="preserve"> </v>
      </c>
      <c r="G42" s="263"/>
      <c r="H42" s="18"/>
      <c r="I42" s="18"/>
      <c r="J42" s="19"/>
      <c r="K42" s="55"/>
      <c r="L42" s="56"/>
      <c r="M42" s="65"/>
    </row>
    <row r="43" spans="1:13" ht="18" customHeight="1" x14ac:dyDescent="0.2">
      <c r="A43" s="255"/>
      <c r="B43" s="1" t="str">
        <f>HLOOKUP(C43,Programacion!$K$4:$NL$6,3,0)</f>
        <v>Mié</v>
      </c>
      <c r="C43" s="24">
        <f t="shared" si="0"/>
        <v>43348</v>
      </c>
      <c r="D43" s="165">
        <f>IF(HLOOKUP(C43,Programacion!$K$4:$NL$12,4,0)="V","V",IF(HLOOKUP(C43,Programacion!$K$4:$NL$12,4,0)="F","F",HLOOKUP(C43,Programacion!$K$4:$NL$12,8,0)))</f>
        <v>16</v>
      </c>
      <c r="E43" s="15" t="str">
        <f>UPPER(IF(D43="e",HLOOKUP(C43,Programacion!$K$4:$NQ$12,9,0),IF(D43="V","VACACION", IF(D43="F",HLOOKUP(C43,Programacion!$K$4:$NQ$12,9,0),IF(ISERROR(VLOOKUP(D43,Programacion!$A$19:$H$249,2,0))," ",IF(VLOOKUP(C43,Programacion!$K$20:$M$249,3,0)&lt;&gt;" ",VLOOKUP(C43,Programacion!$K$20:$M$249,3,0),VLOOKUP(D43,Programacion!$A$19:$H$249,2,0)))))))</f>
        <v>TRABAJANDO CON SERVICIOS WEB</v>
      </c>
      <c r="F43" s="262" t="str">
        <f>UPPER(IF(D43="e",HLOOKUP(C43,Programacion!$K$4:$NQ$12,9,0),IF(D43="V","VACACION", IF(D43="F",HLOOKUP(C43,Programacion!$K$4:$NQ$12,9,0),IF(ISERROR(VLOOKUP(D43,Programacion!$A$19:$H$249,6,0))," ",IF(VLOOKUP(C43,Programacion!$K$20:$O$249,4,0)&lt;&gt;" ",VLOOKUP(C43,Programacion!$K$20:$O$249,4,0),VLOOKUP(D43,Programacion!$A$19:$H$249,6,0)))))))</f>
        <v/>
      </c>
      <c r="G43" s="263"/>
      <c r="H43" s="25"/>
      <c r="I43" s="25"/>
      <c r="J43" s="26"/>
      <c r="K43" s="55"/>
      <c r="L43" s="56"/>
      <c r="M43" s="67"/>
    </row>
    <row r="44" spans="1:13" ht="18" customHeight="1" x14ac:dyDescent="0.2">
      <c r="A44" s="255"/>
      <c r="B44" s="1" t="str">
        <f>HLOOKUP(C44,Programacion!$K$4:$NL$6,3,0)</f>
        <v>Jue</v>
      </c>
      <c r="C44" s="24">
        <f t="shared" si="0"/>
        <v>43349</v>
      </c>
      <c r="D44" s="165">
        <f>IF(HLOOKUP(C44,Programacion!$K$4:$NL$12,4,0)="V","V",IF(HLOOKUP(C44,Programacion!$K$4:$NL$12,4,0)="F","F",HLOOKUP(C44,Programacion!$K$4:$NL$12,8,0)))</f>
        <v>17</v>
      </c>
      <c r="E44" s="15" t="str">
        <f>UPPER(IF(D44="e",HLOOKUP(C44,Programacion!$K$4:$NQ$12,9,0),IF(D44="V","VACACION", IF(D44="F",HLOOKUP(C44,Programacion!$K$4:$NQ$12,9,0),IF(ISERROR(VLOOKUP(D44,Programacion!$A$19:$H$249,2,0))," ",IF(VLOOKUP(C44,Programacion!$K$20:$M$249,3,0)&lt;&gt;" ",VLOOKUP(C44,Programacion!$K$20:$M$249,3,0),VLOOKUP(D44,Programacion!$A$19:$H$249,2,0)))))))</f>
        <v>TRABAJANDO CON SERVICIOS WEB</v>
      </c>
      <c r="F44" s="262" t="str">
        <f>UPPER(IF(D44="e",HLOOKUP(C44,Programacion!$K$4:$NQ$12,9,0),IF(D44="V","VACACION", IF(D44="F",HLOOKUP(C44,Programacion!$K$4:$NQ$12,9,0),IF(ISERROR(VLOOKUP(D44,Programacion!$A$19:$H$249,6,0))," ",IF(VLOOKUP(C44,Programacion!$K$20:$O$249,4,0)&lt;&gt;" ",VLOOKUP(C44,Programacion!$K$20:$O$249,4,0),VLOOKUP(D44,Programacion!$A$19:$H$249,6,0)))))))</f>
        <v/>
      </c>
      <c r="G44" s="263"/>
      <c r="H44" s="25"/>
      <c r="I44" s="25"/>
      <c r="J44" s="26"/>
      <c r="K44" s="55"/>
      <c r="L44" s="56"/>
      <c r="M44" s="67"/>
    </row>
    <row r="45" spans="1:13" ht="18" customHeight="1" x14ac:dyDescent="0.2">
      <c r="A45" s="255"/>
      <c r="B45" s="1" t="str">
        <f>HLOOKUP(C45,Programacion!$K$4:$NL$6,3,0)</f>
        <v>Vie</v>
      </c>
      <c r="C45" s="24">
        <f t="shared" si="0"/>
        <v>43350</v>
      </c>
      <c r="D45" s="165" t="str">
        <f>IF(HLOOKUP(C45,Programacion!$K$4:$NL$12,4,0)="V","V",IF(HLOOKUP(C45,Programacion!$K$4:$NL$12,4,0)="F","F",HLOOKUP(C45,Programacion!$K$4:$NL$12,8,0)))</f>
        <v>-</v>
      </c>
      <c r="E45" s="15" t="str">
        <f>UPPER(IF(D45="e",HLOOKUP(C45,Programacion!$K$4:$NQ$12,9,0),IF(D45="V","VACACION", IF(D45="F",HLOOKUP(C45,Programacion!$K$4:$NQ$12,9,0),IF(ISERROR(VLOOKUP(D45,Programacion!$A$19:$H$249,2,0))," ",IF(VLOOKUP(C45,Programacion!$K$20:$M$249,3,0)&lt;&gt;" ",VLOOKUP(C45,Programacion!$K$20:$M$249,3,0),VLOOKUP(D45,Programacion!$A$19:$H$249,2,0)))))))</f>
        <v xml:space="preserve"> </v>
      </c>
      <c r="F45" s="262" t="str">
        <f>UPPER(IF(D45="e",HLOOKUP(C45,Programacion!$K$4:$NQ$12,9,0),IF(D45="V","VACACION", IF(D45="F",HLOOKUP(C45,Programacion!$K$4:$NQ$12,9,0),IF(ISERROR(VLOOKUP(D45,Programacion!$A$19:$H$249,6,0))," ",IF(VLOOKUP(C45,Programacion!$K$20:$O$249,4,0)&lt;&gt;" ",VLOOKUP(C45,Programacion!$K$20:$O$249,4,0),VLOOKUP(D45,Programacion!$A$19:$H$249,6,0)))))))</f>
        <v xml:space="preserve"> </v>
      </c>
      <c r="G45" s="263"/>
      <c r="H45" s="25"/>
      <c r="I45" s="25"/>
      <c r="J45" s="26"/>
      <c r="K45" s="55"/>
      <c r="L45" s="56"/>
      <c r="M45" s="67"/>
    </row>
    <row r="46" spans="1:13" ht="18" customHeight="1" x14ac:dyDescent="0.2">
      <c r="A46" s="256"/>
      <c r="B46" s="1" t="str">
        <f>HLOOKUP(C46,Programacion!$K$4:$NL$6,3,0)</f>
        <v>Sáb</v>
      </c>
      <c r="C46" s="24">
        <f t="shared" si="0"/>
        <v>43351</v>
      </c>
      <c r="D46" s="165" t="str">
        <f>IF(HLOOKUP(C46,Programacion!$K$4:$NL$12,4,0)="V","V",IF(HLOOKUP(C46,Programacion!$K$4:$NL$12,4,0)="F","F",HLOOKUP(C46,Programacion!$K$4:$NL$12,8,0)))</f>
        <v>-</v>
      </c>
      <c r="E46" s="15" t="str">
        <f>UPPER(IF(D46="e",HLOOKUP(C46,Programacion!$K$4:$NQ$12,9,0),IF(D46="V","VACACION", IF(D46="F",HLOOKUP(C46,Programacion!$K$4:$NQ$12,9,0),IF(ISERROR(VLOOKUP(D46,Programacion!$A$19:$H$249,2,0))," ",IF(VLOOKUP(C46,Programacion!$K$20:$M$249,3,0)&lt;&gt;" ",VLOOKUP(C46,Programacion!$K$20:$M$249,3,0),VLOOKUP(D46,Programacion!$A$19:$H$249,2,0)))))))</f>
        <v xml:space="preserve"> </v>
      </c>
      <c r="F46" s="262" t="str">
        <f>UPPER(IF(D46="e",HLOOKUP(C46,Programacion!$K$4:$NQ$12,9,0),IF(D46="V","VACACION", IF(D46="F",HLOOKUP(C46,Programacion!$K$4:$NQ$12,9,0),IF(ISERROR(VLOOKUP(D46,Programacion!$A$19:$H$249,6,0))," ",IF(VLOOKUP(C46,Programacion!$K$20:$O$249,4,0)&lt;&gt;" ",VLOOKUP(C46,Programacion!$K$20:$O$249,4,0),VLOOKUP(D46,Programacion!$A$19:$H$249,6,0)))))))</f>
        <v xml:space="preserve"> </v>
      </c>
      <c r="G46" s="263"/>
      <c r="H46" s="25"/>
      <c r="I46" s="25"/>
      <c r="J46" s="26"/>
      <c r="K46" s="55"/>
      <c r="L46" s="56"/>
      <c r="M46" s="68"/>
    </row>
    <row r="47" spans="1:13" ht="18" customHeight="1" x14ac:dyDescent="0.2">
      <c r="A47" s="254">
        <v>7</v>
      </c>
      <c r="B47" s="1" t="str">
        <f>HLOOKUP(C47,Programacion!$K$4:$NL$6,3,0)</f>
        <v>Lun</v>
      </c>
      <c r="C47" s="24">
        <f>C46+2</f>
        <v>43353</v>
      </c>
      <c r="D47" s="165">
        <f>IF(HLOOKUP(C47,Programacion!$K$4:$NL$12,4,0)="V","V",IF(HLOOKUP(C47,Programacion!$K$4:$NL$12,4,0)="F","F",HLOOKUP(C47,Programacion!$K$4:$NL$12,8,0)))</f>
        <v>18</v>
      </c>
      <c r="E47" s="15" t="str">
        <f>UPPER(IF(D47="e",HLOOKUP(C47,Programacion!$K$4:$NQ$12,9,0),IF(D47="V","VACACION", IF(D47="F",HLOOKUP(C47,Programacion!$K$4:$NQ$12,9,0),IF(ISERROR(VLOOKUP(D47,Programacion!$A$19:$H$249,2,0))," ",IF(VLOOKUP(C47,Programacion!$K$20:$M$249,3,0)&lt;&gt;" ",VLOOKUP(C47,Programacion!$K$20:$M$249,3,0),VLOOKUP(D47,Programacion!$A$19:$H$249,2,0)))))))</f>
        <v>TRABAJANDO CON SERVICIOS WEB</v>
      </c>
      <c r="F47" s="262" t="str">
        <f>UPPER(IF(D47="e",HLOOKUP(C47,Programacion!$K$4:$NQ$12,9,0),IF(D47="V","VACACION", IF(D47="F",HLOOKUP(C47,Programacion!$K$4:$NQ$12,9,0),IF(ISERROR(VLOOKUP(D47,Programacion!$A$19:$H$249,6,0))," ",IF(VLOOKUP(C47,Programacion!$K$20:$O$249,4,0)&lt;&gt;" ",VLOOKUP(C47,Programacion!$K$20:$O$249,4,0),VLOOKUP(D47,Programacion!$A$19:$H$249,6,0)))))))</f>
        <v/>
      </c>
      <c r="G47" s="263"/>
      <c r="H47" s="25"/>
      <c r="I47" s="25"/>
      <c r="J47" s="26"/>
      <c r="K47" s="55"/>
      <c r="L47" s="56"/>
      <c r="M47" s="30"/>
    </row>
    <row r="48" spans="1:13" ht="18" customHeight="1" x14ac:dyDescent="0.2">
      <c r="A48" s="255"/>
      <c r="B48" s="1" t="str">
        <f>HLOOKUP(C48,Programacion!$K$4:$NL$6,3,0)</f>
        <v>Mar</v>
      </c>
      <c r="C48" s="24">
        <f>C47+1</f>
        <v>43354</v>
      </c>
      <c r="D48" s="165" t="str">
        <f>IF(HLOOKUP(C48,Programacion!$K$4:$NL$12,4,0)="V","V",IF(HLOOKUP(C48,Programacion!$K$4:$NL$12,4,0)="F","F",HLOOKUP(C48,Programacion!$K$4:$NL$12,8,0)))</f>
        <v>-</v>
      </c>
      <c r="E48" s="192" t="s">
        <v>223</v>
      </c>
      <c r="F48" s="262" t="str">
        <f>UPPER(IF(D48="e",HLOOKUP(C48,Programacion!$K$4:$NQ$12,9,0),IF(D48="V","VACACION", IF(D48="F",HLOOKUP(C48,Programacion!$K$4:$NQ$12,9,0),IF(ISERROR(VLOOKUP(D48,Programacion!$A$19:$H$249,6,0))," ",IF(VLOOKUP(C48,Programacion!$K$20:$O$249,4,0)&lt;&gt;" ",VLOOKUP(C48,Programacion!$K$20:$O$249,4,0),VLOOKUP(D48,Programacion!$A$19:$H$249,6,0)))))))</f>
        <v xml:space="preserve"> </v>
      </c>
      <c r="G48" s="263"/>
      <c r="H48" s="27"/>
      <c r="I48" s="27"/>
      <c r="J48" s="28"/>
      <c r="K48" s="55"/>
      <c r="L48" s="56"/>
      <c r="M48" s="67"/>
    </row>
    <row r="49" spans="1:13" ht="25.5" customHeight="1" x14ac:dyDescent="0.2">
      <c r="A49" s="255"/>
      <c r="B49" s="1" t="str">
        <f>HLOOKUP(C49,Programacion!$K$4:$NL$6,3,0)</f>
        <v>Mié</v>
      </c>
      <c r="C49" s="24">
        <f>C48+1</f>
        <v>43355</v>
      </c>
      <c r="D49" s="165">
        <f>IF(HLOOKUP(C49,Programacion!$K$4:$NL$12,4,0)="V","V",IF(HLOOKUP(C49,Programacion!$K$4:$NL$12,4,0)="F","F",HLOOKUP(C49,Programacion!$K$4:$NL$12,8,0)))</f>
        <v>19</v>
      </c>
      <c r="E49" s="15" t="str">
        <f>UPPER(IF(D49="e",HLOOKUP(C49,Programacion!$K$4:$NQ$12,9,0),IF(D49="V","VACACION", IF(D49="F",HLOOKUP(C49,Programacion!$K$4:$NQ$12,9,0),IF(ISERROR(VLOOKUP(D49,Programacion!$A$19:$H$249,2,0))," ",IF(VLOOKUP(C49,Programacion!$K$20:$M$249,3,0)&lt;&gt;" ",VLOOKUP(C49,Programacion!$K$20:$M$249,3,0),VLOOKUP(D49,Programacion!$A$19:$H$249,2,0)))))))</f>
        <v>EJERCICIOS</v>
      </c>
      <c r="F49" s="262" t="str">
        <f>UPPER(IF(D49="e",HLOOKUP(C49,Programacion!$K$4:$NQ$12,9,0),IF(D49="V","VACACION", IF(D49="F",HLOOKUP(C49,Programacion!$K$4:$NQ$12,9,0),IF(ISERROR(VLOOKUP(D49,Programacion!$A$19:$H$249,6,0))," ",IF(VLOOKUP(C49,Programacion!$K$20:$O$249,4,0)&lt;&gt;" ",VLOOKUP(C49,Programacion!$K$20:$O$249,4,0),VLOOKUP(D49,Programacion!$A$19:$H$249,6,0)))))))</f>
        <v xml:space="preserve">PRÁCTICA 1. DESARROLLO DE APLICACIONES CON ASP.NET CON ACCESO A DATOS </v>
      </c>
      <c r="G49" s="263"/>
      <c r="H49" s="25"/>
      <c r="I49" s="25"/>
      <c r="J49" s="26"/>
      <c r="K49" s="55"/>
      <c r="L49" s="56"/>
      <c r="M49" s="67"/>
    </row>
    <row r="50" spans="1:13" ht="18" customHeight="1" x14ac:dyDescent="0.2">
      <c r="A50" s="255"/>
      <c r="B50" s="1" t="str">
        <f>HLOOKUP(C50,Programacion!$K$4:$NL$6,3,0)</f>
        <v>Jue</v>
      </c>
      <c r="C50" s="24">
        <f>C49+1</f>
        <v>43356</v>
      </c>
      <c r="D50" s="165">
        <f>IF(HLOOKUP(C50,Programacion!$K$4:$NL$12,4,0)="V","V",IF(HLOOKUP(C50,Programacion!$K$4:$NL$12,4,0)="F","F",HLOOKUP(C50,Programacion!$K$4:$NL$12,8,0)))</f>
        <v>20</v>
      </c>
      <c r="E50" s="15" t="str">
        <f>UPPER(IF(D50="e",HLOOKUP(C50,Programacion!$K$4:$NQ$12,9,0),IF(D50="V","VACACION", IF(D50="F",HLOOKUP(C50,Programacion!$K$4:$NQ$12,9,0),IF(ISERROR(VLOOKUP(D50,Programacion!$A$19:$H$249,2,0))," ",IF(VLOOKUP(C50,Programacion!$K$20:$M$249,3,0)&lt;&gt;" ",VLOOKUP(C50,Programacion!$K$20:$M$249,3,0),VLOOKUP(D50,Programacion!$A$19:$H$249,2,0)))))))</f>
        <v>EJERCICIOS</v>
      </c>
      <c r="F50" s="262" t="str">
        <f>UPPER(IF(D50="e",HLOOKUP(C50,Programacion!$K$4:$NQ$12,9,0),IF(D50="V","VACACION", IF(D50="F",HLOOKUP(C50,Programacion!$K$4:$NQ$12,9,0),IF(ISERROR(VLOOKUP(D50,Programacion!$A$19:$H$249,6,0))," ",IF(VLOOKUP(C50,Programacion!$K$20:$O$249,4,0)&lt;&gt;" ",VLOOKUP(C50,Programacion!$K$20:$O$249,4,0),VLOOKUP(D50,Programacion!$A$19:$H$249,6,0)))))))</f>
        <v/>
      </c>
      <c r="G50" s="263"/>
      <c r="H50" s="25"/>
      <c r="I50" s="25"/>
      <c r="J50" s="26"/>
      <c r="K50" s="55"/>
      <c r="L50" s="56"/>
      <c r="M50" s="67"/>
    </row>
    <row r="51" spans="1:13" ht="25.5" customHeight="1" x14ac:dyDescent="0.2">
      <c r="A51" s="255"/>
      <c r="B51" s="1" t="str">
        <f>HLOOKUP(C51,Programacion!$K$4:$NL$6,3,0)</f>
        <v>Vie</v>
      </c>
      <c r="C51" s="24">
        <f>C50+1</f>
        <v>43357</v>
      </c>
      <c r="D51" s="165" t="str">
        <f>IF(HLOOKUP(C51,Programacion!$K$4:$NL$12,4,0)="V","V",IF(HLOOKUP(C51,Programacion!$K$4:$NL$12,4,0)="F","F",HLOOKUP(C51,Programacion!$K$4:$NL$12,8,0)))</f>
        <v>F</v>
      </c>
      <c r="E51" s="15" t="str">
        <f>UPPER(IF(D51="e",HLOOKUP(C51,Programacion!$K$4:$NQ$12,9,0),IF(D51="V","VACACION", IF(D51="F",HLOOKUP(C51,Programacion!$K$4:$NQ$12,9,0),IF(ISERROR(VLOOKUP(D51,Programacion!$A$19:$H$249,2,0))," ",IF(VLOOKUP(C51,Programacion!$K$20:$M$249,3,0)&lt;&gt;" ",VLOOKUP(C51,Programacion!$K$20:$M$249,3,0),VLOOKUP(D51,Programacion!$A$19:$H$249,2,0)))))))</f>
        <v>FERIADO ANIVERSARIO DE COCHABAMBA</v>
      </c>
      <c r="F51" s="262" t="str">
        <f>UPPER(IF(D51="e",HLOOKUP(C51,Programacion!$K$4:$NQ$12,9,0),IF(D51="V","VACACION", IF(D51="F",HLOOKUP(C51,Programacion!$K$4:$NQ$12,9,0),IF(ISERROR(VLOOKUP(D51,Programacion!$A$19:$H$249,6,0))," ",IF(VLOOKUP(C51,Programacion!$K$20:$O$249,4,0)&lt;&gt;" ",VLOOKUP(C51,Programacion!$K$20:$O$249,4,0),VLOOKUP(D51,Programacion!$A$19:$H$249,6,0)))))))</f>
        <v>FERIADO ANIVERSARIO DE COCHABAMBA</v>
      </c>
      <c r="G51" s="263"/>
      <c r="H51" s="25"/>
      <c r="I51" s="25"/>
      <c r="J51" s="26"/>
      <c r="K51" s="55"/>
      <c r="L51" s="56"/>
      <c r="M51" s="67"/>
    </row>
    <row r="52" spans="1:13" ht="18" customHeight="1" x14ac:dyDescent="0.2">
      <c r="A52" s="256"/>
      <c r="B52" s="1" t="str">
        <f>HLOOKUP(C52,Programacion!$K$4:$NL$6,3,0)</f>
        <v>Sáb</v>
      </c>
      <c r="C52" s="24">
        <f>C51+1</f>
        <v>43358</v>
      </c>
      <c r="D52" s="165" t="str">
        <f>IF(HLOOKUP(C52,Programacion!$K$4:$NL$12,4,0)="V","V",IF(HLOOKUP(C52,Programacion!$K$4:$NL$12,4,0)="F","F",HLOOKUP(C52,Programacion!$K$4:$NL$12,8,0)))</f>
        <v>-</v>
      </c>
      <c r="E52" s="15" t="str">
        <f>UPPER(IF(D52="e",HLOOKUP(C52,Programacion!$K$4:$NQ$12,9,0),IF(D52="V","VACACION", IF(D52="F",HLOOKUP(C52,Programacion!$K$4:$NQ$12,9,0),IF(ISERROR(VLOOKUP(D52,Programacion!$A$19:$H$249,2,0))," ",IF(VLOOKUP(C52,Programacion!$K$20:$M$249,3,0)&lt;&gt;" ",VLOOKUP(C52,Programacion!$K$20:$M$249,3,0),VLOOKUP(D52,Programacion!$A$19:$H$249,2,0)))))))</f>
        <v xml:space="preserve"> </v>
      </c>
      <c r="F52" s="262" t="str">
        <f>UPPER(IF(D52="e",HLOOKUP(C52,Programacion!$K$4:$NQ$12,9,0),IF(D52="V","VACACION", IF(D52="F",HLOOKUP(C52,Programacion!$K$4:$NQ$12,9,0),IF(ISERROR(VLOOKUP(D52,Programacion!$A$19:$H$249,6,0))," ",IF(VLOOKUP(C52,Programacion!$K$20:$O$249,4,0)&lt;&gt;" ",VLOOKUP(C52,Programacion!$K$20:$O$249,4,0),VLOOKUP(D52,Programacion!$A$19:$H$249,6,0)))))))</f>
        <v xml:space="preserve"> </v>
      </c>
      <c r="G52" s="263"/>
      <c r="H52" s="25"/>
      <c r="I52" s="25"/>
      <c r="J52" s="26"/>
      <c r="K52" s="55"/>
      <c r="L52" s="56"/>
      <c r="M52" s="68"/>
    </row>
    <row r="53" spans="1:13" ht="18" customHeight="1" x14ac:dyDescent="0.2">
      <c r="A53" s="254">
        <v>8</v>
      </c>
      <c r="B53" s="1" t="str">
        <f>HLOOKUP(C53,Programacion!$K$4:$NL$6,3,0)</f>
        <v>Lun</v>
      </c>
      <c r="C53" s="24">
        <f>C52+2</f>
        <v>43360</v>
      </c>
      <c r="D53" s="165" t="str">
        <f>IF(HLOOKUP(C53,Programacion!$K$4:$NL$12,4,0)="V","V",IF(HLOOKUP(C53,Programacion!$K$4:$NL$12,4,0)="F","F",HLOOKUP(C53,Programacion!$K$4:$NL$12,8,0)))</f>
        <v>E</v>
      </c>
      <c r="E53" s="15" t="str">
        <f>UPPER(IF(D53="e",HLOOKUP(C53,Programacion!$K$4:$NQ$12,9,0),IF(D53="V","VACACION", IF(D53="F",HLOOKUP(C53,Programacion!$K$4:$NQ$12,9,0),IF(ISERROR(VLOOKUP(D53,Programacion!$A$19:$H$249,2,0))," ",IF(VLOOKUP(C53,Programacion!$K$20:$M$249,3,0)&lt;&gt;" ",VLOOKUP(C53,Programacion!$K$20:$M$249,3,0),VLOOKUP(D53,Programacion!$A$19:$H$249,2,0)))))))</f>
        <v>1ER PARCIAL</v>
      </c>
      <c r="F53" s="262" t="str">
        <f>UPPER(IF(D53="e",HLOOKUP(C53,Programacion!$K$4:$NQ$12,9,0),IF(D53="V","VACACION", IF(D53="F",HLOOKUP(C53,Programacion!$K$4:$NQ$12,9,0),IF(ISERROR(VLOOKUP(D53,Programacion!$A$19:$H$249,6,0))," ",IF(VLOOKUP(C53,Programacion!$K$20:$O$249,4,0)&lt;&gt;" ",VLOOKUP(C53,Programacion!$K$20:$O$249,4,0),VLOOKUP(D53,Programacion!$A$19:$H$249,6,0)))))))</f>
        <v>1ER PARCIAL</v>
      </c>
      <c r="G53" s="263"/>
      <c r="H53" s="25"/>
      <c r="I53" s="25"/>
      <c r="J53" s="26"/>
      <c r="K53" s="55"/>
      <c r="L53" s="56"/>
      <c r="M53" s="30"/>
    </row>
    <row r="54" spans="1:13" ht="18" customHeight="1" x14ac:dyDescent="0.2">
      <c r="A54" s="255"/>
      <c r="B54" s="1" t="str">
        <f>HLOOKUP(C54,Programacion!$K$4:$NL$6,3,0)</f>
        <v>Mar</v>
      </c>
      <c r="C54" s="24">
        <f t="shared" si="0"/>
        <v>43361</v>
      </c>
      <c r="D54" s="165" t="str">
        <f>IF(HLOOKUP(C54,Programacion!$K$4:$NL$12,4,0)="V","V",IF(HLOOKUP(C54,Programacion!$K$4:$NL$12,4,0)="F","F",HLOOKUP(C54,Programacion!$K$4:$NL$12,8,0)))</f>
        <v>-</v>
      </c>
      <c r="E54" s="15" t="str">
        <f>UPPER(IF(D54="e",HLOOKUP(C54,Programacion!$K$4:$NQ$12,9,0),IF(D54="V","VACACION", IF(D54="F",HLOOKUP(C54,Programacion!$K$4:$NQ$12,9,0),IF(ISERROR(VLOOKUP(D54,Programacion!$A$19:$H$249,2,0))," ",IF(VLOOKUP(C54,Programacion!$K$20:$M$249,3,0)&lt;&gt;" ",VLOOKUP(C54,Programacion!$K$20:$M$249,3,0),VLOOKUP(D54,Programacion!$A$19:$H$249,2,0)))))))</f>
        <v xml:space="preserve"> </v>
      </c>
      <c r="F54" s="262" t="str">
        <f>UPPER(IF(D54="e",HLOOKUP(C54,Programacion!$K$4:$NQ$12,9,0),IF(D54="V","VACACION", IF(D54="F",HLOOKUP(C54,Programacion!$K$4:$NQ$12,9,0),IF(ISERROR(VLOOKUP(D54,Programacion!$A$19:$H$249,6,0))," ",IF(VLOOKUP(C54,Programacion!$K$20:$O$249,4,0)&lt;&gt;" ",VLOOKUP(C54,Programacion!$K$20:$O$249,4,0),VLOOKUP(D54,Programacion!$A$19:$H$249,6,0)))))))</f>
        <v xml:space="preserve"> </v>
      </c>
      <c r="G54" s="263"/>
      <c r="H54" s="25"/>
      <c r="I54" s="25"/>
      <c r="J54" s="26"/>
      <c r="K54" s="55"/>
      <c r="L54" s="56"/>
      <c r="M54" s="67"/>
    </row>
    <row r="55" spans="1:13" ht="18" customHeight="1" x14ac:dyDescent="0.2">
      <c r="A55" s="255"/>
      <c r="B55" s="1" t="str">
        <f>HLOOKUP(C55,Programacion!$K$4:$NL$6,3,0)</f>
        <v>Mié</v>
      </c>
      <c r="C55" s="24">
        <f t="shared" si="0"/>
        <v>43362</v>
      </c>
      <c r="D55" s="165">
        <f>IF(HLOOKUP(C55,Programacion!$K$4:$NL$12,4,0)="V","V",IF(HLOOKUP(C55,Programacion!$K$4:$NL$12,4,0)="F","F",HLOOKUP(C55,Programacion!$K$4:$NL$12,8,0)))</f>
        <v>21</v>
      </c>
      <c r="E55" s="15" t="str">
        <f>UPPER(IF(D55="e",HLOOKUP(C55,Programacion!$K$4:$NQ$12,9,0),IF(D55="V","VACACION", IF(D55="F",HLOOKUP(C55,Programacion!$K$4:$NQ$12,9,0),IF(ISERROR(VLOOKUP(D55,Programacion!$A$19:$H$249,2,0))," ",IF(VLOOKUP(C55,Programacion!$K$20:$M$249,3,0)&lt;&gt;" ",VLOOKUP(C55,Programacion!$K$20:$M$249,3,0),VLOOKUP(D55,Programacion!$A$19:$H$249,2,0)))))))</f>
        <v>REVISIÓN DE EXAMEN</v>
      </c>
      <c r="F55" s="262" t="str">
        <f>UPPER(IF(D55="e",HLOOKUP(C55,Programacion!$K$4:$NQ$12,9,0),IF(D55="V","VACACION", IF(D55="F",HLOOKUP(C55,Programacion!$K$4:$NQ$12,9,0),IF(ISERROR(VLOOKUP(D55,Programacion!$A$19:$H$249,6,0))," ",IF(VLOOKUP(C55,Programacion!$K$20:$O$249,4,0)&lt;&gt;" ",VLOOKUP(C55,Programacion!$K$20:$O$249,4,0),VLOOKUP(D55,Programacion!$A$19:$H$249,6,0)))))))</f>
        <v/>
      </c>
      <c r="G55" s="263"/>
      <c r="H55" s="25"/>
      <c r="I55" s="25"/>
      <c r="J55" s="26"/>
      <c r="K55" s="55"/>
      <c r="L55" s="56"/>
      <c r="M55" s="67"/>
    </row>
    <row r="56" spans="1:13" ht="18" customHeight="1" x14ac:dyDescent="0.2">
      <c r="A56" s="255"/>
      <c r="B56" s="1" t="str">
        <f>HLOOKUP(C56,Programacion!$K$4:$NL$6,3,0)</f>
        <v>Jue</v>
      </c>
      <c r="C56" s="24">
        <f t="shared" si="0"/>
        <v>43363</v>
      </c>
      <c r="D56" s="165">
        <f>IF(HLOOKUP(C56,Programacion!$K$4:$NL$12,4,0)="V","V",IF(HLOOKUP(C56,Programacion!$K$4:$NL$12,4,0)="F","F",HLOOKUP(C56,Programacion!$K$4:$NL$12,8,0)))</f>
        <v>22</v>
      </c>
      <c r="E56" s="15" t="str">
        <f>UPPER(IF(D56="e",HLOOKUP(C56,Programacion!$K$4:$NQ$12,9,0),IF(D56="V","VACACION", IF(D56="F",HLOOKUP(C56,Programacion!$K$4:$NQ$12,9,0),IF(ISERROR(VLOOKUP(D56,Programacion!$A$19:$H$249,2,0))," ",IF(VLOOKUP(C56,Programacion!$K$20:$M$249,3,0)&lt;&gt;" ",VLOOKUP(C56,Programacion!$K$20:$M$249,3,0),VLOOKUP(D56,Programacion!$A$19:$H$249,2,0)))))))</f>
        <v>SEGURIDAD DE APLICACIONES WEB ASP.NET</v>
      </c>
      <c r="F56" s="262" t="str">
        <f>UPPER(IF(D56="e",HLOOKUP(C56,Programacion!$K$4:$NQ$12,9,0),IF(D56="V","VACACION", IF(D56="F",HLOOKUP(C56,Programacion!$K$4:$NQ$12,9,0),IF(ISERROR(VLOOKUP(D56,Programacion!$A$19:$H$249,6,0))," ",IF(VLOOKUP(C56,Programacion!$K$20:$O$249,4,0)&lt;&gt;" ",VLOOKUP(C56,Programacion!$K$20:$O$249,4,0),VLOOKUP(D56,Programacion!$A$19:$H$249,6,0)))))))</f>
        <v/>
      </c>
      <c r="G56" s="263"/>
      <c r="H56" s="25"/>
      <c r="I56" s="25"/>
      <c r="J56" s="26"/>
      <c r="K56" s="55"/>
      <c r="L56" s="56"/>
      <c r="M56" s="67"/>
    </row>
    <row r="57" spans="1:13" ht="18" customHeight="1" x14ac:dyDescent="0.2">
      <c r="A57" s="255"/>
      <c r="B57" s="1" t="str">
        <f>HLOOKUP(C57,Programacion!$K$4:$NL$6,3,0)</f>
        <v>Vie</v>
      </c>
      <c r="C57" s="24">
        <f t="shared" si="0"/>
        <v>43364</v>
      </c>
      <c r="D57" s="165" t="str">
        <f>IF(HLOOKUP(C57,Programacion!$K$4:$NL$12,4,0)="V","V",IF(HLOOKUP(C57,Programacion!$K$4:$NL$12,4,0)="F","F",HLOOKUP(C57,Programacion!$K$4:$NL$12,8,0)))</f>
        <v>F</v>
      </c>
      <c r="E57" s="15" t="str">
        <f>UPPER(IF(D57="e",HLOOKUP(C57,Programacion!$K$4:$NQ$12,9,0),IF(D57="V","VACACION", IF(D57="F",HLOOKUP(C57,Programacion!$K$4:$NQ$12,9,0),IF(ISERROR(VLOOKUP(D57,Programacion!$A$19:$H$249,2,0))," ",IF(VLOOKUP(C57,Programacion!$K$20:$M$249,3,0)&lt;&gt;" ",VLOOKUP(C57,Programacion!$K$20:$M$249,3,0),VLOOKUP(D57,Programacion!$A$19:$H$249,2,0)))))))</f>
        <v>FERIADO DIA DEL ESTUDIANTE</v>
      </c>
      <c r="F57" s="262" t="str">
        <f>UPPER(IF(D57="e",HLOOKUP(C57,Programacion!$K$4:$NQ$12,9,0),IF(D57="V","VACACION", IF(D57="F",HLOOKUP(C57,Programacion!$K$4:$NQ$12,9,0),IF(ISERROR(VLOOKUP(D57,Programacion!$A$19:$H$249,6,0))," ",IF(VLOOKUP(C57,Programacion!$K$20:$O$249,4,0)&lt;&gt;" ",VLOOKUP(C57,Programacion!$K$20:$O$249,4,0),VLOOKUP(D57,Programacion!$A$19:$H$249,6,0)))))))</f>
        <v>FERIADO DIA DEL ESTUDIANTE</v>
      </c>
      <c r="G57" s="263"/>
      <c r="H57" s="25"/>
      <c r="I57" s="25"/>
      <c r="J57" s="26"/>
      <c r="K57" s="55"/>
      <c r="L57" s="56"/>
      <c r="M57" s="67"/>
    </row>
    <row r="58" spans="1:13" ht="18" customHeight="1" x14ac:dyDescent="0.2">
      <c r="A58" s="256"/>
      <c r="B58" s="1" t="str">
        <f>HLOOKUP(C58,Programacion!$K$4:$NL$6,3,0)</f>
        <v>Sáb</v>
      </c>
      <c r="C58" s="24">
        <f t="shared" si="0"/>
        <v>43365</v>
      </c>
      <c r="D58" s="165" t="str">
        <f>IF(HLOOKUP(C58,Programacion!$K$4:$NL$12,4,0)="V","V",IF(HLOOKUP(C58,Programacion!$K$4:$NL$12,4,0)="F","F",HLOOKUP(C58,Programacion!$K$4:$NL$12,8,0)))</f>
        <v>-</v>
      </c>
      <c r="E58" s="15" t="str">
        <f>UPPER(IF(D58="e",HLOOKUP(C58,Programacion!$K$4:$NQ$12,9,0),IF(D58="V","VACACION", IF(D58="F",HLOOKUP(C58,Programacion!$K$4:$NQ$12,9,0),IF(ISERROR(VLOOKUP(D58,Programacion!$A$19:$H$249,2,0))," ",IF(VLOOKUP(C58,Programacion!$K$20:$M$249,3,0)&lt;&gt;" ",VLOOKUP(C58,Programacion!$K$20:$M$249,3,0),VLOOKUP(D58,Programacion!$A$19:$H$249,2,0)))))))</f>
        <v xml:space="preserve"> </v>
      </c>
      <c r="F58" s="262" t="str">
        <f>UPPER(IF(D58="e",HLOOKUP(C58,Programacion!$K$4:$NQ$12,9,0),IF(D58="V","VACACION", IF(D58="F",HLOOKUP(C58,Programacion!$K$4:$NQ$12,9,0),IF(ISERROR(VLOOKUP(D58,Programacion!$A$19:$H$249,6,0))," ",IF(VLOOKUP(C58,Programacion!$K$20:$O$249,4,0)&lt;&gt;" ",VLOOKUP(C58,Programacion!$K$20:$O$249,4,0),VLOOKUP(D58,Programacion!$A$19:$H$249,6,0)))))))</f>
        <v xml:space="preserve"> </v>
      </c>
      <c r="G58" s="263"/>
      <c r="H58" s="25"/>
      <c r="I58" s="25"/>
      <c r="J58" s="26"/>
      <c r="K58" s="55"/>
      <c r="L58" s="56"/>
      <c r="M58" s="68"/>
    </row>
    <row r="59" spans="1:13" ht="18" customHeight="1" x14ac:dyDescent="0.2">
      <c r="A59" s="254">
        <v>9</v>
      </c>
      <c r="B59" s="1" t="str">
        <f>HLOOKUP(C59,Programacion!$K$4:$NL$6,3,0)</f>
        <v>Lun</v>
      </c>
      <c r="C59" s="24">
        <f>C58+2</f>
        <v>43367</v>
      </c>
      <c r="D59" s="165">
        <f>IF(HLOOKUP(C59,Programacion!$K$4:$NL$12,4,0)="V","V",IF(HLOOKUP(C59,Programacion!$K$4:$NL$12,4,0)="F","F",HLOOKUP(C59,Programacion!$K$4:$NL$12,8,0)))</f>
        <v>23</v>
      </c>
      <c r="E59" s="15" t="str">
        <f>UPPER(IF(D59="e",HLOOKUP(C59,Programacion!$K$4:$NQ$12,9,0),IF(D59="V","VACACION", IF(D59="F",HLOOKUP(C59,Programacion!$K$4:$NQ$12,9,0),IF(ISERROR(VLOOKUP(D59,Programacion!$A$19:$H$249,2,0))," ",IF(VLOOKUP(C59,Programacion!$K$20:$M$249,3,0)&lt;&gt;" ",VLOOKUP(C59,Programacion!$K$20:$M$249,3,0),VLOOKUP(D59,Programacion!$A$19:$H$249,2,0)))))))</f>
        <v>CONFIGURACIÓN DE APLICACIONES WEB ASP.NET</v>
      </c>
      <c r="F59" s="262" t="str">
        <f>UPPER(IF(D59="e",HLOOKUP(C59,Programacion!$K$4:$NQ$12,9,0),IF(D59="V","VACACION", IF(D59="F",HLOOKUP(C59,Programacion!$K$4:$NQ$12,9,0),IF(ISERROR(VLOOKUP(D59,Programacion!$A$19:$H$249,6,0))," ",IF(VLOOKUP(C59,Programacion!$K$20:$O$249,4,0)&lt;&gt;" ",VLOOKUP(C59,Programacion!$K$20:$O$249,4,0),VLOOKUP(D59,Programacion!$A$19:$H$249,6,0)))))))</f>
        <v/>
      </c>
      <c r="G59" s="263"/>
      <c r="H59" s="25"/>
      <c r="I59" s="25"/>
      <c r="J59" s="26"/>
      <c r="K59" s="55"/>
      <c r="L59" s="56"/>
      <c r="M59" s="30"/>
    </row>
    <row r="60" spans="1:13" ht="18" customHeight="1" x14ac:dyDescent="0.2">
      <c r="A60" s="255"/>
      <c r="B60" s="1" t="str">
        <f>HLOOKUP(C60,Programacion!$K$4:$NL$6,3,0)</f>
        <v>Mar</v>
      </c>
      <c r="C60" s="24">
        <f t="shared" si="0"/>
        <v>43368</v>
      </c>
      <c r="D60" s="165" t="str">
        <f>IF(HLOOKUP(C60,Programacion!$K$4:$NL$12,4,0)="V","V",IF(HLOOKUP(C60,Programacion!$K$4:$NL$12,4,0)="F","F",HLOOKUP(C60,Programacion!$K$4:$NL$12,8,0)))</f>
        <v>-</v>
      </c>
      <c r="E60" s="15" t="str">
        <f>UPPER(IF(D60="e",HLOOKUP(C60,Programacion!$K$4:$NQ$12,9,0),IF(D60="V","VACACION", IF(D60="F",HLOOKUP(C60,Programacion!$K$4:$NQ$12,9,0),IF(ISERROR(VLOOKUP(D60,Programacion!$A$19:$H$249,2,0))," ",IF(VLOOKUP(C60,Programacion!$K$20:$M$249,3,0)&lt;&gt;" ",VLOOKUP(C60,Programacion!$K$20:$M$249,3,0),VLOOKUP(D60,Programacion!$A$19:$H$249,2,0)))))))</f>
        <v xml:space="preserve"> </v>
      </c>
      <c r="F60" s="262" t="str">
        <f>UPPER(IF(D60="e",HLOOKUP(C60,Programacion!$K$4:$NQ$12,9,0),IF(D60="V","VACACION", IF(D60="F",HLOOKUP(C60,Programacion!$K$4:$NQ$12,9,0),IF(ISERROR(VLOOKUP(D60,Programacion!$A$19:$H$249,6,0))," ",IF(VLOOKUP(C60,Programacion!$K$20:$O$249,4,0)&lt;&gt;" ",VLOOKUP(C60,Programacion!$K$20:$O$249,4,0),VLOOKUP(D60,Programacion!$A$19:$H$249,6,0)))))))</f>
        <v xml:space="preserve"> </v>
      </c>
      <c r="G60" s="263"/>
      <c r="H60" s="25"/>
      <c r="I60" s="25"/>
      <c r="J60" s="26"/>
      <c r="K60" s="55"/>
      <c r="L60" s="56"/>
      <c r="M60" s="67"/>
    </row>
    <row r="61" spans="1:13" ht="18" customHeight="1" x14ac:dyDescent="0.2">
      <c r="A61" s="255"/>
      <c r="B61" s="1" t="str">
        <f>HLOOKUP(C61,Programacion!$K$4:$NL$6,3,0)</f>
        <v>Mié</v>
      </c>
      <c r="C61" s="24">
        <f t="shared" si="0"/>
        <v>43369</v>
      </c>
      <c r="D61" s="165">
        <f>IF(HLOOKUP(C61,Programacion!$K$4:$NL$12,4,0)="V","V",IF(HLOOKUP(C61,Programacion!$K$4:$NL$12,4,0)="F","F",HLOOKUP(C61,Programacion!$K$4:$NL$12,8,0)))</f>
        <v>24</v>
      </c>
      <c r="E61" s="15" t="str">
        <f>UPPER(IF(D61="e",HLOOKUP(C61,Programacion!$K$4:$NQ$12,9,0),IF(D61="V","VACACION", IF(D61="F",HLOOKUP(C61,Programacion!$K$4:$NQ$12,9,0),IF(ISERROR(VLOOKUP(D61,Programacion!$A$19:$H$249,2,0))," ",IF(VLOOKUP(C61,Programacion!$K$20:$M$249,3,0)&lt;&gt;" ",VLOOKUP(C61,Programacion!$K$20:$M$249,3,0),VLOOKUP(D61,Programacion!$A$19:$H$249,2,0)))))))</f>
        <v>MULTIMEDIA Y SUS ELEMENTOS VISUALES</v>
      </c>
      <c r="F61" s="262" t="str">
        <f>UPPER(IF(D61="e",HLOOKUP(C61,Programacion!$K$4:$NQ$12,9,0),IF(D61="V","VACACION", IF(D61="F",HLOOKUP(C61,Programacion!$K$4:$NQ$12,9,0),IF(ISERROR(VLOOKUP(D61,Programacion!$A$19:$H$249,6,0))," ",IF(VLOOKUP(C61,Programacion!$K$20:$O$249,4,0)&lt;&gt;" ",VLOOKUP(C61,Programacion!$K$20:$O$249,4,0),VLOOKUP(D61,Programacion!$A$19:$H$249,6,0)))))))</f>
        <v/>
      </c>
      <c r="G61" s="263"/>
      <c r="H61" s="25"/>
      <c r="I61" s="25"/>
      <c r="J61" s="26"/>
      <c r="K61" s="55"/>
      <c r="L61" s="56"/>
      <c r="M61" s="67"/>
    </row>
    <row r="62" spans="1:13" ht="18" customHeight="1" x14ac:dyDescent="0.2">
      <c r="A62" s="255"/>
      <c r="B62" s="1" t="str">
        <f>HLOOKUP(C62,Programacion!$K$4:$NL$6,3,0)</f>
        <v>Jue</v>
      </c>
      <c r="C62" s="24">
        <f t="shared" si="0"/>
        <v>43370</v>
      </c>
      <c r="D62" s="165">
        <f>IF(HLOOKUP(C62,Programacion!$K$4:$NL$12,4,0)="V","V",IF(HLOOKUP(C62,Programacion!$K$4:$NL$12,4,0)="F","F",HLOOKUP(C62,Programacion!$K$4:$NL$12,8,0)))</f>
        <v>25</v>
      </c>
      <c r="E62" s="15" t="str">
        <f>UPPER(IF(D62="e",HLOOKUP(C62,Programacion!$K$4:$NQ$12,9,0),IF(D62="V","VACACION", IF(D62="F",HLOOKUP(C62,Programacion!$K$4:$NQ$12,9,0),IF(ISERROR(VLOOKUP(D62,Programacion!$A$19:$H$249,2,0))," ",IF(VLOOKUP(C62,Programacion!$K$20:$M$249,3,0)&lt;&gt;" ",VLOOKUP(C62,Programacion!$K$20:$M$249,3,0),VLOOKUP(D62,Programacion!$A$19:$H$249,2,0)))))))</f>
        <v>MULTIMEDIA Y SUS ELEMENTOS VISUALES</v>
      </c>
      <c r="F62" s="262" t="str">
        <f>UPPER(IF(D62="e",HLOOKUP(C62,Programacion!$K$4:$NQ$12,9,0),IF(D62="V","VACACION", IF(D62="F",HLOOKUP(C62,Programacion!$K$4:$NQ$12,9,0),IF(ISERROR(VLOOKUP(D62,Programacion!$A$19:$H$249,6,0))," ",IF(VLOOKUP(C62,Programacion!$K$20:$O$249,4,0)&lt;&gt;" ",VLOOKUP(C62,Programacion!$K$20:$O$249,4,0),VLOOKUP(D62,Programacion!$A$19:$H$249,6,0)))))))</f>
        <v/>
      </c>
      <c r="G62" s="263"/>
      <c r="H62" s="25"/>
      <c r="I62" s="25"/>
      <c r="J62" s="26"/>
      <c r="K62" s="55"/>
      <c r="L62" s="56"/>
      <c r="M62" s="67"/>
    </row>
    <row r="63" spans="1:13" ht="18" customHeight="1" x14ac:dyDescent="0.2">
      <c r="A63" s="255"/>
      <c r="B63" s="1" t="str">
        <f>HLOOKUP(C63,Programacion!$K$4:$NL$6,3,0)</f>
        <v>Vie</v>
      </c>
      <c r="C63" s="24">
        <f t="shared" si="0"/>
        <v>43371</v>
      </c>
      <c r="D63" s="165" t="str">
        <f>IF(HLOOKUP(C63,Programacion!$K$4:$NL$12,4,0)="V","V",IF(HLOOKUP(C63,Programacion!$K$4:$NL$12,4,0)="F","F",HLOOKUP(C63,Programacion!$K$4:$NL$12,8,0)))</f>
        <v>-</v>
      </c>
      <c r="E63" s="15" t="str">
        <f>UPPER(IF(D63="e",HLOOKUP(C63,Programacion!$K$4:$NQ$12,9,0),IF(D63="V","VACACION", IF(D63="F",HLOOKUP(C63,Programacion!$K$4:$NQ$12,9,0),IF(ISERROR(VLOOKUP(D63,Programacion!$A$19:$H$249,2,0))," ",IF(VLOOKUP(C63,Programacion!$K$20:$M$249,3,0)&lt;&gt;" ",VLOOKUP(C63,Programacion!$K$20:$M$249,3,0),VLOOKUP(D63,Programacion!$A$19:$H$249,2,0)))))))</f>
        <v xml:space="preserve"> </v>
      </c>
      <c r="F63" s="262" t="str">
        <f>UPPER(IF(D63="e",HLOOKUP(C63,Programacion!$K$4:$NQ$12,9,0),IF(D63="V","VACACION", IF(D63="F",HLOOKUP(C63,Programacion!$K$4:$NQ$12,9,0),IF(ISERROR(VLOOKUP(D63,Programacion!$A$19:$H$249,6,0))," ",IF(VLOOKUP(C63,Programacion!$K$20:$O$249,4,0)&lt;&gt;" ",VLOOKUP(C63,Programacion!$K$20:$O$249,4,0),VLOOKUP(D63,Programacion!$A$19:$H$249,6,0)))))))</f>
        <v xml:space="preserve"> </v>
      </c>
      <c r="G63" s="263"/>
      <c r="H63" s="25"/>
      <c r="I63" s="25"/>
      <c r="J63" s="26"/>
      <c r="K63" s="55"/>
      <c r="L63" s="56"/>
      <c r="M63" s="67"/>
    </row>
    <row r="64" spans="1:13" ht="18" customHeight="1" x14ac:dyDescent="0.2">
      <c r="A64" s="256"/>
      <c r="B64" s="1" t="str">
        <f>HLOOKUP(C64,Programacion!$K$4:$NL$6,3,0)</f>
        <v>Sáb</v>
      </c>
      <c r="C64" s="24">
        <f t="shared" si="0"/>
        <v>43372</v>
      </c>
      <c r="D64" s="165" t="str">
        <f>IF(HLOOKUP(C64,Programacion!$K$4:$NL$12,4,0)="V","V",IF(HLOOKUP(C64,Programacion!$K$4:$NL$12,4,0)="F","F",HLOOKUP(C64,Programacion!$K$4:$NL$12,8,0)))</f>
        <v>-</v>
      </c>
      <c r="E64" s="15" t="str">
        <f>UPPER(IF(D64="e",HLOOKUP(C64,Programacion!$K$4:$NQ$12,9,0),IF(D64="V","VACACION", IF(D64="F",HLOOKUP(C64,Programacion!$K$4:$NQ$12,9,0),IF(ISERROR(VLOOKUP(D64,Programacion!$A$19:$H$249,2,0))," ",IF(VLOOKUP(C64,Programacion!$K$20:$M$249,3,0)&lt;&gt;" ",VLOOKUP(C64,Programacion!$K$20:$M$249,3,0),VLOOKUP(D64,Programacion!$A$19:$H$249,2,0)))))))</f>
        <v xml:space="preserve"> </v>
      </c>
      <c r="F64" s="262" t="str">
        <f>UPPER(IF(D64="e",HLOOKUP(C64,Programacion!$K$4:$NQ$12,9,0),IF(D64="V","VACACION", IF(D64="F",HLOOKUP(C64,Programacion!$K$4:$NQ$12,9,0),IF(ISERROR(VLOOKUP(D64,Programacion!$A$19:$H$249,6,0))," ",IF(VLOOKUP(C64,Programacion!$K$20:$O$249,4,0)&lt;&gt;" ",VLOOKUP(C64,Programacion!$K$20:$O$249,4,0),VLOOKUP(D64,Programacion!$A$19:$H$249,6,0)))))))</f>
        <v xml:space="preserve"> </v>
      </c>
      <c r="G64" s="263"/>
      <c r="H64" s="25"/>
      <c r="I64" s="25"/>
      <c r="J64" s="26"/>
      <c r="K64" s="55"/>
      <c r="L64" s="56"/>
      <c r="M64" s="68"/>
    </row>
    <row r="65" spans="1:13" ht="23.25" customHeight="1" x14ac:dyDescent="0.2">
      <c r="A65" s="254">
        <v>10</v>
      </c>
      <c r="B65" s="1" t="str">
        <f>HLOOKUP(C65,Programacion!$K$4:$NL$6,3,0)</f>
        <v>Lun</v>
      </c>
      <c r="C65" s="24">
        <f>C64+2</f>
        <v>43374</v>
      </c>
      <c r="D65" s="165">
        <f>IF(HLOOKUP(C65,Programacion!$K$4:$NL$12,4,0)="V","V",IF(HLOOKUP(C65,Programacion!$K$4:$NL$12,4,0)="F","F",HLOOKUP(C65,Programacion!$K$4:$NL$12,8,0)))</f>
        <v>26</v>
      </c>
      <c r="E65" s="15" t="str">
        <f>UPPER(IF(D65="e",HLOOKUP(C65,Programacion!$K$4:$NQ$12,9,0),IF(D65="V","VACACION", IF(D65="F",HLOOKUP(C65,Programacion!$K$4:$NQ$12,9,0),IF(ISERROR(VLOOKUP(D65,Programacion!$A$19:$H$249,2,0))," ",IF(VLOOKUP(C65,Programacion!$K$20:$M$249,3,0)&lt;&gt;" ",VLOOKUP(C65,Programacion!$K$20:$M$249,3,0),VLOOKUP(D65,Programacion!$A$19:$H$249,2,0)))))))</f>
        <v>ELEMENTOS DE AUDIO</v>
      </c>
      <c r="F65" s="262" t="str">
        <f>UPPER(IF(D65="e",HLOOKUP(C65,Programacion!$K$4:$NQ$12,9,0),IF(D65="V","VACACION", IF(D65="F",HLOOKUP(C65,Programacion!$K$4:$NQ$12,9,0),IF(ISERROR(VLOOKUP(D65,Programacion!$A$19:$H$249,6,0))," ",IF(VLOOKUP(C65,Programacion!$K$20:$O$249,4,0)&lt;&gt;" ",VLOOKUP(C65,Programacion!$K$20:$O$249,4,0),VLOOKUP(D65,Programacion!$A$19:$H$249,6,0)))))))</f>
        <v>PRÁCTICA 2. INCORPORACIÓN DE MULTIMEDIA EN LA WEB</v>
      </c>
      <c r="G65" s="263"/>
      <c r="H65" s="31"/>
      <c r="I65" s="31"/>
      <c r="J65" s="32"/>
      <c r="K65" s="55"/>
      <c r="L65" s="56"/>
      <c r="M65" s="30"/>
    </row>
    <row r="66" spans="1:13" ht="18" customHeight="1" x14ac:dyDescent="0.2">
      <c r="A66" s="255"/>
      <c r="B66" s="1" t="str">
        <f>HLOOKUP(C66,Programacion!$K$4:$NL$6,3,0)</f>
        <v>Mar</v>
      </c>
      <c r="C66" s="24">
        <f t="shared" si="0"/>
        <v>43375</v>
      </c>
      <c r="D66" s="165" t="str">
        <f>IF(HLOOKUP(C66,Programacion!$K$4:$NL$12,4,0)="V","V",IF(HLOOKUP(C66,Programacion!$K$4:$NL$12,4,0)="F","F",HLOOKUP(C66,Programacion!$K$4:$NL$12,8,0)))</f>
        <v>-</v>
      </c>
      <c r="E66" s="192" t="s">
        <v>217</v>
      </c>
      <c r="F66" s="262" t="str">
        <f>UPPER(IF(D66="e",HLOOKUP(C66,Programacion!$K$4:$NQ$12,9,0),IF(D66="V","VACACION", IF(D66="F",HLOOKUP(C66,Programacion!$K$4:$NQ$12,9,0),IF(ISERROR(VLOOKUP(D66,Programacion!$A$19:$H$249,6,0))," ",IF(VLOOKUP(C66,Programacion!$K$20:$O$249,4,0)&lt;&gt;" ",VLOOKUP(C66,Programacion!$K$20:$O$249,4,0),VLOOKUP(D66,Programacion!$A$19:$H$249,6,0)))))))</f>
        <v xml:space="preserve"> </v>
      </c>
      <c r="G66" s="263"/>
      <c r="H66" s="25"/>
      <c r="I66" s="25"/>
      <c r="J66" s="26"/>
      <c r="K66" s="55"/>
      <c r="L66" s="56"/>
      <c r="M66" s="67"/>
    </row>
    <row r="67" spans="1:13" ht="18" customHeight="1" x14ac:dyDescent="0.2">
      <c r="A67" s="255"/>
      <c r="B67" s="1" t="str">
        <f>HLOOKUP(C67,Programacion!$K$4:$NL$6,3,0)</f>
        <v>Mié</v>
      </c>
      <c r="C67" s="24">
        <f t="shared" si="0"/>
        <v>43376</v>
      </c>
      <c r="D67" s="165">
        <f>IF(HLOOKUP(C67,Programacion!$K$4:$NL$12,4,0)="V","V",IF(HLOOKUP(C67,Programacion!$K$4:$NL$12,4,0)="F","F",HLOOKUP(C67,Programacion!$K$4:$NL$12,8,0)))</f>
        <v>27</v>
      </c>
      <c r="E67" s="15" t="str">
        <f>UPPER(IF(D67="e",HLOOKUP(C67,Programacion!$K$4:$NQ$12,9,0),IF(D67="V","VACACION", IF(D67="F",HLOOKUP(C67,Programacion!$K$4:$NQ$12,9,0),IF(ISERROR(VLOOKUP(D67,Programacion!$A$19:$H$249,2,0))," ",IF(VLOOKUP(C67,Programacion!$K$20:$M$249,3,0)&lt;&gt;" ",VLOOKUP(C67,Programacion!$K$20:$M$249,3,0),VLOOKUP(D67,Programacion!$A$19:$H$249,2,0)))))))</f>
        <v>TIEMPO DE RESPUESTA</v>
      </c>
      <c r="F67" s="262" t="str">
        <f>UPPER(IF(D67="e",HLOOKUP(C67,Programacion!$K$4:$NQ$12,9,0),IF(D67="V","VACACION", IF(D67="F",HLOOKUP(C67,Programacion!$K$4:$NQ$12,9,0),IF(ISERROR(VLOOKUP(D67,Programacion!$A$19:$H$249,6,0))," ",IF(VLOOKUP(C67,Programacion!$K$20:$O$249,4,0)&lt;&gt;" ",VLOOKUP(C67,Programacion!$K$20:$O$249,4,0),VLOOKUP(D67,Programacion!$A$19:$H$249,6,0)))))))</f>
        <v/>
      </c>
      <c r="G67" s="263"/>
      <c r="H67" s="25"/>
      <c r="I67" s="25"/>
      <c r="J67" s="26"/>
      <c r="K67" s="55"/>
      <c r="L67" s="56"/>
      <c r="M67" s="67"/>
    </row>
    <row r="68" spans="1:13" ht="27.75" customHeight="1" x14ac:dyDescent="0.2">
      <c r="A68" s="255"/>
      <c r="B68" s="1" t="str">
        <f>HLOOKUP(C68,Programacion!$K$4:$NL$6,3,0)</f>
        <v>Jue</v>
      </c>
      <c r="C68" s="24">
        <f t="shared" si="0"/>
        <v>43377</v>
      </c>
      <c r="D68" s="165" t="str">
        <f>IF(HLOOKUP(C68,Programacion!$K$4:$NL$12,4,0)="V","V",IF(HLOOKUP(C68,Programacion!$K$4:$NL$12,4,0)="F","F",HLOOKUP(C68,Programacion!$K$4:$NL$12,8,0)))</f>
        <v>F</v>
      </c>
      <c r="E68" s="15" t="str">
        <f>UPPER(IF(D68="e",HLOOKUP(C68,Programacion!$K$4:$NQ$12,9,0),IF(D68="V","VACACION", IF(D68="F",HLOOKUP(C68,Programacion!$K$4:$NQ$12,9,0),IF(ISERROR(VLOOKUP(D68,Programacion!$A$19:$H$249,2,0))," ",IF(VLOOKUP(C68,Programacion!$K$20:$M$249,3,0)&lt;&gt;" ",VLOOKUP(C68,Programacion!$K$20:$M$249,3,0),VLOOKUP(D68,Programacion!$A$19:$H$249,2,0)))))))</f>
        <v>FERIADO ANIVERSARIO DE UNIVALLE</v>
      </c>
      <c r="F68" s="262" t="str">
        <f>UPPER(IF(D68="e",HLOOKUP(C68,Programacion!$K$4:$NQ$12,9,0),IF(D68="V","VACACION", IF(D68="F",HLOOKUP(C68,Programacion!$K$4:$NQ$12,9,0),IF(ISERROR(VLOOKUP(D68,Programacion!$A$19:$H$249,6,0))," ",IF(VLOOKUP(C68,Programacion!$K$20:$O$249,4,0)&lt;&gt;" ",VLOOKUP(C68,Programacion!$K$20:$O$249,4,0),VLOOKUP(D68,Programacion!$A$19:$H$249,6,0)))))))</f>
        <v>FERIADO ANIVERSARIO DE UNIVALLE</v>
      </c>
      <c r="G68" s="263"/>
      <c r="H68" s="25"/>
      <c r="I68" s="25"/>
      <c r="J68" s="26"/>
      <c r="K68" s="55"/>
      <c r="L68" s="56"/>
      <c r="M68" s="67"/>
    </row>
    <row r="69" spans="1:13" ht="30.75" customHeight="1" x14ac:dyDescent="0.2">
      <c r="A69" s="255"/>
      <c r="B69" s="1" t="str">
        <f>HLOOKUP(C69,Programacion!$K$4:$NL$6,3,0)</f>
        <v>Vie</v>
      </c>
      <c r="C69" s="24">
        <f t="shared" si="0"/>
        <v>43378</v>
      </c>
      <c r="D69" s="165" t="str">
        <f>IF(HLOOKUP(C69,Programacion!$K$4:$NL$12,4,0)="V","V",IF(HLOOKUP(C69,Programacion!$K$4:$NL$12,4,0)="F","F",HLOOKUP(C69,Programacion!$K$4:$NL$12,8,0)))</f>
        <v>-</v>
      </c>
      <c r="E69" s="15" t="str">
        <f>UPPER(IF(D69="e",HLOOKUP(C69,Programacion!$K$4:$NQ$12,9,0),IF(D69="V","VACACION", IF(D69="F",HLOOKUP(C69,Programacion!$K$4:$NQ$12,9,0),IF(ISERROR(VLOOKUP(D69,Programacion!$A$19:$H$249,2,0))," ",IF(VLOOKUP(C69,Programacion!$K$20:$M$249,3,0)&lt;&gt;" ",VLOOKUP(C69,Programacion!$K$20:$M$249,3,0),VLOOKUP(D69,Programacion!$A$19:$H$249,2,0)))))))</f>
        <v xml:space="preserve"> </v>
      </c>
      <c r="F69" s="262" t="str">
        <f>UPPER(IF(D69="e",HLOOKUP(C69,Programacion!$K$4:$NQ$12,9,0),IF(D69="V","VACACION", IF(D69="F",HLOOKUP(C69,Programacion!$K$4:$NQ$12,9,0),IF(ISERROR(VLOOKUP(D69,Programacion!$A$19:$H$249,6,0))," ",IF(VLOOKUP(C69,Programacion!$K$20:$O$249,4,0)&lt;&gt;" ",VLOOKUP(C69,Programacion!$K$20:$O$249,4,0),VLOOKUP(D69,Programacion!$A$19:$H$249,6,0)))))))</f>
        <v xml:space="preserve"> </v>
      </c>
      <c r="G69" s="263"/>
      <c r="H69" s="25"/>
      <c r="I69" s="25"/>
      <c r="J69" s="26"/>
      <c r="K69" s="55"/>
      <c r="L69" s="56"/>
      <c r="M69" s="67"/>
    </row>
    <row r="70" spans="1:13" ht="18" customHeight="1" x14ac:dyDescent="0.2">
      <c r="A70" s="256"/>
      <c r="B70" s="1" t="str">
        <f>HLOOKUP(C70,Programacion!$K$4:$NL$6,3,0)</f>
        <v>Sáb</v>
      </c>
      <c r="C70" s="24">
        <f t="shared" si="0"/>
        <v>43379</v>
      </c>
      <c r="D70" s="165" t="str">
        <f>IF(HLOOKUP(C70,Programacion!$K$4:$NL$12,4,0)="V","V",IF(HLOOKUP(C70,Programacion!$K$4:$NL$12,4,0)="F","F",HLOOKUP(C70,Programacion!$K$4:$NL$12,8,0)))</f>
        <v>-</v>
      </c>
      <c r="E70" s="15" t="str">
        <f>UPPER(IF(D70="e",HLOOKUP(C70,Programacion!$K$4:$NQ$12,9,0),IF(D70="V","VACACION", IF(D70="F",HLOOKUP(C70,Programacion!$K$4:$NQ$12,9,0),IF(ISERROR(VLOOKUP(D70,Programacion!$A$19:$H$249,2,0))," ",IF(VLOOKUP(C70,Programacion!$K$20:$M$249,3,0)&lt;&gt;" ",VLOOKUP(C70,Programacion!$K$20:$M$249,3,0),VLOOKUP(D70,Programacion!$A$19:$H$249,2,0)))))))</f>
        <v xml:space="preserve"> </v>
      </c>
      <c r="F70" s="262" t="str">
        <f>UPPER(IF(D70="e",HLOOKUP(C70,Programacion!$K$4:$NQ$12,9,0),IF(D70="V","VACACION", IF(D70="F",HLOOKUP(C70,Programacion!$K$4:$NQ$12,9,0),IF(ISERROR(VLOOKUP(D70,Programacion!$A$19:$H$249,6,0))," ",IF(VLOOKUP(C70,Programacion!$K$20:$O$249,4,0)&lt;&gt;" ",VLOOKUP(C70,Programacion!$K$20:$O$249,4,0),VLOOKUP(D70,Programacion!$A$19:$H$249,6,0)))))))</f>
        <v xml:space="preserve"> </v>
      </c>
      <c r="G70" s="263"/>
      <c r="H70" s="25"/>
      <c r="I70" s="25"/>
      <c r="J70" s="26"/>
      <c r="K70" s="55"/>
      <c r="L70" s="56"/>
      <c r="M70" s="68"/>
    </row>
    <row r="71" spans="1:13" ht="21" customHeight="1" x14ac:dyDescent="0.2">
      <c r="A71" s="254">
        <v>11</v>
      </c>
      <c r="B71" s="1" t="str">
        <f>HLOOKUP(C71,Programacion!$K$4:$NL$6,3,0)</f>
        <v>Lun</v>
      </c>
      <c r="C71" s="24">
        <f>C70+2</f>
        <v>43381</v>
      </c>
      <c r="D71" s="165">
        <f>IF(HLOOKUP(C71,Programacion!$K$4:$NL$12,4,0)="V","V",IF(HLOOKUP(C71,Programacion!$K$4:$NL$12,4,0)="F","F",HLOOKUP(C71,Programacion!$K$4:$NL$12,8,0)))</f>
        <v>28</v>
      </c>
      <c r="E71" s="15" t="str">
        <f>UPPER(IF(D71="e",HLOOKUP(C71,Programacion!$K$4:$NQ$12,9,0),IF(D71="V","VACACION", IF(D71="F",HLOOKUP(C71,Programacion!$K$4:$NQ$12,9,0),IF(ISERROR(VLOOKUP(D71,Programacion!$A$19:$H$249,2,0))," ",IF(VLOOKUP(C71,Programacion!$K$20:$M$249,3,0)&lt;&gt;" ",VLOOKUP(C71,Programacion!$K$20:$M$249,3,0),VLOOKUP(D71,Programacion!$A$19:$H$249,2,0)))))))</f>
        <v>DERECHOS DE AUTOR Y COPYRIGHT</v>
      </c>
      <c r="F71" s="262" t="str">
        <f>UPPER(IF(D71="e",HLOOKUP(C71,Programacion!$K$4:$NQ$12,9,0),IF(D71="V","VACACION", IF(D71="F",HLOOKUP(C71,Programacion!$K$4:$NQ$12,9,0),IF(ISERROR(VLOOKUP(D71,Programacion!$A$19:$H$249,6,0))," ",IF(VLOOKUP(C71,Programacion!$K$20:$O$249,4,0)&lt;&gt;" ",VLOOKUP(C71,Programacion!$K$20:$O$249,4,0),VLOOKUP(D71,Programacion!$A$19:$H$249,6,0)))))))</f>
        <v/>
      </c>
      <c r="G71" s="263"/>
      <c r="H71" s="25"/>
      <c r="I71" s="25"/>
      <c r="J71" s="26"/>
      <c r="K71" s="55"/>
      <c r="L71" s="56"/>
      <c r="M71" s="30"/>
    </row>
    <row r="72" spans="1:13" ht="18" customHeight="1" x14ac:dyDescent="0.2">
      <c r="A72" s="255"/>
      <c r="B72" s="1" t="str">
        <f>HLOOKUP(C72,Programacion!$K$4:$NL$6,3,0)</f>
        <v>Mar</v>
      </c>
      <c r="C72" s="24">
        <f t="shared" si="0"/>
        <v>43382</v>
      </c>
      <c r="D72" s="165" t="str">
        <f>IF(HLOOKUP(C72,Programacion!$K$4:$NL$12,4,0)="V","V",IF(HLOOKUP(C72,Programacion!$K$4:$NL$12,4,0)="F","F",HLOOKUP(C72,Programacion!$K$4:$NL$12,8,0)))</f>
        <v>-</v>
      </c>
      <c r="E72" s="15" t="str">
        <f>UPPER(IF(D72="e",HLOOKUP(C72,Programacion!$K$4:$NQ$12,9,0),IF(D72="V","VACACION", IF(D72="F",HLOOKUP(C72,Programacion!$K$4:$NQ$12,9,0),IF(ISERROR(VLOOKUP(D72,Programacion!$A$19:$H$249,2,0))," ",IF(VLOOKUP(C72,Programacion!$K$20:$M$249,3,0)&lt;&gt;" ",VLOOKUP(C72,Programacion!$K$20:$M$249,3,0),VLOOKUP(D72,Programacion!$A$19:$H$249,2,0)))))))</f>
        <v xml:space="preserve"> </v>
      </c>
      <c r="F72" s="262" t="str">
        <f>UPPER(IF(D72="e",HLOOKUP(C72,Programacion!$K$4:$NQ$12,9,0),IF(D72="V","VACACION", IF(D72="F",HLOOKUP(C72,Programacion!$K$4:$NQ$12,9,0),IF(ISERROR(VLOOKUP(D72,Programacion!$A$19:$H$249,6,0))," ",IF(VLOOKUP(C72,Programacion!$K$20:$O$249,4,0)&lt;&gt;" ",VLOOKUP(C72,Programacion!$K$20:$O$249,4,0),VLOOKUP(D72,Programacion!$A$19:$H$249,6,0)))))))</f>
        <v xml:space="preserve"> </v>
      </c>
      <c r="G72" s="263"/>
      <c r="H72" s="25"/>
      <c r="I72" s="25"/>
      <c r="J72" s="26"/>
      <c r="K72" s="55"/>
      <c r="L72" s="56"/>
      <c r="M72" s="67"/>
    </row>
    <row r="73" spans="1:13" ht="18" customHeight="1" x14ac:dyDescent="0.2">
      <c r="A73" s="255"/>
      <c r="B73" s="1" t="str">
        <f>HLOOKUP(C73,Programacion!$K$4:$NL$6,3,0)</f>
        <v>Mié</v>
      </c>
      <c r="C73" s="24">
        <f t="shared" si="0"/>
        <v>43383</v>
      </c>
      <c r="D73" s="165">
        <f>IF(HLOOKUP(C73,Programacion!$K$4:$NL$12,4,0)="V","V",IF(HLOOKUP(C73,Programacion!$K$4:$NL$12,4,0)="F","F",HLOOKUP(C73,Programacion!$K$4:$NL$12,8,0)))</f>
        <v>29</v>
      </c>
      <c r="E73" s="15" t="str">
        <f>UPPER(IF(D73="e",HLOOKUP(C73,Programacion!$K$4:$NQ$12,9,0),IF(D73="V","VACACION", IF(D73="F",HLOOKUP(C73,Programacion!$K$4:$NQ$12,9,0),IF(ISERROR(VLOOKUP(D73,Programacion!$A$19:$H$249,2,0))," ",IF(VLOOKUP(C73,Programacion!$K$20:$M$249,3,0)&lt;&gt;" ",VLOOKUP(C73,Programacion!$K$20:$M$249,3,0),VLOOKUP(D73,Programacion!$A$19:$H$249,2,0)))))))</f>
        <v>MVC</v>
      </c>
      <c r="F73" s="262" t="str">
        <f>UPPER(IF(D73="e",HLOOKUP(C73,Programacion!$K$4:$NQ$12,9,0),IF(D73="V","VACACION", IF(D73="F",HLOOKUP(C73,Programacion!$K$4:$NQ$12,9,0),IF(ISERROR(VLOOKUP(D73,Programacion!$A$19:$H$249,6,0))," ",IF(VLOOKUP(C73,Programacion!$K$20:$O$249,4,0)&lt;&gt;" ",VLOOKUP(C73,Programacion!$K$20:$O$249,4,0),VLOOKUP(D73,Programacion!$A$19:$H$249,6,0)))))))</f>
        <v/>
      </c>
      <c r="G73" s="263"/>
      <c r="H73" s="25"/>
      <c r="I73" s="25"/>
      <c r="J73" s="26"/>
      <c r="K73" s="55"/>
      <c r="L73" s="56"/>
      <c r="M73" s="67"/>
    </row>
    <row r="74" spans="1:13" ht="18" customHeight="1" x14ac:dyDescent="0.2">
      <c r="A74" s="255"/>
      <c r="B74" s="1" t="str">
        <f>HLOOKUP(C74,Programacion!$K$4:$NL$6,3,0)</f>
        <v>Jue</v>
      </c>
      <c r="C74" s="24">
        <f t="shared" si="0"/>
        <v>43384</v>
      </c>
      <c r="D74" s="165">
        <f>IF(HLOOKUP(C74,Programacion!$K$4:$NL$12,4,0)="V","V",IF(HLOOKUP(C74,Programacion!$K$4:$NL$12,4,0)="F","F",HLOOKUP(C74,Programacion!$K$4:$NL$12,8,0)))</f>
        <v>30</v>
      </c>
      <c r="E74" s="15" t="str">
        <f>UPPER(IF(D74="e",HLOOKUP(C74,Programacion!$K$4:$NQ$12,9,0),IF(D74="V","VACACION", IF(D74="F",HLOOKUP(C74,Programacion!$K$4:$NQ$12,9,0),IF(ISERROR(VLOOKUP(D74,Programacion!$A$19:$H$249,2,0))," ",IF(VLOOKUP(C74,Programacion!$K$20:$M$249,3,0)&lt;&gt;" ",VLOOKUP(C74,Programacion!$K$20:$M$249,3,0),VLOOKUP(D74,Programacion!$A$19:$H$249,2,0)))))))</f>
        <v>MVC</v>
      </c>
      <c r="F74" s="262" t="str">
        <f>UPPER(IF(D74="e",HLOOKUP(C74,Programacion!$K$4:$NQ$12,9,0),IF(D74="V","VACACION", IF(D74="F",HLOOKUP(C74,Programacion!$K$4:$NQ$12,9,0),IF(ISERROR(VLOOKUP(D74,Programacion!$A$19:$H$249,6,0))," ",IF(VLOOKUP(C74,Programacion!$K$20:$O$249,4,0)&lt;&gt;" ",VLOOKUP(C74,Programacion!$K$20:$O$249,4,0),VLOOKUP(D74,Programacion!$A$19:$H$249,6,0)))))))</f>
        <v/>
      </c>
      <c r="G74" s="263"/>
      <c r="H74" s="25"/>
      <c r="I74" s="25"/>
      <c r="J74" s="26"/>
      <c r="K74" s="55"/>
      <c r="L74" s="56"/>
      <c r="M74" s="67"/>
    </row>
    <row r="75" spans="1:13" ht="18" customHeight="1" x14ac:dyDescent="0.2">
      <c r="A75" s="255"/>
      <c r="B75" s="1" t="str">
        <f>HLOOKUP(C75,Programacion!$K$4:$NL$6,3,0)</f>
        <v>Vie</v>
      </c>
      <c r="C75" s="24">
        <f t="shared" si="0"/>
        <v>43385</v>
      </c>
      <c r="D75" s="165" t="str">
        <f>IF(HLOOKUP(C75,Programacion!$K$4:$NL$12,4,0)="V","V",IF(HLOOKUP(C75,Programacion!$K$4:$NL$12,4,0)="F","F",HLOOKUP(C75,Programacion!$K$4:$NL$12,8,0)))</f>
        <v>-</v>
      </c>
      <c r="E75" s="15" t="str">
        <f>UPPER(IF(D75="e",HLOOKUP(C75,Programacion!$K$4:$NQ$12,9,0),IF(D75="V","VACACION", IF(D75="F",HLOOKUP(C75,Programacion!$K$4:$NQ$12,9,0),IF(ISERROR(VLOOKUP(D75,Programacion!$A$19:$H$249,2,0))," ",IF(VLOOKUP(C75,Programacion!$K$20:$M$249,3,0)&lt;&gt;" ",VLOOKUP(C75,Programacion!$K$20:$M$249,3,0),VLOOKUP(D75,Programacion!$A$19:$H$249,2,0)))))))</f>
        <v xml:space="preserve"> </v>
      </c>
      <c r="F75" s="262" t="str">
        <f>UPPER(IF(D75="e",HLOOKUP(C75,Programacion!$K$4:$NQ$12,9,0),IF(D75="V","VACACION", IF(D75="F",HLOOKUP(C75,Programacion!$K$4:$NQ$12,9,0),IF(ISERROR(VLOOKUP(D75,Programacion!$A$19:$H$249,6,0))," ",IF(VLOOKUP(C75,Programacion!$K$20:$O$249,4,0)&lt;&gt;" ",VLOOKUP(C75,Programacion!$K$20:$O$249,4,0),VLOOKUP(D75,Programacion!$A$19:$H$249,6,0)))))))</f>
        <v xml:space="preserve"> </v>
      </c>
      <c r="G75" s="263"/>
      <c r="H75" s="25"/>
      <c r="I75" s="25"/>
      <c r="J75" s="26"/>
      <c r="K75" s="55"/>
      <c r="L75" s="56"/>
      <c r="M75" s="67"/>
    </row>
    <row r="76" spans="1:13" ht="18" customHeight="1" x14ac:dyDescent="0.2">
      <c r="A76" s="256"/>
      <c r="B76" s="1" t="str">
        <f>HLOOKUP(C76,Programacion!$K$4:$NL$6,3,0)</f>
        <v>Sáb</v>
      </c>
      <c r="C76" s="24">
        <f t="shared" si="0"/>
        <v>43386</v>
      </c>
      <c r="D76" s="165" t="str">
        <f>IF(HLOOKUP(C76,Programacion!$K$4:$NL$12,4,0)="V","V",IF(HLOOKUP(C76,Programacion!$K$4:$NL$12,4,0)="F","F",HLOOKUP(C76,Programacion!$K$4:$NL$12,8,0)))</f>
        <v>-</v>
      </c>
      <c r="E76" s="15" t="str">
        <f>UPPER(IF(D76="e",HLOOKUP(C76,Programacion!$K$4:$NQ$12,9,0),IF(D76="V","VACACION", IF(D76="F",HLOOKUP(C76,Programacion!$K$4:$NQ$12,9,0),IF(ISERROR(VLOOKUP(D76,Programacion!$A$19:$H$249,2,0))," ",IF(VLOOKUP(C76,Programacion!$K$20:$M$249,3,0)&lt;&gt;" ",VLOOKUP(C76,Programacion!$K$20:$M$249,3,0),VLOOKUP(D76,Programacion!$A$19:$H$249,2,0)))))))</f>
        <v xml:space="preserve"> </v>
      </c>
      <c r="F76" s="262" t="str">
        <f>UPPER(IF(D76="e",HLOOKUP(C76,Programacion!$K$4:$NQ$12,9,0),IF(D76="V","VACACION", IF(D76="F",HLOOKUP(C76,Programacion!$K$4:$NQ$12,9,0),IF(ISERROR(VLOOKUP(D76,Programacion!$A$19:$H$249,6,0))," ",IF(VLOOKUP(C76,Programacion!$K$20:$O$249,4,0)&lt;&gt;" ",VLOOKUP(C76,Programacion!$K$20:$O$249,4,0),VLOOKUP(D76,Programacion!$A$19:$H$249,6,0)))))))</f>
        <v xml:space="preserve"> </v>
      </c>
      <c r="G76" s="263"/>
      <c r="H76" s="25"/>
      <c r="I76" s="25"/>
      <c r="J76" s="26"/>
      <c r="K76" s="55"/>
      <c r="L76" s="56"/>
      <c r="M76" s="68"/>
    </row>
    <row r="77" spans="1:13" ht="18" customHeight="1" x14ac:dyDescent="0.2">
      <c r="A77" s="254">
        <v>12</v>
      </c>
      <c r="B77" s="1" t="str">
        <f>HLOOKUP(C77,Programacion!$K$4:$NL$6,3,0)</f>
        <v>Lun</v>
      </c>
      <c r="C77" s="24">
        <f>C76+2</f>
        <v>43388</v>
      </c>
      <c r="D77" s="165">
        <f>IF(HLOOKUP(C77,Programacion!$K$4:$NL$12,4,0)="V","V",IF(HLOOKUP(C77,Programacion!$K$4:$NL$12,4,0)="F","F",HLOOKUP(C77,Programacion!$K$4:$NL$12,8,0)))</f>
        <v>31</v>
      </c>
      <c r="E77" s="15" t="str">
        <f>UPPER(IF(D77="e",HLOOKUP(C77,Programacion!$K$4:$NQ$12,9,0),IF(D77="V","VACACION", IF(D77="F",HLOOKUP(C77,Programacion!$K$4:$NQ$12,9,0),IF(ISERROR(VLOOKUP(D77,Programacion!$A$19:$H$249,2,0))," ",IF(VLOOKUP(C77,Programacion!$K$20:$M$249,3,0)&lt;&gt;" ",VLOOKUP(C77,Programacion!$K$20:$M$249,3,0),VLOOKUP(D77,Programacion!$A$19:$H$249,2,0)))))))</f>
        <v>MVC</v>
      </c>
      <c r="F77" s="262" t="str">
        <f>UPPER(IF(D77="e",HLOOKUP(C77,Programacion!$K$4:$NQ$12,9,0),IF(D77="V","VACACION", IF(D77="F",HLOOKUP(C77,Programacion!$K$4:$NQ$12,9,0),IF(ISERROR(VLOOKUP(D77,Programacion!$A$19:$H$249,6,0))," ",IF(VLOOKUP(C77,Programacion!$K$20:$O$249,4,0)&lt;&gt;" ",VLOOKUP(C77,Programacion!$K$20:$O$249,4,0),VLOOKUP(D77,Programacion!$A$19:$H$249,6,0)))))))</f>
        <v/>
      </c>
      <c r="G77" s="263"/>
      <c r="H77" s="25"/>
      <c r="I77" s="25"/>
      <c r="J77" s="26"/>
      <c r="K77" s="55"/>
      <c r="L77" s="56"/>
      <c r="M77" s="30"/>
    </row>
    <row r="78" spans="1:13" ht="18" customHeight="1" x14ac:dyDescent="0.2">
      <c r="A78" s="255"/>
      <c r="B78" s="1" t="str">
        <f>HLOOKUP(C78,Programacion!$K$4:$NL$6,3,0)</f>
        <v>Mar</v>
      </c>
      <c r="C78" s="24">
        <f>C77+1</f>
        <v>43389</v>
      </c>
      <c r="D78" s="165" t="str">
        <f>IF(HLOOKUP(C78,Programacion!$K$4:$NL$12,4,0)="V","V",IF(HLOOKUP(C78,Programacion!$K$4:$NL$12,4,0)="F","F",HLOOKUP(C78,Programacion!$K$4:$NL$12,8,0)))</f>
        <v>-</v>
      </c>
      <c r="E78" s="192" t="s">
        <v>218</v>
      </c>
      <c r="F78" s="262" t="str">
        <f>UPPER(IF(D78="e",HLOOKUP(C78,Programacion!$K$4:$NQ$12,9,0),IF(D78="V","VACACION", IF(D78="F",HLOOKUP(C78,Programacion!$K$4:$NQ$12,9,0),IF(ISERROR(VLOOKUP(D78,Programacion!$A$19:$H$249,6,0))," ",IF(VLOOKUP(C78,Programacion!$K$20:$O$249,4,0)&lt;&gt;" ",VLOOKUP(C78,Programacion!$K$20:$O$249,4,0),VLOOKUP(D78,Programacion!$A$19:$H$249,6,0)))))))</f>
        <v xml:space="preserve"> </v>
      </c>
      <c r="G78" s="263"/>
      <c r="H78" s="25"/>
      <c r="I78" s="25"/>
      <c r="J78" s="26"/>
      <c r="K78" s="55"/>
      <c r="L78" s="56"/>
      <c r="M78" s="67"/>
    </row>
    <row r="79" spans="1:13" ht="18" customHeight="1" x14ac:dyDescent="0.2">
      <c r="A79" s="255"/>
      <c r="B79" s="1" t="str">
        <f>HLOOKUP(C79,Programacion!$K$4:$NL$6,3,0)</f>
        <v>Mié</v>
      </c>
      <c r="C79" s="24">
        <f>C78+1</f>
        <v>43390</v>
      </c>
      <c r="D79" s="165">
        <f>IF(HLOOKUP(C79,Programacion!$K$4:$NL$12,4,0)="V","V",IF(HLOOKUP(C79,Programacion!$K$4:$NL$12,4,0)="F","F",HLOOKUP(C79,Programacion!$K$4:$NL$12,8,0)))</f>
        <v>32</v>
      </c>
      <c r="E79" s="15" t="str">
        <f>UPPER(IF(D79="e",HLOOKUP(C79,Programacion!$K$4:$NQ$12,9,0),IF(D79="V","VACACION", IF(D79="F",HLOOKUP(C79,Programacion!$K$4:$NQ$12,9,0),IF(ISERROR(VLOOKUP(D79,Programacion!$A$19:$H$249,2,0))," ",IF(VLOOKUP(C79,Programacion!$K$20:$M$249,3,0)&lt;&gt;" ",VLOOKUP(C79,Programacion!$K$20:$M$249,3,0),VLOOKUP(D79,Programacion!$A$19:$H$249,2,0)))))))</f>
        <v>MVC</v>
      </c>
      <c r="F79" s="262" t="str">
        <f>UPPER(IF(D79="e",HLOOKUP(C79,Programacion!$K$4:$NQ$12,9,0),IF(D79="V","VACACION", IF(D79="F",HLOOKUP(C79,Programacion!$K$4:$NQ$12,9,0),IF(ISERROR(VLOOKUP(D79,Programacion!$A$19:$H$249,6,0))," ",IF(VLOOKUP(C79,Programacion!$K$20:$O$249,4,0)&lt;&gt;" ",VLOOKUP(C79,Programacion!$K$20:$O$249,4,0),VLOOKUP(D79,Programacion!$A$19:$H$249,6,0)))))))</f>
        <v/>
      </c>
      <c r="G79" s="263"/>
      <c r="H79" s="25"/>
      <c r="I79" s="25"/>
      <c r="J79" s="26"/>
      <c r="K79" s="55"/>
      <c r="L79" s="56"/>
      <c r="M79" s="67"/>
    </row>
    <row r="80" spans="1:13" ht="18" customHeight="1" x14ac:dyDescent="0.2">
      <c r="A80" s="255"/>
      <c r="B80" s="1" t="str">
        <f>HLOOKUP(C80,Programacion!$K$4:$NL$6,3,0)</f>
        <v>Jue</v>
      </c>
      <c r="C80" s="24">
        <f>C79+1</f>
        <v>43391</v>
      </c>
      <c r="D80" s="165">
        <f>IF(HLOOKUP(C80,Programacion!$K$4:$NL$12,4,0)="V","V",IF(HLOOKUP(C80,Programacion!$K$4:$NL$12,4,0)="F","F",HLOOKUP(C80,Programacion!$K$4:$NL$12,8,0)))</f>
        <v>33</v>
      </c>
      <c r="E80" s="15" t="str">
        <f>UPPER(IF(D80="e",HLOOKUP(C80,Programacion!$K$4:$NQ$12,9,0),IF(D80="V","VACACION", IF(D80="F",HLOOKUP(C80,Programacion!$K$4:$NQ$12,9,0),IF(ISERROR(VLOOKUP(D80,Programacion!$A$19:$H$249,2,0))," ",IF(VLOOKUP(C80,Programacion!$K$20:$M$249,3,0)&lt;&gt;" ",VLOOKUP(C80,Programacion!$K$20:$M$249,3,0),VLOOKUP(D80,Programacion!$A$19:$H$249,2,0)))))))</f>
        <v>MVC</v>
      </c>
      <c r="F80" s="262" t="str">
        <f>UPPER(IF(D80="e",HLOOKUP(C80,Programacion!$K$4:$NQ$12,9,0),IF(D80="V","VACACION", IF(D80="F",HLOOKUP(C80,Programacion!$K$4:$NQ$12,9,0),IF(ISERROR(VLOOKUP(D80,Programacion!$A$19:$H$249,6,0))," ",IF(VLOOKUP(C80,Programacion!$K$20:$O$249,4,0)&lt;&gt;" ",VLOOKUP(C80,Programacion!$K$20:$O$249,4,0),VLOOKUP(D80,Programacion!$A$19:$H$249,6,0)))))))</f>
        <v/>
      </c>
      <c r="G80" s="263"/>
      <c r="H80" s="25"/>
      <c r="I80" s="25"/>
      <c r="J80" s="26"/>
      <c r="K80" s="55"/>
      <c r="L80" s="56"/>
      <c r="M80" s="67"/>
    </row>
    <row r="81" spans="1:13" ht="18" customHeight="1" x14ac:dyDescent="0.2">
      <c r="A81" s="255"/>
      <c r="B81" s="1" t="str">
        <f>HLOOKUP(C81,Programacion!$K$4:$NL$6,3,0)</f>
        <v>Vie</v>
      </c>
      <c r="C81" s="24">
        <f>C80+1</f>
        <v>43392</v>
      </c>
      <c r="D81" s="165" t="str">
        <f>IF(HLOOKUP(C81,Programacion!$K$4:$NL$12,4,0)="V","V",IF(HLOOKUP(C81,Programacion!$K$4:$NL$12,4,0)="F","F",HLOOKUP(C81,Programacion!$K$4:$NL$12,8,0)))</f>
        <v>-</v>
      </c>
      <c r="E81" s="15" t="str">
        <f>UPPER(IF(D81="e",HLOOKUP(C81,Programacion!$K$4:$NQ$12,9,0),IF(D81="V","VACACION", IF(D81="F",HLOOKUP(C81,Programacion!$K$4:$NQ$12,9,0),IF(ISERROR(VLOOKUP(D81,Programacion!$A$19:$H$249,2,0))," ",IF(VLOOKUP(C81,Programacion!$K$20:$M$249,3,0)&lt;&gt;" ",VLOOKUP(C81,Programacion!$K$20:$M$249,3,0),VLOOKUP(D81,Programacion!$A$19:$H$249,2,0)))))))</f>
        <v xml:space="preserve"> </v>
      </c>
      <c r="F81" s="262" t="str">
        <f>UPPER(IF(D81="e",HLOOKUP(C81,Programacion!$K$4:$NQ$12,9,0),IF(D81="V","VACACION", IF(D81="F",HLOOKUP(C81,Programacion!$K$4:$NQ$12,9,0),IF(ISERROR(VLOOKUP(D81,Programacion!$A$19:$H$249,6,0))," ",IF(VLOOKUP(C81,Programacion!$K$20:$O$249,4,0)&lt;&gt;" ",VLOOKUP(C81,Programacion!$K$20:$O$249,4,0),VLOOKUP(D81,Programacion!$A$19:$H$249,6,0)))))))</f>
        <v xml:space="preserve"> </v>
      </c>
      <c r="G81" s="263"/>
      <c r="H81" s="25"/>
      <c r="I81" s="25"/>
      <c r="J81" s="26"/>
      <c r="K81" s="55"/>
      <c r="L81" s="56"/>
      <c r="M81" s="67"/>
    </row>
    <row r="82" spans="1:13" ht="18" customHeight="1" x14ac:dyDescent="0.2">
      <c r="A82" s="256"/>
      <c r="B82" s="1" t="str">
        <f>HLOOKUP(C82,Programacion!$K$4:$NL$6,3,0)</f>
        <v>Sáb</v>
      </c>
      <c r="C82" s="24">
        <f>C81+1</f>
        <v>43393</v>
      </c>
      <c r="D82" s="165" t="str">
        <f>IF(HLOOKUP(C82,Programacion!$K$4:$NL$12,4,0)="V","V",IF(HLOOKUP(C82,Programacion!$K$4:$NL$12,4,0)="F","F",HLOOKUP(C82,Programacion!$K$4:$NL$12,8,0)))</f>
        <v>-</v>
      </c>
      <c r="E82" s="15" t="str">
        <f>UPPER(IF(D82="e",HLOOKUP(C82,Programacion!$K$4:$NQ$12,9,0),IF(D82="V","VACACION", IF(D82="F",HLOOKUP(C82,Programacion!$K$4:$NQ$12,9,0),IF(ISERROR(VLOOKUP(D82,Programacion!$A$19:$H$249,2,0))," ",IF(VLOOKUP(C82,Programacion!$K$20:$M$249,3,0)&lt;&gt;" ",VLOOKUP(C82,Programacion!$K$20:$M$249,3,0),VLOOKUP(D82,Programacion!$A$19:$H$249,2,0)))))))</f>
        <v xml:space="preserve"> </v>
      </c>
      <c r="F82" s="262" t="str">
        <f>UPPER(IF(D82="e",HLOOKUP(C82,Programacion!$K$4:$NQ$12,9,0),IF(D82="V","VACACION", IF(D82="F",HLOOKUP(C82,Programacion!$K$4:$NQ$12,9,0),IF(ISERROR(VLOOKUP(D82,Programacion!$A$19:$H$249,6,0))," ",IF(VLOOKUP(C82,Programacion!$K$20:$O$249,4,0)&lt;&gt;" ",VLOOKUP(C82,Programacion!$K$20:$O$249,4,0),VLOOKUP(D82,Programacion!$A$19:$H$249,6,0)))))))</f>
        <v xml:space="preserve"> </v>
      </c>
      <c r="G82" s="263"/>
      <c r="H82" s="25"/>
      <c r="I82" s="25"/>
      <c r="J82" s="26"/>
      <c r="K82" s="55"/>
      <c r="L82" s="56"/>
      <c r="M82" s="68"/>
    </row>
    <row r="83" spans="1:13" ht="18" customHeight="1" x14ac:dyDescent="0.2">
      <c r="A83" s="254">
        <v>13</v>
      </c>
      <c r="B83" s="1" t="str">
        <f>HLOOKUP(C83,Programacion!$K$4:$NL$6,3,0)</f>
        <v>Lun</v>
      </c>
      <c r="C83" s="24">
        <f>C82+2</f>
        <v>43395</v>
      </c>
      <c r="D83" s="165">
        <f>IF(HLOOKUP(C83,Programacion!$K$4:$NL$12,4,0)="V","V",IF(HLOOKUP(C83,Programacion!$K$4:$NL$12,4,0)="F","F",HLOOKUP(C83,Programacion!$K$4:$NL$12,8,0)))</f>
        <v>34</v>
      </c>
      <c r="E83" s="15" t="str">
        <f>UPPER(IF(D83="e",HLOOKUP(C83,Programacion!$K$4:$NQ$12,9,0),IF(D83="V","VACACION", IF(D83="F",HLOOKUP(C83,Programacion!$K$4:$NQ$12,9,0),IF(ISERROR(VLOOKUP(D83,Programacion!$A$19:$H$249,2,0))," ",IF(VLOOKUP(C83,Programacion!$K$20:$M$249,3,0)&lt;&gt;" ",VLOOKUP(C83,Programacion!$K$20:$M$249,3,0),VLOOKUP(D83,Programacion!$A$19:$H$249,2,0)))))))</f>
        <v>MVC</v>
      </c>
      <c r="F83" s="262" t="str">
        <f>UPPER(IF(D83="e",HLOOKUP(C83,Programacion!$K$4:$NQ$12,9,0),IF(D83="V","VACACION", IF(D83="F",HLOOKUP(C83,Programacion!$K$4:$NQ$12,9,0),IF(ISERROR(VLOOKUP(D83,Programacion!$A$19:$H$249,6,0))," ",IF(VLOOKUP(C83,Programacion!$K$20:$O$249,4,0)&lt;&gt;" ",VLOOKUP(C83,Programacion!$K$20:$O$249,4,0),VLOOKUP(D83,Programacion!$A$19:$H$249,6,0)))))))</f>
        <v/>
      </c>
      <c r="G83" s="263"/>
      <c r="H83" s="25"/>
      <c r="I83" s="25"/>
      <c r="J83" s="26"/>
      <c r="K83" s="55"/>
      <c r="L83" s="56"/>
      <c r="M83" s="30"/>
    </row>
    <row r="84" spans="1:13" ht="18" customHeight="1" x14ac:dyDescent="0.2">
      <c r="A84" s="255"/>
      <c r="B84" s="1" t="str">
        <f>HLOOKUP(C84,Programacion!$K$4:$NL$6,3,0)</f>
        <v>Mar</v>
      </c>
      <c r="C84" s="24">
        <f>C83+1</f>
        <v>43396</v>
      </c>
      <c r="D84" s="165" t="str">
        <f>IF(HLOOKUP(C84,Programacion!$K$4:$NL$12,4,0)="V","V",IF(HLOOKUP(C84,Programacion!$K$4:$NL$12,4,0)="F","F",HLOOKUP(C84,Programacion!$K$4:$NL$12,8,0)))</f>
        <v>-</v>
      </c>
      <c r="E84" s="192" t="s">
        <v>218</v>
      </c>
      <c r="F84" s="262" t="str">
        <f>UPPER(IF(D84="e",HLOOKUP(C84,Programacion!$K$4:$NQ$12,9,0),IF(D84="V","VACACION", IF(D84="F",HLOOKUP(C84,Programacion!$K$4:$NQ$12,9,0),IF(ISERROR(VLOOKUP(D84,Programacion!$A$19:$H$249,6,0))," ",IF(VLOOKUP(C84,Programacion!$K$20:$O$249,4,0)&lt;&gt;" ",VLOOKUP(C84,Programacion!$K$20:$O$249,4,0),VLOOKUP(D84,Programacion!$A$19:$H$249,6,0)))))))</f>
        <v xml:space="preserve"> </v>
      </c>
      <c r="G84" s="263"/>
      <c r="H84" s="25"/>
      <c r="I84" s="25"/>
      <c r="J84" s="26"/>
      <c r="K84" s="55"/>
      <c r="L84" s="56"/>
      <c r="M84" s="67"/>
    </row>
    <row r="85" spans="1:13" ht="18" customHeight="1" x14ac:dyDescent="0.2">
      <c r="A85" s="255"/>
      <c r="B85" s="1" t="str">
        <f>HLOOKUP(C85,Programacion!$K$4:$NL$6,3,0)</f>
        <v>Mié</v>
      </c>
      <c r="C85" s="24">
        <f>C84+1</f>
        <v>43397</v>
      </c>
      <c r="D85" s="165">
        <f>IF(HLOOKUP(C85,Programacion!$K$4:$NL$12,4,0)="V","V",IF(HLOOKUP(C85,Programacion!$K$4:$NL$12,4,0)="F","F",HLOOKUP(C85,Programacion!$K$4:$NL$12,8,0)))</f>
        <v>35</v>
      </c>
      <c r="E85" s="15" t="str">
        <f>UPPER(IF(D85="e",HLOOKUP(C85,Programacion!$K$4:$NQ$12,9,0),IF(D85="V","VACACION", IF(D85="F",HLOOKUP(C85,Programacion!$K$4:$NQ$12,9,0),IF(ISERROR(VLOOKUP(D85,Programacion!$A$19:$H$249,2,0))," ",IF(VLOOKUP(C85,Programacion!$K$20:$M$249,3,0)&lt;&gt;" ",VLOOKUP(C85,Programacion!$K$20:$M$249,3,0),VLOOKUP(D85,Programacion!$A$19:$H$249,2,0)))))))</f>
        <v>MVC</v>
      </c>
      <c r="F85" s="262" t="str">
        <f>UPPER(IF(D85="e",HLOOKUP(C85,Programacion!$K$4:$NQ$12,9,0),IF(D85="V","VACACION", IF(D85="F",HLOOKUP(C85,Programacion!$K$4:$NQ$12,9,0),IF(ISERROR(VLOOKUP(D85,Programacion!$A$19:$H$249,6,0))," ",IF(VLOOKUP(C85,Programacion!$K$20:$O$249,4,0)&lt;&gt;" ",VLOOKUP(C85,Programacion!$K$20:$O$249,4,0),VLOOKUP(D85,Programacion!$A$19:$H$249,6,0)))))))</f>
        <v/>
      </c>
      <c r="G85" s="263"/>
      <c r="H85" s="25"/>
      <c r="I85" s="25"/>
      <c r="J85" s="26"/>
      <c r="K85" s="55"/>
      <c r="L85" s="56"/>
      <c r="M85" s="67"/>
    </row>
    <row r="86" spans="1:13" ht="18" customHeight="1" x14ac:dyDescent="0.2">
      <c r="A86" s="255"/>
      <c r="B86" s="1" t="str">
        <f>HLOOKUP(C86,Programacion!$K$4:$NL$6,3,0)</f>
        <v>Jue</v>
      </c>
      <c r="C86" s="24">
        <f>C85+1</f>
        <v>43398</v>
      </c>
      <c r="D86" s="165">
        <f>IF(HLOOKUP(C86,Programacion!$K$4:$NL$12,4,0)="V","V",IF(HLOOKUP(C86,Programacion!$K$4:$NL$12,4,0)="F","F",HLOOKUP(C86,Programacion!$K$4:$NL$12,8,0)))</f>
        <v>36</v>
      </c>
      <c r="E86" s="15" t="str">
        <f>UPPER(IF(D86="e",HLOOKUP(C86,Programacion!$K$4:$NQ$12,9,0),IF(D86="V","VACACION", IF(D86="F",HLOOKUP(C86,Programacion!$K$4:$NQ$12,9,0),IF(ISERROR(VLOOKUP(D86,Programacion!$A$19:$H$249,2,0))," ",IF(VLOOKUP(C86,Programacion!$K$20:$M$249,3,0)&lt;&gt;" ",VLOOKUP(C86,Programacion!$K$20:$M$249,3,0),VLOOKUP(D86,Programacion!$A$19:$H$249,2,0)))))))</f>
        <v>MVC</v>
      </c>
      <c r="F86" s="262" t="str">
        <f>UPPER(IF(D86="e",HLOOKUP(C86,Programacion!$K$4:$NQ$12,9,0),IF(D86="V","VACACION", IF(D86="F",HLOOKUP(C86,Programacion!$K$4:$NQ$12,9,0),IF(ISERROR(VLOOKUP(D86,Programacion!$A$19:$H$249,6,0))," ",IF(VLOOKUP(C86,Programacion!$K$20:$O$249,4,0)&lt;&gt;" ",VLOOKUP(C86,Programacion!$K$20:$O$249,4,0),VLOOKUP(D86,Programacion!$A$19:$H$249,6,0)))))))</f>
        <v/>
      </c>
      <c r="G86" s="263"/>
      <c r="H86" s="25"/>
      <c r="I86" s="25"/>
      <c r="J86" s="26"/>
      <c r="K86" s="55"/>
      <c r="L86" s="56"/>
      <c r="M86" s="67"/>
    </row>
    <row r="87" spans="1:13" ht="18" customHeight="1" x14ac:dyDescent="0.2">
      <c r="A87" s="255"/>
      <c r="B87" s="1" t="str">
        <f>HLOOKUP(C87,Programacion!$K$4:$NL$6,3,0)</f>
        <v>Vie</v>
      </c>
      <c r="C87" s="24">
        <f>C86+1</f>
        <v>43399</v>
      </c>
      <c r="D87" s="165" t="str">
        <f>IF(HLOOKUP(C87,Programacion!$K$4:$NL$12,4,0)="V","V",IF(HLOOKUP(C87,Programacion!$K$4:$NL$12,4,0)="F","F",HLOOKUP(C87,Programacion!$K$4:$NL$12,8,0)))</f>
        <v>-</v>
      </c>
      <c r="E87" s="15" t="str">
        <f>UPPER(IF(D87="e",HLOOKUP(C87,Programacion!$K$4:$NQ$12,9,0),IF(D87="V","VACACION", IF(D87="F",HLOOKUP(C87,Programacion!$K$4:$NQ$12,9,0),IF(ISERROR(VLOOKUP(D87,Programacion!$A$19:$H$249,2,0))," ",IF(VLOOKUP(C87,Programacion!$K$20:$M$249,3,0)&lt;&gt;" ",VLOOKUP(C87,Programacion!$K$20:$M$249,3,0),VLOOKUP(D87,Programacion!$A$19:$H$249,2,0)))))))</f>
        <v xml:space="preserve"> </v>
      </c>
      <c r="F87" s="262" t="str">
        <f>UPPER(IF(D87="e",HLOOKUP(C87,Programacion!$K$4:$NQ$12,9,0),IF(D87="V","VACACION", IF(D87="F",HLOOKUP(C87,Programacion!$K$4:$NQ$12,9,0),IF(ISERROR(VLOOKUP(D87,Programacion!$A$19:$H$249,6,0))," ",IF(VLOOKUP(C87,Programacion!$K$20:$O$249,4,0)&lt;&gt;" ",VLOOKUP(C87,Programacion!$K$20:$O$249,4,0),VLOOKUP(D87,Programacion!$A$19:$H$249,6,0)))))))</f>
        <v xml:space="preserve"> </v>
      </c>
      <c r="G87" s="263"/>
      <c r="H87" s="25"/>
      <c r="I87" s="25"/>
      <c r="J87" s="26"/>
      <c r="K87" s="55"/>
      <c r="L87" s="56"/>
      <c r="M87" s="67"/>
    </row>
    <row r="88" spans="1:13" ht="18" customHeight="1" x14ac:dyDescent="0.2">
      <c r="A88" s="256"/>
      <c r="B88" s="1" t="str">
        <f>HLOOKUP(C88,Programacion!$K$4:$NL$6,3,0)</f>
        <v>Sáb</v>
      </c>
      <c r="C88" s="24">
        <f>C87+1</f>
        <v>43400</v>
      </c>
      <c r="D88" s="165" t="str">
        <f>IF(HLOOKUP(C88,Programacion!$K$4:$NL$12,4,0)="V","V",IF(HLOOKUP(C88,Programacion!$K$4:$NL$12,4,0)="F","F",HLOOKUP(C88,Programacion!$K$4:$NL$12,8,0)))</f>
        <v>-</v>
      </c>
      <c r="E88" s="15" t="str">
        <f>UPPER(IF(D88="e",HLOOKUP(C88,Programacion!$K$4:$NQ$12,9,0),IF(D88="V","VACACION", IF(D88="F",HLOOKUP(C88,Programacion!$K$4:$NQ$12,9,0),IF(ISERROR(VLOOKUP(D88,Programacion!$A$19:$H$249,2,0))," ",IF(VLOOKUP(C88,Programacion!$K$20:$M$249,3,0)&lt;&gt;" ",VLOOKUP(C88,Programacion!$K$20:$M$249,3,0),VLOOKUP(D88,Programacion!$A$19:$H$249,2,0)))))))</f>
        <v xml:space="preserve"> </v>
      </c>
      <c r="F88" s="262" t="str">
        <f>UPPER(IF(D88="e",HLOOKUP(C88,Programacion!$K$4:$NQ$12,9,0),IF(D88="V","VACACION", IF(D88="F",HLOOKUP(C88,Programacion!$K$4:$NQ$12,9,0),IF(ISERROR(VLOOKUP(D88,Programacion!$A$19:$H$249,6,0))," ",IF(VLOOKUP(C88,Programacion!$K$20:$O$249,4,0)&lt;&gt;" ",VLOOKUP(C88,Programacion!$K$20:$O$249,4,0),VLOOKUP(D88,Programacion!$A$19:$H$249,6,0)))))))</f>
        <v xml:space="preserve"> </v>
      </c>
      <c r="G88" s="263"/>
      <c r="H88" s="25"/>
      <c r="I88" s="25"/>
      <c r="J88" s="26"/>
      <c r="K88" s="55"/>
      <c r="L88" s="56"/>
      <c r="M88" s="68"/>
    </row>
    <row r="89" spans="1:13" ht="23.25" customHeight="1" x14ac:dyDescent="0.2">
      <c r="A89" s="254">
        <v>14</v>
      </c>
      <c r="B89" s="1" t="str">
        <f>HLOOKUP(C89,Programacion!$K$4:$NL$6,3,0)</f>
        <v>Lun</v>
      </c>
      <c r="C89" s="24">
        <f>C88+2</f>
        <v>43402</v>
      </c>
      <c r="D89" s="165">
        <f>IF(HLOOKUP(C89,Programacion!$K$4:$NL$12,4,0)="V","V",IF(HLOOKUP(C89,Programacion!$K$4:$NL$12,4,0)="F","F",HLOOKUP(C89,Programacion!$K$4:$NL$12,8,0)))</f>
        <v>37</v>
      </c>
      <c r="E89" s="15" t="str">
        <f>UPPER(IF(D89="e",HLOOKUP(C89,Programacion!$K$4:$NQ$12,9,0),IF(D89="V","VACACION", IF(D89="F",HLOOKUP(C89,Programacion!$K$4:$NQ$12,9,0),IF(ISERROR(VLOOKUP(D89,Programacion!$A$19:$H$249,2,0))," ",IF(VLOOKUP(C89,Programacion!$K$20:$M$249,3,0)&lt;&gt;" ",VLOOKUP(C89,Programacion!$K$20:$M$249,3,0),VLOOKUP(D89,Programacion!$A$19:$H$249,2,0)))))))</f>
        <v>MVC</v>
      </c>
      <c r="F89" s="262" t="str">
        <f>UPPER(IF(D89="e",HLOOKUP(C89,Programacion!$K$4:$NQ$12,9,0),IF(D89="V","VACACION", IF(D89="F",HLOOKUP(C89,Programacion!$K$4:$NQ$12,9,0),IF(ISERROR(VLOOKUP(D89,Programacion!$A$19:$H$249,6,0))," ",IF(VLOOKUP(C89,Programacion!$K$20:$O$249,4,0)&lt;&gt;" ",VLOOKUP(C89,Programacion!$K$20:$O$249,4,0),VLOOKUP(D89,Programacion!$A$19:$H$249,6,0)))))))</f>
        <v>PRÁCTICA 3. APLICACIONES ASP.NET MVC</v>
      </c>
      <c r="G89" s="263"/>
      <c r="H89" s="25"/>
      <c r="I89" s="25"/>
      <c r="J89" s="26"/>
      <c r="K89" s="55"/>
      <c r="L89" s="56"/>
      <c r="M89" s="30"/>
    </row>
    <row r="90" spans="1:13" ht="18" customHeight="1" x14ac:dyDescent="0.2">
      <c r="A90" s="255"/>
      <c r="B90" s="1" t="str">
        <f>HLOOKUP(C90,Programacion!$K$4:$NL$6,3,0)</f>
        <v>Mar</v>
      </c>
      <c r="C90" s="24">
        <f>C89+1</f>
        <v>43403</v>
      </c>
      <c r="D90" s="165" t="str">
        <f>IF(HLOOKUP(C90,Programacion!$K$4:$NL$12,4,0)="V","V",IF(HLOOKUP(C90,Programacion!$K$4:$NL$12,4,0)="F","F",HLOOKUP(C90,Programacion!$K$4:$NL$12,8,0)))</f>
        <v>-</v>
      </c>
      <c r="E90" s="192" t="s">
        <v>218</v>
      </c>
      <c r="F90" s="262" t="str">
        <f>UPPER(IF(D90="e",HLOOKUP(C90,Programacion!$K$4:$NQ$12,9,0),IF(D90="V","VACACION", IF(D90="F",HLOOKUP(C90,Programacion!$K$4:$NQ$12,9,0),IF(ISERROR(VLOOKUP(D90,Programacion!$A$19:$H$249,6,0))," ",IF(VLOOKUP(C90,Programacion!$K$20:$O$249,4,0)&lt;&gt;" ",VLOOKUP(C90,Programacion!$K$20:$O$249,4,0),VLOOKUP(D90,Programacion!$A$19:$H$249,6,0)))))))</f>
        <v xml:space="preserve"> </v>
      </c>
      <c r="G90" s="263"/>
      <c r="H90" s="33"/>
      <c r="I90" s="33"/>
      <c r="J90" s="34"/>
      <c r="K90" s="55"/>
      <c r="L90" s="56"/>
      <c r="M90" s="67"/>
    </row>
    <row r="91" spans="1:13" ht="25.5" customHeight="1" x14ac:dyDescent="0.2">
      <c r="A91" s="255"/>
      <c r="B91" s="1" t="str">
        <f>HLOOKUP(C91,Programacion!$K$4:$NL$6,3,0)</f>
        <v>Mié</v>
      </c>
      <c r="C91" s="24">
        <f>C90+1</f>
        <v>43404</v>
      </c>
      <c r="D91" s="165">
        <f>IF(HLOOKUP(C91,Programacion!$K$4:$NL$12,4,0)="V","V",IF(HLOOKUP(C91,Programacion!$K$4:$NL$12,4,0)="F","F",HLOOKUP(C91,Programacion!$K$4:$NL$12,8,0)))</f>
        <v>38</v>
      </c>
      <c r="E91" s="15" t="str">
        <f>UPPER(IF(D91="e",HLOOKUP(C91,Programacion!$K$4:$NQ$12,9,0),IF(D91="V","VACACION", IF(D91="F",HLOOKUP(C91,Programacion!$K$4:$NQ$12,9,0),IF(ISERROR(VLOOKUP(D91,Programacion!$A$19:$H$249,2,0))," ",IF(VLOOKUP(C91,Programacion!$K$20:$M$249,3,0)&lt;&gt;" ",VLOOKUP(C91,Programacion!$K$20:$M$249,3,0),VLOOKUP(D91,Programacion!$A$19:$H$249,2,0)))))))</f>
        <v>MVC</v>
      </c>
      <c r="F91" s="262" t="str">
        <f>UPPER(IF(D91="e",HLOOKUP(C91,Programacion!$K$4:$NQ$12,9,0),IF(D91="V","VACACION", IF(D91="F",HLOOKUP(C91,Programacion!$K$4:$NQ$12,9,0),IF(ISERROR(VLOOKUP(D91,Programacion!$A$19:$H$249,6,0))," ",IF(VLOOKUP(C91,Programacion!$K$20:$O$249,4,0)&lt;&gt;" ",VLOOKUP(C91,Programacion!$K$20:$O$249,4,0),VLOOKUP(D91,Programacion!$A$19:$H$249,6,0)))))))</f>
        <v/>
      </c>
      <c r="G91" s="263"/>
      <c r="H91" s="25"/>
      <c r="I91" s="25"/>
      <c r="J91" s="26"/>
      <c r="K91" s="55"/>
      <c r="L91" s="56"/>
      <c r="M91" s="67"/>
    </row>
    <row r="92" spans="1:13" ht="18" customHeight="1" x14ac:dyDescent="0.2">
      <c r="A92" s="255"/>
      <c r="B92" s="1" t="str">
        <f>HLOOKUP(C92,Programacion!$K$4:$NL$6,3,0)</f>
        <v>Jue</v>
      </c>
      <c r="C92" s="24">
        <f>C91+1</f>
        <v>43405</v>
      </c>
      <c r="D92" s="165">
        <f>IF(HLOOKUP(C92,Programacion!$K$4:$NL$12,4,0)="V","V",IF(HLOOKUP(C92,Programacion!$K$4:$NL$12,4,0)="F","F",HLOOKUP(C92,Programacion!$K$4:$NL$12,8,0)))</f>
        <v>39</v>
      </c>
      <c r="E92" s="15" t="str">
        <f>UPPER(IF(D92="e",HLOOKUP(C92,Programacion!$K$4:$NQ$12,9,0),IF(D92="V","VACACION", IF(D92="F",HLOOKUP(C92,Programacion!$K$4:$NQ$12,9,0),IF(ISERROR(VLOOKUP(D92,Programacion!$A$19:$H$249,2,0))," ",IF(VLOOKUP(C92,Programacion!$K$20:$M$249,3,0)&lt;&gt;" ",VLOOKUP(C92,Programacion!$K$20:$M$249,3,0),VLOOKUP(D92,Programacion!$A$19:$H$249,2,0)))))))</f>
        <v>API</v>
      </c>
      <c r="F92" s="262" t="str">
        <f>UPPER(IF(D92="e",HLOOKUP(C92,Programacion!$K$4:$NQ$12,9,0),IF(D92="V","VACACION", IF(D92="F",HLOOKUP(C92,Programacion!$K$4:$NQ$12,9,0),IF(ISERROR(VLOOKUP(D92,Programacion!$A$19:$H$249,6,0))," ",IF(VLOOKUP(C92,Programacion!$K$20:$O$249,4,0)&lt;&gt;" ",VLOOKUP(C92,Programacion!$K$20:$O$249,4,0),VLOOKUP(D92,Programacion!$A$19:$H$249,6,0)))))))</f>
        <v/>
      </c>
      <c r="G92" s="263"/>
      <c r="H92" s="25"/>
      <c r="I92" s="25"/>
      <c r="J92" s="26"/>
      <c r="K92" s="55"/>
      <c r="L92" s="56"/>
      <c r="M92" s="67"/>
    </row>
    <row r="93" spans="1:13" ht="18" customHeight="1" x14ac:dyDescent="0.2">
      <c r="A93" s="255"/>
      <c r="B93" s="1" t="str">
        <f>HLOOKUP(C93,Programacion!$K$4:$NL$6,3,0)</f>
        <v>Vie</v>
      </c>
      <c r="C93" s="24">
        <f>C92+1</f>
        <v>43406</v>
      </c>
      <c r="D93" s="165" t="str">
        <f>IF(HLOOKUP(C93,Programacion!$K$4:$NL$12,4,0)="V","V",IF(HLOOKUP(C93,Programacion!$K$4:$NL$12,4,0)="F","F",HLOOKUP(C93,Programacion!$K$4:$NL$12,8,0)))</f>
        <v>F</v>
      </c>
      <c r="E93" s="15" t="str">
        <f>UPPER(IF(D93="e",HLOOKUP(C93,Programacion!$K$4:$NQ$12,9,0),IF(D93="V","VACACION", IF(D93="F",HLOOKUP(C93,Programacion!$K$4:$NQ$12,9,0),IF(ISERROR(VLOOKUP(D93,Programacion!$A$19:$H$249,2,0))," ",IF(VLOOKUP(C93,Programacion!$K$20:$M$249,3,0)&lt;&gt;" ",VLOOKUP(C93,Programacion!$K$20:$M$249,3,0),VLOOKUP(D93,Programacion!$A$19:$H$249,2,0)))))))</f>
        <v>FERIADO DIA DE LOS DIFUNTOS</v>
      </c>
      <c r="F93" s="262" t="str">
        <f>UPPER(IF(D93="e",HLOOKUP(C93,Programacion!$K$4:$NQ$12,9,0),IF(D93="V","VACACION", IF(D93="F",HLOOKUP(C93,Programacion!$K$4:$NQ$12,9,0),IF(ISERROR(VLOOKUP(D93,Programacion!$A$19:$H$249,6,0))," ",IF(VLOOKUP(C93,Programacion!$K$20:$O$249,4,0)&lt;&gt;" ",VLOOKUP(C93,Programacion!$K$20:$O$249,4,0),VLOOKUP(D93,Programacion!$A$19:$H$249,6,0)))))))</f>
        <v>FERIADO DIA DE LOS DIFUNTOS</v>
      </c>
      <c r="G93" s="263"/>
      <c r="H93" s="25"/>
      <c r="I93" s="25"/>
      <c r="J93" s="26"/>
      <c r="K93" s="55"/>
      <c r="L93" s="56"/>
      <c r="M93" s="67"/>
    </row>
    <row r="94" spans="1:13" ht="18" customHeight="1" x14ac:dyDescent="0.2">
      <c r="A94" s="256"/>
      <c r="B94" s="1" t="str">
        <f>HLOOKUP(C94,Programacion!$K$4:$NL$6,3,0)</f>
        <v>Sáb</v>
      </c>
      <c r="C94" s="24">
        <f>C93+1</f>
        <v>43407</v>
      </c>
      <c r="D94" s="165" t="str">
        <f>IF(HLOOKUP(C94,Programacion!$K$4:$NL$12,4,0)="V","V",IF(HLOOKUP(C94,Programacion!$K$4:$NL$12,4,0)="F","F",HLOOKUP(C94,Programacion!$K$4:$NL$12,8,0)))</f>
        <v>-</v>
      </c>
      <c r="E94" s="15" t="str">
        <f>UPPER(IF(D94="e",HLOOKUP(C94,Programacion!$K$4:$NQ$12,9,0),IF(D94="V","VACACION", IF(D94="F",HLOOKUP(C94,Programacion!$K$4:$NQ$12,9,0),IF(ISERROR(VLOOKUP(D94,Programacion!$A$19:$H$249,2,0))," ",IF(VLOOKUP(C94,Programacion!$K$20:$M$249,3,0)&lt;&gt;" ",VLOOKUP(C94,Programacion!$K$20:$M$249,3,0),VLOOKUP(D94,Programacion!$A$19:$H$249,2,0)))))))</f>
        <v xml:space="preserve"> </v>
      </c>
      <c r="F94" s="262" t="str">
        <f>UPPER(IF(D94="e",HLOOKUP(C94,Programacion!$K$4:$NQ$12,9,0),IF(D94="V","VACACION", IF(D94="F",HLOOKUP(C94,Programacion!$K$4:$NQ$12,9,0),IF(ISERROR(VLOOKUP(D94,Programacion!$A$19:$H$249,6,0))," ",IF(VLOOKUP(C94,Programacion!$K$20:$O$249,4,0)&lt;&gt;" ",VLOOKUP(C94,Programacion!$K$20:$O$249,4,0),VLOOKUP(D94,Programacion!$A$19:$H$249,6,0)))))))</f>
        <v xml:space="preserve"> </v>
      </c>
      <c r="G94" s="263"/>
      <c r="H94" s="25"/>
      <c r="I94" s="25"/>
      <c r="J94" s="26"/>
      <c r="K94" s="55"/>
      <c r="L94" s="56"/>
      <c r="M94" s="68"/>
    </row>
    <row r="95" spans="1:13" ht="27.75" customHeight="1" x14ac:dyDescent="0.2">
      <c r="A95" s="254">
        <v>15</v>
      </c>
      <c r="B95" s="1" t="str">
        <f>HLOOKUP(C95,Programacion!$K$4:$NL$6,3,0)</f>
        <v>Lun</v>
      </c>
      <c r="C95" s="24">
        <f>C94+2</f>
        <v>43409</v>
      </c>
      <c r="D95" s="165">
        <f>IF(HLOOKUP(C95,Programacion!$K$4:$NL$12,4,0)="V","V",IF(HLOOKUP(C95,Programacion!$K$4:$NL$12,4,0)="F","F",HLOOKUP(C95,Programacion!$K$4:$NL$12,8,0)))</f>
        <v>40</v>
      </c>
      <c r="E95" s="15" t="str">
        <f>UPPER(IF(D95="e",HLOOKUP(C95,Programacion!$K$4:$NQ$12,9,0),IF(D95="V","VACACION", IF(D95="F",HLOOKUP(C95,Programacion!$K$4:$NQ$12,9,0),IF(ISERROR(VLOOKUP(D95,Programacion!$A$19:$H$249,2,0))," ",IF(VLOOKUP(C95,Programacion!$K$20:$M$249,3,0)&lt;&gt;" ",VLOOKUP(C95,Programacion!$K$20:$M$249,3,0),VLOOKUP(D95,Programacion!$A$19:$H$249,2,0)))))))</f>
        <v>API</v>
      </c>
      <c r="F95" s="262" t="str">
        <f>UPPER(IF(D95="e",HLOOKUP(C95,Programacion!$K$4:$NQ$12,9,0),IF(D95="V","VACACION", IF(D95="F",HLOOKUP(C95,Programacion!$K$4:$NQ$12,9,0),IF(ISERROR(VLOOKUP(D95,Programacion!$A$19:$H$249,6,0))," ",IF(VLOOKUP(C95,Programacion!$K$20:$O$249,4,0)&lt;&gt;" ",VLOOKUP(C95,Programacion!$K$20:$O$249,4,0),VLOOKUP(D95,Programacion!$A$19:$H$249,6,0)))))))</f>
        <v>PRÁCTICA 4. MIDDLEWARE Y COMPONENTES DE SOFTWARE</v>
      </c>
      <c r="G95" s="263"/>
      <c r="H95" s="25"/>
      <c r="I95" s="25"/>
      <c r="J95" s="26"/>
      <c r="K95" s="55"/>
      <c r="L95" s="56"/>
      <c r="M95" s="30"/>
    </row>
    <row r="96" spans="1:13" ht="18" customHeight="1" x14ac:dyDescent="0.2">
      <c r="A96" s="255"/>
      <c r="B96" s="1" t="str">
        <f>HLOOKUP(C96,Programacion!$K$4:$NL$6,3,0)</f>
        <v>Mar</v>
      </c>
      <c r="C96" s="24">
        <f>C95+1</f>
        <v>43410</v>
      </c>
      <c r="D96" s="165" t="str">
        <f>IF(HLOOKUP(C96,Programacion!$K$4:$NL$12,4,0)="V","V",IF(HLOOKUP(C96,Programacion!$K$4:$NL$12,4,0)="F","F",HLOOKUP(C96,Programacion!$K$4:$NL$12,8,0)))</f>
        <v>-</v>
      </c>
      <c r="E96" s="192" t="s">
        <v>219</v>
      </c>
      <c r="F96" s="262" t="str">
        <f>UPPER(IF(D96="e",HLOOKUP(C96,Programacion!$K$4:$NQ$12,9,0),IF(D96="V","VACACION", IF(D96="F",HLOOKUP(C96,Programacion!$K$4:$NQ$12,9,0),IF(ISERROR(VLOOKUP(D96,Programacion!$A$19:$H$249,6,0))," ",IF(VLOOKUP(C96,Programacion!$K$20:$O$249,4,0)&lt;&gt;" ",VLOOKUP(C96,Programacion!$K$20:$O$249,4,0),VLOOKUP(D96,Programacion!$A$19:$H$249,6,0)))))))</f>
        <v xml:space="preserve"> </v>
      </c>
      <c r="G96" s="263"/>
      <c r="H96" s="25"/>
      <c r="I96" s="25"/>
      <c r="J96" s="26"/>
      <c r="K96" s="55"/>
      <c r="L96" s="56"/>
      <c r="M96" s="67"/>
    </row>
    <row r="97" spans="1:13" ht="18" customHeight="1" x14ac:dyDescent="0.2">
      <c r="A97" s="255"/>
      <c r="B97" s="1" t="str">
        <f>HLOOKUP(C97,Programacion!$K$4:$NL$6,3,0)</f>
        <v>Mié</v>
      </c>
      <c r="C97" s="24">
        <f>C96+1</f>
        <v>43411</v>
      </c>
      <c r="D97" s="165">
        <f>IF(HLOOKUP(C97,Programacion!$K$4:$NL$12,4,0)="V","V",IF(HLOOKUP(C97,Programacion!$K$4:$NL$12,4,0)="F","F",HLOOKUP(C97,Programacion!$K$4:$NL$12,8,0)))</f>
        <v>41</v>
      </c>
      <c r="E97" s="15" t="str">
        <f>UPPER(IF(D97="e",HLOOKUP(C97,Programacion!$K$4:$NQ$12,9,0),IF(D97="V","VACACION", IF(D97="F",HLOOKUP(C97,Programacion!$K$4:$NQ$12,9,0),IF(ISERROR(VLOOKUP(D97,Programacion!$A$19:$H$249,2,0))," ",IF(VLOOKUP(C97,Programacion!$K$20:$M$249,3,0)&lt;&gt;" ",VLOOKUP(C97,Programacion!$K$20:$M$249,3,0),VLOOKUP(D97,Programacion!$A$19:$H$249,2,0)))))))</f>
        <v>API</v>
      </c>
      <c r="F97" s="262" t="str">
        <f>UPPER(IF(D97="e",HLOOKUP(C97,Programacion!$K$4:$NQ$12,9,0),IF(D97="V","VACACION", IF(D97="F",HLOOKUP(C97,Programacion!$K$4:$NQ$12,9,0),IF(ISERROR(VLOOKUP(D97,Programacion!$A$19:$H$249,6,0))," ",IF(VLOOKUP(C97,Programacion!$K$20:$O$249,4,0)&lt;&gt;" ",VLOOKUP(C97,Programacion!$K$20:$O$249,4,0),VLOOKUP(D97,Programacion!$A$19:$H$249,6,0)))))))</f>
        <v/>
      </c>
      <c r="G97" s="263"/>
      <c r="H97" s="25"/>
      <c r="I97" s="25"/>
      <c r="J97" s="26"/>
      <c r="K97" s="55"/>
      <c r="L97" s="56"/>
      <c r="M97" s="67"/>
    </row>
    <row r="98" spans="1:13" ht="18" customHeight="1" x14ac:dyDescent="0.2">
      <c r="A98" s="255"/>
      <c r="B98" s="1" t="str">
        <f>HLOOKUP(C98,Programacion!$K$4:$NL$6,3,0)</f>
        <v>Jue</v>
      </c>
      <c r="C98" s="24">
        <f>C97+1</f>
        <v>43412</v>
      </c>
      <c r="D98" s="165">
        <f>IF(HLOOKUP(C98,Programacion!$K$4:$NL$12,4,0)="V","V",IF(HLOOKUP(C98,Programacion!$K$4:$NL$12,4,0)="F","F",HLOOKUP(C98,Programacion!$K$4:$NL$12,8,0)))</f>
        <v>42</v>
      </c>
      <c r="E98" s="15" t="str">
        <f>UPPER(IF(D98="e",HLOOKUP(C98,Programacion!$K$4:$NQ$12,9,0),IF(D98="V","VACACION", IF(D98="F",HLOOKUP(C98,Programacion!$K$4:$NQ$12,9,0),IF(ISERROR(VLOOKUP(D98,Programacion!$A$19:$H$249,2,0))," ",IF(VLOOKUP(C98,Programacion!$K$20:$M$249,3,0)&lt;&gt;" ",VLOOKUP(C98,Programacion!$K$20:$M$249,3,0),VLOOKUP(D98,Programacion!$A$19:$H$249,2,0)))))))</f>
        <v>CONSULTAS</v>
      </c>
      <c r="F98" s="262" t="str">
        <f>UPPER(IF(D98="e",HLOOKUP(C98,Programacion!$K$4:$NQ$12,9,0),IF(D98="V","VACACION", IF(D98="F",HLOOKUP(C98,Programacion!$K$4:$NQ$12,9,0),IF(ISERROR(VLOOKUP(D98,Programacion!$A$19:$H$249,6,0))," ",IF(VLOOKUP(C98,Programacion!$K$20:$O$249,4,0)&lt;&gt;" ",VLOOKUP(C98,Programacion!$K$20:$O$249,4,0),VLOOKUP(D98,Programacion!$A$19:$H$249,6,0)))))))</f>
        <v/>
      </c>
      <c r="G98" s="263"/>
      <c r="H98" s="25"/>
      <c r="I98" s="25"/>
      <c r="J98" s="26"/>
      <c r="K98" s="55"/>
      <c r="L98" s="56"/>
      <c r="M98" s="67"/>
    </row>
    <row r="99" spans="1:13" ht="27.75" customHeight="1" x14ac:dyDescent="0.2">
      <c r="A99" s="255"/>
      <c r="B99" s="1" t="str">
        <f>HLOOKUP(C99,Programacion!$K$4:$NL$6,3,0)</f>
        <v>Vie</v>
      </c>
      <c r="C99" s="24">
        <f>C98+1</f>
        <v>43413</v>
      </c>
      <c r="D99" s="165" t="str">
        <f>IF(HLOOKUP(C99,Programacion!$K$4:$NL$12,4,0)="V","V",IF(HLOOKUP(C99,Programacion!$K$4:$NL$12,4,0)="F","F",HLOOKUP(C99,Programacion!$K$4:$NL$12,8,0)))</f>
        <v>-</v>
      </c>
      <c r="E99" s="15" t="str">
        <f>UPPER(IF(D99="e",HLOOKUP(C99,Programacion!$K$4:$NQ$12,9,0),IF(D99="V","VACACION", IF(D99="F",HLOOKUP(C99,Programacion!$K$4:$NQ$12,9,0),IF(ISERROR(VLOOKUP(D99,Programacion!$A$19:$H$249,2,0))," ",IF(VLOOKUP(C99,Programacion!$K$20:$M$249,3,0)&lt;&gt;" ",VLOOKUP(C99,Programacion!$K$20:$M$249,3,0),VLOOKUP(D99,Programacion!$A$19:$H$249,2,0)))))))</f>
        <v xml:space="preserve"> </v>
      </c>
      <c r="F99" s="262" t="str">
        <f>UPPER(IF(D99="e",HLOOKUP(C99,Programacion!$K$4:$NQ$12,9,0),IF(D99="V","VACACION", IF(D99="F",HLOOKUP(C99,Programacion!$K$4:$NQ$12,9,0),IF(ISERROR(VLOOKUP(D99,Programacion!$A$19:$H$249,6,0))," ",IF(VLOOKUP(C99,Programacion!$K$20:$O$249,4,0)&lt;&gt;" ",VLOOKUP(C99,Programacion!$K$20:$O$249,4,0),VLOOKUP(D99,Programacion!$A$19:$H$249,6,0)))))))</f>
        <v xml:space="preserve"> </v>
      </c>
      <c r="G99" s="263"/>
      <c r="H99" s="25"/>
      <c r="I99" s="25"/>
      <c r="J99" s="26"/>
      <c r="K99" s="55"/>
      <c r="L99" s="56"/>
      <c r="M99" s="67"/>
    </row>
    <row r="100" spans="1:13" ht="18" customHeight="1" x14ac:dyDescent="0.2">
      <c r="A100" s="256"/>
      <c r="B100" s="1" t="str">
        <f>HLOOKUP(C100,Programacion!$K$4:$NL$6,3,0)</f>
        <v>Sáb</v>
      </c>
      <c r="C100" s="24">
        <f>C99+1</f>
        <v>43414</v>
      </c>
      <c r="D100" s="165" t="str">
        <f>IF(HLOOKUP(C100,Programacion!$K$4:$NL$12,4,0)="V","V",IF(HLOOKUP(C100,Programacion!$K$4:$NL$12,4,0)="F","F",HLOOKUP(C100,Programacion!$K$4:$NL$12,8,0)))</f>
        <v>-</v>
      </c>
      <c r="E100" s="15" t="str">
        <f>UPPER(IF(D100="e",HLOOKUP(C100,Programacion!$K$4:$NQ$12,9,0),IF(D100="V","VACACION", IF(D100="F",HLOOKUP(C100,Programacion!$K$4:$NQ$12,9,0),IF(ISERROR(VLOOKUP(D100,Programacion!$A$19:$H$249,2,0))," ",IF(VLOOKUP(C100,Programacion!$K$20:$M$249,3,0)&lt;&gt;" ",VLOOKUP(C100,Programacion!$K$20:$M$249,3,0),VLOOKUP(D100,Programacion!$A$19:$H$249,2,0)))))))</f>
        <v xml:space="preserve"> </v>
      </c>
      <c r="F100" s="262" t="str">
        <f>UPPER(IF(D100="e",HLOOKUP(C100,Programacion!$K$4:$NQ$12,9,0),IF(D100="V","VACACION", IF(D100="F",HLOOKUP(C100,Programacion!$K$4:$NQ$12,9,0),IF(ISERROR(VLOOKUP(D100,Programacion!$A$19:$H$249,6,0))," ",IF(VLOOKUP(C100,Programacion!$K$20:$O$249,4,0)&lt;&gt;" ",VLOOKUP(C100,Programacion!$K$20:$O$249,4,0),VLOOKUP(D100,Programacion!$A$19:$H$249,6,0)))))))</f>
        <v xml:space="preserve"> </v>
      </c>
      <c r="G100" s="263"/>
      <c r="H100" s="25"/>
      <c r="I100" s="25"/>
      <c r="J100" s="26"/>
      <c r="K100" s="55"/>
      <c r="L100" s="56"/>
      <c r="M100" s="68"/>
    </row>
    <row r="101" spans="1:13" ht="18" customHeight="1" x14ac:dyDescent="0.2">
      <c r="A101" s="254">
        <v>16</v>
      </c>
      <c r="B101" s="1" t="str">
        <f>HLOOKUP(C101,Programacion!$K$4:$NL$6,3,0)</f>
        <v>Lun</v>
      </c>
      <c r="C101" s="24">
        <f>C100+2</f>
        <v>43416</v>
      </c>
      <c r="D101" s="165" t="str">
        <f>IF(HLOOKUP(C101,Programacion!$K$4:$NL$12,4,0)="V","V",IF(HLOOKUP(C101,Programacion!$K$4:$NL$12,4,0)="F","F",HLOOKUP(C101,Programacion!$K$4:$NL$12,8,0)))</f>
        <v>E</v>
      </c>
      <c r="E101" s="15" t="str">
        <f>UPPER(IF(D101="e",HLOOKUP(C101,Programacion!$K$4:$NQ$12,9,0),IF(D101="V","VACACION", IF(D101="F",HLOOKUP(C101,Programacion!$K$4:$NQ$12,9,0),IF(ISERROR(VLOOKUP(D101,Programacion!$A$19:$H$249,2,0))," ",IF(VLOOKUP(C101,Programacion!$K$20:$M$249,3,0)&lt;&gt;" ",VLOOKUP(C101,Programacion!$K$20:$M$249,3,0),VLOOKUP(D101,Programacion!$A$19:$H$249,2,0)))))))</f>
        <v>2DO PARCIAL</v>
      </c>
      <c r="F101" s="262" t="str">
        <f>UPPER(IF(D101="e",HLOOKUP(C101,Programacion!$K$4:$NQ$12,9,0),IF(D101="V","VACACION", IF(D101="F",HLOOKUP(C101,Programacion!$K$4:$NQ$12,9,0),IF(ISERROR(VLOOKUP(D101,Programacion!$A$19:$H$249,6,0))," ",IF(VLOOKUP(C101,Programacion!$K$20:$O$249,4,0)&lt;&gt;" ",VLOOKUP(C101,Programacion!$K$20:$O$249,4,0),VLOOKUP(D101,Programacion!$A$19:$H$249,6,0)))))))</f>
        <v>2DO PARCIAL</v>
      </c>
      <c r="G101" s="263"/>
      <c r="H101" s="25"/>
      <c r="I101" s="25"/>
      <c r="J101" s="26"/>
      <c r="K101" s="55"/>
      <c r="L101" s="56"/>
      <c r="M101" s="30"/>
    </row>
    <row r="102" spans="1:13" ht="18" customHeight="1" x14ac:dyDescent="0.2">
      <c r="A102" s="255"/>
      <c r="B102" s="1" t="str">
        <f>HLOOKUP(C102,Programacion!$K$4:$NL$6,3,0)</f>
        <v>Mar</v>
      </c>
      <c r="C102" s="24">
        <f>C101+1</f>
        <v>43417</v>
      </c>
      <c r="D102" s="165" t="str">
        <f>IF(HLOOKUP(C102,Programacion!$K$4:$NL$12,4,0)="V","V",IF(HLOOKUP(C102,Programacion!$K$4:$NL$12,4,0)="F","F",HLOOKUP(C102,Programacion!$K$4:$NL$12,8,0)))</f>
        <v>-</v>
      </c>
      <c r="E102" s="15" t="str">
        <f>UPPER(IF(D102="e",HLOOKUP(C102,Programacion!$K$4:$NQ$12,9,0),IF(D102="V","VACACION", IF(D102="F",HLOOKUP(C102,Programacion!$K$4:$NQ$12,9,0),IF(ISERROR(VLOOKUP(D102,Programacion!$A$19:$H$249,2,0))," ",IF(VLOOKUP(C102,Programacion!$K$20:$M$249,3,0)&lt;&gt;" ",VLOOKUP(C102,Programacion!$K$20:$M$249,3,0),VLOOKUP(D102,Programacion!$A$19:$H$249,2,0)))))))</f>
        <v xml:space="preserve"> </v>
      </c>
      <c r="F102" s="262" t="str">
        <f>UPPER(IF(D102="e",HLOOKUP(C102,Programacion!$K$4:$NQ$12,9,0),IF(D102="V","VACACION", IF(D102="F",HLOOKUP(C102,Programacion!$K$4:$NQ$12,9,0),IF(ISERROR(VLOOKUP(D102,Programacion!$A$19:$H$249,6,0))," ",IF(VLOOKUP(C102,Programacion!$K$20:$O$249,4,0)&lt;&gt;" ",VLOOKUP(C102,Programacion!$K$20:$O$249,4,0),VLOOKUP(D102,Programacion!$A$19:$H$249,6,0)))))))</f>
        <v xml:space="preserve"> </v>
      </c>
      <c r="G102" s="263"/>
      <c r="H102" s="25"/>
      <c r="I102" s="25"/>
      <c r="J102" s="26"/>
      <c r="K102" s="55"/>
      <c r="L102" s="56"/>
      <c r="M102" s="67"/>
    </row>
    <row r="103" spans="1:13" ht="18" customHeight="1" x14ac:dyDescent="0.2">
      <c r="A103" s="255"/>
      <c r="B103" s="1" t="str">
        <f>HLOOKUP(C103,Programacion!$K$4:$NL$6,3,0)</f>
        <v>Mié</v>
      </c>
      <c r="C103" s="24">
        <f>C102+1</f>
        <v>43418</v>
      </c>
      <c r="D103" s="165">
        <f>IF(HLOOKUP(C103,Programacion!$K$4:$NL$12,4,0)="V","V",IF(HLOOKUP(C103,Programacion!$K$4:$NL$12,4,0)="F","F",HLOOKUP(C103,Programacion!$K$4:$NL$12,8,0)))</f>
        <v>43</v>
      </c>
      <c r="E103" s="15" t="str">
        <f>UPPER(IF(D103="e",HLOOKUP(C103,Programacion!$K$4:$NQ$12,9,0),IF(D103="V","VACACION", IF(D103="F",HLOOKUP(C103,Programacion!$K$4:$NQ$12,9,0),IF(ISERROR(VLOOKUP(D103,Programacion!$A$19:$H$249,2,0))," ",IF(VLOOKUP(C103,Programacion!$K$20:$M$249,3,0)&lt;&gt;" ",VLOOKUP(C103,Programacion!$K$20:$M$249,3,0),VLOOKUP(D103,Programacion!$A$19:$H$249,2,0)))))))</f>
        <v>REVISIÓN DE EXAMEN</v>
      </c>
      <c r="F103" s="262" t="str">
        <f>UPPER(IF(D103="e",HLOOKUP(C103,Programacion!$K$4:$NQ$12,9,0),IF(D103="V","VACACION", IF(D103="F",HLOOKUP(C103,Programacion!$K$4:$NQ$12,9,0),IF(ISERROR(VLOOKUP(D103,Programacion!$A$19:$H$249,6,0))," ",IF(VLOOKUP(C103,Programacion!$K$20:$O$249,4,0)&lt;&gt;" ",VLOOKUP(C103,Programacion!$K$20:$O$249,4,0),VLOOKUP(D103,Programacion!$A$19:$H$249,6,0)))))))</f>
        <v/>
      </c>
      <c r="G103" s="263"/>
      <c r="H103" s="25"/>
      <c r="I103" s="25"/>
      <c r="J103" s="26"/>
      <c r="K103" s="55"/>
      <c r="L103" s="56"/>
      <c r="M103" s="67"/>
    </row>
    <row r="104" spans="1:13" ht="18" customHeight="1" x14ac:dyDescent="0.2">
      <c r="A104" s="255"/>
      <c r="B104" s="1" t="str">
        <f>HLOOKUP(C104,Programacion!$K$4:$NL$6,3,0)</f>
        <v>Jue</v>
      </c>
      <c r="C104" s="24">
        <f>C103+1</f>
        <v>43419</v>
      </c>
      <c r="D104" s="165">
        <f>IF(HLOOKUP(C104,Programacion!$K$4:$NL$12,4,0)="V","V",IF(HLOOKUP(C104,Programacion!$K$4:$NL$12,4,0)="F","F",HLOOKUP(C104,Programacion!$K$4:$NL$12,8,0)))</f>
        <v>44</v>
      </c>
      <c r="E104" s="15" t="str">
        <f>UPPER(IF(D104="e",HLOOKUP(C104,Programacion!$K$4:$NQ$12,9,0),IF(D104="V","VACACION", IF(D104="F",HLOOKUP(C104,Programacion!$K$4:$NQ$12,9,0),IF(ISERROR(VLOOKUP(D104,Programacion!$A$19:$H$249,2,0))," ",IF(VLOOKUP(C104,Programacion!$K$20:$M$249,3,0)&lt;&gt;" ",VLOOKUP(C104,Programacion!$K$20:$M$249,3,0),VLOOKUP(D104,Programacion!$A$19:$H$249,2,0)))))))</f>
        <v>DEFINICION DE PROYECTOS</v>
      </c>
      <c r="F104" s="262" t="str">
        <f>UPPER(IF(D104="e",HLOOKUP(C104,Programacion!$K$4:$NQ$12,9,0),IF(D104="V","VACACION", IF(D104="F",HLOOKUP(C104,Programacion!$K$4:$NQ$12,9,0),IF(ISERROR(VLOOKUP(D104,Programacion!$A$19:$H$249,6,0))," ",IF(VLOOKUP(C104,Programacion!$K$20:$O$249,4,0)&lt;&gt;" ",VLOOKUP(C104,Programacion!$K$20:$O$249,4,0),VLOOKUP(D104,Programacion!$A$19:$H$249,6,0)))))))</f>
        <v/>
      </c>
      <c r="G104" s="263"/>
      <c r="H104" s="25"/>
      <c r="I104" s="25"/>
      <c r="J104" s="26"/>
      <c r="K104" s="55"/>
      <c r="L104" s="56"/>
      <c r="M104" s="67"/>
    </row>
    <row r="105" spans="1:13" ht="18" customHeight="1" x14ac:dyDescent="0.2">
      <c r="A105" s="255"/>
      <c r="B105" s="1" t="str">
        <f>HLOOKUP(C105,Programacion!$K$4:$NL$6,3,0)</f>
        <v>Vie</v>
      </c>
      <c r="C105" s="24">
        <f>C104+1</f>
        <v>43420</v>
      </c>
      <c r="D105" s="165" t="str">
        <f>IF(HLOOKUP(C105,Programacion!$K$4:$NL$12,4,0)="V","V",IF(HLOOKUP(C105,Programacion!$K$4:$NL$12,4,0)="F","F",HLOOKUP(C105,Programacion!$K$4:$NL$12,8,0)))</f>
        <v>-</v>
      </c>
      <c r="E105" s="15" t="str">
        <f>UPPER(IF(D105="e",HLOOKUP(C105,Programacion!$K$4:$NQ$12,9,0),IF(D105="V","VACACION", IF(D105="F",HLOOKUP(C105,Programacion!$K$4:$NQ$12,9,0),IF(ISERROR(VLOOKUP(D105,Programacion!$A$19:$H$249,2,0))," ",IF(VLOOKUP(C105,Programacion!$K$20:$M$249,3,0)&lt;&gt;" ",VLOOKUP(C105,Programacion!$K$20:$M$249,3,0),VLOOKUP(D105,Programacion!$A$19:$H$249,2,0)))))))</f>
        <v xml:space="preserve"> </v>
      </c>
      <c r="F105" s="262" t="str">
        <f>UPPER(IF(D105="e",HLOOKUP(C105,Programacion!$K$4:$NQ$12,9,0),IF(D105="V","VACACION", IF(D105="F",HLOOKUP(C105,Programacion!$K$4:$NQ$12,9,0),IF(ISERROR(VLOOKUP(D105,Programacion!$A$19:$H$249,6,0))," ",IF(VLOOKUP(C105,Programacion!$K$20:$O$249,4,0)&lt;&gt;" ",VLOOKUP(C105,Programacion!$K$20:$O$249,4,0),VLOOKUP(D105,Programacion!$A$19:$H$249,6,0)))))))</f>
        <v xml:space="preserve"> </v>
      </c>
      <c r="G105" s="263"/>
      <c r="H105" s="25"/>
      <c r="I105" s="25"/>
      <c r="J105" s="26"/>
      <c r="K105" s="55"/>
      <c r="L105" s="56"/>
      <c r="M105" s="67"/>
    </row>
    <row r="106" spans="1:13" ht="18" customHeight="1" x14ac:dyDescent="0.2">
      <c r="A106" s="256"/>
      <c r="B106" s="1" t="str">
        <f>HLOOKUP(C106,Programacion!$K$4:$NL$6,3,0)</f>
        <v>Sáb</v>
      </c>
      <c r="C106" s="24">
        <f>C105+1</f>
        <v>43421</v>
      </c>
      <c r="D106" s="165" t="str">
        <f>IF(HLOOKUP(C106,Programacion!$K$4:$NL$12,4,0)="V","V",IF(HLOOKUP(C106,Programacion!$K$4:$NL$12,4,0)="F","F",HLOOKUP(C106,Programacion!$K$4:$NL$12,8,0)))</f>
        <v>-</v>
      </c>
      <c r="E106" s="15" t="str">
        <f>UPPER(IF(D106="e",HLOOKUP(C106,Programacion!$K$4:$NQ$12,9,0),IF(D106="V","VACACION", IF(D106="F",HLOOKUP(C106,Programacion!$K$4:$NQ$12,9,0),IF(ISERROR(VLOOKUP(D106,Programacion!$A$19:$H$249,2,0))," ",IF(VLOOKUP(C106,Programacion!$K$20:$M$249,3,0)&lt;&gt;" ",VLOOKUP(C106,Programacion!$K$20:$M$249,3,0),VLOOKUP(D106,Programacion!$A$19:$H$249,2,0)))))))</f>
        <v xml:space="preserve"> </v>
      </c>
      <c r="F106" s="262" t="str">
        <f>UPPER(IF(D106="e",HLOOKUP(C106,Programacion!$K$4:$NQ$12,9,0),IF(D106="V","VACACION", IF(D106="F",HLOOKUP(C106,Programacion!$K$4:$NQ$12,9,0),IF(ISERROR(VLOOKUP(D106,Programacion!$A$19:$H$249,6,0))," ",IF(VLOOKUP(C106,Programacion!$K$20:$O$249,4,0)&lt;&gt;" ",VLOOKUP(C106,Programacion!$K$20:$O$249,4,0),VLOOKUP(D106,Programacion!$A$19:$H$249,6,0)))))))</f>
        <v xml:space="preserve"> </v>
      </c>
      <c r="G106" s="263"/>
      <c r="H106" s="25"/>
      <c r="I106" s="25"/>
      <c r="J106" s="26"/>
      <c r="K106" s="55"/>
      <c r="L106" s="56"/>
      <c r="M106" s="68"/>
    </row>
    <row r="107" spans="1:13" ht="18" customHeight="1" x14ac:dyDescent="0.2">
      <c r="A107" s="254">
        <v>17</v>
      </c>
      <c r="B107" s="1" t="str">
        <f>HLOOKUP(C107,Programacion!$K$4:$NL$6,3,0)</f>
        <v>Lun</v>
      </c>
      <c r="C107" s="24">
        <f>C106+2</f>
        <v>43423</v>
      </c>
      <c r="D107" s="165">
        <f>IF(HLOOKUP(C107,Programacion!$K$4:$NL$12,4,0)="V","V",IF(HLOOKUP(C107,Programacion!$K$4:$NL$12,4,0)="F","F",HLOOKUP(C107,Programacion!$K$4:$NL$12,8,0)))</f>
        <v>45</v>
      </c>
      <c r="E107" s="15" t="str">
        <f>UPPER(IF(D107="e",HLOOKUP(C107,Programacion!$K$4:$NQ$12,9,0),IF(D107="V","VACACION", IF(D107="F",HLOOKUP(C107,Programacion!$K$4:$NQ$12,9,0),IF(ISERROR(VLOOKUP(D107,Programacion!$A$19:$H$249,2,0))," ",IF(VLOOKUP(C107,Programacion!$K$20:$M$249,3,0)&lt;&gt;" ",VLOOKUP(C107,Programacion!$K$20:$M$249,3,0),VLOOKUP(D107,Programacion!$A$19:$H$249,2,0)))))))</f>
        <v>REVISIÓN DE PROYECTOS</v>
      </c>
      <c r="F107" s="262" t="str">
        <f>UPPER(IF(D107="e",HLOOKUP(C107,Programacion!$K$4:$NQ$12,9,0),IF(D107="V","VACACION", IF(D107="F",HLOOKUP(C107,Programacion!$K$4:$NQ$12,9,0),IF(ISERROR(VLOOKUP(D107,Programacion!$A$19:$H$249,6,0))," ",IF(VLOOKUP(C107,Programacion!$K$20:$O$249,4,0)&lt;&gt;" ",VLOOKUP(C107,Programacion!$K$20:$O$249,4,0),VLOOKUP(D107,Programacion!$A$19:$H$249,6,0)))))))</f>
        <v/>
      </c>
      <c r="G107" s="263"/>
      <c r="H107" s="25"/>
      <c r="I107" s="25"/>
      <c r="J107" s="26"/>
      <c r="K107" s="55"/>
      <c r="L107" s="56"/>
      <c r="M107" s="30"/>
    </row>
    <row r="108" spans="1:13" ht="18" customHeight="1" x14ac:dyDescent="0.2">
      <c r="A108" s="255"/>
      <c r="B108" s="1" t="str">
        <f>HLOOKUP(C108,Programacion!$K$4:$NL$6,3,0)</f>
        <v>Mar</v>
      </c>
      <c r="C108" s="24">
        <f>C107+1</f>
        <v>43424</v>
      </c>
      <c r="D108" s="165" t="str">
        <f>IF(HLOOKUP(C108,Programacion!$K$4:$NL$12,4,0)="V","V",IF(HLOOKUP(C108,Programacion!$K$4:$NL$12,4,0)="F","F",HLOOKUP(C108,Programacion!$K$4:$NL$12,8,0)))</f>
        <v>-</v>
      </c>
      <c r="E108" s="192" t="s">
        <v>220</v>
      </c>
      <c r="F108" s="262" t="str">
        <f>UPPER(IF(D108="e",HLOOKUP(C108,Programacion!$K$4:$NQ$12,9,0),IF(D108="V","VACACION", IF(D108="F",HLOOKUP(C108,Programacion!$K$4:$NQ$12,9,0),IF(ISERROR(VLOOKUP(D108,Programacion!$A$19:$H$249,6,0))," ",IF(VLOOKUP(C108,Programacion!$K$20:$O$249,4,0)&lt;&gt;" ",VLOOKUP(C108,Programacion!$K$20:$O$249,4,0),VLOOKUP(D108,Programacion!$A$19:$H$249,6,0)))))))</f>
        <v xml:space="preserve"> </v>
      </c>
      <c r="G108" s="263"/>
      <c r="H108" s="25"/>
      <c r="I108" s="25"/>
      <c r="J108" s="26"/>
      <c r="K108" s="55"/>
      <c r="L108" s="56"/>
      <c r="M108" s="67"/>
    </row>
    <row r="109" spans="1:13" ht="18" customHeight="1" x14ac:dyDescent="0.2">
      <c r="A109" s="255"/>
      <c r="B109" s="1" t="str">
        <f>HLOOKUP(C109,Programacion!$K$4:$NL$6,3,0)</f>
        <v>Mié</v>
      </c>
      <c r="C109" s="24">
        <f>C108+1</f>
        <v>43425</v>
      </c>
      <c r="D109" s="165">
        <f>IF(HLOOKUP(C109,Programacion!$K$4:$NL$12,4,0)="V","V",IF(HLOOKUP(C109,Programacion!$K$4:$NL$12,4,0)="F","F",HLOOKUP(C109,Programacion!$K$4:$NL$12,8,0)))</f>
        <v>46</v>
      </c>
      <c r="E109" s="15" t="str">
        <f>UPPER(IF(D109="e",HLOOKUP(C109,Programacion!$K$4:$NQ$12,9,0),IF(D109="V","VACACION", IF(D109="F",HLOOKUP(C109,Programacion!$K$4:$NQ$12,9,0),IF(ISERROR(VLOOKUP(D109,Programacion!$A$19:$H$249,2,0))," ",IF(VLOOKUP(C109,Programacion!$K$20:$M$249,3,0)&lt;&gt;" ",VLOOKUP(C109,Programacion!$K$20:$M$249,3,0),VLOOKUP(D109,Programacion!$A$19:$H$249,2,0)))))))</f>
        <v>REVISIÓN DE PROYECTOS</v>
      </c>
      <c r="F109" s="262" t="str">
        <f>UPPER(IF(D109="e",HLOOKUP(C109,Programacion!$K$4:$NQ$12,9,0),IF(D109="V","VACACION", IF(D109="F",HLOOKUP(C109,Programacion!$K$4:$NQ$12,9,0),IF(ISERROR(VLOOKUP(D109,Programacion!$A$19:$H$249,6,0))," ",IF(VLOOKUP(C109,Programacion!$K$20:$O$249,4,0)&lt;&gt;" ",VLOOKUP(C109,Programacion!$K$20:$O$249,4,0),VLOOKUP(D109,Programacion!$A$19:$H$249,6,0)))))))</f>
        <v/>
      </c>
      <c r="G109" s="263"/>
      <c r="H109" s="25"/>
      <c r="I109" s="25"/>
      <c r="J109" s="26"/>
      <c r="K109" s="55"/>
      <c r="L109" s="56"/>
      <c r="M109" s="67"/>
    </row>
    <row r="110" spans="1:13" ht="18" customHeight="1" x14ac:dyDescent="0.2">
      <c r="A110" s="255"/>
      <c r="B110" s="1" t="str">
        <f>HLOOKUP(C110,Programacion!$K$4:$NL$6,3,0)</f>
        <v>Jue</v>
      </c>
      <c r="C110" s="24">
        <f>C109+1</f>
        <v>43426</v>
      </c>
      <c r="D110" s="165">
        <f>IF(HLOOKUP(C110,Programacion!$K$4:$NL$12,4,0)="V","V",IF(HLOOKUP(C110,Programacion!$K$4:$NL$12,4,0)="F","F",HLOOKUP(C110,Programacion!$K$4:$NL$12,8,0)))</f>
        <v>47</v>
      </c>
      <c r="E110" s="15" t="str">
        <f>UPPER(IF(D110="e",HLOOKUP(C110,Programacion!$K$4:$NQ$12,9,0),IF(D110="V","VACACION", IF(D110="F",HLOOKUP(C110,Programacion!$K$4:$NQ$12,9,0),IF(ISERROR(VLOOKUP(D110,Programacion!$A$19:$H$249,2,0))," ",IF(VLOOKUP(C110,Programacion!$K$20:$M$249,3,0)&lt;&gt;" ",VLOOKUP(C110,Programacion!$K$20:$M$249,3,0),VLOOKUP(D110,Programacion!$A$19:$H$249,2,0)))))))</f>
        <v>REVISIÓN DE PROYECTOS</v>
      </c>
      <c r="F110" s="262" t="str">
        <f>UPPER(IF(D110="e",HLOOKUP(C110,Programacion!$K$4:$NQ$12,9,0),IF(D110="V","VACACION", IF(D110="F",HLOOKUP(C110,Programacion!$K$4:$NQ$12,9,0),IF(ISERROR(VLOOKUP(D110,Programacion!$A$19:$H$249,6,0))," ",IF(VLOOKUP(C110,Programacion!$K$20:$O$249,4,0)&lt;&gt;" ",VLOOKUP(C110,Programacion!$K$20:$O$249,4,0),VLOOKUP(D110,Programacion!$A$19:$H$249,6,0)))))))</f>
        <v/>
      </c>
      <c r="G110" s="263"/>
      <c r="H110" s="25"/>
      <c r="I110" s="25"/>
      <c r="J110" s="26"/>
      <c r="K110" s="55"/>
      <c r="L110" s="56"/>
      <c r="M110" s="67"/>
    </row>
    <row r="111" spans="1:13" ht="18" customHeight="1" x14ac:dyDescent="0.2">
      <c r="A111" s="255"/>
      <c r="B111" s="1" t="str">
        <f>HLOOKUP(C111,Programacion!$K$4:$NL$6,3,0)</f>
        <v>Vie</v>
      </c>
      <c r="C111" s="24">
        <f>C110+1</f>
        <v>43427</v>
      </c>
      <c r="D111" s="165" t="str">
        <f>IF(HLOOKUP(C111,Programacion!$K$4:$NL$12,4,0)="V","V",IF(HLOOKUP(C111,Programacion!$K$4:$NL$12,4,0)="F","F",HLOOKUP(C111,Programacion!$K$4:$NL$12,8,0)))</f>
        <v>-</v>
      </c>
      <c r="E111" s="15" t="str">
        <f>UPPER(IF(D111="e",HLOOKUP(C111,Programacion!$K$4:$NQ$12,9,0),IF(D111="V","VACACION", IF(D111="F",HLOOKUP(C111,Programacion!$K$4:$NQ$12,9,0),IF(ISERROR(VLOOKUP(D111,Programacion!$A$19:$H$249,2,0))," ",IF(VLOOKUP(C111,Programacion!$K$20:$M$249,3,0)&lt;&gt;" ",VLOOKUP(C111,Programacion!$K$20:$M$249,3,0),VLOOKUP(D111,Programacion!$A$19:$H$249,2,0)))))))</f>
        <v xml:space="preserve"> </v>
      </c>
      <c r="F111" s="262" t="str">
        <f>UPPER(IF(D111="e",HLOOKUP(C111,Programacion!$K$4:$NQ$12,9,0),IF(D111="V","VACACION", IF(D111="F",HLOOKUP(C111,Programacion!$K$4:$NQ$12,9,0),IF(ISERROR(VLOOKUP(D111,Programacion!$A$19:$H$249,6,0))," ",IF(VLOOKUP(C111,Programacion!$K$20:$O$249,4,0)&lt;&gt;" ",VLOOKUP(C111,Programacion!$K$20:$O$249,4,0),VLOOKUP(D111,Programacion!$A$19:$H$249,6,0)))))))</f>
        <v xml:space="preserve"> </v>
      </c>
      <c r="G111" s="263"/>
      <c r="H111" s="25"/>
      <c r="I111" s="25"/>
      <c r="J111" s="26"/>
      <c r="K111" s="55"/>
      <c r="L111" s="56"/>
      <c r="M111" s="67"/>
    </row>
    <row r="112" spans="1:13" ht="18" customHeight="1" x14ac:dyDescent="0.2">
      <c r="A112" s="256"/>
      <c r="B112" s="1" t="str">
        <f>HLOOKUP(C112,Programacion!$K$4:$NL$6,3,0)</f>
        <v>Sáb</v>
      </c>
      <c r="C112" s="24">
        <f>C111+1</f>
        <v>43428</v>
      </c>
      <c r="D112" s="165" t="str">
        <f>IF(HLOOKUP(C112,Programacion!$K$4:$NL$12,4,0)="V","V",IF(HLOOKUP(C112,Programacion!$K$4:$NL$12,4,0)="F","F",HLOOKUP(C112,Programacion!$K$4:$NL$12,8,0)))</f>
        <v>-</v>
      </c>
      <c r="E112" s="15" t="str">
        <f>UPPER(IF(D112="e",HLOOKUP(C112,Programacion!$K$4:$NQ$12,9,0),IF(D112="V","VACACION", IF(D112="F",HLOOKUP(C112,Programacion!$K$4:$NQ$12,9,0),IF(ISERROR(VLOOKUP(D112,Programacion!$A$19:$H$249,2,0))," ",IF(VLOOKUP(C112,Programacion!$K$20:$M$249,3,0)&lt;&gt;" ",VLOOKUP(C112,Programacion!$K$20:$M$249,3,0),VLOOKUP(D112,Programacion!$A$19:$H$249,2,0)))))))</f>
        <v xml:space="preserve"> </v>
      </c>
      <c r="F112" s="262" t="str">
        <f>UPPER(IF(D112="e",HLOOKUP(C112,Programacion!$K$4:$NQ$12,9,0),IF(D112="V","VACACION", IF(D112="F",HLOOKUP(C112,Programacion!$K$4:$NQ$12,9,0),IF(ISERROR(VLOOKUP(D112,Programacion!$A$19:$H$249,6,0))," ",IF(VLOOKUP(C112,Programacion!$K$20:$O$249,4,0)&lt;&gt;" ",VLOOKUP(C112,Programacion!$K$20:$O$249,4,0),VLOOKUP(D112,Programacion!$A$19:$H$249,6,0)))))))</f>
        <v xml:space="preserve"> </v>
      </c>
      <c r="G112" s="263"/>
      <c r="H112" s="25"/>
      <c r="I112" s="25"/>
      <c r="J112" s="26"/>
      <c r="K112" s="55"/>
      <c r="L112" s="56"/>
      <c r="M112" s="68"/>
    </row>
    <row r="113" spans="1:13" ht="18" customHeight="1" x14ac:dyDescent="0.2">
      <c r="A113" s="254">
        <v>18</v>
      </c>
      <c r="B113" s="1" t="str">
        <f>HLOOKUP(C113,Programacion!$K$4:$NL$6,3,0)</f>
        <v>Lun</v>
      </c>
      <c r="C113" s="24">
        <f>C112+2</f>
        <v>43430</v>
      </c>
      <c r="D113" s="165">
        <f>IF(HLOOKUP(C113,Programacion!$K$4:$NL$12,4,0)="V","V",IF(HLOOKUP(C113,Programacion!$K$4:$NL$12,4,0)="F","F",HLOOKUP(C113,Programacion!$K$4:$NL$12,8,0)))</f>
        <v>48</v>
      </c>
      <c r="E113" s="15" t="str">
        <f>UPPER(IF(D113="e",HLOOKUP(C113,Programacion!$K$4:$NQ$12,9,0),IF(D113="V","VACACION", IF(D113="F",HLOOKUP(C113,Programacion!$K$4:$NQ$12,9,0),IF(ISERROR(VLOOKUP(D113,Programacion!$A$19:$H$249,2,0))," ",IF(VLOOKUP(C113,Programacion!$K$20:$M$249,3,0)&lt;&gt;" ",VLOOKUP(C113,Programacion!$K$20:$M$249,3,0),VLOOKUP(D113,Programacion!$A$19:$H$249,2,0)))))))</f>
        <v>REVISIÓN DE PROYECTOS</v>
      </c>
      <c r="F113" s="262" t="str">
        <f>UPPER(IF(D113="e",HLOOKUP(C113,Programacion!$K$4:$NQ$12,9,0),IF(D113="V","VACACION", IF(D113="F",HLOOKUP(C113,Programacion!$K$4:$NQ$12,9,0),IF(ISERROR(VLOOKUP(D113,Programacion!$A$19:$H$249,6,0))," ",IF(VLOOKUP(C113,Programacion!$K$20:$O$249,4,0)&lt;&gt;" ",VLOOKUP(C113,Programacion!$K$20:$O$249,4,0),VLOOKUP(D113,Programacion!$A$19:$H$249,6,0)))))))</f>
        <v/>
      </c>
      <c r="G113" s="263"/>
      <c r="H113" s="25"/>
      <c r="I113" s="25"/>
      <c r="J113" s="26"/>
      <c r="K113" s="55"/>
      <c r="L113" s="56"/>
      <c r="M113" s="30"/>
    </row>
    <row r="114" spans="1:13" ht="18" customHeight="1" x14ac:dyDescent="0.2">
      <c r="A114" s="255"/>
      <c r="B114" s="1" t="str">
        <f>HLOOKUP(C114,Programacion!$K$4:$NL$6,3,0)</f>
        <v>Mar</v>
      </c>
      <c r="C114" s="24">
        <f t="shared" ref="C114:C177" si="1">C113+1</f>
        <v>43431</v>
      </c>
      <c r="D114" s="165" t="str">
        <f>IF(HLOOKUP(C114,Programacion!$K$4:$NL$12,4,0)="V","V",IF(HLOOKUP(C114,Programacion!$K$4:$NL$12,4,0)="F","F",HLOOKUP(C114,Programacion!$K$4:$NL$12,8,0)))</f>
        <v>-</v>
      </c>
      <c r="E114" s="15" t="str">
        <f>UPPER(IF(D114="e",HLOOKUP(C114,Programacion!$K$4:$NQ$12,9,0),IF(D114="V","VACACION", IF(D114="F",HLOOKUP(C114,Programacion!$K$4:$NQ$12,9,0),IF(ISERROR(VLOOKUP(D114,Programacion!$A$19:$H$249,2,0))," ",IF(VLOOKUP(C114,Programacion!$K$20:$M$249,3,0)&lt;&gt;" ",VLOOKUP(C114,Programacion!$K$20:$M$249,3,0),VLOOKUP(D114,Programacion!$A$19:$H$249,2,0)))))))</f>
        <v xml:space="preserve"> </v>
      </c>
      <c r="F114" s="262" t="str">
        <f>UPPER(IF(D114="e",HLOOKUP(C114,Programacion!$K$4:$NQ$12,9,0),IF(D114="V","VACACION", IF(D114="F",HLOOKUP(C114,Programacion!$K$4:$NQ$12,9,0),IF(ISERROR(VLOOKUP(D114,Programacion!$A$19:$H$249,6,0))," ",IF(VLOOKUP(C114,Programacion!$K$20:$O$249,4,0)&lt;&gt;" ",VLOOKUP(C114,Programacion!$K$20:$O$249,4,0),VLOOKUP(D114,Programacion!$A$19:$H$249,6,0)))))))</f>
        <v xml:space="preserve"> </v>
      </c>
      <c r="G114" s="263"/>
      <c r="H114" s="25"/>
      <c r="I114" s="25"/>
      <c r="J114" s="26"/>
      <c r="K114" s="55"/>
      <c r="L114" s="56"/>
      <c r="M114" s="67"/>
    </row>
    <row r="115" spans="1:13" ht="18" customHeight="1" x14ac:dyDescent="0.2">
      <c r="A115" s="255"/>
      <c r="B115" s="1" t="str">
        <f>HLOOKUP(C115,Programacion!$K$4:$NL$6,3,0)</f>
        <v>Mié</v>
      </c>
      <c r="C115" s="24">
        <f t="shared" si="1"/>
        <v>43432</v>
      </c>
      <c r="D115" s="165">
        <f>IF(HLOOKUP(C115,Programacion!$K$4:$NL$12,4,0)="V","V",IF(HLOOKUP(C115,Programacion!$K$4:$NL$12,4,0)="F","F",HLOOKUP(C115,Programacion!$K$4:$NL$12,8,0)))</f>
        <v>49</v>
      </c>
      <c r="E115" s="15" t="str">
        <f>UPPER(IF(D115="e",HLOOKUP(C115,Programacion!$K$4:$NQ$12,9,0),IF(D115="V","VACACION", IF(D115="F",HLOOKUP(C115,Programacion!$K$4:$NQ$12,9,0),IF(ISERROR(VLOOKUP(D115,Programacion!$A$19:$H$249,2,0))," ",IF(VLOOKUP(C115,Programacion!$K$20:$M$249,3,0)&lt;&gt;" ",VLOOKUP(C115,Programacion!$K$20:$M$249,3,0),VLOOKUP(D115,Programacion!$A$19:$H$249,2,0)))))))</f>
        <v>REVISIÓN DE PROYECTOS</v>
      </c>
      <c r="F115" s="262" t="str">
        <f>UPPER(IF(D115="e",HLOOKUP(C115,Programacion!$K$4:$NQ$12,9,0),IF(D115="V","VACACION", IF(D115="F",HLOOKUP(C115,Programacion!$K$4:$NQ$12,9,0),IF(ISERROR(VLOOKUP(D115,Programacion!$A$19:$H$249,6,0))," ",IF(VLOOKUP(C115,Programacion!$K$20:$O$249,4,0)&lt;&gt;" ",VLOOKUP(C115,Programacion!$K$20:$O$249,4,0),VLOOKUP(D115,Programacion!$A$19:$H$249,6,0)))))))</f>
        <v/>
      </c>
      <c r="G115" s="263"/>
      <c r="H115" s="25"/>
      <c r="I115" s="25"/>
      <c r="J115" s="26"/>
      <c r="K115" s="55"/>
      <c r="L115" s="56"/>
      <c r="M115" s="67"/>
    </row>
    <row r="116" spans="1:13" ht="18" customHeight="1" x14ac:dyDescent="0.2">
      <c r="A116" s="255"/>
      <c r="B116" s="1" t="str">
        <f>HLOOKUP(C116,Programacion!$K$4:$NL$6,3,0)</f>
        <v>Jue</v>
      </c>
      <c r="C116" s="24">
        <f t="shared" si="1"/>
        <v>43433</v>
      </c>
      <c r="D116" s="165">
        <f>IF(HLOOKUP(C116,Programacion!$K$4:$NL$12,4,0)="V","V",IF(HLOOKUP(C116,Programacion!$K$4:$NL$12,4,0)="F","F",HLOOKUP(C116,Programacion!$K$4:$NL$12,8,0)))</f>
        <v>50</v>
      </c>
      <c r="E116" s="15" t="str">
        <f>UPPER(IF(D116="e",HLOOKUP(C116,Programacion!$K$4:$NQ$12,9,0),IF(D116="V","VACACION", IF(D116="F",HLOOKUP(C116,Programacion!$K$4:$NQ$12,9,0),IF(ISERROR(VLOOKUP(D116,Programacion!$A$19:$H$249,2,0))," ",IF(VLOOKUP(C116,Programacion!$K$20:$M$249,3,0)&lt;&gt;" ",VLOOKUP(C116,Programacion!$K$20:$M$249,3,0),VLOOKUP(D116,Programacion!$A$19:$H$249,2,0)))))))</f>
        <v>REVISIÓN DE PROYECTOS</v>
      </c>
      <c r="F116" s="262" t="str">
        <f>UPPER(IF(D116="e",HLOOKUP(C116,Programacion!$K$4:$NQ$12,9,0),IF(D116="V","VACACION", IF(D116="F",HLOOKUP(C116,Programacion!$K$4:$NQ$12,9,0),IF(ISERROR(VLOOKUP(D116,Programacion!$A$19:$H$249,6,0))," ",IF(VLOOKUP(C116,Programacion!$K$20:$O$249,4,0)&lt;&gt;" ",VLOOKUP(C116,Programacion!$K$20:$O$249,4,0),VLOOKUP(D116,Programacion!$A$19:$H$249,6,0)))))))</f>
        <v/>
      </c>
      <c r="G116" s="263"/>
      <c r="H116" s="25"/>
      <c r="I116" s="25"/>
      <c r="J116" s="26"/>
      <c r="K116" s="55"/>
      <c r="L116" s="56"/>
      <c r="M116" s="67"/>
    </row>
    <row r="117" spans="1:13" ht="18" customHeight="1" x14ac:dyDescent="0.2">
      <c r="A117" s="255"/>
      <c r="B117" s="1" t="str">
        <f>HLOOKUP(C117,Programacion!$K$4:$NL$6,3,0)</f>
        <v>Vie</v>
      </c>
      <c r="C117" s="24">
        <f t="shared" si="1"/>
        <v>43434</v>
      </c>
      <c r="D117" s="165" t="str">
        <f>IF(HLOOKUP(C117,Programacion!$K$4:$NL$12,4,0)="V","V",IF(HLOOKUP(C117,Programacion!$K$4:$NL$12,4,0)="F","F",HLOOKUP(C117,Programacion!$K$4:$NL$12,8,0)))</f>
        <v>-</v>
      </c>
      <c r="E117" s="15" t="str">
        <f>UPPER(IF(D117="e",HLOOKUP(C117,Programacion!$K$4:$NQ$12,9,0),IF(D117="V","VACACION", IF(D117="F",HLOOKUP(C117,Programacion!$K$4:$NQ$12,9,0),IF(ISERROR(VLOOKUP(D117,Programacion!$A$19:$H$249,2,0))," ",IF(VLOOKUP(C117,Programacion!$K$20:$M$249,3,0)&lt;&gt;" ",VLOOKUP(C117,Programacion!$K$20:$M$249,3,0),VLOOKUP(D117,Programacion!$A$19:$H$249,2,0)))))))</f>
        <v xml:space="preserve"> </v>
      </c>
      <c r="F117" s="262" t="str">
        <f>UPPER(IF(D117="e",HLOOKUP(C117,Programacion!$K$4:$NQ$12,9,0),IF(D117="V","VACACION", IF(D117="F",HLOOKUP(C117,Programacion!$K$4:$NQ$12,9,0),IF(ISERROR(VLOOKUP(D117,Programacion!$A$19:$H$249,6,0))," ",IF(VLOOKUP(C117,Programacion!$K$20:$O$249,4,0)&lt;&gt;" ",VLOOKUP(C117,Programacion!$K$20:$O$249,4,0),VLOOKUP(D117,Programacion!$A$19:$H$249,6,0)))))))</f>
        <v xml:space="preserve"> </v>
      </c>
      <c r="G117" s="263"/>
      <c r="H117" s="25"/>
      <c r="I117" s="25"/>
      <c r="J117" s="26"/>
      <c r="K117" s="55"/>
      <c r="L117" s="56"/>
      <c r="M117" s="67"/>
    </row>
    <row r="118" spans="1:13" ht="18" customHeight="1" x14ac:dyDescent="0.2">
      <c r="A118" s="256"/>
      <c r="B118" s="1" t="str">
        <f>HLOOKUP(C118,Programacion!$K$4:$NL$6,3,0)</f>
        <v>Sáb</v>
      </c>
      <c r="C118" s="24">
        <f t="shared" si="1"/>
        <v>43435</v>
      </c>
      <c r="D118" s="165" t="str">
        <f>IF(HLOOKUP(C118,Programacion!$K$4:$NL$12,4,0)="V","V",IF(HLOOKUP(C118,Programacion!$K$4:$NL$12,4,0)="F","F",HLOOKUP(C118,Programacion!$K$4:$NL$12,8,0)))</f>
        <v>-</v>
      </c>
      <c r="E118" s="15" t="str">
        <f>UPPER(IF(D118="e",HLOOKUP(C118,Programacion!$K$4:$NQ$12,9,0),IF(D118="V","VACACION", IF(D118="F",HLOOKUP(C118,Programacion!$K$4:$NQ$12,9,0),IF(ISERROR(VLOOKUP(D118,Programacion!$A$19:$H$249,2,0))," ",IF(VLOOKUP(C118,Programacion!$K$20:$M$249,3,0)&lt;&gt;" ",VLOOKUP(C118,Programacion!$K$20:$M$249,3,0),VLOOKUP(D118,Programacion!$A$19:$H$249,2,0)))))))</f>
        <v xml:space="preserve"> </v>
      </c>
      <c r="F118" s="262" t="str">
        <f>UPPER(IF(D118="e",HLOOKUP(C118,Programacion!$K$4:$NQ$12,9,0),IF(D118="V","VACACION", IF(D118="F",HLOOKUP(C118,Programacion!$K$4:$NQ$12,9,0),IF(ISERROR(VLOOKUP(D118,Programacion!$A$19:$H$249,6,0))," ",IF(VLOOKUP(C118,Programacion!$K$20:$O$249,4,0)&lt;&gt;" ",VLOOKUP(C118,Programacion!$K$20:$O$249,4,0),VLOOKUP(D118,Programacion!$A$19:$H$249,6,0)))))))</f>
        <v xml:space="preserve"> </v>
      </c>
      <c r="G118" s="263"/>
      <c r="H118" s="25"/>
      <c r="I118" s="25"/>
      <c r="J118" s="26"/>
      <c r="K118" s="55"/>
      <c r="L118" s="56"/>
      <c r="M118" s="68"/>
    </row>
    <row r="119" spans="1:13" ht="18" customHeight="1" x14ac:dyDescent="0.2">
      <c r="A119" s="254">
        <v>19</v>
      </c>
      <c r="B119" s="1" t="str">
        <f>HLOOKUP(C119,Programacion!$K$4:$NL$6,3,0)</f>
        <v>Lun</v>
      </c>
      <c r="C119" s="24">
        <f>C118+2</f>
        <v>43437</v>
      </c>
      <c r="D119" s="165">
        <f>IF(HLOOKUP(C119,Programacion!$K$4:$NL$12,4,0)="V","V",IF(HLOOKUP(C119,Programacion!$K$4:$NL$12,4,0)="F","F",HLOOKUP(C119,Programacion!$K$4:$NL$12,8,0)))</f>
        <v>51</v>
      </c>
      <c r="E119" s="15" t="str">
        <f>UPPER(IF(D119="e",HLOOKUP(C119,Programacion!$K$4:$NQ$12,9,0),IF(D119="V","VACACION", IF(D119="F",HLOOKUP(C119,Programacion!$K$4:$NQ$12,9,0),IF(ISERROR(VLOOKUP(D119,Programacion!$A$19:$H$249,2,0))," ",IF(VLOOKUP(C119,Programacion!$K$20:$M$249,3,0)&lt;&gt;" ",VLOOKUP(C119,Programacion!$K$20:$M$249,3,0),VLOOKUP(D119,Programacion!$A$19:$H$249,2,0)))))))</f>
        <v>REVISIÓN DE PROYECTOS</v>
      </c>
      <c r="F119" s="262" t="str">
        <f>UPPER(IF(D119="e",HLOOKUP(C119,Programacion!$K$4:$NQ$12,9,0),IF(D119="V","VACACION", IF(D119="F",HLOOKUP(C119,Programacion!$K$4:$NQ$12,9,0),IF(ISERROR(VLOOKUP(D119,Programacion!$A$19:$H$249,6,0))," ",IF(VLOOKUP(C119,Programacion!$K$20:$O$249,4,0)&lt;&gt;" ",VLOOKUP(C119,Programacion!$K$20:$O$249,4,0),VLOOKUP(D119,Programacion!$A$19:$H$249,6,0)))))))</f>
        <v/>
      </c>
      <c r="G119" s="263"/>
      <c r="H119" s="25"/>
      <c r="I119" s="25"/>
      <c r="J119" s="25"/>
      <c r="K119" s="55"/>
      <c r="L119" s="56"/>
      <c r="M119" s="30"/>
    </row>
    <row r="120" spans="1:13" ht="18" customHeight="1" x14ac:dyDescent="0.2">
      <c r="A120" s="255"/>
      <c r="B120" s="1" t="str">
        <f>HLOOKUP(C120,Programacion!$K$4:$NL$6,3,0)</f>
        <v>Mar</v>
      </c>
      <c r="C120" s="24">
        <f t="shared" si="1"/>
        <v>43438</v>
      </c>
      <c r="D120" s="165" t="str">
        <f>IF(HLOOKUP(C120,Programacion!$K$4:$NL$12,4,0)="V","V",IF(HLOOKUP(C120,Programacion!$K$4:$NL$12,4,0)="F","F",HLOOKUP(C120,Programacion!$K$4:$NL$12,8,0)))</f>
        <v>-</v>
      </c>
      <c r="E120" s="15" t="str">
        <f>UPPER(IF(D120="e",HLOOKUP(C120,Programacion!$K$4:$NQ$12,9,0),IF(D120="V","VACACION", IF(D120="F",HLOOKUP(C120,Programacion!$K$4:$NQ$12,9,0),IF(ISERROR(VLOOKUP(D120,Programacion!$A$19:$H$249,2,0))," ",IF(VLOOKUP(C120,Programacion!$K$20:$M$249,3,0)&lt;&gt;" ",VLOOKUP(C120,Programacion!$K$20:$M$249,3,0),VLOOKUP(D120,Programacion!$A$19:$H$249,2,0)))))))</f>
        <v xml:space="preserve"> </v>
      </c>
      <c r="F120" s="262" t="str">
        <f>UPPER(IF(D120="e",HLOOKUP(C120,Programacion!$K$4:$NQ$12,9,0),IF(D120="V","VACACION", IF(D120="F",HLOOKUP(C120,Programacion!$K$4:$NQ$12,9,0),IF(ISERROR(VLOOKUP(D120,Programacion!$A$19:$H$249,6,0))," ",IF(VLOOKUP(C120,Programacion!$K$20:$O$249,4,0)&lt;&gt;" ",VLOOKUP(C120,Programacion!$K$20:$O$249,4,0),VLOOKUP(D120,Programacion!$A$19:$H$249,6,0)))))))</f>
        <v xml:space="preserve"> </v>
      </c>
      <c r="G120" s="263"/>
      <c r="H120" s="25"/>
      <c r="I120" s="25"/>
      <c r="J120" s="25"/>
      <c r="K120" s="55"/>
      <c r="L120" s="56"/>
      <c r="M120" s="67"/>
    </row>
    <row r="121" spans="1:13" ht="18" customHeight="1" x14ac:dyDescent="0.2">
      <c r="A121" s="255"/>
      <c r="B121" s="1" t="str">
        <f>HLOOKUP(C121,Programacion!$K$4:$NL$6,3,0)</f>
        <v>Mié</v>
      </c>
      <c r="C121" s="24">
        <f t="shared" si="1"/>
        <v>43439</v>
      </c>
      <c r="D121" s="165">
        <f>IF(HLOOKUP(C121,Programacion!$K$4:$NL$12,4,0)="V","V",IF(HLOOKUP(C121,Programacion!$K$4:$NL$12,4,0)="F","F",HLOOKUP(C121,Programacion!$K$4:$NL$12,8,0)))</f>
        <v>52</v>
      </c>
      <c r="E121" s="15" t="str">
        <f>UPPER(IF(D121="e",HLOOKUP(C121,Programacion!$K$4:$NQ$12,9,0),IF(D121="V","VACACION", IF(D121="F",HLOOKUP(C121,Programacion!$K$4:$NQ$12,9,0),IF(ISERROR(VLOOKUP(D121,Programacion!$A$19:$H$249,2,0))," ",IF(VLOOKUP(C121,Programacion!$K$20:$M$249,3,0)&lt;&gt;" ",VLOOKUP(C121,Programacion!$K$20:$M$249,3,0),VLOOKUP(D121,Programacion!$A$19:$H$249,2,0)))))))</f>
        <v>REVISIÓN DE PROYECTOS</v>
      </c>
      <c r="F121" s="262" t="str">
        <f>UPPER(IF(D121="e",HLOOKUP(C121,Programacion!$K$4:$NQ$12,9,0),IF(D121="V","VACACION", IF(D121="F",HLOOKUP(C121,Programacion!$K$4:$NQ$12,9,0),IF(ISERROR(VLOOKUP(D121,Programacion!$A$19:$H$249,6,0))," ",IF(VLOOKUP(C121,Programacion!$K$20:$O$249,4,0)&lt;&gt;" ",VLOOKUP(C121,Programacion!$K$20:$O$249,4,0),VLOOKUP(D121,Programacion!$A$19:$H$249,6,0)))))))</f>
        <v/>
      </c>
      <c r="G121" s="263"/>
      <c r="H121" s="25"/>
      <c r="I121" s="25"/>
      <c r="J121" s="25"/>
      <c r="K121" s="55"/>
      <c r="L121" s="56"/>
      <c r="M121" s="67"/>
    </row>
    <row r="122" spans="1:13" ht="18" customHeight="1" x14ac:dyDescent="0.2">
      <c r="A122" s="255"/>
      <c r="B122" s="1" t="str">
        <f>HLOOKUP(C122,Programacion!$K$4:$NL$6,3,0)</f>
        <v>Jue</v>
      </c>
      <c r="C122" s="24">
        <f t="shared" si="1"/>
        <v>43440</v>
      </c>
      <c r="D122" s="165">
        <f>IF(HLOOKUP(C122,Programacion!$K$4:$NL$12,4,0)="V","V",IF(HLOOKUP(C122,Programacion!$K$4:$NL$12,4,0)="F","F",HLOOKUP(C122,Programacion!$K$4:$NL$12,8,0)))</f>
        <v>53</v>
      </c>
      <c r="E122" s="15" t="str">
        <f>UPPER(IF(D122="e",HLOOKUP(C122,Programacion!$K$4:$NQ$12,9,0),IF(D122="V","VACACION", IF(D122="F",HLOOKUP(C122,Programacion!$K$4:$NQ$12,9,0),IF(ISERROR(VLOOKUP(D122,Programacion!$A$19:$H$249,2,0))," ",IF(VLOOKUP(C122,Programacion!$K$20:$M$249,3,0)&lt;&gt;" ",VLOOKUP(C122,Programacion!$K$20:$M$249,3,0),VLOOKUP(D122,Programacion!$A$19:$H$249,2,0)))))))</f>
        <v>REVISIÓN FINAL DE PROYECTOS</v>
      </c>
      <c r="F122" s="262" t="str">
        <f>UPPER(IF(D122="e",HLOOKUP(C122,Programacion!$K$4:$NQ$12,9,0),IF(D122="V","VACACION", IF(D122="F",HLOOKUP(C122,Programacion!$K$4:$NQ$12,9,0),IF(ISERROR(VLOOKUP(D122,Programacion!$A$19:$H$249,6,0))," ",IF(VLOOKUP(C122,Programacion!$K$20:$O$249,4,0)&lt;&gt;" ",VLOOKUP(C122,Programacion!$K$20:$O$249,4,0),VLOOKUP(D122,Programacion!$A$19:$H$249,6,0)))))))</f>
        <v/>
      </c>
      <c r="G122" s="263"/>
      <c r="H122" s="25"/>
      <c r="I122" s="25"/>
      <c r="J122" s="25"/>
      <c r="K122" s="55"/>
      <c r="L122" s="56"/>
      <c r="M122" s="67"/>
    </row>
    <row r="123" spans="1:13" ht="18" customHeight="1" x14ac:dyDescent="0.2">
      <c r="A123" s="255"/>
      <c r="B123" s="1" t="str">
        <f>HLOOKUP(C123,Programacion!$K$4:$NL$6,3,0)</f>
        <v>Vie</v>
      </c>
      <c r="C123" s="16">
        <f t="shared" si="1"/>
        <v>43441</v>
      </c>
      <c r="D123" s="165" t="str">
        <f>IF(HLOOKUP(C123,Programacion!$K$4:$NL$12,4,0)="V","V",IF(HLOOKUP(C123,Programacion!$K$4:$NL$12,4,0)="F","F",HLOOKUP(C123,Programacion!$K$4:$NL$12,8,0)))</f>
        <v>-</v>
      </c>
      <c r="E123" s="15" t="str">
        <f>UPPER(IF(D123="e",HLOOKUP(C123,Programacion!$K$4:$NQ$12,9,0),IF(D123="V","VACACION", IF(D123="F",HLOOKUP(C123,Programacion!$K$4:$NQ$12,9,0),IF(ISERROR(VLOOKUP(D123,Programacion!$A$19:$H$249,2,0))," ",IF(VLOOKUP(C123,Programacion!$K$20:$M$249,3,0)&lt;&gt;" ",VLOOKUP(C123,Programacion!$K$20:$M$249,3,0),VLOOKUP(D123,Programacion!$A$19:$H$249,2,0)))))))</f>
        <v xml:space="preserve"> </v>
      </c>
      <c r="F123" s="262" t="str">
        <f>UPPER(IF(D123="e",HLOOKUP(C123,Programacion!$K$4:$NQ$12,9,0),IF(D123="V","VACACION", IF(D123="F",HLOOKUP(C123,Programacion!$K$4:$NQ$12,9,0),IF(ISERROR(VLOOKUP(D123,Programacion!$A$19:$H$249,6,0))," ",IF(VLOOKUP(C123,Programacion!$K$20:$O$249,4,0)&lt;&gt;" ",VLOOKUP(C123,Programacion!$K$20:$O$249,4,0),VLOOKUP(D123,Programacion!$A$19:$H$249,6,0)))))))</f>
        <v xml:space="preserve"> </v>
      </c>
      <c r="G123" s="263"/>
      <c r="H123" s="18"/>
      <c r="I123" s="18"/>
      <c r="J123" s="18"/>
      <c r="K123" s="55"/>
      <c r="L123" s="56"/>
      <c r="M123" s="67"/>
    </row>
    <row r="124" spans="1:13" ht="18" customHeight="1" x14ac:dyDescent="0.2">
      <c r="A124" s="256"/>
      <c r="B124" s="1" t="str">
        <f>HLOOKUP(C124,Programacion!$K$4:$NL$6,3,0)</f>
        <v>Sáb</v>
      </c>
      <c r="C124" s="16">
        <f t="shared" si="1"/>
        <v>43442</v>
      </c>
      <c r="D124" s="165" t="str">
        <f>IF(HLOOKUP(C124,Programacion!$K$4:$NL$12,4,0)="V","V",IF(HLOOKUP(C124,Programacion!$K$4:$NL$12,4,0)="F","F",HLOOKUP(C124,Programacion!$K$4:$NL$12,8,0)))</f>
        <v>-</v>
      </c>
      <c r="E124" s="15" t="str">
        <f>UPPER(IF(D124="e",HLOOKUP(C124,Programacion!$K$4:$NQ$12,9,0),IF(D124="V","VACACION", IF(D124="F",HLOOKUP(C124,Programacion!$K$4:$NQ$12,9,0),IF(ISERROR(VLOOKUP(D124,Programacion!$A$19:$H$249,2,0))," ",IF(VLOOKUP(C124,Programacion!$K$20:$M$249,3,0)&lt;&gt;" ",VLOOKUP(C124,Programacion!$K$20:$M$249,3,0),VLOOKUP(D124,Programacion!$A$19:$H$249,2,0)))))))</f>
        <v xml:space="preserve"> </v>
      </c>
      <c r="F124" s="262" t="str">
        <f>UPPER(IF(D124="e",HLOOKUP(C124,Programacion!$K$4:$NQ$12,9,0),IF(D124="V","VACACION", IF(D124="F",HLOOKUP(C124,Programacion!$K$4:$NQ$12,9,0),IF(ISERROR(VLOOKUP(D124,Programacion!$A$19:$H$249,6,0))," ",IF(VLOOKUP(C124,Programacion!$K$20:$O$249,4,0)&lt;&gt;" ",VLOOKUP(C124,Programacion!$K$20:$O$249,4,0),VLOOKUP(D124,Programacion!$A$19:$H$249,6,0)))))))</f>
        <v xml:space="preserve"> </v>
      </c>
      <c r="G124" s="263"/>
      <c r="H124" s="18"/>
      <c r="I124" s="18"/>
      <c r="J124" s="18"/>
      <c r="K124" s="55"/>
      <c r="L124" s="56"/>
      <c r="M124" s="68"/>
    </row>
    <row r="125" spans="1:13" ht="18" customHeight="1" x14ac:dyDescent="0.2">
      <c r="A125" s="254">
        <v>20</v>
      </c>
      <c r="B125" s="1" t="str">
        <f>HLOOKUP(C125,Programacion!$K$4:$NL$6,3,0)</f>
        <v>Lun</v>
      </c>
      <c r="C125" s="35">
        <f>C124+2</f>
        <v>43444</v>
      </c>
      <c r="D125" s="165" t="str">
        <f>IF(HLOOKUP(C125,Programacion!$K$4:$NL$12,4,0)="V","V",IF(HLOOKUP(C125,Programacion!$K$4:$NL$12,4,0)="F","F",HLOOKUP(C125,Programacion!$K$4:$NL$12,8,0)))</f>
        <v>E</v>
      </c>
      <c r="E125" s="178" t="str">
        <f>UPPER(IF(D125="e",HLOOKUP(C125,Programacion!$K$4:$NQ$12,9,0),IF(D125="V","VACACION", IF(D125="F",HLOOKUP(C125,Programacion!$K$4:$NQ$12,9,0),IF(ISERROR(VLOOKUP(D125,Programacion!$A$19:$H$249,2,0))," ",IF(VLOOKUP(C125,Programacion!$K$20:$M$249,3,0)&lt;&gt;" ",VLOOKUP(C125,Programacion!$K$20:$M$249,3,0),VLOOKUP(D125,Programacion!$A$19:$H$249,2,0)))))))</f>
        <v>FINAL</v>
      </c>
      <c r="F125" s="268" t="str">
        <f>UPPER(IF(D125="e",HLOOKUP(C125,Programacion!$K$4:$NQ$12,9,0),IF(D125="V","VACACION", IF(D125="F",HLOOKUP(C125,Programacion!$K$4:$NQ$12,9,0),IF(ISERROR(VLOOKUP(D125,Programacion!$A$19:$H$249,6,0))," ",IF(VLOOKUP(C125,Programacion!$K$20:$O$249,4,0)&lt;&gt;" ",VLOOKUP(C125,Programacion!$K$20:$O$249,4,0),VLOOKUP(D125,Programacion!$A$19:$H$249,6,0)))))))</f>
        <v>FINAL</v>
      </c>
      <c r="G125" s="269"/>
      <c r="H125" s="36"/>
      <c r="I125" s="36"/>
      <c r="J125" s="37"/>
      <c r="K125" s="55"/>
      <c r="L125" s="56"/>
      <c r="M125" s="65"/>
    </row>
    <row r="126" spans="1:13" ht="18" customHeight="1" x14ac:dyDescent="0.2">
      <c r="A126" s="255"/>
      <c r="B126" s="1" t="str">
        <f>HLOOKUP(C126,Programacion!$K$4:$NL$6,3,0)</f>
        <v>Mar</v>
      </c>
      <c r="C126" s="16">
        <f t="shared" si="1"/>
        <v>43445</v>
      </c>
      <c r="D126" s="165" t="str">
        <f>IF(HLOOKUP(C126,Programacion!$K$4:$NL$12,4,0)="V","V",IF(HLOOKUP(C126,Programacion!$K$4:$NL$12,4,0)="F","F",HLOOKUP(C126,Programacion!$K$4:$NL$12,8,0)))</f>
        <v>-</v>
      </c>
      <c r="E126" s="15" t="str">
        <f>UPPER(IF(D126="e",HLOOKUP(C126,Programacion!$K$4:$NQ$12,9,0),IF(D126="V","VACACION", IF(D126="F",HLOOKUP(C126,Programacion!$K$4:$NQ$12,9,0),IF(ISERROR(VLOOKUP(D126,Programacion!$A$19:$H$249,2,0))," ",IF(VLOOKUP(C126,Programacion!$K$20:$M$249,3,0)&lt;&gt;" ",VLOOKUP(C126,Programacion!$K$20:$M$249,3,0),VLOOKUP(D126,Programacion!$A$19:$H$249,2,0)))))))</f>
        <v xml:space="preserve"> </v>
      </c>
      <c r="F126" s="262" t="str">
        <f>UPPER(IF(D126="e",HLOOKUP(C126,Programacion!$K$4:$NQ$12,9,0),IF(D126="V","VACACION", IF(D126="F",HLOOKUP(C126,Programacion!$K$4:$NQ$12,9,0),IF(ISERROR(VLOOKUP(D126,Programacion!$A$19:$H$249,6,0))," ",IF(VLOOKUP(C126,Programacion!$K$20:$O$249,4,0)&lt;&gt;" ",VLOOKUP(C126,Programacion!$K$20:$O$249,4,0),VLOOKUP(D126,Programacion!$A$19:$H$249,6,0)))))))</f>
        <v xml:space="preserve"> </v>
      </c>
      <c r="G126" s="263"/>
      <c r="H126" s="18"/>
      <c r="I126" s="18"/>
      <c r="J126" s="19"/>
      <c r="K126" s="55"/>
      <c r="L126" s="56"/>
      <c r="M126" s="65"/>
    </row>
    <row r="127" spans="1:13" ht="18" customHeight="1" x14ac:dyDescent="0.2">
      <c r="A127" s="255"/>
      <c r="B127" s="1" t="str">
        <f>HLOOKUP(C127,Programacion!$K$4:$NL$6,3,0)</f>
        <v>Mié</v>
      </c>
      <c r="C127" s="16">
        <f t="shared" si="1"/>
        <v>43446</v>
      </c>
      <c r="D127" s="165" t="str">
        <f>IF(HLOOKUP(C127,Programacion!$K$4:$NL$12,4,0)="V","V",IF(HLOOKUP(C127,Programacion!$K$4:$NL$12,4,0)="F","F",HLOOKUP(C127,Programacion!$K$4:$NL$12,8,0)))</f>
        <v>-</v>
      </c>
      <c r="E127" s="15" t="str">
        <f>UPPER(IF(D127="e",HLOOKUP(C127,Programacion!$K$4:$NQ$12,9,0),IF(D127="V","VACACION", IF(D127="F",HLOOKUP(C127,Programacion!$K$4:$NQ$12,9,0),IF(ISERROR(VLOOKUP(D127,Programacion!$A$19:$H$249,2,0))," ",IF(VLOOKUP(C127,Programacion!$K$20:$M$249,3,0)&lt;&gt;" ",VLOOKUP(C127,Programacion!$K$20:$M$249,3,0),VLOOKUP(D127,Programacion!$A$19:$H$249,2,0)))))))</f>
        <v xml:space="preserve"> </v>
      </c>
      <c r="F127" s="262" t="str">
        <f>UPPER(IF(D127="e",HLOOKUP(C127,Programacion!$K$4:$NQ$12,9,0),IF(D127="V","VACACION", IF(D127="F",HLOOKUP(C127,Programacion!$K$4:$NQ$12,9,0),IF(ISERROR(VLOOKUP(D127,Programacion!$A$19:$H$249,6,0))," ",IF(VLOOKUP(C127,Programacion!$K$20:$O$249,4,0)&lt;&gt;" ",VLOOKUP(C127,Programacion!$K$20:$O$249,4,0),VLOOKUP(D127,Programacion!$A$19:$H$249,6,0)))))))</f>
        <v xml:space="preserve"> </v>
      </c>
      <c r="G127" s="263"/>
      <c r="H127" s="18"/>
      <c r="I127" s="18"/>
      <c r="J127" s="19"/>
      <c r="K127" s="55"/>
      <c r="L127" s="56"/>
      <c r="M127" s="65"/>
    </row>
    <row r="128" spans="1:13" ht="18" customHeight="1" x14ac:dyDescent="0.2">
      <c r="A128" s="255"/>
      <c r="B128" s="1" t="str">
        <f>HLOOKUP(C128,Programacion!$K$4:$NL$6,3,0)</f>
        <v>Jue</v>
      </c>
      <c r="C128" s="16">
        <f t="shared" si="1"/>
        <v>43447</v>
      </c>
      <c r="D128" s="165" t="str">
        <f>IF(HLOOKUP(C128,Programacion!$K$4:$NL$12,4,0)="V","V",IF(HLOOKUP(C128,Programacion!$K$4:$NL$12,4,0)="F","F",HLOOKUP(C128,Programacion!$K$4:$NL$12,8,0)))</f>
        <v>-</v>
      </c>
      <c r="E128" s="15" t="str">
        <f>UPPER(IF(D128="e",HLOOKUP(C128,Programacion!$K$4:$NQ$12,9,0),IF(D128="V","VACACION", IF(D128="F",HLOOKUP(C128,Programacion!$K$4:$NQ$12,9,0),IF(ISERROR(VLOOKUP(D128,Programacion!$A$19:$H$249,2,0))," ",IF(VLOOKUP(C128,Programacion!$K$20:$M$249,3,0)&lt;&gt;" ",VLOOKUP(C128,Programacion!$K$20:$M$249,3,0),VLOOKUP(D128,Programacion!$A$19:$H$249,2,0)))))))</f>
        <v xml:space="preserve"> </v>
      </c>
      <c r="F128" s="262" t="str">
        <f>UPPER(IF(D128="e",HLOOKUP(C128,Programacion!$K$4:$NQ$12,9,0),IF(D128="V","VACACION", IF(D128="F",HLOOKUP(C128,Programacion!$K$4:$NQ$12,9,0),IF(ISERROR(VLOOKUP(D128,Programacion!$A$19:$H$249,6,0))," ",IF(VLOOKUP(C128,Programacion!$K$20:$O$249,4,0)&lt;&gt;" ",VLOOKUP(C128,Programacion!$K$20:$O$249,4,0),VLOOKUP(D128,Programacion!$A$19:$H$249,6,0)))))))</f>
        <v xml:space="preserve"> </v>
      </c>
      <c r="G128" s="263"/>
      <c r="H128" s="18"/>
      <c r="I128" s="18"/>
      <c r="J128" s="19"/>
      <c r="K128" s="55"/>
      <c r="L128" s="56"/>
      <c r="M128" s="65"/>
    </row>
    <row r="129" spans="1:13" ht="18" customHeight="1" x14ac:dyDescent="0.2">
      <c r="A129" s="255"/>
      <c r="B129" s="1" t="str">
        <f>HLOOKUP(C129,Programacion!$K$4:$NL$6,3,0)</f>
        <v>Vie</v>
      </c>
      <c r="C129" s="16">
        <f t="shared" si="1"/>
        <v>43448</v>
      </c>
      <c r="D129" s="165" t="str">
        <f>IF(HLOOKUP(C129,Programacion!$K$4:$NL$12,4,0)="V","V",IF(HLOOKUP(C129,Programacion!$K$4:$NL$12,4,0)="F","F",HLOOKUP(C129,Programacion!$K$4:$NL$12,8,0)))</f>
        <v>-</v>
      </c>
      <c r="E129" s="15" t="str">
        <f>UPPER(IF(D129="e",HLOOKUP(C129,Programacion!$K$4:$NQ$12,9,0),IF(D129="V","VACACION", IF(D129="F",HLOOKUP(C129,Programacion!$K$4:$NQ$12,9,0),IF(ISERROR(VLOOKUP(D129,Programacion!$A$19:$H$249,2,0))," ",IF(VLOOKUP(C129,Programacion!$K$20:$M$249,3,0)&lt;&gt;" ",VLOOKUP(C129,Programacion!$K$20:$M$249,3,0),VLOOKUP(D129,Programacion!$A$19:$H$249,2,0)))))))</f>
        <v xml:space="preserve"> </v>
      </c>
      <c r="F129" s="262" t="str">
        <f>UPPER(IF(D129="e",HLOOKUP(C129,Programacion!$K$4:$NQ$12,9,0),IF(D129="V","VACACION", IF(D129="F",HLOOKUP(C129,Programacion!$K$4:$NQ$12,9,0),IF(ISERROR(VLOOKUP(D129,Programacion!$A$19:$H$249,6,0))," ",IF(VLOOKUP(C129,Programacion!$K$20:$O$249,4,0)&lt;&gt;" ",VLOOKUP(C129,Programacion!$K$20:$O$249,4,0),VLOOKUP(D129,Programacion!$A$19:$H$249,6,0)))))))</f>
        <v xml:space="preserve"> </v>
      </c>
      <c r="G129" s="263"/>
      <c r="H129" s="18"/>
      <c r="I129" s="18"/>
      <c r="J129" s="19"/>
      <c r="K129" s="55"/>
      <c r="L129" s="56"/>
      <c r="M129" s="65"/>
    </row>
    <row r="130" spans="1:13" ht="18" customHeight="1" x14ac:dyDescent="0.2">
      <c r="A130" s="256"/>
      <c r="B130" s="1" t="str">
        <f>HLOOKUP(C130,Programacion!$K$4:$NL$6,3,0)</f>
        <v>Sáb</v>
      </c>
      <c r="C130" s="16">
        <f t="shared" si="1"/>
        <v>43449</v>
      </c>
      <c r="D130" s="165" t="str">
        <f>IF(HLOOKUP(C130,Programacion!$K$4:$NL$12,4,0)="V","V",IF(HLOOKUP(C130,Programacion!$K$4:$NL$12,4,0)="F","F",HLOOKUP(C130,Programacion!$K$4:$NL$12,8,0)))</f>
        <v>-</v>
      </c>
      <c r="E130" s="15" t="str">
        <f>UPPER(IF(D130="e",HLOOKUP(C130,Programacion!$K$4:$NQ$12,9,0),IF(D130="V","VACACION", IF(D130="F",HLOOKUP(C130,Programacion!$K$4:$NQ$12,9,0),IF(ISERROR(VLOOKUP(D130,Programacion!$A$19:$H$249,2,0))," ",IF(VLOOKUP(C130,Programacion!$K$20:$M$249,3,0)&lt;&gt;" ",VLOOKUP(C130,Programacion!$K$20:$M$249,3,0),VLOOKUP(D130,Programacion!$A$19:$H$249,2,0)))))))</f>
        <v xml:space="preserve"> </v>
      </c>
      <c r="F130" s="262" t="str">
        <f>UPPER(IF(D130="e",HLOOKUP(C130,Programacion!$K$4:$NQ$12,9,0),IF(D130="V","VACACION", IF(D130="F",HLOOKUP(C130,Programacion!$K$4:$NQ$12,9,0),IF(ISERROR(VLOOKUP(D130,Programacion!$A$19:$H$249,6,0))," ",IF(VLOOKUP(C130,Programacion!$K$20:$O$249,4,0)&lt;&gt;" ",VLOOKUP(C130,Programacion!$K$20:$O$249,4,0),VLOOKUP(D130,Programacion!$A$19:$H$249,6,0)))))))</f>
        <v xml:space="preserve"> </v>
      </c>
      <c r="G130" s="263"/>
      <c r="H130" s="18"/>
      <c r="I130" s="18"/>
      <c r="J130" s="19"/>
      <c r="K130" s="55"/>
      <c r="L130" s="56"/>
      <c r="M130" s="36"/>
    </row>
    <row r="131" spans="1:13" ht="15" x14ac:dyDescent="0.2">
      <c r="A131" s="254">
        <v>21</v>
      </c>
      <c r="B131" s="1" t="str">
        <f>HLOOKUP(C131,Programacion!$K$4:$NL$6,3,0)</f>
        <v>Lun</v>
      </c>
      <c r="C131" s="35">
        <f t="shared" ref="C131" si="2">C130+2</f>
        <v>43451</v>
      </c>
      <c r="D131" s="2" t="str">
        <f>IF(HLOOKUP(C131,Programacion!$K$4:$NL$12,4,0)="V","V",IF(HLOOKUP(C131,Programacion!$K$4:$NL$12,4,0)="F","F",HLOOKUP(C131,Programacion!$K$4:$NL$12,8,0)))</f>
        <v>-</v>
      </c>
      <c r="E131" s="15" t="str">
        <f>UPPER(IF(D131="e",HLOOKUP(C131,Programacion!$K$4:$NQ$12,9,0),IF(D131="V","VACACION", IF(D131="F",HLOOKUP(C131,Programacion!$K$4:$NQ$12,9,0),IF(ISERROR(VLOOKUP(D131,Programacion!$A$19:$H$249,2,0))," ",IF(VLOOKUP(C131,Programacion!$K$20:$M$249,3,0)&lt;&gt;" ",VLOOKUP(C131,Programacion!$K$20:$M$249,3,0),VLOOKUP(D131,Programacion!$A$19:$H$249,2,0)))))))</f>
        <v xml:space="preserve"> </v>
      </c>
      <c r="F131" s="262" t="str">
        <f>UPPER(IF(D131="e",HLOOKUP(C131,Programacion!$K$4:$NQ$12,9,0),IF(D131="V","VACACION", IF(D131="F",HLOOKUP(C131,Programacion!$K$4:$NQ$12,9,0),IF(ISERROR(VLOOKUP(D131,Programacion!$A$19:$H$249,6,0))," ",IF(VLOOKUP(C131,Programacion!$K$20:$O$249,4,0)&lt;&gt;" ",VLOOKUP(C131,Programacion!$K$20:$O$249,4,0),VLOOKUP(D131,Programacion!$A$19:$H$249,6,0)))))))</f>
        <v xml:space="preserve"> </v>
      </c>
      <c r="G131" s="263"/>
      <c r="H131" s="36"/>
      <c r="I131" s="36"/>
      <c r="J131" s="37"/>
      <c r="K131" s="55"/>
      <c r="L131" s="56"/>
      <c r="M131" s="65"/>
    </row>
    <row r="132" spans="1:13" ht="15" x14ac:dyDescent="0.2">
      <c r="A132" s="255"/>
      <c r="B132" s="1" t="str">
        <f>HLOOKUP(C132,Programacion!$K$4:$NL$6,3,0)</f>
        <v>Mar</v>
      </c>
      <c r="C132" s="16">
        <f t="shared" si="1"/>
        <v>43452</v>
      </c>
      <c r="D132" s="2" t="str">
        <f>IF(HLOOKUP(C132,Programacion!$K$4:$NL$12,4,0)="V","V",IF(HLOOKUP(C132,Programacion!$K$4:$NL$12,4,0)="F","F",HLOOKUP(C132,Programacion!$K$4:$NL$12,8,0)))</f>
        <v>-</v>
      </c>
      <c r="E132" s="15" t="str">
        <f>UPPER(IF(D132="e",HLOOKUP(C132,Programacion!$K$4:$NQ$12,9,0),IF(D132="V","VACACION", IF(D132="F",HLOOKUP(C132,Programacion!$K$4:$NQ$12,9,0),IF(ISERROR(VLOOKUP(D132,Programacion!$A$19:$H$249,2,0))," ",IF(VLOOKUP(C132,Programacion!$K$20:$M$249,3,0)&lt;&gt;" ",VLOOKUP(C132,Programacion!$K$20:$M$249,3,0),VLOOKUP(D132,Programacion!$A$19:$H$249,2,0)))))))</f>
        <v xml:space="preserve"> </v>
      </c>
      <c r="F132" s="262" t="str">
        <f>UPPER(IF(D132="e",HLOOKUP(C132,Programacion!$K$4:$NQ$12,9,0),IF(D132="V","VACACION", IF(D132="F",HLOOKUP(C132,Programacion!$K$4:$NQ$12,9,0),IF(ISERROR(VLOOKUP(D132,Programacion!$A$19:$H$249,6,0))," ",IF(VLOOKUP(C132,Programacion!$K$20:$O$249,4,0)&lt;&gt;" ",VLOOKUP(C132,Programacion!$K$20:$O$249,4,0),VLOOKUP(D132,Programacion!$A$19:$H$249,6,0)))))))</f>
        <v xml:space="preserve"> </v>
      </c>
      <c r="G132" s="263"/>
      <c r="H132" s="18"/>
      <c r="I132" s="18"/>
      <c r="J132" s="19"/>
      <c r="K132" s="55"/>
      <c r="L132" s="56"/>
      <c r="M132" s="65"/>
    </row>
    <row r="133" spans="1:13" ht="15" x14ac:dyDescent="0.2">
      <c r="A133" s="255"/>
      <c r="B133" s="1" t="str">
        <f>HLOOKUP(C133,Programacion!$K$4:$NL$6,3,0)</f>
        <v>Mié</v>
      </c>
      <c r="C133" s="16">
        <f t="shared" si="1"/>
        <v>43453</v>
      </c>
      <c r="D133" s="2" t="str">
        <f>IF(HLOOKUP(C133,Programacion!$K$4:$NL$12,4,0)="V","V",IF(HLOOKUP(C133,Programacion!$K$4:$NL$12,4,0)="F","F",HLOOKUP(C133,Programacion!$K$4:$NL$12,8,0)))</f>
        <v>-</v>
      </c>
      <c r="E133" s="15" t="str">
        <f>UPPER(IF(D133="e",HLOOKUP(C133,Programacion!$K$4:$NQ$12,9,0),IF(D133="V","VACACION", IF(D133="F",HLOOKUP(C133,Programacion!$K$4:$NQ$12,9,0),IF(ISERROR(VLOOKUP(D133,Programacion!$A$19:$H$249,2,0))," ",IF(VLOOKUP(C133,Programacion!$K$20:$M$249,3,0)&lt;&gt;" ",VLOOKUP(C133,Programacion!$K$20:$M$249,3,0),VLOOKUP(D133,Programacion!$A$19:$H$249,2,0)))))))</f>
        <v xml:space="preserve"> </v>
      </c>
      <c r="F133" s="262" t="str">
        <f>UPPER(IF(D133="e",HLOOKUP(C133,Programacion!$K$4:$NQ$12,9,0),IF(D133="V","VACACION", IF(D133="F",HLOOKUP(C133,Programacion!$K$4:$NQ$12,9,0),IF(ISERROR(VLOOKUP(D133,Programacion!$A$19:$H$249,6,0))," ",IF(VLOOKUP(C133,Programacion!$K$20:$O$249,4,0)&lt;&gt;" ",VLOOKUP(C133,Programacion!$K$20:$O$249,4,0),VLOOKUP(D133,Programacion!$A$19:$H$249,6,0)))))))</f>
        <v xml:space="preserve"> </v>
      </c>
      <c r="G133" s="263"/>
      <c r="H133" s="18"/>
      <c r="I133" s="18"/>
      <c r="J133" s="19"/>
      <c r="K133" s="55"/>
      <c r="L133" s="56"/>
      <c r="M133" s="65"/>
    </row>
    <row r="134" spans="1:13" ht="15" x14ac:dyDescent="0.2">
      <c r="A134" s="255"/>
      <c r="B134" s="1" t="str">
        <f>HLOOKUP(C134,Programacion!$K$4:$NL$6,3,0)</f>
        <v>Jue</v>
      </c>
      <c r="C134" s="16">
        <f t="shared" si="1"/>
        <v>43454</v>
      </c>
      <c r="D134" s="2" t="str">
        <f>IF(HLOOKUP(C134,Programacion!$K$4:$NL$12,4,0)="V","V",IF(HLOOKUP(C134,Programacion!$K$4:$NL$12,4,0)="F","F",HLOOKUP(C134,Programacion!$K$4:$NL$12,8,0)))</f>
        <v>-</v>
      </c>
      <c r="E134" s="15" t="str">
        <f>UPPER(IF(D134="e",HLOOKUP(C134,Programacion!$K$4:$NQ$12,9,0),IF(D134="V","VACACION", IF(D134="F",HLOOKUP(C134,Programacion!$K$4:$NQ$12,9,0),IF(ISERROR(VLOOKUP(D134,Programacion!$A$19:$H$249,2,0))," ",IF(VLOOKUP(C134,Programacion!$K$20:$M$249,3,0)&lt;&gt;" ",VLOOKUP(C134,Programacion!$K$20:$M$249,3,0),VLOOKUP(D134,Programacion!$A$19:$H$249,2,0)))))))</f>
        <v xml:space="preserve"> </v>
      </c>
      <c r="F134" s="262" t="str">
        <f>UPPER(IF(D134="e",HLOOKUP(C134,Programacion!$K$4:$NQ$12,9,0),IF(D134="V","VACACION", IF(D134="F",HLOOKUP(C134,Programacion!$K$4:$NQ$12,9,0),IF(ISERROR(VLOOKUP(D134,Programacion!$A$19:$H$249,6,0))," ",IF(VLOOKUP(C134,Programacion!$K$20:$O$249,4,0)&lt;&gt;" ",VLOOKUP(C134,Programacion!$K$20:$O$249,4,0),VLOOKUP(D134,Programacion!$A$19:$H$249,6,0)))))))</f>
        <v xml:space="preserve"> </v>
      </c>
      <c r="G134" s="263"/>
      <c r="H134" s="18"/>
      <c r="I134" s="18"/>
      <c r="J134" s="19"/>
      <c r="K134" s="55"/>
      <c r="L134" s="56"/>
      <c r="M134" s="65"/>
    </row>
    <row r="135" spans="1:13" ht="15" x14ac:dyDescent="0.2">
      <c r="A135" s="255"/>
      <c r="B135" s="1" t="str">
        <f>HLOOKUP(C135,Programacion!$K$4:$NL$6,3,0)</f>
        <v>Vie</v>
      </c>
      <c r="C135" s="16">
        <f t="shared" si="1"/>
        <v>43455</v>
      </c>
      <c r="D135" s="2" t="str">
        <f>IF(HLOOKUP(C135,Programacion!$K$4:$NL$12,4,0)="V","V",IF(HLOOKUP(C135,Programacion!$K$4:$NL$12,4,0)="F","F",HLOOKUP(C135,Programacion!$K$4:$NL$12,8,0)))</f>
        <v>-</v>
      </c>
      <c r="E135" s="15" t="str">
        <f>UPPER(IF(D135="e",HLOOKUP(C135,Programacion!$K$4:$NQ$12,9,0),IF(D135="V","VACACION", IF(D135="F",HLOOKUP(C135,Programacion!$K$4:$NQ$12,9,0),IF(ISERROR(VLOOKUP(D135,Programacion!$A$19:$H$249,2,0))," ",IF(VLOOKUP(C135,Programacion!$K$20:$M$249,3,0)&lt;&gt;" ",VLOOKUP(C135,Programacion!$K$20:$M$249,3,0),VLOOKUP(D135,Programacion!$A$19:$H$249,2,0)))))))</f>
        <v xml:space="preserve"> </v>
      </c>
      <c r="F135" s="262" t="str">
        <f>UPPER(IF(D135="e",HLOOKUP(C135,Programacion!$K$4:$NQ$12,9,0),IF(D135="V","VACACION", IF(D135="F",HLOOKUP(C135,Programacion!$K$4:$NQ$12,9,0),IF(ISERROR(VLOOKUP(D135,Programacion!$A$19:$H$249,6,0))," ",IF(VLOOKUP(C135,Programacion!$K$20:$O$249,4,0)&lt;&gt;" ",VLOOKUP(C135,Programacion!$K$20:$O$249,4,0),VLOOKUP(D135,Programacion!$A$19:$H$249,6,0)))))))</f>
        <v xml:space="preserve"> </v>
      </c>
      <c r="G135" s="263"/>
      <c r="H135" s="18"/>
      <c r="I135" s="18"/>
      <c r="J135" s="19"/>
      <c r="K135" s="55"/>
      <c r="L135" s="56"/>
      <c r="M135" s="65"/>
    </row>
    <row r="136" spans="1:13" ht="15" x14ac:dyDescent="0.2">
      <c r="A136" s="256"/>
      <c r="B136" s="1" t="str">
        <f>HLOOKUP(C136,Programacion!$K$4:$NL$6,3,0)</f>
        <v>Sáb</v>
      </c>
      <c r="C136" s="16">
        <f t="shared" si="1"/>
        <v>43456</v>
      </c>
      <c r="D136" s="2" t="str">
        <f>IF(HLOOKUP(C136,Programacion!$K$4:$NL$12,4,0)="V","V",IF(HLOOKUP(C136,Programacion!$K$4:$NL$12,4,0)="F","F",HLOOKUP(C136,Programacion!$K$4:$NL$12,8,0)))</f>
        <v>-</v>
      </c>
      <c r="E136" s="15" t="str">
        <f>UPPER(IF(D136="e",HLOOKUP(C136,Programacion!$K$4:$NQ$12,9,0),IF(D136="V","VACACION", IF(D136="F",HLOOKUP(C136,Programacion!$K$4:$NQ$12,9,0),IF(ISERROR(VLOOKUP(D136,Programacion!$A$19:$H$249,2,0))," ",IF(VLOOKUP(C136,Programacion!$K$20:$M$249,3,0)&lt;&gt;" ",VLOOKUP(C136,Programacion!$K$20:$M$249,3,0),VLOOKUP(D136,Programacion!$A$19:$H$249,2,0)))))))</f>
        <v xml:space="preserve"> </v>
      </c>
      <c r="F136" s="262" t="str">
        <f>UPPER(IF(D136="e",HLOOKUP(C136,Programacion!$K$4:$NQ$12,9,0),IF(D136="V","VACACION", IF(D136="F",HLOOKUP(C136,Programacion!$K$4:$NQ$12,9,0),IF(ISERROR(VLOOKUP(D136,Programacion!$A$19:$H$249,6,0))," ",IF(VLOOKUP(C136,Programacion!$K$20:$O$249,4,0)&lt;&gt;" ",VLOOKUP(C136,Programacion!$K$20:$O$249,4,0),VLOOKUP(D136,Programacion!$A$19:$H$249,6,0)))))))</f>
        <v xml:space="preserve"> </v>
      </c>
      <c r="G136" s="263"/>
      <c r="H136" s="18"/>
      <c r="I136" s="18"/>
      <c r="J136" s="19"/>
      <c r="K136" s="55"/>
      <c r="L136" s="56"/>
      <c r="M136" s="36"/>
    </row>
    <row r="137" spans="1:13" ht="15" x14ac:dyDescent="0.2">
      <c r="A137" s="254">
        <v>22</v>
      </c>
      <c r="B137" s="1" t="str">
        <f>HLOOKUP(C137,Programacion!$K$4:$NL$6,3,0)</f>
        <v>Lun</v>
      </c>
      <c r="C137" s="35">
        <f t="shared" ref="C137" si="3">C136+2</f>
        <v>43458</v>
      </c>
      <c r="D137" s="2" t="str">
        <f>IF(HLOOKUP(C137,Programacion!$K$4:$NL$12,4,0)="V","V",IF(HLOOKUP(C137,Programacion!$K$4:$NL$12,4,0)="F","F",HLOOKUP(C137,Programacion!$K$4:$NL$12,8,0)))</f>
        <v>-</v>
      </c>
      <c r="E137" s="15" t="str">
        <f>UPPER(IF(D137="e",HLOOKUP(C137,Programacion!$K$4:$NQ$12,9,0),IF(D137="V","VACACION", IF(D137="F",HLOOKUP(C137,Programacion!$K$4:$NQ$12,9,0),IF(ISERROR(VLOOKUP(D137,Programacion!$A$19:$H$249,2,0))," ",IF(VLOOKUP(C137,Programacion!$K$20:$M$249,3,0)&lt;&gt;" ",VLOOKUP(C137,Programacion!$K$20:$M$249,3,0),VLOOKUP(D137,Programacion!$A$19:$H$249,2,0)))))))</f>
        <v xml:space="preserve"> </v>
      </c>
      <c r="F137" s="262" t="str">
        <f>UPPER(IF(D137="e",HLOOKUP(C137,Programacion!$K$4:$NQ$12,9,0),IF(D137="V","VACACION", IF(D137="F",HLOOKUP(C137,Programacion!$K$4:$NQ$12,9,0),IF(ISERROR(VLOOKUP(D137,Programacion!$A$19:$H$249,6,0))," ",IF(VLOOKUP(C137,Programacion!$K$20:$O$249,4,0)&lt;&gt;" ",VLOOKUP(C137,Programacion!$K$20:$O$249,4,0),VLOOKUP(D137,Programacion!$A$19:$H$249,6,0)))))))</f>
        <v xml:space="preserve"> </v>
      </c>
      <c r="G137" s="263"/>
      <c r="H137" s="36"/>
      <c r="I137" s="36"/>
      <c r="J137" s="37"/>
      <c r="K137" s="55"/>
      <c r="L137" s="56"/>
      <c r="M137" s="65"/>
    </row>
    <row r="138" spans="1:13" ht="15" x14ac:dyDescent="0.2">
      <c r="A138" s="255"/>
      <c r="B138" s="1" t="str">
        <f>HLOOKUP(C138,Programacion!$K$4:$NL$6,3,0)</f>
        <v>Mar</v>
      </c>
      <c r="C138" s="16">
        <f t="shared" si="1"/>
        <v>43459</v>
      </c>
      <c r="D138" s="2" t="str">
        <f>IF(HLOOKUP(C138,Programacion!$K$4:$NL$12,4,0)="V","V",IF(HLOOKUP(C138,Programacion!$K$4:$NL$12,4,0)="F","F",HLOOKUP(C138,Programacion!$K$4:$NL$12,8,0)))</f>
        <v>F</v>
      </c>
      <c r="E138" s="15" t="str">
        <f>UPPER(IF(D138="e",HLOOKUP(C138,Programacion!$K$4:$NQ$12,9,0),IF(D138="V","VACACION", IF(D138="F",HLOOKUP(C138,Programacion!$K$4:$NQ$12,9,0),IF(ISERROR(VLOOKUP(D138,Programacion!$A$19:$H$249,2,0))," ",IF(VLOOKUP(C138,Programacion!$K$20:$M$249,3,0)&lt;&gt;" ",VLOOKUP(C138,Programacion!$K$20:$M$249,3,0),VLOOKUP(D138,Programacion!$A$19:$H$249,2,0)))))))</f>
        <v>FERIADO NAVIDAD</v>
      </c>
      <c r="F138" s="262" t="str">
        <f>UPPER(IF(D138="e",HLOOKUP(C138,Programacion!$K$4:$NQ$12,9,0),IF(D138="V","VACACION", IF(D138="F",HLOOKUP(C138,Programacion!$K$4:$NQ$12,9,0),IF(ISERROR(VLOOKUP(D138,Programacion!$A$19:$H$249,6,0))," ",IF(VLOOKUP(C138,Programacion!$K$20:$O$249,4,0)&lt;&gt;" ",VLOOKUP(C138,Programacion!$K$20:$O$249,4,0),VLOOKUP(D138,Programacion!$A$19:$H$249,6,0)))))))</f>
        <v>FERIADO NAVIDAD</v>
      </c>
      <c r="G138" s="263"/>
      <c r="H138" s="18"/>
      <c r="I138" s="18"/>
      <c r="J138" s="19"/>
      <c r="K138" s="55"/>
      <c r="L138" s="56"/>
      <c r="M138" s="65"/>
    </row>
    <row r="139" spans="1:13" ht="15" x14ac:dyDescent="0.2">
      <c r="A139" s="255"/>
      <c r="B139" s="1" t="str">
        <f>HLOOKUP(C139,Programacion!$K$4:$NL$6,3,0)</f>
        <v>Mié</v>
      </c>
      <c r="C139" s="16">
        <f t="shared" si="1"/>
        <v>43460</v>
      </c>
      <c r="D139" s="2" t="str">
        <f>IF(HLOOKUP(C139,Programacion!$K$4:$NL$12,4,0)="V","V",IF(HLOOKUP(C139,Programacion!$K$4:$NL$12,4,0)="F","F",HLOOKUP(C139,Programacion!$K$4:$NL$12,8,0)))</f>
        <v>-</v>
      </c>
      <c r="E139" s="15" t="str">
        <f>UPPER(IF(D139="e",HLOOKUP(C139,Programacion!$K$4:$NQ$12,9,0),IF(D139="V","VACACION", IF(D139="F",HLOOKUP(C139,Programacion!$K$4:$NQ$12,9,0),IF(ISERROR(VLOOKUP(D139,Programacion!$A$19:$H$249,2,0))," ",IF(VLOOKUP(C139,Programacion!$K$20:$M$249,3,0)&lt;&gt;" ",VLOOKUP(C139,Programacion!$K$20:$M$249,3,0),VLOOKUP(D139,Programacion!$A$19:$H$249,2,0)))))))</f>
        <v xml:space="preserve"> </v>
      </c>
      <c r="F139" s="262" t="str">
        <f>UPPER(IF(D139="e",HLOOKUP(C139,Programacion!$K$4:$NQ$12,9,0),IF(D139="V","VACACION", IF(D139="F",HLOOKUP(C139,Programacion!$K$4:$NQ$12,9,0),IF(ISERROR(VLOOKUP(D139,Programacion!$A$19:$H$249,6,0))," ",IF(VLOOKUP(C139,Programacion!$K$20:$O$249,4,0)&lt;&gt;" ",VLOOKUP(C139,Programacion!$K$20:$O$249,4,0),VLOOKUP(D139,Programacion!$A$19:$H$249,6,0)))))))</f>
        <v xml:space="preserve"> </v>
      </c>
      <c r="G139" s="263"/>
      <c r="H139" s="18"/>
      <c r="I139" s="18"/>
      <c r="J139" s="19"/>
      <c r="K139" s="55"/>
      <c r="L139" s="56"/>
      <c r="M139" s="65"/>
    </row>
    <row r="140" spans="1:13" ht="15" customHeight="1" x14ac:dyDescent="0.2">
      <c r="A140" s="255"/>
      <c r="B140" s="1" t="str">
        <f>HLOOKUP(C140,Programacion!$K$4:$NL$6,3,0)</f>
        <v>Jue</v>
      </c>
      <c r="C140" s="16">
        <f t="shared" si="1"/>
        <v>43461</v>
      </c>
      <c r="D140" s="2" t="str">
        <f>IF(HLOOKUP(C140,Programacion!$K$4:$NL$12,4,0)="V","V",IF(HLOOKUP(C140,Programacion!$K$4:$NL$12,4,0)="F","F",HLOOKUP(C140,Programacion!$K$4:$NL$12,8,0)))</f>
        <v>-</v>
      </c>
      <c r="E140" s="15" t="str">
        <f>UPPER(IF(D140="e",HLOOKUP(C140,Programacion!$K$4:$NQ$12,9,0),IF(D140="V","VACACION", IF(D140="F",HLOOKUP(C140,Programacion!$K$4:$NQ$12,9,0),IF(ISERROR(VLOOKUP(D140,Programacion!$A$19:$H$249,2,0))," ",IF(VLOOKUP(C140,Programacion!$K$20:$M$249,3,0)&lt;&gt;" ",VLOOKUP(C140,Programacion!$K$20:$M$249,3,0),VLOOKUP(D140,Programacion!$A$19:$H$249,2,0)))))))</f>
        <v xml:space="preserve"> </v>
      </c>
      <c r="F140" s="262" t="str">
        <f>UPPER(IF(D140="e",HLOOKUP(C140,Programacion!$K$4:$NQ$12,9,0),IF(D140="V","VACACION", IF(D140="F",HLOOKUP(C140,Programacion!$K$4:$NQ$12,9,0),IF(ISERROR(VLOOKUP(D140,Programacion!$A$19:$H$249,6,0))," ",IF(VLOOKUP(C140,Programacion!$K$20:$O$249,4,0)&lt;&gt;" ",VLOOKUP(C140,Programacion!$K$20:$O$249,4,0),VLOOKUP(D140,Programacion!$A$19:$H$249,6,0)))))))</f>
        <v xml:space="preserve"> </v>
      </c>
      <c r="G140" s="263"/>
      <c r="H140" s="18"/>
      <c r="I140" s="18"/>
      <c r="J140" s="19"/>
      <c r="K140" s="55"/>
      <c r="L140" s="56"/>
      <c r="M140" s="65"/>
    </row>
    <row r="141" spans="1:13" ht="15" x14ac:dyDescent="0.2">
      <c r="A141" s="255"/>
      <c r="B141" s="1" t="str">
        <f>HLOOKUP(C141,Programacion!$K$4:$NL$6,3,0)</f>
        <v>Vie</v>
      </c>
      <c r="C141" s="16">
        <f t="shared" si="1"/>
        <v>43462</v>
      </c>
      <c r="D141" s="2" t="str">
        <f>IF(HLOOKUP(C141,Programacion!$K$4:$NL$12,4,0)="V","V",IF(HLOOKUP(C141,Programacion!$K$4:$NL$12,4,0)="F","F",HLOOKUP(C141,Programacion!$K$4:$NL$12,8,0)))</f>
        <v>-</v>
      </c>
      <c r="E141" s="15" t="str">
        <f>UPPER(IF(D141="e",HLOOKUP(C141,Programacion!$K$4:$NQ$12,9,0),IF(D141="V","VACACION", IF(D141="F",HLOOKUP(C141,Programacion!$K$4:$NQ$12,9,0),IF(ISERROR(VLOOKUP(D141,Programacion!$A$19:$H$249,2,0))," ",IF(VLOOKUP(C141,Programacion!$K$20:$M$249,3,0)&lt;&gt;" ",VLOOKUP(C141,Programacion!$K$20:$M$249,3,0),VLOOKUP(D141,Programacion!$A$19:$H$249,2,0)))))))</f>
        <v xml:space="preserve"> </v>
      </c>
      <c r="F141" s="262" t="str">
        <f>UPPER(IF(D141="e",HLOOKUP(C141,Programacion!$K$4:$NQ$12,9,0),IF(D141="V","VACACION", IF(D141="F",HLOOKUP(C141,Programacion!$K$4:$NQ$12,9,0),IF(ISERROR(VLOOKUP(D141,Programacion!$A$19:$H$249,6,0))," ",IF(VLOOKUP(C141,Programacion!$K$20:$O$249,4,0)&lt;&gt;" ",VLOOKUP(C141,Programacion!$K$20:$O$249,4,0),VLOOKUP(D141,Programacion!$A$19:$H$249,6,0)))))))</f>
        <v xml:space="preserve"> </v>
      </c>
      <c r="G141" s="263"/>
      <c r="H141" s="18"/>
      <c r="I141" s="18"/>
      <c r="J141" s="19"/>
      <c r="K141" s="55"/>
      <c r="L141" s="56"/>
      <c r="M141" s="65"/>
    </row>
    <row r="142" spans="1:13" ht="15" x14ac:dyDescent="0.2">
      <c r="A142" s="256"/>
      <c r="B142" s="1" t="str">
        <f>HLOOKUP(C142,Programacion!$K$4:$NL$6,3,0)</f>
        <v>Sáb</v>
      </c>
      <c r="C142" s="16">
        <f t="shared" si="1"/>
        <v>43463</v>
      </c>
      <c r="D142" s="2" t="str">
        <f>IF(HLOOKUP(C142,Programacion!$K$4:$NL$12,4,0)="V","V",IF(HLOOKUP(C142,Programacion!$K$4:$NL$12,4,0)="F","F",HLOOKUP(C142,Programacion!$K$4:$NL$12,8,0)))</f>
        <v>-</v>
      </c>
      <c r="E142" s="15" t="str">
        <f>UPPER(IF(D142="e",HLOOKUP(C142,Programacion!$K$4:$NQ$12,9,0),IF(D142="V","VACACION", IF(D142="F",HLOOKUP(C142,Programacion!$K$4:$NQ$12,9,0),IF(ISERROR(VLOOKUP(D142,Programacion!$A$19:$H$249,2,0))," ",IF(VLOOKUP(C142,Programacion!$K$20:$M$249,3,0)&lt;&gt;" ",VLOOKUP(C142,Programacion!$K$20:$M$249,3,0),VLOOKUP(D142,Programacion!$A$19:$H$249,2,0)))))))</f>
        <v xml:space="preserve"> </v>
      </c>
      <c r="F142" s="262" t="str">
        <f>UPPER(IF(D142="e",HLOOKUP(C142,Programacion!$K$4:$NQ$12,9,0),IF(D142="V","VACACION", IF(D142="F",HLOOKUP(C142,Programacion!$K$4:$NQ$12,9,0),IF(ISERROR(VLOOKUP(D142,Programacion!$A$19:$H$249,6,0))," ",IF(VLOOKUP(C142,Programacion!$K$20:$O$249,4,0)&lt;&gt;" ",VLOOKUP(C142,Programacion!$K$20:$O$249,4,0),VLOOKUP(D142,Programacion!$A$19:$H$249,6,0)))))))</f>
        <v xml:space="preserve"> </v>
      </c>
      <c r="G142" s="263"/>
      <c r="H142" s="18"/>
      <c r="I142" s="18"/>
      <c r="J142" s="19"/>
      <c r="K142" s="55"/>
      <c r="L142" s="56"/>
      <c r="M142" s="36"/>
    </row>
    <row r="143" spans="1:13" ht="15" x14ac:dyDescent="0.2">
      <c r="A143" s="254">
        <v>23</v>
      </c>
      <c r="B143" s="1" t="str">
        <f>HLOOKUP(C143,Programacion!$K$4:$NL$6,3,0)</f>
        <v>Lun</v>
      </c>
      <c r="C143" s="35">
        <f t="shared" ref="C143" si="4">C142+2</f>
        <v>43465</v>
      </c>
      <c r="D143" s="2" t="str">
        <f>IF(HLOOKUP(C143,Programacion!$K$4:$NL$12,4,0)="V","V",IF(HLOOKUP(C143,Programacion!$K$4:$NL$12,4,0)="F","F",HLOOKUP(C143,Programacion!$K$4:$NL$12,8,0)))</f>
        <v>-</v>
      </c>
      <c r="E143" s="15" t="str">
        <f>UPPER(IF(D143="e",HLOOKUP(C143,Programacion!$K$4:$NQ$12,9,0),IF(D143="V","VACACION", IF(D143="F",HLOOKUP(C143,Programacion!$K$4:$NQ$12,9,0),IF(ISERROR(VLOOKUP(D143,Programacion!$A$19:$H$249,2,0))," ",IF(VLOOKUP(C143,Programacion!$K$20:$M$249,3,0)&lt;&gt;" ",VLOOKUP(C143,Programacion!$K$20:$M$249,3,0),VLOOKUP(D143,Programacion!$A$19:$H$249,2,0)))))))</f>
        <v xml:space="preserve"> </v>
      </c>
      <c r="F143" s="262" t="str">
        <f>UPPER(IF(D143="e",HLOOKUP(C143,Programacion!$K$4:$NQ$12,9,0),IF(D143="V","VACACION", IF(D143="F",HLOOKUP(C143,Programacion!$K$4:$NQ$12,9,0),IF(ISERROR(VLOOKUP(D143,Programacion!$A$19:$H$249,6,0))," ",IF(VLOOKUP(C143,Programacion!$K$20:$O$249,4,0)&lt;&gt;" ",VLOOKUP(C143,Programacion!$K$20:$O$249,4,0),VLOOKUP(D143,Programacion!$A$19:$H$249,6,0)))))))</f>
        <v xml:space="preserve"> </v>
      </c>
      <c r="G143" s="263"/>
      <c r="H143" s="36"/>
      <c r="I143" s="36"/>
      <c r="J143" s="37"/>
      <c r="K143" s="55"/>
      <c r="L143" s="56"/>
      <c r="M143" s="65"/>
    </row>
    <row r="144" spans="1:13" ht="15" x14ac:dyDescent="0.2">
      <c r="A144" s="255"/>
      <c r="B144" s="1" t="str">
        <f>HLOOKUP(C144,Programacion!$K$4:$NL$6,3,0)</f>
        <v>Mar</v>
      </c>
      <c r="C144" s="16">
        <f t="shared" si="1"/>
        <v>43466</v>
      </c>
      <c r="D144" s="2" t="str">
        <f>IF(HLOOKUP(C144,Programacion!$K$4:$NL$12,4,0)="V","V",IF(HLOOKUP(C144,Programacion!$K$4:$NL$12,4,0)="F","F",HLOOKUP(C144,Programacion!$K$4:$NL$12,8,0)))</f>
        <v>F</v>
      </c>
      <c r="E144" s="15" t="str">
        <f>UPPER(IF(D144="e",HLOOKUP(C144,Programacion!$K$4:$NQ$12,9,0),IF(D144="V","VACACION", IF(D144="F",HLOOKUP(C144,Programacion!$K$4:$NQ$12,9,0),IF(ISERROR(VLOOKUP(D144,Programacion!$A$19:$H$249,2,0))," ",IF(VLOOKUP(C144,Programacion!$K$20:$M$249,3,0)&lt;&gt;" ",VLOOKUP(C144,Programacion!$K$20:$M$249,3,0),VLOOKUP(D144,Programacion!$A$19:$H$249,2,0)))))))</f>
        <v>AÑO NUEVO</v>
      </c>
      <c r="F144" s="262" t="str">
        <f>UPPER(IF(D144="e",HLOOKUP(C144,Programacion!$K$4:$NQ$12,9,0),IF(D144="V","VACACION", IF(D144="F",HLOOKUP(C144,Programacion!$K$4:$NQ$12,9,0),IF(ISERROR(VLOOKUP(D144,Programacion!$A$19:$H$249,6,0))," ",IF(VLOOKUP(C144,Programacion!$K$20:$O$249,4,0)&lt;&gt;" ",VLOOKUP(C144,Programacion!$K$20:$O$249,4,0),VLOOKUP(D144,Programacion!$A$19:$H$249,6,0)))))))</f>
        <v>AÑO NUEVO</v>
      </c>
      <c r="G144" s="263"/>
      <c r="H144" s="18"/>
      <c r="I144" s="18"/>
      <c r="J144" s="19"/>
      <c r="K144" s="55"/>
      <c r="L144" s="56"/>
      <c r="M144" s="65"/>
    </row>
    <row r="145" spans="1:13" ht="15" x14ac:dyDescent="0.2">
      <c r="A145" s="255"/>
      <c r="B145" s="1" t="e">
        <f>HLOOKUP(C145,Programacion!$K$4:$NL$6,3,0)</f>
        <v>#N/A</v>
      </c>
      <c r="C145" s="16">
        <f t="shared" si="1"/>
        <v>43467</v>
      </c>
      <c r="D145" s="2" t="e">
        <f>IF(HLOOKUP(C145,Programacion!$K$4:$NL$12,4,0)="V","V",IF(HLOOKUP(C145,Programacion!$K$4:$NL$12,4,0)="F","F",HLOOKUP(C145,Programacion!$K$4:$NL$12,8,0)))</f>
        <v>#N/A</v>
      </c>
      <c r="E145" s="15" t="e">
        <f>UPPER(IF(D145="e",HLOOKUP(C145,Programacion!$K$4:$NQ$12,9,0),IF(D145="V","VACACION", IF(D145="F",HLOOKUP(C145,Programacion!$K$4:$NQ$12,9,0),IF(ISERROR(VLOOKUP(D145,Programacion!$A$19:$H$249,2,0))," ",IF(VLOOKUP(C145,Programacion!$K$20:$M$249,3,0)&lt;&gt;" ",VLOOKUP(C145,Programacion!$K$20:$M$249,3,0),VLOOKUP(D145,Programacion!$A$19:$H$249,2,0)))))))</f>
        <v>#N/A</v>
      </c>
      <c r="F145" s="262" t="e">
        <f>UPPER(IF(D145="e",HLOOKUP(C145,Programacion!$K$4:$NQ$12,9,0),IF(D145="V","VACACION", IF(D145="F",HLOOKUP(C145,Programacion!$K$4:$NQ$12,9,0),IF(ISERROR(VLOOKUP(D145,Programacion!$A$19:$H$249,6,0))," ",IF(VLOOKUP(C145,Programacion!$K$20:$O$249,4,0)&lt;&gt;" ",VLOOKUP(C145,Programacion!$K$20:$O$249,4,0),VLOOKUP(D145,Programacion!$A$19:$H$249,6,0)))))))</f>
        <v>#N/A</v>
      </c>
      <c r="G145" s="263"/>
      <c r="H145" s="18"/>
      <c r="I145" s="18"/>
      <c r="J145" s="19"/>
      <c r="K145" s="55"/>
      <c r="L145" s="56"/>
      <c r="M145" s="65"/>
    </row>
    <row r="146" spans="1:13" ht="15" customHeight="1" x14ac:dyDescent="0.2">
      <c r="A146" s="255"/>
      <c r="B146" s="1" t="e">
        <f>HLOOKUP(C146,Programacion!$K$4:$NL$6,3,0)</f>
        <v>#N/A</v>
      </c>
      <c r="C146" s="16">
        <f t="shared" si="1"/>
        <v>43468</v>
      </c>
      <c r="D146" s="2" t="e">
        <f>IF(HLOOKUP(C146,Programacion!$K$4:$NL$12,4,0)="V","V",IF(HLOOKUP(C146,Programacion!$K$4:$NL$12,4,0)="F","F",HLOOKUP(C146,Programacion!$K$4:$NL$12,8,0)))</f>
        <v>#N/A</v>
      </c>
      <c r="E146" s="15" t="e">
        <f>UPPER(IF(D146="e",HLOOKUP(C146,Programacion!$K$4:$NQ$12,9,0),IF(D146="V","VACACION", IF(D146="F",HLOOKUP(C146,Programacion!$K$4:$NQ$12,9,0),IF(ISERROR(VLOOKUP(D146,Programacion!$A$19:$H$249,2,0))," ",IF(VLOOKUP(C146,Programacion!$K$20:$M$249,3,0)&lt;&gt;" ",VLOOKUP(C146,Programacion!$K$20:$M$249,3,0),VLOOKUP(D146,Programacion!$A$19:$H$249,2,0)))))))</f>
        <v>#N/A</v>
      </c>
      <c r="F146" s="262" t="e">
        <f>UPPER(IF(D146="e",HLOOKUP(C146,Programacion!$K$4:$NQ$12,9,0),IF(D146="V","VACACION", IF(D146="F",HLOOKUP(C146,Programacion!$K$4:$NQ$12,9,0),IF(ISERROR(VLOOKUP(D146,Programacion!$A$19:$H$249,6,0))," ",IF(VLOOKUP(C146,Programacion!$K$20:$O$249,4,0)&lt;&gt;" ",VLOOKUP(C146,Programacion!$K$20:$O$249,4,0),VLOOKUP(D146,Programacion!$A$19:$H$249,6,0)))))))</f>
        <v>#N/A</v>
      </c>
      <c r="G146" s="263"/>
      <c r="H146" s="18"/>
      <c r="I146" s="18"/>
      <c r="J146" s="19"/>
      <c r="K146" s="55"/>
      <c r="L146" s="56"/>
      <c r="M146" s="65"/>
    </row>
    <row r="147" spans="1:13" ht="15" x14ac:dyDescent="0.2">
      <c r="A147" s="255"/>
      <c r="B147" s="1" t="e">
        <f>HLOOKUP(C147,Programacion!$K$4:$NL$6,3,0)</f>
        <v>#N/A</v>
      </c>
      <c r="C147" s="16">
        <f t="shared" si="1"/>
        <v>43469</v>
      </c>
      <c r="D147" s="2" t="e">
        <f>IF(HLOOKUP(C147,Programacion!$K$4:$NL$12,4,0)="V","V",IF(HLOOKUP(C147,Programacion!$K$4:$NL$12,4,0)="F","F",HLOOKUP(C147,Programacion!$K$4:$NL$12,8,0)))</f>
        <v>#N/A</v>
      </c>
      <c r="E147" s="15" t="e">
        <f>UPPER(IF(D147="e",HLOOKUP(C147,Programacion!$K$4:$NQ$12,9,0),IF(D147="V","VACACION", IF(D147="F",HLOOKUP(C147,Programacion!$K$4:$NQ$12,9,0),IF(ISERROR(VLOOKUP(D147,Programacion!$A$19:$H$249,2,0))," ",IF(VLOOKUP(C147,Programacion!$K$20:$M$249,3,0)&lt;&gt;" ",VLOOKUP(C147,Programacion!$K$20:$M$249,3,0),VLOOKUP(D147,Programacion!$A$19:$H$249,2,0)))))))</f>
        <v>#N/A</v>
      </c>
      <c r="F147" s="262" t="e">
        <f>UPPER(IF(D147="e",HLOOKUP(C147,Programacion!$K$4:$NQ$12,9,0),IF(D147="V","VACACION", IF(D147="F",HLOOKUP(C147,Programacion!$K$4:$NQ$12,9,0),IF(ISERROR(VLOOKUP(D147,Programacion!$A$19:$H$249,6,0))," ",IF(VLOOKUP(C147,Programacion!$K$20:$O$249,4,0)&lt;&gt;" ",VLOOKUP(C147,Programacion!$K$20:$O$249,4,0),VLOOKUP(D147,Programacion!$A$19:$H$249,6,0)))))))</f>
        <v>#N/A</v>
      </c>
      <c r="G147" s="263"/>
      <c r="H147" s="18"/>
      <c r="I147" s="18"/>
      <c r="J147" s="19"/>
      <c r="K147" s="55"/>
      <c r="L147" s="56"/>
      <c r="M147" s="65"/>
    </row>
    <row r="148" spans="1:13" ht="15" customHeight="1" x14ac:dyDescent="0.2">
      <c r="A148" s="256"/>
      <c r="B148" s="1" t="e">
        <f>HLOOKUP(C148,Programacion!$K$4:$NL$6,3,0)</f>
        <v>#N/A</v>
      </c>
      <c r="C148" s="16">
        <f t="shared" si="1"/>
        <v>43470</v>
      </c>
      <c r="D148" s="2" t="e">
        <f>IF(HLOOKUP(C148,Programacion!$K$4:$NL$12,4,0)="V","V",IF(HLOOKUP(C148,Programacion!$K$4:$NL$12,4,0)="F","F",HLOOKUP(C148,Programacion!$K$4:$NL$12,8,0)))</f>
        <v>#N/A</v>
      </c>
      <c r="E148" s="15" t="e">
        <f>UPPER(IF(D148="e",HLOOKUP(C148,Programacion!$K$4:$NQ$12,9,0),IF(D148="V","VACACION", IF(D148="F",HLOOKUP(C148,Programacion!$K$4:$NQ$12,9,0),IF(ISERROR(VLOOKUP(D148,Programacion!$A$19:$H$249,2,0))," ",IF(VLOOKUP(C148,Programacion!$K$20:$M$249,3,0)&lt;&gt;" ",VLOOKUP(C148,Programacion!$K$20:$M$249,3,0),VLOOKUP(D148,Programacion!$A$19:$H$249,2,0)))))))</f>
        <v>#N/A</v>
      </c>
      <c r="F148" s="262" t="e">
        <f>UPPER(IF(D148="e",HLOOKUP(C148,Programacion!$K$4:$NQ$12,9,0),IF(D148="V","VACACION", IF(D148="F",HLOOKUP(C148,Programacion!$K$4:$NQ$12,9,0),IF(ISERROR(VLOOKUP(D148,Programacion!$A$19:$H$249,6,0))," ",IF(VLOOKUP(C148,Programacion!$K$20:$O$249,4,0)&lt;&gt;" ",VLOOKUP(C148,Programacion!$K$20:$O$249,4,0),VLOOKUP(D148,Programacion!$A$19:$H$249,6,0)))))))</f>
        <v>#N/A</v>
      </c>
      <c r="G148" s="263"/>
      <c r="H148" s="18"/>
      <c r="I148" s="18"/>
      <c r="J148" s="19"/>
      <c r="K148" s="55"/>
      <c r="L148" s="56"/>
      <c r="M148" s="36"/>
    </row>
    <row r="149" spans="1:13" ht="15" x14ac:dyDescent="0.2">
      <c r="A149" s="254">
        <v>24</v>
      </c>
      <c r="B149" s="1" t="e">
        <f>HLOOKUP(C149,Programacion!$K$4:$NL$6,3,0)</f>
        <v>#N/A</v>
      </c>
      <c r="C149" s="35">
        <f t="shared" ref="C149" si="5">C148+2</f>
        <v>43472</v>
      </c>
      <c r="D149" s="2" t="e">
        <f>IF(HLOOKUP(C149,Programacion!$K$4:$NL$12,4,0)="V","V",IF(HLOOKUP(C149,Programacion!$K$4:$NL$12,4,0)="F","F",HLOOKUP(C149,Programacion!$K$4:$NL$12,8,0)))</f>
        <v>#N/A</v>
      </c>
      <c r="E149" s="15" t="e">
        <f>UPPER(IF(D149="e",HLOOKUP(C149,Programacion!$K$4:$NQ$12,9,0),IF(D149="V","VACACION", IF(D149="F",HLOOKUP(C149,Programacion!$K$4:$NQ$12,9,0),IF(ISERROR(VLOOKUP(D149,Programacion!$A$19:$H$249,2,0))," ",IF(VLOOKUP(C149,Programacion!$K$20:$M$249,3,0)&lt;&gt;" ",VLOOKUP(C149,Programacion!$K$20:$M$249,3,0),VLOOKUP(D149,Programacion!$A$19:$H$249,2,0)))))))</f>
        <v>#N/A</v>
      </c>
      <c r="F149" s="262" t="e">
        <f>UPPER(IF(D149="e",HLOOKUP(C149,Programacion!$K$4:$NQ$12,9,0),IF(D149="V","VACACION", IF(D149="F",HLOOKUP(C149,Programacion!$K$4:$NQ$12,9,0),IF(ISERROR(VLOOKUP(D149,Programacion!$A$19:$H$249,6,0))," ",IF(VLOOKUP(C149,Programacion!$K$20:$O$249,4,0)&lt;&gt;" ",VLOOKUP(C149,Programacion!$K$20:$O$249,4,0),VLOOKUP(D149,Programacion!$A$19:$H$249,6,0)))))))</f>
        <v>#N/A</v>
      </c>
      <c r="G149" s="263"/>
      <c r="H149" s="36"/>
      <c r="I149" s="36"/>
      <c r="J149" s="37"/>
      <c r="K149" s="55"/>
      <c r="L149" s="56"/>
      <c r="M149" s="65"/>
    </row>
    <row r="150" spans="1:13" ht="15" x14ac:dyDescent="0.2">
      <c r="A150" s="255"/>
      <c r="B150" s="1" t="e">
        <f>HLOOKUP(C150,Programacion!$K$4:$NL$6,3,0)</f>
        <v>#N/A</v>
      </c>
      <c r="C150" s="16">
        <f t="shared" si="1"/>
        <v>43473</v>
      </c>
      <c r="D150" s="2" t="e">
        <f>IF(HLOOKUP(C150,Programacion!$K$4:$NL$12,4,0)="V","V",IF(HLOOKUP(C150,Programacion!$K$4:$NL$12,4,0)="F","F",HLOOKUP(C150,Programacion!$K$4:$NL$12,8,0)))</f>
        <v>#N/A</v>
      </c>
      <c r="E150" s="15" t="e">
        <f>UPPER(IF(D150="e",HLOOKUP(C150,Programacion!$K$4:$NQ$12,9,0),IF(D150="V","VACACION", IF(D150="F",HLOOKUP(C150,Programacion!$K$4:$NQ$12,9,0),IF(ISERROR(VLOOKUP(D150,Programacion!$A$19:$H$249,2,0))," ",IF(VLOOKUP(C150,Programacion!$K$20:$M$249,3,0)&lt;&gt;" ",VLOOKUP(C150,Programacion!$K$20:$M$249,3,0),VLOOKUP(D150,Programacion!$A$19:$H$249,2,0)))))))</f>
        <v>#N/A</v>
      </c>
      <c r="F150" s="262" t="e">
        <f>UPPER(IF(D150="e",HLOOKUP(C150,Programacion!$K$4:$NQ$12,9,0),IF(D150="V","VACACION", IF(D150="F",HLOOKUP(C150,Programacion!$K$4:$NQ$12,9,0),IF(ISERROR(VLOOKUP(D150,Programacion!$A$19:$H$249,6,0))," ",IF(VLOOKUP(C150,Programacion!$K$20:$O$249,4,0)&lt;&gt;" ",VLOOKUP(C150,Programacion!$K$20:$O$249,4,0),VLOOKUP(D150,Programacion!$A$19:$H$249,6,0)))))))</f>
        <v>#N/A</v>
      </c>
      <c r="G150" s="263"/>
      <c r="H150" s="18"/>
      <c r="I150" s="18"/>
      <c r="J150" s="19"/>
      <c r="K150" s="55"/>
      <c r="L150" s="56"/>
      <c r="M150" s="65"/>
    </row>
    <row r="151" spans="1:13" ht="15" x14ac:dyDescent="0.2">
      <c r="A151" s="255"/>
      <c r="B151" s="1" t="e">
        <f>HLOOKUP(C151,Programacion!$K$4:$NL$6,3,0)</f>
        <v>#N/A</v>
      </c>
      <c r="C151" s="16">
        <f t="shared" si="1"/>
        <v>43474</v>
      </c>
      <c r="D151" s="2" t="e">
        <f>IF(HLOOKUP(C151,Programacion!$K$4:$NL$12,4,0)="V","V",IF(HLOOKUP(C151,Programacion!$K$4:$NL$12,4,0)="F","F",HLOOKUP(C151,Programacion!$K$4:$NL$12,8,0)))</f>
        <v>#N/A</v>
      </c>
      <c r="E151" s="15" t="e">
        <f>UPPER(IF(D151="e",HLOOKUP(C151,Programacion!$K$4:$NQ$12,9,0),IF(D151="V","VACACION", IF(D151="F",HLOOKUP(C151,Programacion!$K$4:$NQ$12,9,0),IF(ISERROR(VLOOKUP(D151,Programacion!$A$19:$H$249,2,0))," ",IF(VLOOKUP(C151,Programacion!$K$20:$M$249,3,0)&lt;&gt;" ",VLOOKUP(C151,Programacion!$K$20:$M$249,3,0),VLOOKUP(D151,Programacion!$A$19:$H$249,2,0)))))))</f>
        <v>#N/A</v>
      </c>
      <c r="F151" s="262" t="e">
        <f>UPPER(IF(D151="e",HLOOKUP(C151,Programacion!$K$4:$NQ$12,9,0),IF(D151="V","VACACION", IF(D151="F",HLOOKUP(C151,Programacion!$K$4:$NQ$12,9,0),IF(ISERROR(VLOOKUP(D151,Programacion!$A$19:$H$249,6,0))," ",IF(VLOOKUP(C151,Programacion!$K$20:$O$249,4,0)&lt;&gt;" ",VLOOKUP(C151,Programacion!$K$20:$O$249,4,0),VLOOKUP(D151,Programacion!$A$19:$H$249,6,0)))))))</f>
        <v>#N/A</v>
      </c>
      <c r="G151" s="263"/>
      <c r="H151" s="18"/>
      <c r="I151" s="18"/>
      <c r="J151" s="19"/>
      <c r="K151" s="55"/>
      <c r="L151" s="56"/>
      <c r="M151" s="65"/>
    </row>
    <row r="152" spans="1:13" ht="15" x14ac:dyDescent="0.2">
      <c r="A152" s="255"/>
      <c r="B152" s="1" t="e">
        <f>HLOOKUP(C152,Programacion!$K$4:$NL$6,3,0)</f>
        <v>#N/A</v>
      </c>
      <c r="C152" s="16">
        <f t="shared" si="1"/>
        <v>43475</v>
      </c>
      <c r="D152" s="2" t="e">
        <f>IF(HLOOKUP(C152,Programacion!$K$4:$NL$12,4,0)="V","V",IF(HLOOKUP(C152,Programacion!$K$4:$NL$12,4,0)="F","F",HLOOKUP(C152,Programacion!$K$4:$NL$12,8,0)))</f>
        <v>#N/A</v>
      </c>
      <c r="E152" s="15" t="e">
        <f>UPPER(IF(D152="e",HLOOKUP(C152,Programacion!$K$4:$NQ$12,9,0),IF(D152="V","VACACION", IF(D152="F",HLOOKUP(C152,Programacion!$K$4:$NQ$12,9,0),IF(ISERROR(VLOOKUP(D152,Programacion!$A$19:$H$249,2,0))," ",IF(VLOOKUP(C152,Programacion!$K$20:$M$249,3,0)&lt;&gt;" ",VLOOKUP(C152,Programacion!$K$20:$M$249,3,0),VLOOKUP(D152,Programacion!$A$19:$H$249,2,0)))))))</f>
        <v>#N/A</v>
      </c>
      <c r="F152" s="262" t="e">
        <f>UPPER(IF(D152="e",HLOOKUP(C152,Programacion!$K$4:$NQ$12,9,0),IF(D152="V","VACACION", IF(D152="F",HLOOKUP(C152,Programacion!$K$4:$NQ$12,9,0),IF(ISERROR(VLOOKUP(D152,Programacion!$A$19:$H$249,6,0))," ",IF(VLOOKUP(C152,Programacion!$K$20:$O$249,4,0)&lt;&gt;" ",VLOOKUP(C152,Programacion!$K$20:$O$249,4,0),VLOOKUP(D152,Programacion!$A$19:$H$249,6,0)))))))</f>
        <v>#N/A</v>
      </c>
      <c r="G152" s="263"/>
      <c r="H152" s="18"/>
      <c r="I152" s="18"/>
      <c r="J152" s="19"/>
      <c r="K152" s="55"/>
      <c r="L152" s="56"/>
      <c r="M152" s="65"/>
    </row>
    <row r="153" spans="1:13" ht="15" x14ac:dyDescent="0.2">
      <c r="A153" s="255"/>
      <c r="B153" s="1" t="e">
        <f>HLOOKUP(C153,Programacion!$K$4:$NL$6,3,0)</f>
        <v>#N/A</v>
      </c>
      <c r="C153" s="16">
        <f t="shared" si="1"/>
        <v>43476</v>
      </c>
      <c r="D153" s="2" t="e">
        <f>IF(HLOOKUP(C153,Programacion!$K$4:$NL$12,4,0)="V","V",IF(HLOOKUP(C153,Programacion!$K$4:$NL$12,4,0)="F","F",HLOOKUP(C153,Programacion!$K$4:$NL$12,8,0)))</f>
        <v>#N/A</v>
      </c>
      <c r="E153" s="15" t="e">
        <f>UPPER(IF(D153="e",HLOOKUP(C153,Programacion!$K$4:$NQ$12,9,0),IF(D153="V","VACACION", IF(D153="F",HLOOKUP(C153,Programacion!$K$4:$NQ$12,9,0),IF(ISERROR(VLOOKUP(D153,Programacion!$A$19:$H$249,2,0))," ",IF(VLOOKUP(C153,Programacion!$K$20:$M$249,3,0)&lt;&gt;" ",VLOOKUP(C153,Programacion!$K$20:$M$249,3,0),VLOOKUP(D153,Programacion!$A$19:$H$249,2,0)))))))</f>
        <v>#N/A</v>
      </c>
      <c r="F153" s="262" t="e">
        <f>UPPER(IF(D153="e",HLOOKUP(C153,Programacion!$K$4:$NQ$12,9,0),IF(D153="V","VACACION", IF(D153="F",HLOOKUP(C153,Programacion!$K$4:$NQ$12,9,0),IF(ISERROR(VLOOKUP(D153,Programacion!$A$19:$H$249,6,0))," ",IF(VLOOKUP(C153,Programacion!$K$20:$O$249,4,0)&lt;&gt;" ",VLOOKUP(C153,Programacion!$K$20:$O$249,4,0),VLOOKUP(D153,Programacion!$A$19:$H$249,6,0)))))))</f>
        <v>#N/A</v>
      </c>
      <c r="G153" s="263"/>
      <c r="H153" s="18"/>
      <c r="I153" s="18"/>
      <c r="J153" s="19"/>
      <c r="K153" s="55"/>
      <c r="L153" s="56"/>
      <c r="M153" s="65"/>
    </row>
    <row r="154" spans="1:13" ht="15" x14ac:dyDescent="0.2">
      <c r="A154" s="256"/>
      <c r="B154" s="1" t="e">
        <f>HLOOKUP(C154,Programacion!$K$4:$NL$6,3,0)</f>
        <v>#N/A</v>
      </c>
      <c r="C154" s="16">
        <f t="shared" si="1"/>
        <v>43477</v>
      </c>
      <c r="D154" s="2" t="e">
        <f>IF(HLOOKUP(C154,Programacion!$K$4:$NL$12,4,0)="V","V",IF(HLOOKUP(C154,Programacion!$K$4:$NL$12,4,0)="F","F",HLOOKUP(C154,Programacion!$K$4:$NL$12,8,0)))</f>
        <v>#N/A</v>
      </c>
      <c r="E154" s="15" t="e">
        <f>UPPER(IF(D154="e",HLOOKUP(C154,Programacion!$K$4:$NQ$12,9,0),IF(D154="V","VACACION", IF(D154="F",HLOOKUP(C154,Programacion!$K$4:$NQ$12,9,0),IF(ISERROR(VLOOKUP(D154,Programacion!$A$19:$H$249,2,0))," ",IF(VLOOKUP(C154,Programacion!$K$20:$M$249,3,0)&lt;&gt;" ",VLOOKUP(C154,Programacion!$K$20:$M$249,3,0),VLOOKUP(D154,Programacion!$A$19:$H$249,2,0)))))))</f>
        <v>#N/A</v>
      </c>
      <c r="F154" s="262" t="e">
        <f>UPPER(IF(D154="e",HLOOKUP(C154,Programacion!$K$4:$NQ$12,9,0),IF(D154="V","VACACION", IF(D154="F",HLOOKUP(C154,Programacion!$K$4:$NQ$12,9,0),IF(ISERROR(VLOOKUP(D154,Programacion!$A$19:$H$249,6,0))," ",IF(VLOOKUP(C154,Programacion!$K$20:$O$249,4,0)&lt;&gt;" ",VLOOKUP(C154,Programacion!$K$20:$O$249,4,0),VLOOKUP(D154,Programacion!$A$19:$H$249,6,0)))))))</f>
        <v>#N/A</v>
      </c>
      <c r="G154" s="263"/>
      <c r="H154" s="18"/>
      <c r="I154" s="18"/>
      <c r="J154" s="19"/>
      <c r="K154" s="55"/>
      <c r="L154" s="56"/>
      <c r="M154" s="36"/>
    </row>
    <row r="155" spans="1:13" ht="15" x14ac:dyDescent="0.2">
      <c r="A155" s="256">
        <v>25</v>
      </c>
      <c r="B155" s="1" t="e">
        <f>HLOOKUP(C155,Programacion!$K$4:$NL$6,3,0)</f>
        <v>#N/A</v>
      </c>
      <c r="C155" s="35">
        <f>C154+2</f>
        <v>43479</v>
      </c>
      <c r="D155" s="2" t="e">
        <f>IF(HLOOKUP(C155,Programacion!$K$4:$NL$12,4,0)="V","V",IF(HLOOKUP(C155,Programacion!$K$4:$NL$12,4,0)="F","F",HLOOKUP(C155,Programacion!$K$4:$NL$12,8,0)))</f>
        <v>#N/A</v>
      </c>
      <c r="E155" s="15" t="e">
        <f>UPPER(IF(D155="e",HLOOKUP(C155,Programacion!$K$4:$NQ$12,9,0),IF(D155="V","VACACION", IF(D155="F",HLOOKUP(C155,Programacion!$K$4:$NQ$12,9,0),IF(ISERROR(VLOOKUP(D155,Programacion!$A$19:$H$249,2,0))," ",IF(VLOOKUP(C155,Programacion!$K$20:$M$249,3,0)&lt;&gt;" ",VLOOKUP(C155,Programacion!$K$20:$M$249,3,0),VLOOKUP(D155,Programacion!$A$19:$H$249,2,0)))))))</f>
        <v>#N/A</v>
      </c>
      <c r="F155" s="262" t="e">
        <f>UPPER(IF(D155="e",HLOOKUP(C155,Programacion!$K$4:$NQ$12,9,0),IF(D155="V","VACACION", IF(D155="F",HLOOKUP(C155,Programacion!$K$4:$NQ$12,9,0),IF(ISERROR(VLOOKUP(D155,Programacion!$A$19:$H$249,6,0))," ",IF(VLOOKUP(C155,Programacion!$K$20:$O$249,4,0)&lt;&gt;" ",VLOOKUP(C155,Programacion!$K$20:$O$249,4,0),VLOOKUP(D155,Programacion!$A$19:$H$249,6,0)))))))</f>
        <v>#N/A</v>
      </c>
      <c r="G155" s="263"/>
      <c r="H155" s="36"/>
      <c r="I155" s="36"/>
      <c r="J155" s="37"/>
      <c r="K155" s="55"/>
      <c r="L155" s="56"/>
      <c r="M155" s="65"/>
    </row>
    <row r="156" spans="1:13" ht="15" x14ac:dyDescent="0.2">
      <c r="A156" s="267"/>
      <c r="B156" s="1" t="e">
        <f>HLOOKUP(C156,Programacion!$K$4:$NL$6,3,0)</f>
        <v>#N/A</v>
      </c>
      <c r="C156" s="16">
        <f t="shared" si="1"/>
        <v>43480</v>
      </c>
      <c r="D156" s="2" t="e">
        <f>IF(HLOOKUP(C156,Programacion!$K$4:$NL$12,4,0)="V","V",IF(HLOOKUP(C156,Programacion!$K$4:$NL$12,4,0)="F","F",HLOOKUP(C156,Programacion!$K$4:$NL$12,8,0)))</f>
        <v>#N/A</v>
      </c>
      <c r="E156" s="15" t="e">
        <f>UPPER(IF(D156="e",HLOOKUP(C156,Programacion!$K$4:$NQ$12,9,0),IF(D156="V","VACACION", IF(D156="F",HLOOKUP(C156,Programacion!$K$4:$NQ$12,9,0),IF(ISERROR(VLOOKUP(D156,Programacion!$A$19:$H$249,2,0))," ",IF(VLOOKUP(C156,Programacion!$K$20:$M$249,3,0)&lt;&gt;" ",VLOOKUP(C156,Programacion!$K$20:$M$249,3,0),VLOOKUP(D156,Programacion!$A$19:$H$249,2,0)))))))</f>
        <v>#N/A</v>
      </c>
      <c r="F156" s="262" t="e">
        <f>UPPER(IF(D156="e",HLOOKUP(C156,Programacion!$K$4:$NQ$12,9,0),IF(D156="V","VACACION", IF(D156="F",HLOOKUP(C156,Programacion!$K$4:$NQ$12,9,0),IF(ISERROR(VLOOKUP(D156,Programacion!$A$19:$H$249,6,0))," ",IF(VLOOKUP(C156,Programacion!$K$20:$O$249,4,0)&lt;&gt;" ",VLOOKUP(C156,Programacion!$K$20:$O$249,4,0),VLOOKUP(D156,Programacion!$A$19:$H$249,6,0)))))))</f>
        <v>#N/A</v>
      </c>
      <c r="G156" s="263"/>
      <c r="H156" s="18"/>
      <c r="I156" s="18"/>
      <c r="J156" s="19"/>
      <c r="K156" s="55"/>
      <c r="L156" s="56"/>
      <c r="M156" s="65"/>
    </row>
    <row r="157" spans="1:13" ht="15" x14ac:dyDescent="0.2">
      <c r="A157" s="267"/>
      <c r="B157" s="1" t="e">
        <f>HLOOKUP(C157,Programacion!$K$4:$NL$6,3,0)</f>
        <v>#N/A</v>
      </c>
      <c r="C157" s="16">
        <f t="shared" si="1"/>
        <v>43481</v>
      </c>
      <c r="D157" s="2" t="e">
        <f>IF(HLOOKUP(C157,Programacion!$K$4:$NL$12,4,0)="V","V",IF(HLOOKUP(C157,Programacion!$K$4:$NL$12,4,0)="F","F",HLOOKUP(C157,Programacion!$K$4:$NL$12,8,0)))</f>
        <v>#N/A</v>
      </c>
      <c r="E157" s="15" t="e">
        <f>UPPER(IF(D157="e",HLOOKUP(C157,Programacion!$K$4:$NQ$12,9,0),IF(D157="V","VACACION", IF(D157="F",HLOOKUP(C157,Programacion!$K$4:$NQ$12,9,0),IF(ISERROR(VLOOKUP(D157,Programacion!$A$19:$H$249,2,0))," ",IF(VLOOKUP(C157,Programacion!$K$20:$M$249,3,0)&lt;&gt;" ",VLOOKUP(C157,Programacion!$K$20:$M$249,3,0),VLOOKUP(D157,Programacion!$A$19:$H$249,2,0)))))))</f>
        <v>#N/A</v>
      </c>
      <c r="F157" s="262" t="e">
        <f>UPPER(IF(D157="e",HLOOKUP(C157,Programacion!$K$4:$NQ$12,9,0),IF(D157="V","VACACION", IF(D157="F",HLOOKUP(C157,Programacion!$K$4:$NQ$12,9,0),IF(ISERROR(VLOOKUP(D157,Programacion!$A$19:$H$249,6,0))," ",IF(VLOOKUP(C157,Programacion!$K$20:$O$249,4,0)&lt;&gt;" ",VLOOKUP(C157,Programacion!$K$20:$O$249,4,0),VLOOKUP(D157,Programacion!$A$19:$H$249,6,0)))))))</f>
        <v>#N/A</v>
      </c>
      <c r="G157" s="263"/>
      <c r="H157" s="18"/>
      <c r="I157" s="18"/>
      <c r="J157" s="19"/>
      <c r="K157" s="55"/>
      <c r="L157" s="56"/>
      <c r="M157" s="65"/>
    </row>
    <row r="158" spans="1:13" ht="15" x14ac:dyDescent="0.2">
      <c r="A158" s="267"/>
      <c r="B158" s="1" t="e">
        <f>HLOOKUP(C158,Programacion!$K$4:$NL$6,3,0)</f>
        <v>#N/A</v>
      </c>
      <c r="C158" s="16">
        <f t="shared" si="1"/>
        <v>43482</v>
      </c>
      <c r="D158" s="2" t="e">
        <f>IF(HLOOKUP(C158,Programacion!$K$4:$NL$12,4,0)="V","V",IF(HLOOKUP(C158,Programacion!$K$4:$NL$12,4,0)="F","F",HLOOKUP(C158,Programacion!$K$4:$NL$12,8,0)))</f>
        <v>#N/A</v>
      </c>
      <c r="E158" s="15" t="e">
        <f>UPPER(IF(D158="e",HLOOKUP(C158,Programacion!$K$4:$NQ$12,9,0),IF(D158="V","VACACION", IF(D158="F",HLOOKUP(C158,Programacion!$K$4:$NQ$12,9,0),IF(ISERROR(VLOOKUP(D158,Programacion!$A$19:$H$249,2,0))," ",IF(VLOOKUP(C158,Programacion!$K$20:$M$249,3,0)&lt;&gt;" ",VLOOKUP(C158,Programacion!$K$20:$M$249,3,0),VLOOKUP(D158,Programacion!$A$19:$H$249,2,0)))))))</f>
        <v>#N/A</v>
      </c>
      <c r="F158" s="262" t="e">
        <f>UPPER(IF(D158="e",HLOOKUP(C158,Programacion!$K$4:$NQ$12,9,0),IF(D158="V","VACACION", IF(D158="F",HLOOKUP(C158,Programacion!$K$4:$NQ$12,9,0),IF(ISERROR(VLOOKUP(D158,Programacion!$A$19:$H$249,6,0))," ",IF(VLOOKUP(C158,Programacion!$K$20:$O$249,4,0)&lt;&gt;" ",VLOOKUP(C158,Programacion!$K$20:$O$249,4,0),VLOOKUP(D158,Programacion!$A$19:$H$249,6,0)))))))</f>
        <v>#N/A</v>
      </c>
      <c r="G158" s="263"/>
      <c r="H158" s="18"/>
      <c r="I158" s="18"/>
      <c r="J158" s="19"/>
      <c r="K158" s="55"/>
      <c r="L158" s="56"/>
      <c r="M158" s="65"/>
    </row>
    <row r="159" spans="1:13" ht="15" customHeight="1" x14ac:dyDescent="0.2">
      <c r="A159" s="267"/>
      <c r="B159" s="1" t="e">
        <f>HLOOKUP(C159,Programacion!$K$4:$NL$6,3,0)</f>
        <v>#N/A</v>
      </c>
      <c r="C159" s="16">
        <f t="shared" si="1"/>
        <v>43483</v>
      </c>
      <c r="D159" s="2" t="e">
        <f>IF(HLOOKUP(C159,Programacion!$K$4:$NL$12,4,0)="V","V",IF(HLOOKUP(C159,Programacion!$K$4:$NL$12,4,0)="F","F",HLOOKUP(C159,Programacion!$K$4:$NL$12,8,0)))</f>
        <v>#N/A</v>
      </c>
      <c r="E159" s="15" t="e">
        <f>UPPER(IF(D159="e",HLOOKUP(C159,Programacion!$K$4:$NQ$12,9,0),IF(D159="V","VACACION", IF(D159="F",HLOOKUP(C159,Programacion!$K$4:$NQ$12,9,0),IF(ISERROR(VLOOKUP(D159,Programacion!$A$19:$H$249,2,0))," ",IF(VLOOKUP(C159,Programacion!$K$20:$M$249,3,0)&lt;&gt;" ",VLOOKUP(C159,Programacion!$K$20:$M$249,3,0),VLOOKUP(D159,Programacion!$A$19:$H$249,2,0)))))))</f>
        <v>#N/A</v>
      </c>
      <c r="F159" s="262" t="e">
        <f>UPPER(IF(D159="e",HLOOKUP(C159,Programacion!$K$4:$NQ$12,9,0),IF(D159="V","VACACION", IF(D159="F",HLOOKUP(C159,Programacion!$K$4:$NQ$12,9,0),IF(ISERROR(VLOOKUP(D159,Programacion!$A$19:$H$249,6,0))," ",IF(VLOOKUP(C159,Programacion!$K$20:$O$249,4,0)&lt;&gt;" ",VLOOKUP(C159,Programacion!$K$20:$O$249,4,0),VLOOKUP(D159,Programacion!$A$19:$H$249,6,0)))))))</f>
        <v>#N/A</v>
      </c>
      <c r="G159" s="263"/>
      <c r="H159" s="18"/>
      <c r="I159" s="18"/>
      <c r="J159" s="19"/>
      <c r="K159" s="55"/>
      <c r="L159" s="56"/>
      <c r="M159" s="65"/>
    </row>
    <row r="160" spans="1:13" ht="15" customHeight="1" x14ac:dyDescent="0.2">
      <c r="A160" s="267"/>
      <c r="B160" s="1" t="e">
        <f>HLOOKUP(C160,Programacion!$K$4:$NL$6,3,0)</f>
        <v>#N/A</v>
      </c>
      <c r="C160" s="16">
        <f t="shared" si="1"/>
        <v>43484</v>
      </c>
      <c r="D160" s="2" t="e">
        <f>IF(HLOOKUP(C160,Programacion!$K$4:$NL$12,4,0)="V","V",IF(HLOOKUP(C160,Programacion!$K$4:$NL$12,4,0)="F","F",HLOOKUP(C160,Programacion!$K$4:$NL$12,8,0)))</f>
        <v>#N/A</v>
      </c>
      <c r="E160" s="15" t="e">
        <f>UPPER(IF(D160="e",HLOOKUP(C160,Programacion!$K$4:$NQ$12,9,0),IF(D160="V","VACACION", IF(D160="F",HLOOKUP(C160,Programacion!$K$4:$NQ$12,9,0),IF(ISERROR(VLOOKUP(D160,Programacion!$A$19:$H$249,2,0))," ",IF(VLOOKUP(C160,Programacion!$K$20:$M$249,3,0)&lt;&gt;" ",VLOOKUP(C160,Programacion!$K$20:$M$249,3,0),VLOOKUP(D160,Programacion!$A$19:$H$249,2,0)))))))</f>
        <v>#N/A</v>
      </c>
      <c r="F160" s="262" t="e">
        <f>UPPER(IF(D160="e",HLOOKUP(C160,Programacion!$K$4:$NQ$12,9,0),IF(D160="V","VACACION", IF(D160="F",HLOOKUP(C160,Programacion!$K$4:$NQ$12,9,0),IF(ISERROR(VLOOKUP(D160,Programacion!$A$19:$H$249,6,0))," ",IF(VLOOKUP(C160,Programacion!$K$20:$O$249,4,0)&lt;&gt;" ",VLOOKUP(C160,Programacion!$K$20:$O$249,4,0),VLOOKUP(D160,Programacion!$A$19:$H$249,6,0)))))))</f>
        <v>#N/A</v>
      </c>
      <c r="G160" s="263"/>
      <c r="H160" s="18"/>
      <c r="I160" s="18"/>
      <c r="J160" s="19"/>
      <c r="K160" s="55"/>
      <c r="L160" s="56"/>
      <c r="M160" s="36"/>
    </row>
    <row r="161" spans="1:13" ht="15" x14ac:dyDescent="0.2">
      <c r="A161" s="256">
        <v>26</v>
      </c>
      <c r="B161" s="1" t="e">
        <f>HLOOKUP(C161,Programacion!$K$4:$NL$6,3,0)</f>
        <v>#N/A</v>
      </c>
      <c r="C161" s="35">
        <f t="shared" ref="C161" si="6">C160+2</f>
        <v>43486</v>
      </c>
      <c r="D161" s="2" t="e">
        <f>IF(HLOOKUP(C161,Programacion!$K$4:$NL$12,4,0)="V","V",IF(HLOOKUP(C161,Programacion!$K$4:$NL$12,4,0)="F","F",HLOOKUP(C161,Programacion!$K$4:$NL$12,8,0)))</f>
        <v>#N/A</v>
      </c>
      <c r="E161" s="15" t="e">
        <f>UPPER(IF(D161="e",HLOOKUP(C161,Programacion!$K$4:$NQ$12,9,0),IF(D161="V","VACACION", IF(D161="F",HLOOKUP(C161,Programacion!$K$4:$NQ$12,9,0),IF(ISERROR(VLOOKUP(D161,Programacion!$A$19:$H$249,2,0))," ",IF(VLOOKUP(C161,Programacion!$K$20:$M$249,3,0)&lt;&gt;" ",VLOOKUP(C161,Programacion!$K$20:$M$249,3,0),VLOOKUP(D161,Programacion!$A$19:$H$249,2,0)))))))</f>
        <v>#N/A</v>
      </c>
      <c r="F161" s="262" t="e">
        <f>UPPER(IF(D161="e",HLOOKUP(C161,Programacion!$K$4:$NQ$12,9,0),IF(D161="V","VACACION", IF(D161="F",HLOOKUP(C161,Programacion!$K$4:$NQ$12,9,0),IF(ISERROR(VLOOKUP(D161,Programacion!$A$19:$H$249,6,0))," ",IF(VLOOKUP(C161,Programacion!$K$20:$O$249,4,0)&lt;&gt;" ",VLOOKUP(C161,Programacion!$K$20:$O$249,4,0),VLOOKUP(D161,Programacion!$A$19:$H$249,6,0)))))))</f>
        <v>#N/A</v>
      </c>
      <c r="G161" s="263"/>
      <c r="H161" s="36"/>
      <c r="I161" s="36"/>
      <c r="J161" s="37"/>
      <c r="K161" s="55"/>
      <c r="L161" s="56"/>
      <c r="M161" s="65"/>
    </row>
    <row r="162" spans="1:13" ht="15" customHeight="1" x14ac:dyDescent="0.2">
      <c r="A162" s="267"/>
      <c r="B162" s="1" t="e">
        <f>HLOOKUP(C162,Programacion!$K$4:$NL$6,3,0)</f>
        <v>#N/A</v>
      </c>
      <c r="C162" s="16">
        <f t="shared" si="1"/>
        <v>43487</v>
      </c>
      <c r="D162" s="2" t="e">
        <f>IF(HLOOKUP(C162,Programacion!$K$4:$NL$12,4,0)="V","V",IF(HLOOKUP(C162,Programacion!$K$4:$NL$12,4,0)="F","F",HLOOKUP(C162,Programacion!$K$4:$NL$12,8,0)))</f>
        <v>#N/A</v>
      </c>
      <c r="E162" s="15" t="e">
        <f>UPPER(IF(D162="e",HLOOKUP(C162,Programacion!$K$4:$NQ$12,9,0),IF(D162="V","VACACION", IF(D162="F",HLOOKUP(C162,Programacion!$K$4:$NQ$12,9,0),IF(ISERROR(VLOOKUP(D162,Programacion!$A$19:$H$249,2,0))," ",IF(VLOOKUP(C162,Programacion!$K$20:$M$249,3,0)&lt;&gt;" ",VLOOKUP(C162,Programacion!$K$20:$M$249,3,0),VLOOKUP(D162,Programacion!$A$19:$H$249,2,0)))))))</f>
        <v>#N/A</v>
      </c>
      <c r="F162" s="262" t="e">
        <f>UPPER(IF(D162="e",HLOOKUP(C162,Programacion!$K$4:$NQ$12,9,0),IF(D162="V","VACACION", IF(D162="F",HLOOKUP(C162,Programacion!$K$4:$NQ$12,9,0),IF(ISERROR(VLOOKUP(D162,Programacion!$A$19:$H$249,6,0))," ",IF(VLOOKUP(C162,Programacion!$K$20:$O$249,4,0)&lt;&gt;" ",VLOOKUP(C162,Programacion!$K$20:$O$249,4,0),VLOOKUP(D162,Programacion!$A$19:$H$249,6,0)))))))</f>
        <v>#N/A</v>
      </c>
      <c r="G162" s="263"/>
      <c r="H162" s="18"/>
      <c r="I162" s="18"/>
      <c r="J162" s="19"/>
      <c r="K162" s="55"/>
      <c r="L162" s="56"/>
      <c r="M162" s="65"/>
    </row>
    <row r="163" spans="1:13" ht="15" x14ac:dyDescent="0.2">
      <c r="A163" s="267"/>
      <c r="B163" s="1" t="e">
        <f>HLOOKUP(C163,Programacion!$K$4:$NL$6,3,0)</f>
        <v>#N/A</v>
      </c>
      <c r="C163" s="16">
        <f t="shared" si="1"/>
        <v>43488</v>
      </c>
      <c r="D163" s="2" t="e">
        <f>IF(HLOOKUP(C163,Programacion!$K$4:$NL$12,4,0)="V","V",IF(HLOOKUP(C163,Programacion!$K$4:$NL$12,4,0)="F","F",HLOOKUP(C163,Programacion!$K$4:$NL$12,8,0)))</f>
        <v>#N/A</v>
      </c>
      <c r="E163" s="15" t="e">
        <f>UPPER(IF(D163="e",HLOOKUP(C163,Programacion!$K$4:$NQ$12,9,0),IF(D163="V","VACACION", IF(D163="F",HLOOKUP(C163,Programacion!$K$4:$NQ$12,9,0),IF(ISERROR(VLOOKUP(D163,Programacion!$A$19:$H$249,2,0))," ",IF(VLOOKUP(C163,Programacion!$K$20:$M$249,3,0)&lt;&gt;" ",VLOOKUP(C163,Programacion!$K$20:$M$249,3,0),VLOOKUP(D163,Programacion!$A$19:$H$249,2,0)))))))</f>
        <v>#N/A</v>
      </c>
      <c r="F163" s="262" t="e">
        <f>UPPER(IF(D163="e",HLOOKUP(C163,Programacion!$K$4:$NQ$12,9,0),IF(D163="V","VACACION", IF(D163="F",HLOOKUP(C163,Programacion!$K$4:$NQ$12,9,0),IF(ISERROR(VLOOKUP(D163,Programacion!$A$19:$H$249,6,0))," ",IF(VLOOKUP(C163,Programacion!$K$20:$O$249,4,0)&lt;&gt;" ",VLOOKUP(C163,Programacion!$K$20:$O$249,4,0),VLOOKUP(D163,Programacion!$A$19:$H$249,6,0)))))))</f>
        <v>#N/A</v>
      </c>
      <c r="G163" s="263"/>
      <c r="H163" s="18"/>
      <c r="I163" s="18"/>
      <c r="J163" s="19"/>
      <c r="K163" s="55"/>
      <c r="L163" s="56"/>
      <c r="M163" s="65"/>
    </row>
    <row r="164" spans="1:13" ht="15" x14ac:dyDescent="0.2">
      <c r="A164" s="267"/>
      <c r="B164" s="1" t="e">
        <f>HLOOKUP(C164,Programacion!$K$4:$NL$6,3,0)</f>
        <v>#N/A</v>
      </c>
      <c r="C164" s="16">
        <f t="shared" si="1"/>
        <v>43489</v>
      </c>
      <c r="D164" s="2" t="e">
        <f>IF(HLOOKUP(C164,Programacion!$K$4:$NL$12,4,0)="V","V",IF(HLOOKUP(C164,Programacion!$K$4:$NL$12,4,0)="F","F",HLOOKUP(C164,Programacion!$K$4:$NL$12,8,0)))</f>
        <v>#N/A</v>
      </c>
      <c r="E164" s="15" t="e">
        <f>UPPER(IF(D164="e",HLOOKUP(C164,Programacion!$K$4:$NQ$12,9,0),IF(D164="V","VACACION", IF(D164="F",HLOOKUP(C164,Programacion!$K$4:$NQ$12,9,0),IF(ISERROR(VLOOKUP(D164,Programacion!$A$19:$H$249,2,0))," ",IF(VLOOKUP(C164,Programacion!$K$20:$M$249,3,0)&lt;&gt;" ",VLOOKUP(C164,Programacion!$K$20:$M$249,3,0),VLOOKUP(D164,Programacion!$A$19:$H$249,2,0)))))))</f>
        <v>#N/A</v>
      </c>
      <c r="F164" s="262" t="e">
        <f>UPPER(IF(D164="e",HLOOKUP(C164,Programacion!$K$4:$NQ$12,9,0),IF(D164="V","VACACION", IF(D164="F",HLOOKUP(C164,Programacion!$K$4:$NQ$12,9,0),IF(ISERROR(VLOOKUP(D164,Programacion!$A$19:$H$249,6,0))," ",IF(VLOOKUP(C164,Programacion!$K$20:$O$249,4,0)&lt;&gt;" ",VLOOKUP(C164,Programacion!$K$20:$O$249,4,0),VLOOKUP(D164,Programacion!$A$19:$H$249,6,0)))))))</f>
        <v>#N/A</v>
      </c>
      <c r="G164" s="263"/>
      <c r="H164" s="18"/>
      <c r="I164" s="18"/>
      <c r="J164" s="19"/>
      <c r="K164" s="55"/>
      <c r="L164" s="56"/>
      <c r="M164" s="65"/>
    </row>
    <row r="165" spans="1:13" ht="15" x14ac:dyDescent="0.2">
      <c r="A165" s="267"/>
      <c r="B165" s="1" t="e">
        <f>HLOOKUP(C165,Programacion!$K$4:$NL$6,3,0)</f>
        <v>#N/A</v>
      </c>
      <c r="C165" s="16">
        <f t="shared" si="1"/>
        <v>43490</v>
      </c>
      <c r="D165" s="2" t="e">
        <f>IF(HLOOKUP(C165,Programacion!$K$4:$NL$12,4,0)="V","V",IF(HLOOKUP(C165,Programacion!$K$4:$NL$12,4,0)="F","F",HLOOKUP(C165,Programacion!$K$4:$NL$12,8,0)))</f>
        <v>#N/A</v>
      </c>
      <c r="E165" s="15" t="e">
        <f>UPPER(IF(D165="e",HLOOKUP(C165,Programacion!$K$4:$NQ$12,9,0),IF(D165="V","VACACION", IF(D165="F",HLOOKUP(C165,Programacion!$K$4:$NQ$12,9,0),IF(ISERROR(VLOOKUP(D165,Programacion!$A$19:$H$249,2,0))," ",IF(VLOOKUP(C165,Programacion!$K$20:$M$249,3,0)&lt;&gt;" ",VLOOKUP(C165,Programacion!$K$20:$M$249,3,0),VLOOKUP(D165,Programacion!$A$19:$H$249,2,0)))))))</f>
        <v>#N/A</v>
      </c>
      <c r="F165" s="262" t="e">
        <f>UPPER(IF(D165="e",HLOOKUP(C165,Programacion!$K$4:$NQ$12,9,0),IF(D165="V","VACACION", IF(D165="F",HLOOKUP(C165,Programacion!$K$4:$NQ$12,9,0),IF(ISERROR(VLOOKUP(D165,Programacion!$A$19:$H$249,6,0))," ",IF(VLOOKUP(C165,Programacion!$K$20:$O$249,4,0)&lt;&gt;" ",VLOOKUP(C165,Programacion!$K$20:$O$249,4,0),VLOOKUP(D165,Programacion!$A$19:$H$249,6,0)))))))</f>
        <v>#N/A</v>
      </c>
      <c r="G165" s="263"/>
      <c r="H165" s="18"/>
      <c r="I165" s="18"/>
      <c r="J165" s="19"/>
      <c r="K165" s="55"/>
      <c r="L165" s="56"/>
      <c r="M165" s="65"/>
    </row>
    <row r="166" spans="1:13" ht="15" x14ac:dyDescent="0.2">
      <c r="A166" s="267"/>
      <c r="B166" s="1" t="e">
        <f>HLOOKUP(C166,Programacion!$K$4:$NL$6,3,0)</f>
        <v>#N/A</v>
      </c>
      <c r="C166" s="16">
        <f t="shared" si="1"/>
        <v>43491</v>
      </c>
      <c r="D166" s="2" t="e">
        <f>IF(HLOOKUP(C166,Programacion!$K$4:$NL$12,4,0)="V","V",IF(HLOOKUP(C166,Programacion!$K$4:$NL$12,4,0)="F","F",HLOOKUP(C166,Programacion!$K$4:$NL$12,8,0)))</f>
        <v>#N/A</v>
      </c>
      <c r="E166" s="15" t="e">
        <f>UPPER(IF(D166="e",HLOOKUP(C166,Programacion!$K$4:$NQ$12,9,0),IF(D166="V","VACACION", IF(D166="F",HLOOKUP(C166,Programacion!$K$4:$NQ$12,9,0),IF(ISERROR(VLOOKUP(D166,Programacion!$A$19:$H$249,2,0))," ",IF(VLOOKUP(C166,Programacion!$K$20:$M$249,3,0)&lt;&gt;" ",VLOOKUP(C166,Programacion!$K$20:$M$249,3,0),VLOOKUP(D166,Programacion!$A$19:$H$249,2,0)))))))</f>
        <v>#N/A</v>
      </c>
      <c r="F166" s="262" t="e">
        <f>UPPER(IF(D166="e",HLOOKUP(C166,Programacion!$K$4:$NQ$12,9,0),IF(D166="V","VACACION", IF(D166="F",HLOOKUP(C166,Programacion!$K$4:$NQ$12,9,0),IF(ISERROR(VLOOKUP(D166,Programacion!$A$19:$H$249,6,0))," ",IF(VLOOKUP(C166,Programacion!$K$20:$O$249,4,0)&lt;&gt;" ",VLOOKUP(C166,Programacion!$K$20:$O$249,4,0),VLOOKUP(D166,Programacion!$A$19:$H$249,6,0)))))))</f>
        <v>#N/A</v>
      </c>
      <c r="G166" s="263"/>
      <c r="H166" s="18"/>
      <c r="I166" s="18"/>
      <c r="J166" s="19"/>
      <c r="K166" s="55"/>
      <c r="L166" s="56"/>
      <c r="M166" s="36"/>
    </row>
    <row r="167" spans="1:13" ht="15" x14ac:dyDescent="0.2">
      <c r="A167" s="256">
        <v>27</v>
      </c>
      <c r="B167" s="1" t="e">
        <f>HLOOKUP(C167,Programacion!$K$4:$NL$6,3,0)</f>
        <v>#N/A</v>
      </c>
      <c r="C167" s="35">
        <f t="shared" ref="C167" si="7">C166+2</f>
        <v>43493</v>
      </c>
      <c r="D167" s="2" t="e">
        <f>IF(HLOOKUP(C167,Programacion!$K$4:$NL$12,4,0)="V","V",IF(HLOOKUP(C167,Programacion!$K$4:$NL$12,4,0)="F","F",HLOOKUP(C167,Programacion!$K$4:$NL$12,8,0)))</f>
        <v>#N/A</v>
      </c>
      <c r="E167" s="15" t="e">
        <f>UPPER(IF(D167="e",HLOOKUP(C167,Programacion!$K$4:$NQ$12,9,0),IF(D167="V","VACACION", IF(D167="F",HLOOKUP(C167,Programacion!$K$4:$NQ$12,9,0),IF(ISERROR(VLOOKUP(D167,Programacion!$A$19:$H$249,2,0))," ",IF(VLOOKUP(C167,Programacion!$K$20:$M$249,3,0)&lt;&gt;" ",VLOOKUP(C167,Programacion!$K$20:$M$249,3,0),VLOOKUP(D167,Programacion!$A$19:$H$249,2,0)))))))</f>
        <v>#N/A</v>
      </c>
      <c r="F167" s="262" t="e">
        <f>UPPER(IF(D167="e",HLOOKUP(C167,Programacion!$K$4:$NQ$12,9,0),IF(D167="V","VACACION", IF(D167="F",HLOOKUP(C167,Programacion!$K$4:$NQ$12,9,0),IF(ISERROR(VLOOKUP(D167,Programacion!$A$19:$H$249,6,0))," ",IF(VLOOKUP(C167,Programacion!$K$20:$O$249,4,0)&lt;&gt;" ",VLOOKUP(C167,Programacion!$K$20:$O$249,4,0),VLOOKUP(D167,Programacion!$A$19:$H$249,6,0)))))))</f>
        <v>#N/A</v>
      </c>
      <c r="G167" s="263"/>
      <c r="H167" s="36"/>
      <c r="I167" s="36"/>
      <c r="J167" s="37"/>
      <c r="K167" s="55"/>
      <c r="L167" s="56"/>
      <c r="M167" s="65"/>
    </row>
    <row r="168" spans="1:13" ht="15" x14ac:dyDescent="0.2">
      <c r="A168" s="267"/>
      <c r="B168" s="1" t="e">
        <f>HLOOKUP(C168,Programacion!$K$4:$NL$6,3,0)</f>
        <v>#N/A</v>
      </c>
      <c r="C168" s="16">
        <f t="shared" si="1"/>
        <v>43494</v>
      </c>
      <c r="D168" s="2" t="e">
        <f>IF(HLOOKUP(C168,Programacion!$K$4:$NL$12,4,0)="V","V",IF(HLOOKUP(C168,Programacion!$K$4:$NL$12,4,0)="F","F",HLOOKUP(C168,Programacion!$K$4:$NL$12,8,0)))</f>
        <v>#N/A</v>
      </c>
      <c r="E168" s="15" t="e">
        <f>UPPER(IF(D168="e",HLOOKUP(C168,Programacion!$K$4:$NQ$12,9,0),IF(D168="V","VACACION", IF(D168="F",HLOOKUP(C168,Programacion!$K$4:$NQ$12,9,0),IF(ISERROR(VLOOKUP(D168,Programacion!$A$19:$H$249,2,0))," ",IF(VLOOKUP(C168,Programacion!$K$20:$M$249,3,0)&lt;&gt;" ",VLOOKUP(C168,Programacion!$K$20:$M$249,3,0),VLOOKUP(D168,Programacion!$A$19:$H$249,2,0)))))))</f>
        <v>#N/A</v>
      </c>
      <c r="F168" s="262" t="e">
        <f>UPPER(IF(D168="e",HLOOKUP(C168,Programacion!$K$4:$NQ$12,9,0),IF(D168="V","VACACION", IF(D168="F",HLOOKUP(C168,Programacion!$K$4:$NQ$12,9,0),IF(ISERROR(VLOOKUP(D168,Programacion!$A$19:$H$249,6,0))," ",IF(VLOOKUP(C168,Programacion!$K$20:$O$249,4,0)&lt;&gt;" ",VLOOKUP(C168,Programacion!$K$20:$O$249,4,0),VLOOKUP(D168,Programacion!$A$19:$H$249,6,0)))))))</f>
        <v>#N/A</v>
      </c>
      <c r="G168" s="263"/>
      <c r="H168" s="18"/>
      <c r="I168" s="18"/>
      <c r="J168" s="19"/>
      <c r="K168" s="55"/>
      <c r="L168" s="56"/>
      <c r="M168" s="65"/>
    </row>
    <row r="169" spans="1:13" ht="15" x14ac:dyDescent="0.2">
      <c r="A169" s="267"/>
      <c r="B169" s="1" t="e">
        <f>HLOOKUP(C169,Programacion!$K$4:$NL$6,3,0)</f>
        <v>#N/A</v>
      </c>
      <c r="C169" s="16">
        <f t="shared" si="1"/>
        <v>43495</v>
      </c>
      <c r="D169" s="2" t="e">
        <f>IF(HLOOKUP(C169,Programacion!$K$4:$NL$12,4,0)="V","V",IF(HLOOKUP(C169,Programacion!$K$4:$NL$12,4,0)="F","F",HLOOKUP(C169,Programacion!$K$4:$NL$12,8,0)))</f>
        <v>#N/A</v>
      </c>
      <c r="E169" s="15" t="e">
        <f>UPPER(IF(D169="e",HLOOKUP(C169,Programacion!$K$4:$NQ$12,9,0),IF(D169="V","VACACION", IF(D169="F",HLOOKUP(C169,Programacion!$K$4:$NQ$12,9,0),IF(ISERROR(VLOOKUP(D169,Programacion!$A$19:$H$249,2,0))," ",IF(VLOOKUP(C169,Programacion!$K$20:$M$249,3,0)&lt;&gt;" ",VLOOKUP(C169,Programacion!$K$20:$M$249,3,0),VLOOKUP(D169,Programacion!$A$19:$H$249,2,0)))))))</f>
        <v>#N/A</v>
      </c>
      <c r="F169" s="262" t="e">
        <f>UPPER(IF(D169="e",HLOOKUP(C169,Programacion!$K$4:$NQ$12,9,0),IF(D169="V","VACACION", IF(D169="F",HLOOKUP(C169,Programacion!$K$4:$NQ$12,9,0),IF(ISERROR(VLOOKUP(D169,Programacion!$A$19:$H$249,6,0))," ",IF(VLOOKUP(C169,Programacion!$K$20:$O$249,4,0)&lt;&gt;" ",VLOOKUP(C169,Programacion!$K$20:$O$249,4,0),VLOOKUP(D169,Programacion!$A$19:$H$249,6,0)))))))</f>
        <v>#N/A</v>
      </c>
      <c r="G169" s="263"/>
      <c r="H169" s="18"/>
      <c r="I169" s="18"/>
      <c r="J169" s="19"/>
      <c r="K169" s="55"/>
      <c r="L169" s="56"/>
      <c r="M169" s="65"/>
    </row>
    <row r="170" spans="1:13" ht="15" x14ac:dyDescent="0.2">
      <c r="A170" s="267"/>
      <c r="B170" s="1" t="e">
        <f>HLOOKUP(C170,Programacion!$K$4:$NL$6,3,0)</f>
        <v>#N/A</v>
      </c>
      <c r="C170" s="16">
        <f t="shared" si="1"/>
        <v>43496</v>
      </c>
      <c r="D170" s="2" t="e">
        <f>IF(HLOOKUP(C170,Programacion!$K$4:$NL$12,4,0)="V","V",IF(HLOOKUP(C170,Programacion!$K$4:$NL$12,4,0)="F","F",HLOOKUP(C170,Programacion!$K$4:$NL$12,8,0)))</f>
        <v>#N/A</v>
      </c>
      <c r="E170" s="15" t="e">
        <f>UPPER(IF(D170="e",HLOOKUP(C170,Programacion!$K$4:$NQ$12,9,0),IF(D170="V","VACACION", IF(D170="F",HLOOKUP(C170,Programacion!$K$4:$NQ$12,9,0),IF(ISERROR(VLOOKUP(D170,Programacion!$A$19:$H$249,2,0))," ",IF(VLOOKUP(C170,Programacion!$K$20:$M$249,3,0)&lt;&gt;" ",VLOOKUP(C170,Programacion!$K$20:$M$249,3,0),VLOOKUP(D170,Programacion!$A$19:$H$249,2,0)))))))</f>
        <v>#N/A</v>
      </c>
      <c r="F170" s="262" t="e">
        <f>UPPER(IF(D170="e",HLOOKUP(C170,Programacion!$K$4:$NQ$12,9,0),IF(D170="V","VACACION", IF(D170="F",HLOOKUP(C170,Programacion!$K$4:$NQ$12,9,0),IF(ISERROR(VLOOKUP(D170,Programacion!$A$19:$H$249,6,0))," ",IF(VLOOKUP(C170,Programacion!$K$20:$O$249,4,0)&lt;&gt;" ",VLOOKUP(C170,Programacion!$K$20:$O$249,4,0),VLOOKUP(D170,Programacion!$A$19:$H$249,6,0)))))))</f>
        <v>#N/A</v>
      </c>
      <c r="G170" s="263"/>
      <c r="H170" s="18"/>
      <c r="I170" s="18"/>
      <c r="J170" s="19"/>
      <c r="K170" s="55"/>
      <c r="L170" s="56"/>
      <c r="M170" s="65"/>
    </row>
    <row r="171" spans="1:13" ht="15" x14ac:dyDescent="0.2">
      <c r="A171" s="267"/>
      <c r="B171" s="1" t="e">
        <f>HLOOKUP(C171,Programacion!$K$4:$NL$6,3,0)</f>
        <v>#N/A</v>
      </c>
      <c r="C171" s="16">
        <f t="shared" si="1"/>
        <v>43497</v>
      </c>
      <c r="D171" s="2" t="e">
        <f>IF(HLOOKUP(C171,Programacion!$K$4:$NL$12,4,0)="V","V",IF(HLOOKUP(C171,Programacion!$K$4:$NL$12,4,0)="F","F",HLOOKUP(C171,Programacion!$K$4:$NL$12,8,0)))</f>
        <v>#N/A</v>
      </c>
      <c r="E171" s="15" t="e">
        <f>UPPER(IF(D171="e",HLOOKUP(C171,Programacion!$K$4:$NQ$12,9,0),IF(D171="V","VACACION", IF(D171="F",HLOOKUP(C171,Programacion!$K$4:$NQ$12,9,0),IF(ISERROR(VLOOKUP(D171,Programacion!$A$19:$H$249,2,0))," ",IF(VLOOKUP(C171,Programacion!$K$20:$M$249,3,0)&lt;&gt;" ",VLOOKUP(C171,Programacion!$K$20:$M$249,3,0),VLOOKUP(D171,Programacion!$A$19:$H$249,2,0)))))))</f>
        <v>#N/A</v>
      </c>
      <c r="F171" s="262" t="e">
        <f>UPPER(IF(D171="e",HLOOKUP(C171,Programacion!$K$4:$NQ$12,9,0),IF(D171="V","VACACION", IF(D171="F",HLOOKUP(C171,Programacion!$K$4:$NQ$12,9,0),IF(ISERROR(VLOOKUP(D171,Programacion!$A$19:$H$249,6,0))," ",IF(VLOOKUP(C171,Programacion!$K$20:$O$249,4,0)&lt;&gt;" ",VLOOKUP(C171,Programacion!$K$20:$O$249,4,0),VLOOKUP(D171,Programacion!$A$19:$H$249,6,0)))))))</f>
        <v>#N/A</v>
      </c>
      <c r="G171" s="263"/>
      <c r="H171" s="18"/>
      <c r="I171" s="18"/>
      <c r="J171" s="19"/>
      <c r="K171" s="55"/>
      <c r="L171" s="56"/>
      <c r="M171" s="65"/>
    </row>
    <row r="172" spans="1:13" ht="15" x14ac:dyDescent="0.2">
      <c r="A172" s="267"/>
      <c r="B172" s="1" t="e">
        <f>HLOOKUP(C172,Programacion!$K$4:$NL$6,3,0)</f>
        <v>#N/A</v>
      </c>
      <c r="C172" s="16">
        <f t="shared" si="1"/>
        <v>43498</v>
      </c>
      <c r="D172" s="2" t="e">
        <f>IF(HLOOKUP(C172,Programacion!$K$4:$NL$12,4,0)="V","V",IF(HLOOKUP(C172,Programacion!$K$4:$NL$12,4,0)="F","F",HLOOKUP(C172,Programacion!$K$4:$NL$12,8,0)))</f>
        <v>#N/A</v>
      </c>
      <c r="E172" s="15" t="e">
        <f>UPPER(IF(D172="e",HLOOKUP(C172,Programacion!$K$4:$NQ$12,9,0),IF(D172="V","VACACION", IF(D172="F",HLOOKUP(C172,Programacion!$K$4:$NQ$12,9,0),IF(ISERROR(VLOOKUP(D172,Programacion!$A$19:$H$249,2,0))," ",IF(VLOOKUP(C172,Programacion!$K$20:$M$249,3,0)&lt;&gt;" ",VLOOKUP(C172,Programacion!$K$20:$M$249,3,0),VLOOKUP(D172,Programacion!$A$19:$H$249,2,0)))))))</f>
        <v>#N/A</v>
      </c>
      <c r="F172" s="262" t="e">
        <f>UPPER(IF(D172="e",HLOOKUP(C172,Programacion!$K$4:$NQ$12,9,0),IF(D172="V","VACACION", IF(D172="F",HLOOKUP(C172,Programacion!$K$4:$NQ$12,9,0),IF(ISERROR(VLOOKUP(D172,Programacion!$A$19:$H$249,6,0))," ",IF(VLOOKUP(C172,Programacion!$K$20:$O$249,4,0)&lt;&gt;" ",VLOOKUP(C172,Programacion!$K$20:$O$249,4,0),VLOOKUP(D172,Programacion!$A$19:$H$249,6,0)))))))</f>
        <v>#N/A</v>
      </c>
      <c r="G172" s="263"/>
      <c r="H172" s="18"/>
      <c r="I172" s="18"/>
      <c r="J172" s="19"/>
      <c r="K172" s="55"/>
      <c r="L172" s="56"/>
      <c r="M172" s="36"/>
    </row>
    <row r="173" spans="1:13" ht="15" x14ac:dyDescent="0.2">
      <c r="A173" s="256">
        <v>28</v>
      </c>
      <c r="B173" s="1" t="e">
        <f>HLOOKUP(C173,Programacion!$K$4:$NL$6,3,0)</f>
        <v>#N/A</v>
      </c>
      <c r="C173" s="35">
        <f t="shared" ref="C173" si="8">C172+2</f>
        <v>43500</v>
      </c>
      <c r="D173" s="2" t="e">
        <f>IF(HLOOKUP(C173,Programacion!$K$4:$NL$12,4,0)="V","V",IF(HLOOKUP(C173,Programacion!$K$4:$NL$12,4,0)="F","F",HLOOKUP(C173,Programacion!$K$4:$NL$12,8,0)))</f>
        <v>#N/A</v>
      </c>
      <c r="E173" s="15" t="e">
        <f>UPPER(IF(D173="e",HLOOKUP(C173,Programacion!$K$4:$NQ$12,9,0),IF(D173="V","VACACION", IF(D173="F",HLOOKUP(C173,Programacion!$K$4:$NQ$12,9,0),IF(ISERROR(VLOOKUP(D173,Programacion!$A$19:$H$249,2,0))," ",IF(VLOOKUP(C173,Programacion!$K$20:$M$249,3,0)&lt;&gt;" ",VLOOKUP(C173,Programacion!$K$20:$M$249,3,0),VLOOKUP(D173,Programacion!$A$19:$H$249,2,0)))))))</f>
        <v>#N/A</v>
      </c>
      <c r="F173" s="262" t="e">
        <f>UPPER(IF(D173="e",HLOOKUP(C173,Programacion!$K$4:$NQ$12,9,0),IF(D173="V","VACACION", IF(D173="F",HLOOKUP(C173,Programacion!$K$4:$NQ$12,9,0),IF(ISERROR(VLOOKUP(D173,Programacion!$A$19:$H$249,6,0))," ",IF(VLOOKUP(C173,Programacion!$K$20:$O$249,4,0)&lt;&gt;" ",VLOOKUP(C173,Programacion!$K$20:$O$249,4,0),VLOOKUP(D173,Programacion!$A$19:$H$249,6,0)))))))</f>
        <v>#N/A</v>
      </c>
      <c r="G173" s="263"/>
      <c r="H173" s="36"/>
      <c r="I173" s="36"/>
      <c r="J173" s="37"/>
      <c r="K173" s="55"/>
      <c r="L173" s="56"/>
      <c r="M173" s="65"/>
    </row>
    <row r="174" spans="1:13" ht="15" x14ac:dyDescent="0.2">
      <c r="A174" s="267"/>
      <c r="B174" s="1" t="e">
        <f>HLOOKUP(C174,Programacion!$K$4:$NL$6,3,0)</f>
        <v>#N/A</v>
      </c>
      <c r="C174" s="16">
        <f t="shared" si="1"/>
        <v>43501</v>
      </c>
      <c r="D174" s="2" t="e">
        <f>IF(HLOOKUP(C174,Programacion!$K$4:$NL$12,4,0)="V","V",IF(HLOOKUP(C174,Programacion!$K$4:$NL$12,4,0)="F","F",HLOOKUP(C174,Programacion!$K$4:$NL$12,8,0)))</f>
        <v>#N/A</v>
      </c>
      <c r="E174" s="15" t="e">
        <f>UPPER(IF(D174="e",HLOOKUP(C174,Programacion!$K$4:$NQ$12,9,0),IF(D174="V","VACACION", IF(D174="F",HLOOKUP(C174,Programacion!$K$4:$NQ$12,9,0),IF(ISERROR(VLOOKUP(D174,Programacion!$A$19:$H$249,2,0))," ",IF(VLOOKUP(C174,Programacion!$K$20:$M$249,3,0)&lt;&gt;" ",VLOOKUP(C174,Programacion!$K$20:$M$249,3,0),VLOOKUP(D174,Programacion!$A$19:$H$249,2,0)))))))</f>
        <v>#N/A</v>
      </c>
      <c r="F174" s="262" t="e">
        <f>UPPER(IF(D174="e",HLOOKUP(C174,Programacion!$K$4:$NQ$12,9,0),IF(D174="V","VACACION", IF(D174="F",HLOOKUP(C174,Programacion!$K$4:$NQ$12,9,0),IF(ISERROR(VLOOKUP(D174,Programacion!$A$19:$H$249,6,0))," ",IF(VLOOKUP(C174,Programacion!$K$20:$O$249,4,0)&lt;&gt;" ",VLOOKUP(C174,Programacion!$K$20:$O$249,4,0),VLOOKUP(D174,Programacion!$A$19:$H$249,6,0)))))))</f>
        <v>#N/A</v>
      </c>
      <c r="G174" s="263"/>
      <c r="H174" s="18"/>
      <c r="I174" s="18"/>
      <c r="J174" s="19"/>
      <c r="K174" s="55"/>
      <c r="L174" s="56"/>
      <c r="M174" s="65"/>
    </row>
    <row r="175" spans="1:13" ht="15" x14ac:dyDescent="0.2">
      <c r="A175" s="267"/>
      <c r="B175" s="1" t="e">
        <f>HLOOKUP(C175,Programacion!$K$4:$NL$6,3,0)</f>
        <v>#N/A</v>
      </c>
      <c r="C175" s="16">
        <f t="shared" si="1"/>
        <v>43502</v>
      </c>
      <c r="D175" s="2" t="e">
        <f>IF(HLOOKUP(C175,Programacion!$K$4:$NL$12,4,0)="V","V",IF(HLOOKUP(C175,Programacion!$K$4:$NL$12,4,0)="F","F",HLOOKUP(C175,Programacion!$K$4:$NL$12,8,0)))</f>
        <v>#N/A</v>
      </c>
      <c r="E175" s="15" t="e">
        <f>UPPER(IF(D175="e",HLOOKUP(C175,Programacion!$K$4:$NQ$12,9,0),IF(D175="V","VACACION", IF(D175="F",HLOOKUP(C175,Programacion!$K$4:$NQ$12,9,0),IF(ISERROR(VLOOKUP(D175,Programacion!$A$19:$H$249,2,0))," ",IF(VLOOKUP(C175,Programacion!$K$20:$M$249,3,0)&lt;&gt;" ",VLOOKUP(C175,Programacion!$K$20:$M$249,3,0),VLOOKUP(D175,Programacion!$A$19:$H$249,2,0)))))))</f>
        <v>#N/A</v>
      </c>
      <c r="F175" s="262" t="e">
        <f>UPPER(IF(D175="e",HLOOKUP(C175,Programacion!$K$4:$NQ$12,9,0),IF(D175="V","VACACION", IF(D175="F",HLOOKUP(C175,Programacion!$K$4:$NQ$12,9,0),IF(ISERROR(VLOOKUP(D175,Programacion!$A$19:$H$249,6,0))," ",IF(VLOOKUP(C175,Programacion!$K$20:$O$249,4,0)&lt;&gt;" ",VLOOKUP(C175,Programacion!$K$20:$O$249,4,0),VLOOKUP(D175,Programacion!$A$19:$H$249,6,0)))))))</f>
        <v>#N/A</v>
      </c>
      <c r="G175" s="263"/>
      <c r="H175" s="18"/>
      <c r="I175" s="18"/>
      <c r="J175" s="19"/>
      <c r="K175" s="55"/>
      <c r="L175" s="56"/>
      <c r="M175" s="65"/>
    </row>
    <row r="176" spans="1:13" ht="15" x14ac:dyDescent="0.2">
      <c r="A176" s="267"/>
      <c r="B176" s="1" t="e">
        <f>HLOOKUP(C176,Programacion!$K$4:$NL$6,3,0)</f>
        <v>#N/A</v>
      </c>
      <c r="C176" s="16">
        <f t="shared" si="1"/>
        <v>43503</v>
      </c>
      <c r="D176" s="2" t="e">
        <f>IF(HLOOKUP(C176,Programacion!$K$4:$NL$12,4,0)="V","V",IF(HLOOKUP(C176,Programacion!$K$4:$NL$12,4,0)="F","F",HLOOKUP(C176,Programacion!$K$4:$NL$12,8,0)))</f>
        <v>#N/A</v>
      </c>
      <c r="E176" s="15" t="e">
        <f>UPPER(IF(D176="e",HLOOKUP(C176,Programacion!$K$4:$NQ$12,9,0),IF(D176="V","VACACION", IF(D176="F",HLOOKUP(C176,Programacion!$K$4:$NQ$12,9,0),IF(ISERROR(VLOOKUP(D176,Programacion!$A$19:$H$249,2,0))," ",IF(VLOOKUP(C176,Programacion!$K$20:$M$249,3,0)&lt;&gt;" ",VLOOKUP(C176,Programacion!$K$20:$M$249,3,0),VLOOKUP(D176,Programacion!$A$19:$H$249,2,0)))))))</f>
        <v>#N/A</v>
      </c>
      <c r="F176" s="262" t="e">
        <f>UPPER(IF(D176="e",HLOOKUP(C176,Programacion!$K$4:$NQ$12,9,0),IF(D176="V","VACACION", IF(D176="F",HLOOKUP(C176,Programacion!$K$4:$NQ$12,9,0),IF(ISERROR(VLOOKUP(D176,Programacion!$A$19:$H$249,6,0))," ",IF(VLOOKUP(C176,Programacion!$K$20:$O$249,4,0)&lt;&gt;" ",VLOOKUP(C176,Programacion!$K$20:$O$249,4,0),VLOOKUP(D176,Programacion!$A$19:$H$249,6,0)))))))</f>
        <v>#N/A</v>
      </c>
      <c r="G176" s="263"/>
      <c r="H176" s="18"/>
      <c r="I176" s="18"/>
      <c r="J176" s="19"/>
      <c r="K176" s="55"/>
      <c r="L176" s="56"/>
      <c r="M176" s="65"/>
    </row>
    <row r="177" spans="1:13" ht="15" x14ac:dyDescent="0.2">
      <c r="A177" s="267"/>
      <c r="B177" s="1" t="e">
        <f>HLOOKUP(C177,Programacion!$K$4:$NL$6,3,0)</f>
        <v>#N/A</v>
      </c>
      <c r="C177" s="16">
        <f t="shared" si="1"/>
        <v>43504</v>
      </c>
      <c r="D177" s="2" t="e">
        <f>IF(HLOOKUP(C177,Programacion!$K$4:$NL$12,4,0)="V","V",IF(HLOOKUP(C177,Programacion!$K$4:$NL$12,4,0)="F","F",HLOOKUP(C177,Programacion!$K$4:$NL$12,8,0)))</f>
        <v>#N/A</v>
      </c>
      <c r="E177" s="15" t="e">
        <f>UPPER(IF(D177="e",HLOOKUP(C177,Programacion!$K$4:$NQ$12,9,0),IF(D177="V","VACACION", IF(D177="F",HLOOKUP(C177,Programacion!$K$4:$NQ$12,9,0),IF(ISERROR(VLOOKUP(D177,Programacion!$A$19:$H$249,2,0))," ",IF(VLOOKUP(C177,Programacion!$K$20:$M$249,3,0)&lt;&gt;" ",VLOOKUP(C177,Programacion!$K$20:$M$249,3,0),VLOOKUP(D177,Programacion!$A$19:$H$249,2,0)))))))</f>
        <v>#N/A</v>
      </c>
      <c r="F177" s="262" t="e">
        <f>UPPER(IF(D177="e",HLOOKUP(C177,Programacion!$K$4:$NQ$12,9,0),IF(D177="V","VACACION", IF(D177="F",HLOOKUP(C177,Programacion!$K$4:$NQ$12,9,0),IF(ISERROR(VLOOKUP(D177,Programacion!$A$19:$H$249,6,0))," ",IF(VLOOKUP(C177,Programacion!$K$20:$O$249,4,0)&lt;&gt;" ",VLOOKUP(C177,Programacion!$K$20:$O$249,4,0),VLOOKUP(D177,Programacion!$A$19:$H$249,6,0)))))))</f>
        <v>#N/A</v>
      </c>
      <c r="G177" s="263"/>
      <c r="H177" s="18"/>
      <c r="I177" s="18"/>
      <c r="J177" s="19"/>
      <c r="K177" s="55"/>
      <c r="L177" s="56"/>
      <c r="M177" s="65"/>
    </row>
    <row r="178" spans="1:13" ht="15" x14ac:dyDescent="0.2">
      <c r="A178" s="267"/>
      <c r="B178" s="1" t="e">
        <f>HLOOKUP(C178,Programacion!$K$4:$NL$6,3,0)</f>
        <v>#N/A</v>
      </c>
      <c r="C178" s="16">
        <f t="shared" ref="C178:C241" si="9">C177+1</f>
        <v>43505</v>
      </c>
      <c r="D178" s="2" t="e">
        <f>IF(HLOOKUP(C178,Programacion!$K$4:$NL$12,4,0)="V","V",IF(HLOOKUP(C178,Programacion!$K$4:$NL$12,4,0)="F","F",HLOOKUP(C178,Programacion!$K$4:$NL$12,8,0)))</f>
        <v>#N/A</v>
      </c>
      <c r="E178" s="15" t="e">
        <f>UPPER(IF(D178="e",HLOOKUP(C178,Programacion!$K$4:$NQ$12,9,0),IF(D178="V","VACACION", IF(D178="F",HLOOKUP(C178,Programacion!$K$4:$NQ$12,9,0),IF(ISERROR(VLOOKUP(D178,Programacion!$A$19:$H$249,2,0))," ",IF(VLOOKUP(C178,Programacion!$K$20:$M$249,3,0)&lt;&gt;" ",VLOOKUP(C178,Programacion!$K$20:$M$249,3,0),VLOOKUP(D178,Programacion!$A$19:$H$249,2,0)))))))</f>
        <v>#N/A</v>
      </c>
      <c r="F178" s="262" t="e">
        <f>UPPER(IF(D178="e",HLOOKUP(C178,Programacion!$K$4:$NQ$12,9,0),IF(D178="V","VACACION", IF(D178="F",HLOOKUP(C178,Programacion!$K$4:$NQ$12,9,0),IF(ISERROR(VLOOKUP(D178,Programacion!$A$19:$H$249,6,0))," ",IF(VLOOKUP(C178,Programacion!$K$20:$O$249,4,0)&lt;&gt;" ",VLOOKUP(C178,Programacion!$K$20:$O$249,4,0),VLOOKUP(D178,Programacion!$A$19:$H$249,6,0)))))))</f>
        <v>#N/A</v>
      </c>
      <c r="G178" s="263"/>
      <c r="H178" s="18"/>
      <c r="I178" s="18"/>
      <c r="J178" s="19"/>
      <c r="K178" s="55"/>
      <c r="L178" s="56"/>
      <c r="M178" s="36"/>
    </row>
    <row r="179" spans="1:13" ht="15" x14ac:dyDescent="0.2">
      <c r="A179" s="256">
        <v>29</v>
      </c>
      <c r="B179" s="1" t="e">
        <f>HLOOKUP(C179,Programacion!$K$4:$NL$6,3,0)</f>
        <v>#N/A</v>
      </c>
      <c r="C179" s="35">
        <f t="shared" ref="C179" si="10">C178+2</f>
        <v>43507</v>
      </c>
      <c r="D179" s="2" t="e">
        <f>IF(HLOOKUP(C179,Programacion!$K$4:$NL$12,4,0)="V","V",IF(HLOOKUP(C179,Programacion!$K$4:$NL$12,4,0)="F","F",HLOOKUP(C179,Programacion!$K$4:$NL$12,8,0)))</f>
        <v>#N/A</v>
      </c>
      <c r="E179" s="15" t="e">
        <f>UPPER(IF(D179="e",HLOOKUP(C179,Programacion!$K$4:$NQ$12,9,0),IF(D179="V","VACACION", IF(D179="F",HLOOKUP(C179,Programacion!$K$4:$NQ$12,9,0),IF(ISERROR(VLOOKUP(D179,Programacion!$A$19:$H$249,2,0))," ",IF(VLOOKUP(C179,Programacion!$K$20:$M$249,3,0)&lt;&gt;" ",VLOOKUP(C179,Programacion!$K$20:$M$249,3,0),VLOOKUP(D179,Programacion!$A$19:$H$249,2,0)))))))</f>
        <v>#N/A</v>
      </c>
      <c r="F179" s="262" t="e">
        <f>UPPER(IF(D179="e",HLOOKUP(C179,Programacion!$K$4:$NQ$12,9,0),IF(D179="V","VACACION", IF(D179="F",HLOOKUP(C179,Programacion!$K$4:$NQ$12,9,0),IF(ISERROR(VLOOKUP(D179,Programacion!$A$19:$H$249,6,0))," ",IF(VLOOKUP(C179,Programacion!$K$20:$O$249,4,0)&lt;&gt;" ",VLOOKUP(C179,Programacion!$K$20:$O$249,4,0),VLOOKUP(D179,Programacion!$A$19:$H$249,6,0)))))))</f>
        <v>#N/A</v>
      </c>
      <c r="G179" s="263"/>
      <c r="H179" s="36"/>
      <c r="I179" s="36"/>
      <c r="J179" s="37"/>
      <c r="K179" s="55"/>
      <c r="L179" s="56"/>
      <c r="M179" s="65"/>
    </row>
    <row r="180" spans="1:13" ht="15" x14ac:dyDescent="0.2">
      <c r="A180" s="267"/>
      <c r="B180" s="1" t="e">
        <f>HLOOKUP(C180,Programacion!$K$4:$NL$6,3,0)</f>
        <v>#N/A</v>
      </c>
      <c r="C180" s="16">
        <f t="shared" si="9"/>
        <v>43508</v>
      </c>
      <c r="D180" s="2" t="e">
        <f>IF(HLOOKUP(C180,Programacion!$K$4:$NL$12,4,0)="V","V",IF(HLOOKUP(C180,Programacion!$K$4:$NL$12,4,0)="F","F",HLOOKUP(C180,Programacion!$K$4:$NL$12,8,0)))</f>
        <v>#N/A</v>
      </c>
      <c r="E180" s="15" t="e">
        <f>UPPER(IF(D180="e",HLOOKUP(C180,Programacion!$K$4:$NQ$12,9,0),IF(D180="V","VACACION", IF(D180="F",HLOOKUP(C180,Programacion!$K$4:$NQ$12,9,0),IF(ISERROR(VLOOKUP(D180,Programacion!$A$19:$H$249,2,0))," ",IF(VLOOKUP(C180,Programacion!$K$20:$M$249,3,0)&lt;&gt;" ",VLOOKUP(C180,Programacion!$K$20:$M$249,3,0),VLOOKUP(D180,Programacion!$A$19:$H$249,2,0)))))))</f>
        <v>#N/A</v>
      </c>
      <c r="F180" s="262" t="e">
        <f>UPPER(IF(D180="e",HLOOKUP(C180,Programacion!$K$4:$NQ$12,9,0),IF(D180="V","VACACION", IF(D180="F",HLOOKUP(C180,Programacion!$K$4:$NQ$12,9,0),IF(ISERROR(VLOOKUP(D180,Programacion!$A$19:$H$249,6,0))," ",IF(VLOOKUP(C180,Programacion!$K$20:$O$249,4,0)&lt;&gt;" ",VLOOKUP(C180,Programacion!$K$20:$O$249,4,0),VLOOKUP(D180,Programacion!$A$19:$H$249,6,0)))))))</f>
        <v>#N/A</v>
      </c>
      <c r="G180" s="263"/>
      <c r="H180" s="18"/>
      <c r="I180" s="18"/>
      <c r="J180" s="19"/>
      <c r="K180" s="55"/>
      <c r="L180" s="56"/>
      <c r="M180" s="65"/>
    </row>
    <row r="181" spans="1:13" ht="15" x14ac:dyDescent="0.2">
      <c r="A181" s="267"/>
      <c r="B181" s="1" t="e">
        <f>HLOOKUP(C181,Programacion!$K$4:$NL$6,3,0)</f>
        <v>#N/A</v>
      </c>
      <c r="C181" s="16">
        <f t="shared" si="9"/>
        <v>43509</v>
      </c>
      <c r="D181" s="2" t="e">
        <f>IF(HLOOKUP(C181,Programacion!$K$4:$NL$12,4,0)="V","V",IF(HLOOKUP(C181,Programacion!$K$4:$NL$12,4,0)="F","F",HLOOKUP(C181,Programacion!$K$4:$NL$12,8,0)))</f>
        <v>#N/A</v>
      </c>
      <c r="E181" s="15" t="e">
        <f>UPPER(IF(D181="e",HLOOKUP(C181,Programacion!$K$4:$NQ$12,9,0),IF(D181="V","VACACION", IF(D181="F",HLOOKUP(C181,Programacion!$K$4:$NQ$12,9,0),IF(ISERROR(VLOOKUP(D181,Programacion!$A$19:$H$249,2,0))," ",IF(VLOOKUP(C181,Programacion!$K$20:$M$249,3,0)&lt;&gt;" ",VLOOKUP(C181,Programacion!$K$20:$M$249,3,0),VLOOKUP(D181,Programacion!$A$19:$H$249,2,0)))))))</f>
        <v>#N/A</v>
      </c>
      <c r="F181" s="262" t="e">
        <f>UPPER(IF(D181="e",HLOOKUP(C181,Programacion!$K$4:$NQ$12,9,0),IF(D181="V","VACACION", IF(D181="F",HLOOKUP(C181,Programacion!$K$4:$NQ$12,9,0),IF(ISERROR(VLOOKUP(D181,Programacion!$A$19:$H$249,6,0))," ",IF(VLOOKUP(C181,Programacion!$K$20:$O$249,4,0)&lt;&gt;" ",VLOOKUP(C181,Programacion!$K$20:$O$249,4,0),VLOOKUP(D181,Programacion!$A$19:$H$249,6,0)))))))</f>
        <v>#N/A</v>
      </c>
      <c r="G181" s="263"/>
      <c r="H181" s="18"/>
      <c r="I181" s="18"/>
      <c r="J181" s="19"/>
      <c r="K181" s="55"/>
      <c r="L181" s="56"/>
      <c r="M181" s="65"/>
    </row>
    <row r="182" spans="1:13" ht="15" x14ac:dyDescent="0.2">
      <c r="A182" s="267"/>
      <c r="B182" s="1" t="e">
        <f>HLOOKUP(C182,Programacion!$K$4:$NL$6,3,0)</f>
        <v>#N/A</v>
      </c>
      <c r="C182" s="16">
        <f t="shared" si="9"/>
        <v>43510</v>
      </c>
      <c r="D182" s="2" t="e">
        <f>IF(HLOOKUP(C182,Programacion!$K$4:$NL$12,4,0)="V","V",IF(HLOOKUP(C182,Programacion!$K$4:$NL$12,4,0)="F","F",HLOOKUP(C182,Programacion!$K$4:$NL$12,8,0)))</f>
        <v>#N/A</v>
      </c>
      <c r="E182" s="15" t="e">
        <f>UPPER(IF(D182="e",HLOOKUP(C182,Programacion!$K$4:$NQ$12,9,0),IF(D182="V","VACACION", IF(D182="F",HLOOKUP(C182,Programacion!$K$4:$NQ$12,9,0),IF(ISERROR(VLOOKUP(D182,Programacion!$A$19:$H$249,2,0))," ",IF(VLOOKUP(C182,Programacion!$K$20:$M$249,3,0)&lt;&gt;" ",VLOOKUP(C182,Programacion!$K$20:$M$249,3,0),VLOOKUP(D182,Programacion!$A$19:$H$249,2,0)))))))</f>
        <v>#N/A</v>
      </c>
      <c r="F182" s="262" t="e">
        <f>UPPER(IF(D182="e",HLOOKUP(C182,Programacion!$K$4:$NQ$12,9,0),IF(D182="V","VACACION", IF(D182="F",HLOOKUP(C182,Programacion!$K$4:$NQ$12,9,0),IF(ISERROR(VLOOKUP(D182,Programacion!$A$19:$H$249,6,0))," ",IF(VLOOKUP(C182,Programacion!$K$20:$O$249,4,0)&lt;&gt;" ",VLOOKUP(C182,Programacion!$K$20:$O$249,4,0),VLOOKUP(D182,Programacion!$A$19:$H$249,6,0)))))))</f>
        <v>#N/A</v>
      </c>
      <c r="G182" s="263"/>
      <c r="H182" s="18"/>
      <c r="I182" s="18"/>
      <c r="J182" s="19"/>
      <c r="K182" s="55"/>
      <c r="L182" s="56"/>
      <c r="M182" s="65"/>
    </row>
    <row r="183" spans="1:13" ht="15" x14ac:dyDescent="0.2">
      <c r="A183" s="267"/>
      <c r="B183" s="1" t="e">
        <f>HLOOKUP(C183,Programacion!$K$4:$NL$6,3,0)</f>
        <v>#N/A</v>
      </c>
      <c r="C183" s="16">
        <f t="shared" si="9"/>
        <v>43511</v>
      </c>
      <c r="D183" s="2" t="e">
        <f>IF(HLOOKUP(C183,Programacion!$K$4:$NL$12,4,0)="V","V",IF(HLOOKUP(C183,Programacion!$K$4:$NL$12,4,0)="F","F",HLOOKUP(C183,Programacion!$K$4:$NL$12,8,0)))</f>
        <v>#N/A</v>
      </c>
      <c r="E183" s="15" t="e">
        <f>UPPER(IF(D183="e",HLOOKUP(C183,Programacion!$K$4:$NQ$12,9,0),IF(D183="V","VACACION", IF(D183="F",HLOOKUP(C183,Programacion!$K$4:$NQ$12,9,0),IF(ISERROR(VLOOKUP(D183,Programacion!$A$19:$H$249,2,0))," ",IF(VLOOKUP(C183,Programacion!$K$20:$M$249,3,0)&lt;&gt;" ",VLOOKUP(C183,Programacion!$K$20:$M$249,3,0),VLOOKUP(D183,Programacion!$A$19:$H$249,2,0)))))))</f>
        <v>#N/A</v>
      </c>
      <c r="F183" s="262" t="e">
        <f>UPPER(IF(D183="e",HLOOKUP(C183,Programacion!$K$4:$NQ$12,9,0),IF(D183="V","VACACION", IF(D183="F",HLOOKUP(C183,Programacion!$K$4:$NQ$12,9,0),IF(ISERROR(VLOOKUP(D183,Programacion!$A$19:$H$249,6,0))," ",IF(VLOOKUP(C183,Programacion!$K$20:$O$249,4,0)&lt;&gt;" ",VLOOKUP(C183,Programacion!$K$20:$O$249,4,0),VLOOKUP(D183,Programacion!$A$19:$H$249,6,0)))))))</f>
        <v>#N/A</v>
      </c>
      <c r="G183" s="263"/>
      <c r="H183" s="18"/>
      <c r="I183" s="18"/>
      <c r="J183" s="19"/>
      <c r="K183" s="55"/>
      <c r="L183" s="56"/>
      <c r="M183" s="65"/>
    </row>
    <row r="184" spans="1:13" ht="15" x14ac:dyDescent="0.2">
      <c r="A184" s="267"/>
      <c r="B184" s="1" t="e">
        <f>HLOOKUP(C184,Programacion!$K$4:$NL$6,3,0)</f>
        <v>#N/A</v>
      </c>
      <c r="C184" s="16">
        <f t="shared" si="9"/>
        <v>43512</v>
      </c>
      <c r="D184" s="2" t="e">
        <f>IF(HLOOKUP(C184,Programacion!$K$4:$NL$12,4,0)="V","V",IF(HLOOKUP(C184,Programacion!$K$4:$NL$12,4,0)="F","F",HLOOKUP(C184,Programacion!$K$4:$NL$12,8,0)))</f>
        <v>#N/A</v>
      </c>
      <c r="E184" s="15" t="e">
        <f>UPPER(IF(D184="e",HLOOKUP(C184,Programacion!$K$4:$NQ$12,9,0),IF(D184="V","VACACION", IF(D184="F",HLOOKUP(C184,Programacion!$K$4:$NQ$12,9,0),IF(ISERROR(VLOOKUP(D184,Programacion!$A$19:$H$249,2,0))," ",IF(VLOOKUP(C184,Programacion!$K$20:$M$249,3,0)&lt;&gt;" ",VLOOKUP(C184,Programacion!$K$20:$M$249,3,0),VLOOKUP(D184,Programacion!$A$19:$H$249,2,0)))))))</f>
        <v>#N/A</v>
      </c>
      <c r="F184" s="262" t="e">
        <f>UPPER(IF(D184="e",HLOOKUP(C184,Programacion!$K$4:$NQ$12,9,0),IF(D184="V","VACACION", IF(D184="F",HLOOKUP(C184,Programacion!$K$4:$NQ$12,9,0),IF(ISERROR(VLOOKUP(D184,Programacion!$A$19:$H$249,6,0))," ",IF(VLOOKUP(C184,Programacion!$K$20:$O$249,4,0)&lt;&gt;" ",VLOOKUP(C184,Programacion!$K$20:$O$249,4,0),VLOOKUP(D184,Programacion!$A$19:$H$249,6,0)))))))</f>
        <v>#N/A</v>
      </c>
      <c r="G184" s="263"/>
      <c r="H184" s="18"/>
      <c r="I184" s="18"/>
      <c r="J184" s="19"/>
      <c r="K184" s="55"/>
      <c r="L184" s="56"/>
      <c r="M184" s="36"/>
    </row>
    <row r="185" spans="1:13" ht="15" x14ac:dyDescent="0.2">
      <c r="A185" s="256">
        <v>30</v>
      </c>
      <c r="B185" s="1" t="e">
        <f>HLOOKUP(C185,Programacion!$K$4:$NL$6,3,0)</f>
        <v>#N/A</v>
      </c>
      <c r="C185" s="35">
        <f t="shared" ref="C185" si="11">C184+2</f>
        <v>43514</v>
      </c>
      <c r="D185" s="2" t="e">
        <f>IF(HLOOKUP(C185,Programacion!$K$4:$NL$12,4,0)="V","V",IF(HLOOKUP(C185,Programacion!$K$4:$NL$12,4,0)="F","F",HLOOKUP(C185,Programacion!$K$4:$NL$12,8,0)))</f>
        <v>#N/A</v>
      </c>
      <c r="E185" s="15" t="e">
        <f>UPPER(IF(D185="e",HLOOKUP(C185,Programacion!$K$4:$NQ$12,9,0),IF(D185="V","VACACION", IF(D185="F",HLOOKUP(C185,Programacion!$K$4:$NQ$12,9,0),IF(ISERROR(VLOOKUP(D185,Programacion!$A$19:$H$249,2,0))," ",IF(VLOOKUP(C185,Programacion!$K$20:$M$249,3,0)&lt;&gt;" ",VLOOKUP(C185,Programacion!$K$20:$M$249,3,0),VLOOKUP(D185,Programacion!$A$19:$H$249,2,0)))))))</f>
        <v>#N/A</v>
      </c>
      <c r="F185" s="262" t="e">
        <f>UPPER(IF(D185="e",HLOOKUP(C185,Programacion!$K$4:$NQ$12,9,0),IF(D185="V","VACACION", IF(D185="F",HLOOKUP(C185,Programacion!$K$4:$NQ$12,9,0),IF(ISERROR(VLOOKUP(D185,Programacion!$A$19:$H$249,6,0))," ",IF(VLOOKUP(C185,Programacion!$K$20:$O$249,4,0)&lt;&gt;" ",VLOOKUP(C185,Programacion!$K$20:$O$249,4,0),VLOOKUP(D185,Programacion!$A$19:$H$249,6,0)))))))</f>
        <v>#N/A</v>
      </c>
      <c r="G185" s="263"/>
      <c r="H185" s="36"/>
      <c r="I185" s="36"/>
      <c r="J185" s="37"/>
      <c r="K185" s="55"/>
      <c r="L185" s="56"/>
      <c r="M185" s="65"/>
    </row>
    <row r="186" spans="1:13" ht="15" x14ac:dyDescent="0.2">
      <c r="A186" s="267"/>
      <c r="B186" s="1" t="e">
        <f>HLOOKUP(C186,Programacion!$K$4:$NL$6,3,0)</f>
        <v>#N/A</v>
      </c>
      <c r="C186" s="16">
        <f t="shared" si="9"/>
        <v>43515</v>
      </c>
      <c r="D186" s="2" t="e">
        <f>IF(HLOOKUP(C186,Programacion!$K$4:$NL$12,4,0)="V","V",IF(HLOOKUP(C186,Programacion!$K$4:$NL$12,4,0)="F","F",HLOOKUP(C186,Programacion!$K$4:$NL$12,8,0)))</f>
        <v>#N/A</v>
      </c>
      <c r="E186" s="15" t="e">
        <f>UPPER(IF(D186="e",HLOOKUP(C186,Programacion!$K$4:$NQ$12,9,0),IF(D186="V","VACACION", IF(D186="F",HLOOKUP(C186,Programacion!$K$4:$NQ$12,9,0),IF(ISERROR(VLOOKUP(D186,Programacion!$A$19:$H$249,2,0))," ",IF(VLOOKUP(C186,Programacion!$K$20:$M$249,3,0)&lt;&gt;" ",VLOOKUP(C186,Programacion!$K$20:$M$249,3,0),VLOOKUP(D186,Programacion!$A$19:$H$249,2,0)))))))</f>
        <v>#N/A</v>
      </c>
      <c r="F186" s="262" t="e">
        <f>UPPER(IF(D186="e",HLOOKUP(C186,Programacion!$K$4:$NQ$12,9,0),IF(D186="V","VACACION", IF(D186="F",HLOOKUP(C186,Programacion!$K$4:$NQ$12,9,0),IF(ISERROR(VLOOKUP(D186,Programacion!$A$19:$H$249,6,0))," ",IF(VLOOKUP(C186,Programacion!$K$20:$O$249,4,0)&lt;&gt;" ",VLOOKUP(C186,Programacion!$K$20:$O$249,4,0),VLOOKUP(D186,Programacion!$A$19:$H$249,6,0)))))))</f>
        <v>#N/A</v>
      </c>
      <c r="G186" s="263"/>
      <c r="H186" s="18"/>
      <c r="I186" s="18"/>
      <c r="J186" s="19"/>
      <c r="K186" s="55"/>
      <c r="L186" s="56"/>
      <c r="M186" s="65"/>
    </row>
    <row r="187" spans="1:13" ht="15" x14ac:dyDescent="0.2">
      <c r="A187" s="267"/>
      <c r="B187" s="1" t="e">
        <f>HLOOKUP(C187,Programacion!$K$4:$NL$6,3,0)</f>
        <v>#N/A</v>
      </c>
      <c r="C187" s="16">
        <f t="shared" si="9"/>
        <v>43516</v>
      </c>
      <c r="D187" s="2" t="e">
        <f>IF(HLOOKUP(C187,Programacion!$K$4:$NL$12,4,0)="V","V",IF(HLOOKUP(C187,Programacion!$K$4:$NL$12,4,0)="F","F",HLOOKUP(C187,Programacion!$K$4:$NL$12,8,0)))</f>
        <v>#N/A</v>
      </c>
      <c r="E187" s="15" t="e">
        <f>UPPER(IF(D187="e",HLOOKUP(C187,Programacion!$K$4:$NQ$12,9,0),IF(D187="V","VACACION", IF(D187="F",HLOOKUP(C187,Programacion!$K$4:$NQ$12,9,0),IF(ISERROR(VLOOKUP(D187,Programacion!$A$19:$H$249,2,0))," ",IF(VLOOKUP(C187,Programacion!$K$20:$M$249,3,0)&lt;&gt;" ",VLOOKUP(C187,Programacion!$K$20:$M$249,3,0),VLOOKUP(D187,Programacion!$A$19:$H$249,2,0)))))))</f>
        <v>#N/A</v>
      </c>
      <c r="F187" s="262" t="e">
        <f>UPPER(IF(D187="e",HLOOKUP(C187,Programacion!$K$4:$NQ$12,9,0),IF(D187="V","VACACION", IF(D187="F",HLOOKUP(C187,Programacion!$K$4:$NQ$12,9,0),IF(ISERROR(VLOOKUP(D187,Programacion!$A$19:$H$249,6,0))," ",IF(VLOOKUP(C187,Programacion!$K$20:$O$249,4,0)&lt;&gt;" ",VLOOKUP(C187,Programacion!$K$20:$O$249,4,0),VLOOKUP(D187,Programacion!$A$19:$H$249,6,0)))))))</f>
        <v>#N/A</v>
      </c>
      <c r="G187" s="263"/>
      <c r="H187" s="18"/>
      <c r="I187" s="18"/>
      <c r="J187" s="19"/>
      <c r="K187" s="55"/>
      <c r="L187" s="56"/>
      <c r="M187" s="65"/>
    </row>
    <row r="188" spans="1:13" ht="15" x14ac:dyDescent="0.2">
      <c r="A188" s="267"/>
      <c r="B188" s="1" t="e">
        <f>HLOOKUP(C188,Programacion!$K$4:$NL$6,3,0)</f>
        <v>#N/A</v>
      </c>
      <c r="C188" s="16">
        <f t="shared" si="9"/>
        <v>43517</v>
      </c>
      <c r="D188" s="2" t="e">
        <f>IF(HLOOKUP(C188,Programacion!$K$4:$NL$12,4,0)="V","V",IF(HLOOKUP(C188,Programacion!$K$4:$NL$12,4,0)="F","F",HLOOKUP(C188,Programacion!$K$4:$NL$12,8,0)))</f>
        <v>#N/A</v>
      </c>
      <c r="E188" s="15" t="e">
        <f>UPPER(IF(D188="e",HLOOKUP(C188,Programacion!$K$4:$NQ$12,9,0),IF(D188="V","VACACION", IF(D188="F",HLOOKUP(C188,Programacion!$K$4:$NQ$12,9,0),IF(ISERROR(VLOOKUP(D188,Programacion!$A$19:$H$249,2,0))," ",IF(VLOOKUP(C188,Programacion!$K$20:$M$249,3,0)&lt;&gt;" ",VLOOKUP(C188,Programacion!$K$20:$M$249,3,0),VLOOKUP(D188,Programacion!$A$19:$H$249,2,0)))))))</f>
        <v>#N/A</v>
      </c>
      <c r="F188" s="262" t="e">
        <f>UPPER(IF(D188="e",HLOOKUP(C188,Programacion!$K$4:$NQ$12,9,0),IF(D188="V","VACACION", IF(D188="F",HLOOKUP(C188,Programacion!$K$4:$NQ$12,9,0),IF(ISERROR(VLOOKUP(D188,Programacion!$A$19:$H$249,6,0))," ",IF(VLOOKUP(C188,Programacion!$K$20:$O$249,4,0)&lt;&gt;" ",VLOOKUP(C188,Programacion!$K$20:$O$249,4,0),VLOOKUP(D188,Programacion!$A$19:$H$249,6,0)))))))</f>
        <v>#N/A</v>
      </c>
      <c r="G188" s="263"/>
      <c r="H188" s="18"/>
      <c r="I188" s="18"/>
      <c r="J188" s="19"/>
      <c r="K188" s="55"/>
      <c r="L188" s="56"/>
      <c r="M188" s="65"/>
    </row>
    <row r="189" spans="1:13" ht="15" x14ac:dyDescent="0.2">
      <c r="A189" s="267"/>
      <c r="B189" s="1" t="e">
        <f>HLOOKUP(C189,Programacion!$K$4:$NL$6,3,0)</f>
        <v>#N/A</v>
      </c>
      <c r="C189" s="16">
        <f t="shared" si="9"/>
        <v>43518</v>
      </c>
      <c r="D189" s="2" t="e">
        <f>IF(HLOOKUP(C189,Programacion!$K$4:$NL$12,4,0)="V","V",IF(HLOOKUP(C189,Programacion!$K$4:$NL$12,4,0)="F","F",HLOOKUP(C189,Programacion!$K$4:$NL$12,8,0)))</f>
        <v>#N/A</v>
      </c>
      <c r="E189" s="15" t="e">
        <f>UPPER(IF(D189="e",HLOOKUP(C189,Programacion!$K$4:$NQ$12,9,0),IF(D189="V","VACACION", IF(D189="F",HLOOKUP(C189,Programacion!$K$4:$NQ$12,9,0),IF(ISERROR(VLOOKUP(D189,Programacion!$A$19:$H$249,2,0))," ",IF(VLOOKUP(C189,Programacion!$K$20:$M$249,3,0)&lt;&gt;" ",VLOOKUP(C189,Programacion!$K$20:$M$249,3,0),VLOOKUP(D189,Programacion!$A$19:$H$249,2,0)))))))</f>
        <v>#N/A</v>
      </c>
      <c r="F189" s="262" t="e">
        <f>UPPER(IF(D189="e",HLOOKUP(C189,Programacion!$K$4:$NQ$12,9,0),IF(D189="V","VACACION", IF(D189="F",HLOOKUP(C189,Programacion!$K$4:$NQ$12,9,0),IF(ISERROR(VLOOKUP(D189,Programacion!$A$19:$H$249,6,0))," ",IF(VLOOKUP(C189,Programacion!$K$20:$O$249,4,0)&lt;&gt;" ",VLOOKUP(C189,Programacion!$K$20:$O$249,4,0),VLOOKUP(D189,Programacion!$A$19:$H$249,6,0)))))))</f>
        <v>#N/A</v>
      </c>
      <c r="G189" s="263"/>
      <c r="H189" s="18"/>
      <c r="I189" s="18"/>
      <c r="J189" s="19"/>
      <c r="K189" s="55"/>
      <c r="L189" s="56"/>
      <c r="M189" s="65"/>
    </row>
    <row r="190" spans="1:13" ht="15" x14ac:dyDescent="0.2">
      <c r="A190" s="267"/>
      <c r="B190" s="1" t="e">
        <f>HLOOKUP(C190,Programacion!$K$4:$NL$6,3,0)</f>
        <v>#N/A</v>
      </c>
      <c r="C190" s="16">
        <f t="shared" si="9"/>
        <v>43519</v>
      </c>
      <c r="D190" s="2" t="e">
        <f>IF(HLOOKUP(C190,Programacion!$K$4:$NL$12,4,0)="V","V",IF(HLOOKUP(C190,Programacion!$K$4:$NL$12,4,0)="F","F",HLOOKUP(C190,Programacion!$K$4:$NL$12,8,0)))</f>
        <v>#N/A</v>
      </c>
      <c r="E190" s="15" t="e">
        <f>UPPER(IF(D190="e",HLOOKUP(C190,Programacion!$K$4:$NQ$12,9,0),IF(D190="V","VACACION", IF(D190="F",HLOOKUP(C190,Programacion!$K$4:$NQ$12,9,0),IF(ISERROR(VLOOKUP(D190,Programacion!$A$19:$H$249,2,0))," ",IF(VLOOKUP(C190,Programacion!$K$20:$M$249,3,0)&lt;&gt;" ",VLOOKUP(C190,Programacion!$K$20:$M$249,3,0),VLOOKUP(D190,Programacion!$A$19:$H$249,2,0)))))))</f>
        <v>#N/A</v>
      </c>
      <c r="F190" s="262" t="e">
        <f>UPPER(IF(D190="e",HLOOKUP(C190,Programacion!$K$4:$NQ$12,9,0),IF(D190="V","VACACION", IF(D190="F",HLOOKUP(C190,Programacion!$K$4:$NQ$12,9,0),IF(ISERROR(VLOOKUP(D190,Programacion!$A$19:$H$249,6,0))," ",IF(VLOOKUP(C190,Programacion!$K$20:$O$249,4,0)&lt;&gt;" ",VLOOKUP(C190,Programacion!$K$20:$O$249,4,0),VLOOKUP(D190,Programacion!$A$19:$H$249,6,0)))))))</f>
        <v>#N/A</v>
      </c>
      <c r="G190" s="263"/>
      <c r="H190" s="18"/>
      <c r="I190" s="18"/>
      <c r="J190" s="19"/>
      <c r="K190" s="55"/>
      <c r="L190" s="56"/>
      <c r="M190" s="36"/>
    </row>
    <row r="191" spans="1:13" ht="15" x14ac:dyDescent="0.2">
      <c r="A191" s="256">
        <v>31</v>
      </c>
      <c r="B191" s="1" t="e">
        <f>HLOOKUP(C191,Programacion!$K$4:$NL$6,3,0)</f>
        <v>#N/A</v>
      </c>
      <c r="C191" s="35">
        <f t="shared" ref="C191" si="12">C190+2</f>
        <v>43521</v>
      </c>
      <c r="D191" s="2" t="e">
        <f>IF(HLOOKUP(C191,Programacion!$K$4:$NL$12,4,0)="V","V",IF(HLOOKUP(C191,Programacion!$K$4:$NL$12,4,0)="F","F",HLOOKUP(C191,Programacion!$K$4:$NL$12,8,0)))</f>
        <v>#N/A</v>
      </c>
      <c r="E191" s="15" t="e">
        <f>UPPER(IF(D191="e",HLOOKUP(C191,Programacion!$K$4:$NQ$12,9,0),IF(D191="V","VACACION", IF(D191="F",HLOOKUP(C191,Programacion!$K$4:$NQ$12,9,0),IF(ISERROR(VLOOKUP(D191,Programacion!$A$19:$H$249,2,0))," ",IF(VLOOKUP(C191,Programacion!$K$20:$M$249,3,0)&lt;&gt;" ",VLOOKUP(C191,Programacion!$K$20:$M$249,3,0),VLOOKUP(D191,Programacion!$A$19:$H$249,2,0)))))))</f>
        <v>#N/A</v>
      </c>
      <c r="F191" s="262" t="e">
        <f>UPPER(IF(D191="e",HLOOKUP(C191,Programacion!$K$4:$NQ$12,9,0),IF(D191="V","VACACION", IF(D191="F",HLOOKUP(C191,Programacion!$K$4:$NQ$12,9,0),IF(ISERROR(VLOOKUP(D191,Programacion!$A$19:$H$249,6,0))," ",IF(VLOOKUP(C191,Programacion!$K$20:$O$249,4,0)&lt;&gt;" ",VLOOKUP(C191,Programacion!$K$20:$O$249,4,0),VLOOKUP(D191,Programacion!$A$19:$H$249,6,0)))))))</f>
        <v>#N/A</v>
      </c>
      <c r="G191" s="263"/>
      <c r="H191" s="36"/>
      <c r="I191" s="36"/>
      <c r="J191" s="37"/>
      <c r="K191" s="55"/>
      <c r="L191" s="56"/>
      <c r="M191" s="65"/>
    </row>
    <row r="192" spans="1:13" ht="15" x14ac:dyDescent="0.2">
      <c r="A192" s="267"/>
      <c r="B192" s="1" t="e">
        <f>HLOOKUP(C192,Programacion!$K$4:$NL$6,3,0)</f>
        <v>#N/A</v>
      </c>
      <c r="C192" s="16">
        <f t="shared" si="9"/>
        <v>43522</v>
      </c>
      <c r="D192" s="2" t="e">
        <f>IF(HLOOKUP(C192,Programacion!$K$4:$NL$12,4,0)="V","V",IF(HLOOKUP(C192,Programacion!$K$4:$NL$12,4,0)="F","F",HLOOKUP(C192,Programacion!$K$4:$NL$12,8,0)))</f>
        <v>#N/A</v>
      </c>
      <c r="E192" s="15" t="e">
        <f>UPPER(IF(D192="e",HLOOKUP(C192,Programacion!$K$4:$NQ$12,9,0),IF(D192="V","VACACION", IF(D192="F",HLOOKUP(C192,Programacion!$K$4:$NQ$12,9,0),IF(ISERROR(VLOOKUP(D192,Programacion!$A$19:$H$249,2,0))," ",IF(VLOOKUP(C192,Programacion!$K$20:$M$249,3,0)&lt;&gt;" ",VLOOKUP(C192,Programacion!$K$20:$M$249,3,0),VLOOKUP(D192,Programacion!$A$19:$H$249,2,0)))))))</f>
        <v>#N/A</v>
      </c>
      <c r="F192" s="262" t="e">
        <f>UPPER(IF(D192="e",HLOOKUP(C192,Programacion!$K$4:$NQ$12,9,0),IF(D192="V","VACACION", IF(D192="F",HLOOKUP(C192,Programacion!$K$4:$NQ$12,9,0),IF(ISERROR(VLOOKUP(D192,Programacion!$A$19:$H$249,6,0))," ",IF(VLOOKUP(C192,Programacion!$K$20:$O$249,4,0)&lt;&gt;" ",VLOOKUP(C192,Programacion!$K$20:$O$249,4,0),VLOOKUP(D192,Programacion!$A$19:$H$249,6,0)))))))</f>
        <v>#N/A</v>
      </c>
      <c r="G192" s="263"/>
      <c r="H192" s="18"/>
      <c r="I192" s="18"/>
      <c r="J192" s="19"/>
      <c r="K192" s="55"/>
      <c r="L192" s="56"/>
      <c r="M192" s="65"/>
    </row>
    <row r="193" spans="1:13" ht="15" customHeight="1" x14ac:dyDescent="0.2">
      <c r="A193" s="267"/>
      <c r="B193" s="1" t="e">
        <f>HLOOKUP(C193,Programacion!$K$4:$NL$6,3,0)</f>
        <v>#N/A</v>
      </c>
      <c r="C193" s="16">
        <f t="shared" si="9"/>
        <v>43523</v>
      </c>
      <c r="D193" s="2" t="e">
        <f>IF(HLOOKUP(C193,Programacion!$K$4:$NL$12,4,0)="V","V",IF(HLOOKUP(C193,Programacion!$K$4:$NL$12,4,0)="F","F",HLOOKUP(C193,Programacion!$K$4:$NL$12,8,0)))</f>
        <v>#N/A</v>
      </c>
      <c r="E193" s="15" t="e">
        <f>UPPER(IF(D193="e",HLOOKUP(C193,Programacion!$K$4:$NQ$12,9,0),IF(D193="V","VACACION", IF(D193="F",HLOOKUP(C193,Programacion!$K$4:$NQ$12,9,0),IF(ISERROR(VLOOKUP(D193,Programacion!$A$19:$H$249,2,0))," ",IF(VLOOKUP(C193,Programacion!$K$20:$M$249,3,0)&lt;&gt;" ",VLOOKUP(C193,Programacion!$K$20:$M$249,3,0),VLOOKUP(D193,Programacion!$A$19:$H$249,2,0)))))))</f>
        <v>#N/A</v>
      </c>
      <c r="F193" s="262" t="e">
        <f>UPPER(IF(D193="e",HLOOKUP(C193,Programacion!$K$4:$NQ$12,9,0),IF(D193="V","VACACION", IF(D193="F",HLOOKUP(C193,Programacion!$K$4:$NQ$12,9,0),IF(ISERROR(VLOOKUP(D193,Programacion!$A$19:$H$249,6,0))," ",IF(VLOOKUP(C193,Programacion!$K$20:$O$249,4,0)&lt;&gt;" ",VLOOKUP(C193,Programacion!$K$20:$O$249,4,0),VLOOKUP(D193,Programacion!$A$19:$H$249,6,0)))))))</f>
        <v>#N/A</v>
      </c>
      <c r="G193" s="263"/>
      <c r="H193" s="18"/>
      <c r="I193" s="18"/>
      <c r="J193" s="19"/>
      <c r="K193" s="55"/>
      <c r="L193" s="56"/>
      <c r="M193" s="65"/>
    </row>
    <row r="194" spans="1:13" ht="15" x14ac:dyDescent="0.2">
      <c r="A194" s="267"/>
      <c r="B194" s="1" t="e">
        <f>HLOOKUP(C194,Programacion!$K$4:$NL$6,3,0)</f>
        <v>#N/A</v>
      </c>
      <c r="C194" s="16">
        <f t="shared" si="9"/>
        <v>43524</v>
      </c>
      <c r="D194" s="2" t="e">
        <f>IF(HLOOKUP(C194,Programacion!$K$4:$NL$12,4,0)="V","V",IF(HLOOKUP(C194,Programacion!$K$4:$NL$12,4,0)="F","F",HLOOKUP(C194,Programacion!$K$4:$NL$12,8,0)))</f>
        <v>#N/A</v>
      </c>
      <c r="E194" s="15" t="e">
        <f>UPPER(IF(D194="e",HLOOKUP(C194,Programacion!$K$4:$NQ$12,9,0),IF(D194="V","VACACION", IF(D194="F",HLOOKUP(C194,Programacion!$K$4:$NQ$12,9,0),IF(ISERROR(VLOOKUP(D194,Programacion!$A$19:$H$249,2,0))," ",IF(VLOOKUP(C194,Programacion!$K$20:$M$249,3,0)&lt;&gt;" ",VLOOKUP(C194,Programacion!$K$20:$M$249,3,0),VLOOKUP(D194,Programacion!$A$19:$H$249,2,0)))))))</f>
        <v>#N/A</v>
      </c>
      <c r="F194" s="262" t="e">
        <f>UPPER(IF(D194="e",HLOOKUP(C194,Programacion!$K$4:$NQ$12,9,0),IF(D194="V","VACACION", IF(D194="F",HLOOKUP(C194,Programacion!$K$4:$NQ$12,9,0),IF(ISERROR(VLOOKUP(D194,Programacion!$A$19:$H$249,6,0))," ",IF(VLOOKUP(C194,Programacion!$K$20:$O$249,4,0)&lt;&gt;" ",VLOOKUP(C194,Programacion!$K$20:$O$249,4,0),VLOOKUP(D194,Programacion!$A$19:$H$249,6,0)))))))</f>
        <v>#N/A</v>
      </c>
      <c r="G194" s="263"/>
      <c r="H194" s="18"/>
      <c r="I194" s="18"/>
      <c r="J194" s="19"/>
      <c r="K194" s="55"/>
      <c r="L194" s="56"/>
      <c r="M194" s="65"/>
    </row>
    <row r="195" spans="1:13" ht="15" x14ac:dyDescent="0.2">
      <c r="A195" s="267"/>
      <c r="B195" s="1" t="e">
        <f>HLOOKUP(C195,Programacion!$K$4:$NL$6,3,0)</f>
        <v>#N/A</v>
      </c>
      <c r="C195" s="16">
        <f t="shared" si="9"/>
        <v>43525</v>
      </c>
      <c r="D195" s="2" t="e">
        <f>IF(HLOOKUP(C195,Programacion!$K$4:$NL$12,4,0)="V","V",IF(HLOOKUP(C195,Programacion!$K$4:$NL$12,4,0)="F","F",HLOOKUP(C195,Programacion!$K$4:$NL$12,8,0)))</f>
        <v>#N/A</v>
      </c>
      <c r="E195" s="15" t="e">
        <f>UPPER(IF(D195="e",HLOOKUP(C195,Programacion!$K$4:$NQ$12,9,0),IF(D195="V","VACACION", IF(D195="F",HLOOKUP(C195,Programacion!$K$4:$NQ$12,9,0),IF(ISERROR(VLOOKUP(D195,Programacion!$A$19:$H$249,2,0))," ",IF(VLOOKUP(C195,Programacion!$K$20:$M$249,3,0)&lt;&gt;" ",VLOOKUP(C195,Programacion!$K$20:$M$249,3,0),VLOOKUP(D195,Programacion!$A$19:$H$249,2,0)))))))</f>
        <v>#N/A</v>
      </c>
      <c r="F195" s="262" t="e">
        <f>UPPER(IF(D195="e",HLOOKUP(C195,Programacion!$K$4:$NQ$12,9,0),IF(D195="V","VACACION", IF(D195="F",HLOOKUP(C195,Programacion!$K$4:$NQ$12,9,0),IF(ISERROR(VLOOKUP(D195,Programacion!$A$19:$H$249,6,0))," ",IF(VLOOKUP(C195,Programacion!$K$20:$O$249,4,0)&lt;&gt;" ",VLOOKUP(C195,Programacion!$K$20:$O$249,4,0),VLOOKUP(D195,Programacion!$A$19:$H$249,6,0)))))))</f>
        <v>#N/A</v>
      </c>
      <c r="G195" s="263"/>
      <c r="H195" s="18"/>
      <c r="I195" s="18"/>
      <c r="J195" s="19"/>
      <c r="K195" s="55"/>
      <c r="L195" s="56"/>
      <c r="M195" s="65"/>
    </row>
    <row r="196" spans="1:13" ht="15" customHeight="1" x14ac:dyDescent="0.2">
      <c r="A196" s="267"/>
      <c r="B196" s="1" t="e">
        <f>HLOOKUP(C196,Programacion!$K$4:$NL$6,3,0)</f>
        <v>#N/A</v>
      </c>
      <c r="C196" s="16">
        <f t="shared" si="9"/>
        <v>43526</v>
      </c>
      <c r="D196" s="2" t="e">
        <f>IF(HLOOKUP(C196,Programacion!$K$4:$NL$12,4,0)="V","V",IF(HLOOKUP(C196,Programacion!$K$4:$NL$12,4,0)="F","F",HLOOKUP(C196,Programacion!$K$4:$NL$12,8,0)))</f>
        <v>#N/A</v>
      </c>
      <c r="E196" s="15" t="e">
        <f>UPPER(IF(D196="e",HLOOKUP(C196,Programacion!$K$4:$NQ$12,9,0),IF(D196="V","VACACION", IF(D196="F",HLOOKUP(C196,Programacion!$K$4:$NQ$12,9,0),IF(ISERROR(VLOOKUP(D196,Programacion!$A$19:$H$249,2,0))," ",IF(VLOOKUP(C196,Programacion!$K$20:$M$249,3,0)&lt;&gt;" ",VLOOKUP(C196,Programacion!$K$20:$M$249,3,0),VLOOKUP(D196,Programacion!$A$19:$H$249,2,0)))))))</f>
        <v>#N/A</v>
      </c>
      <c r="F196" s="262" t="e">
        <f>UPPER(IF(D196="e",HLOOKUP(C196,Programacion!$K$4:$NQ$12,9,0),IF(D196="V","VACACION", IF(D196="F",HLOOKUP(C196,Programacion!$K$4:$NQ$12,9,0),IF(ISERROR(VLOOKUP(D196,Programacion!$A$19:$H$249,6,0))," ",IF(VLOOKUP(C196,Programacion!$K$20:$O$249,4,0)&lt;&gt;" ",VLOOKUP(C196,Programacion!$K$20:$O$249,4,0),VLOOKUP(D196,Programacion!$A$19:$H$249,6,0)))))))</f>
        <v>#N/A</v>
      </c>
      <c r="G196" s="263"/>
      <c r="H196" s="18"/>
      <c r="I196" s="18"/>
      <c r="J196" s="19"/>
      <c r="K196" s="55"/>
      <c r="L196" s="56"/>
      <c r="M196" s="36"/>
    </row>
    <row r="197" spans="1:13" ht="15" x14ac:dyDescent="0.2">
      <c r="A197" s="256">
        <v>32</v>
      </c>
      <c r="B197" s="1" t="e">
        <f>HLOOKUP(C197,Programacion!$K$4:$NL$6,3,0)</f>
        <v>#N/A</v>
      </c>
      <c r="C197" s="35">
        <f t="shared" ref="C197" si="13">C196+2</f>
        <v>43528</v>
      </c>
      <c r="D197" s="2" t="e">
        <f>IF(HLOOKUP(C197,Programacion!$K$4:$NL$12,4,0)="V","V",IF(HLOOKUP(C197,Programacion!$K$4:$NL$12,4,0)="F","F",HLOOKUP(C197,Programacion!$K$4:$NL$12,8,0)))</f>
        <v>#N/A</v>
      </c>
      <c r="E197" s="15" t="e">
        <f>UPPER(IF(D197="e",HLOOKUP(C197,Programacion!$K$4:$NQ$12,9,0),IF(D197="V","VACACION", IF(D197="F",HLOOKUP(C197,Programacion!$K$4:$NQ$12,9,0),IF(ISERROR(VLOOKUP(D197,Programacion!$A$19:$H$249,2,0))," ",IF(VLOOKUP(C197,Programacion!$K$20:$M$249,3,0)&lt;&gt;" ",VLOOKUP(C197,Programacion!$K$20:$M$249,3,0),VLOOKUP(D197,Programacion!$A$19:$H$249,2,0)))))))</f>
        <v>#N/A</v>
      </c>
      <c r="F197" s="262" t="e">
        <f>UPPER(IF(D197="e",HLOOKUP(C197,Programacion!$K$4:$NQ$12,9,0),IF(D197="V","VACACION", IF(D197="F",HLOOKUP(C197,Programacion!$K$4:$NQ$12,9,0),IF(ISERROR(VLOOKUP(D197,Programacion!$A$19:$H$249,6,0))," ",IF(VLOOKUP(C197,Programacion!$K$20:$O$249,4,0)&lt;&gt;" ",VLOOKUP(C197,Programacion!$K$20:$O$249,4,0),VLOOKUP(D197,Programacion!$A$19:$H$249,6,0)))))))</f>
        <v>#N/A</v>
      </c>
      <c r="G197" s="263"/>
      <c r="H197" s="36"/>
      <c r="I197" s="36"/>
      <c r="J197" s="37"/>
      <c r="K197" s="55"/>
      <c r="L197" s="56"/>
      <c r="M197" s="65"/>
    </row>
    <row r="198" spans="1:13" ht="15" customHeight="1" x14ac:dyDescent="0.2">
      <c r="A198" s="267"/>
      <c r="B198" s="1" t="e">
        <f>HLOOKUP(C198,Programacion!$K$4:$NL$6,3,0)</f>
        <v>#N/A</v>
      </c>
      <c r="C198" s="16">
        <f t="shared" si="9"/>
        <v>43529</v>
      </c>
      <c r="D198" s="2" t="e">
        <f>IF(HLOOKUP(C198,Programacion!$K$4:$NL$12,4,0)="V","V",IF(HLOOKUP(C198,Programacion!$K$4:$NL$12,4,0)="F","F",HLOOKUP(C198,Programacion!$K$4:$NL$12,8,0)))</f>
        <v>#N/A</v>
      </c>
      <c r="E198" s="15" t="e">
        <f>UPPER(IF(D198="e",HLOOKUP(C198,Programacion!$K$4:$NQ$12,9,0),IF(D198="V","VACACION", IF(D198="F",HLOOKUP(C198,Programacion!$K$4:$NQ$12,9,0),IF(ISERROR(VLOOKUP(D198,Programacion!$A$19:$H$249,2,0))," ",IF(VLOOKUP(C198,Programacion!$K$20:$M$249,3,0)&lt;&gt;" ",VLOOKUP(C198,Programacion!$K$20:$M$249,3,0),VLOOKUP(D198,Programacion!$A$19:$H$249,2,0)))))))</f>
        <v>#N/A</v>
      </c>
      <c r="F198" s="262" t="e">
        <f>UPPER(IF(D198="e",HLOOKUP(C198,Programacion!$K$4:$NQ$12,9,0),IF(D198="V","VACACION", IF(D198="F",HLOOKUP(C198,Programacion!$K$4:$NQ$12,9,0),IF(ISERROR(VLOOKUP(D198,Programacion!$A$19:$H$249,6,0))," ",IF(VLOOKUP(C198,Programacion!$K$20:$O$249,4,0)&lt;&gt;" ",VLOOKUP(C198,Programacion!$K$20:$O$249,4,0),VLOOKUP(D198,Programacion!$A$19:$H$249,6,0)))))))</f>
        <v>#N/A</v>
      </c>
      <c r="G198" s="263"/>
      <c r="H198" s="18"/>
      <c r="I198" s="18"/>
      <c r="J198" s="19"/>
      <c r="K198" s="55"/>
      <c r="L198" s="56"/>
      <c r="M198" s="65"/>
    </row>
    <row r="199" spans="1:13" ht="15" x14ac:dyDescent="0.2">
      <c r="A199" s="267"/>
      <c r="B199" s="1" t="e">
        <f>HLOOKUP(C199,Programacion!$K$4:$NL$6,3,0)</f>
        <v>#N/A</v>
      </c>
      <c r="C199" s="16">
        <f t="shared" si="9"/>
        <v>43530</v>
      </c>
      <c r="D199" s="2" t="e">
        <f>IF(HLOOKUP(C199,Programacion!$K$4:$NL$12,4,0)="V","V",IF(HLOOKUP(C199,Programacion!$K$4:$NL$12,4,0)="F","F",HLOOKUP(C199,Programacion!$K$4:$NL$12,8,0)))</f>
        <v>#N/A</v>
      </c>
      <c r="E199" s="15" t="e">
        <f>UPPER(IF(D199="e",HLOOKUP(C199,Programacion!$K$4:$NQ$12,9,0),IF(D199="V","VACACION", IF(D199="F",HLOOKUP(C199,Programacion!$K$4:$NQ$12,9,0),IF(ISERROR(VLOOKUP(D199,Programacion!$A$19:$H$249,2,0))," ",IF(VLOOKUP(C199,Programacion!$K$20:$M$249,3,0)&lt;&gt;" ",VLOOKUP(C199,Programacion!$K$20:$M$249,3,0),VLOOKUP(D199,Programacion!$A$19:$H$249,2,0)))))))</f>
        <v>#N/A</v>
      </c>
      <c r="F199" s="262" t="e">
        <f>UPPER(IF(D199="e",HLOOKUP(C199,Programacion!$K$4:$NQ$12,9,0),IF(D199="V","VACACION", IF(D199="F",HLOOKUP(C199,Programacion!$K$4:$NQ$12,9,0),IF(ISERROR(VLOOKUP(D199,Programacion!$A$19:$H$249,6,0))," ",IF(VLOOKUP(C199,Programacion!$K$20:$O$249,4,0)&lt;&gt;" ",VLOOKUP(C199,Programacion!$K$20:$O$249,4,0),VLOOKUP(D199,Programacion!$A$19:$H$249,6,0)))))))</f>
        <v>#N/A</v>
      </c>
      <c r="G199" s="263"/>
      <c r="H199" s="18"/>
      <c r="I199" s="18"/>
      <c r="J199" s="19"/>
      <c r="K199" s="55"/>
      <c r="L199" s="56"/>
      <c r="M199" s="65"/>
    </row>
    <row r="200" spans="1:13" ht="15" x14ac:dyDescent="0.2">
      <c r="A200" s="267"/>
      <c r="B200" s="1" t="e">
        <f>HLOOKUP(C200,Programacion!$K$4:$NL$6,3,0)</f>
        <v>#N/A</v>
      </c>
      <c r="C200" s="16">
        <f t="shared" si="9"/>
        <v>43531</v>
      </c>
      <c r="D200" s="2" t="e">
        <f>IF(HLOOKUP(C200,Programacion!$K$4:$NL$12,4,0)="V","V",IF(HLOOKUP(C200,Programacion!$K$4:$NL$12,4,0)="F","F",HLOOKUP(C200,Programacion!$K$4:$NL$12,8,0)))</f>
        <v>#N/A</v>
      </c>
      <c r="E200" s="15" t="e">
        <f>UPPER(IF(D200="e",HLOOKUP(C200,Programacion!$K$4:$NQ$12,9,0),IF(D200="V","VACACION", IF(D200="F",HLOOKUP(C200,Programacion!$K$4:$NQ$12,9,0),IF(ISERROR(VLOOKUP(D200,Programacion!$A$19:$H$249,2,0))," ",IF(VLOOKUP(C200,Programacion!$K$20:$M$249,3,0)&lt;&gt;" ",VLOOKUP(C200,Programacion!$K$20:$M$249,3,0),VLOOKUP(D200,Programacion!$A$19:$H$249,2,0)))))))</f>
        <v>#N/A</v>
      </c>
      <c r="F200" s="262" t="e">
        <f>UPPER(IF(D200="e",HLOOKUP(C200,Programacion!$K$4:$NQ$12,9,0),IF(D200="V","VACACION", IF(D200="F",HLOOKUP(C200,Programacion!$K$4:$NQ$12,9,0),IF(ISERROR(VLOOKUP(D200,Programacion!$A$19:$H$249,6,0))," ",IF(VLOOKUP(C200,Programacion!$K$20:$O$249,4,0)&lt;&gt;" ",VLOOKUP(C200,Programacion!$K$20:$O$249,4,0),VLOOKUP(D200,Programacion!$A$19:$H$249,6,0)))))))</f>
        <v>#N/A</v>
      </c>
      <c r="G200" s="263"/>
      <c r="H200" s="18"/>
      <c r="I200" s="18"/>
      <c r="J200" s="19"/>
      <c r="K200" s="55"/>
      <c r="L200" s="56"/>
      <c r="M200" s="65"/>
    </row>
    <row r="201" spans="1:13" ht="15" x14ac:dyDescent="0.2">
      <c r="A201" s="267"/>
      <c r="B201" s="1" t="e">
        <f>HLOOKUP(C201,Programacion!$K$4:$NL$6,3,0)</f>
        <v>#N/A</v>
      </c>
      <c r="C201" s="16">
        <f t="shared" si="9"/>
        <v>43532</v>
      </c>
      <c r="D201" s="2" t="e">
        <f>IF(HLOOKUP(C201,Programacion!$K$4:$NL$12,4,0)="V","V",IF(HLOOKUP(C201,Programacion!$K$4:$NL$12,4,0)="F","F",HLOOKUP(C201,Programacion!$K$4:$NL$12,8,0)))</f>
        <v>#N/A</v>
      </c>
      <c r="E201" s="15" t="e">
        <f>UPPER(IF(D201="e",HLOOKUP(C201,Programacion!$K$4:$NQ$12,9,0),IF(D201="V","VACACION", IF(D201="F",HLOOKUP(C201,Programacion!$K$4:$NQ$12,9,0),IF(ISERROR(VLOOKUP(D201,Programacion!$A$19:$H$249,2,0))," ",IF(VLOOKUP(C201,Programacion!$K$20:$M$249,3,0)&lt;&gt;" ",VLOOKUP(C201,Programacion!$K$20:$M$249,3,0),VLOOKUP(D201,Programacion!$A$19:$H$249,2,0)))))))</f>
        <v>#N/A</v>
      </c>
      <c r="F201" s="262" t="e">
        <f>UPPER(IF(D201="e",HLOOKUP(C201,Programacion!$K$4:$NQ$12,9,0),IF(D201="V","VACACION", IF(D201="F",HLOOKUP(C201,Programacion!$K$4:$NQ$12,9,0),IF(ISERROR(VLOOKUP(D201,Programacion!$A$19:$H$249,6,0))," ",IF(VLOOKUP(C201,Programacion!$K$20:$O$249,4,0)&lt;&gt;" ",VLOOKUP(C201,Programacion!$K$20:$O$249,4,0),VLOOKUP(D201,Programacion!$A$19:$H$249,6,0)))))))</f>
        <v>#N/A</v>
      </c>
      <c r="G201" s="263"/>
      <c r="H201" s="18"/>
      <c r="I201" s="18"/>
      <c r="J201" s="19"/>
      <c r="K201" s="55"/>
      <c r="L201" s="56"/>
      <c r="M201" s="65"/>
    </row>
    <row r="202" spans="1:13" ht="15" x14ac:dyDescent="0.2">
      <c r="A202" s="267"/>
      <c r="B202" s="1" t="e">
        <f>HLOOKUP(C202,Programacion!$K$4:$NL$6,3,0)</f>
        <v>#N/A</v>
      </c>
      <c r="C202" s="16">
        <f t="shared" si="9"/>
        <v>43533</v>
      </c>
      <c r="D202" s="2" t="e">
        <f>IF(HLOOKUP(C202,Programacion!$K$4:$NL$12,4,0)="V","V",IF(HLOOKUP(C202,Programacion!$K$4:$NL$12,4,0)="F","F",HLOOKUP(C202,Programacion!$K$4:$NL$12,8,0)))</f>
        <v>#N/A</v>
      </c>
      <c r="E202" s="15" t="e">
        <f>UPPER(IF(D202="e",HLOOKUP(C202,Programacion!$K$4:$NQ$12,9,0),IF(D202="V","VACACION", IF(D202="F",HLOOKUP(C202,Programacion!$K$4:$NQ$12,9,0),IF(ISERROR(VLOOKUP(D202,Programacion!$A$19:$H$249,2,0))," ",IF(VLOOKUP(C202,Programacion!$K$20:$M$249,3,0)&lt;&gt;" ",VLOOKUP(C202,Programacion!$K$20:$M$249,3,0),VLOOKUP(D202,Programacion!$A$19:$H$249,2,0)))))))</f>
        <v>#N/A</v>
      </c>
      <c r="F202" s="262" t="e">
        <f>UPPER(IF(D202="e",HLOOKUP(C202,Programacion!$K$4:$NQ$12,9,0),IF(D202="V","VACACION", IF(D202="F",HLOOKUP(C202,Programacion!$K$4:$NQ$12,9,0),IF(ISERROR(VLOOKUP(D202,Programacion!$A$19:$H$249,6,0))," ",IF(VLOOKUP(C202,Programacion!$K$20:$O$249,4,0)&lt;&gt;" ",VLOOKUP(C202,Programacion!$K$20:$O$249,4,0),VLOOKUP(D202,Programacion!$A$19:$H$249,6,0)))))))</f>
        <v>#N/A</v>
      </c>
      <c r="G202" s="263"/>
      <c r="H202" s="18"/>
      <c r="I202" s="18"/>
      <c r="J202" s="19"/>
      <c r="K202" s="55"/>
      <c r="L202" s="56"/>
      <c r="M202" s="36"/>
    </row>
    <row r="203" spans="1:13" ht="15" x14ac:dyDescent="0.2">
      <c r="A203" s="256">
        <v>33</v>
      </c>
      <c r="B203" s="1" t="e">
        <f>HLOOKUP(C203,Programacion!$K$4:$NL$6,3,0)</f>
        <v>#N/A</v>
      </c>
      <c r="C203" s="35">
        <f t="shared" ref="C203" si="14">C202+2</f>
        <v>43535</v>
      </c>
      <c r="D203" s="2" t="e">
        <f>IF(HLOOKUP(C203,Programacion!$K$4:$NL$12,4,0)="V","V",IF(HLOOKUP(C203,Programacion!$K$4:$NL$12,4,0)="F","F",HLOOKUP(C203,Programacion!$K$4:$NL$12,8,0)))</f>
        <v>#N/A</v>
      </c>
      <c r="E203" s="15" t="e">
        <f>UPPER(IF(D203="e",HLOOKUP(C203,Programacion!$K$4:$NQ$12,9,0),IF(D203="V","VACACION", IF(D203="F",HLOOKUP(C203,Programacion!$K$4:$NQ$12,9,0),IF(ISERROR(VLOOKUP(D203,Programacion!$A$19:$H$249,2,0))," ",IF(VLOOKUP(C203,Programacion!$K$20:$M$249,3,0)&lt;&gt;" ",VLOOKUP(C203,Programacion!$K$20:$M$249,3,0),VLOOKUP(D203,Programacion!$A$19:$H$249,2,0)))))))</f>
        <v>#N/A</v>
      </c>
      <c r="F203" s="262" t="e">
        <f>UPPER(IF(D203="e",HLOOKUP(C203,Programacion!$K$4:$NQ$12,9,0),IF(D203="V","VACACION", IF(D203="F",HLOOKUP(C203,Programacion!$K$4:$NQ$12,9,0),IF(ISERROR(VLOOKUP(D203,Programacion!$A$19:$H$249,6,0))," ",IF(VLOOKUP(C203,Programacion!$K$20:$O$249,4,0)&lt;&gt;" ",VLOOKUP(C203,Programacion!$K$20:$O$249,4,0),VLOOKUP(D203,Programacion!$A$19:$H$249,6,0)))))))</f>
        <v>#N/A</v>
      </c>
      <c r="G203" s="263"/>
      <c r="H203" s="36"/>
      <c r="I203" s="36"/>
      <c r="J203" s="37"/>
      <c r="K203" s="55"/>
      <c r="L203" s="56"/>
      <c r="M203" s="65"/>
    </row>
    <row r="204" spans="1:13" ht="15" x14ac:dyDescent="0.2">
      <c r="A204" s="267"/>
      <c r="B204" s="1" t="e">
        <f>HLOOKUP(C204,Programacion!$K$4:$NL$6,3,0)</f>
        <v>#N/A</v>
      </c>
      <c r="C204" s="16">
        <f t="shared" si="9"/>
        <v>43536</v>
      </c>
      <c r="D204" s="2" t="e">
        <f>IF(HLOOKUP(C204,Programacion!$K$4:$NL$12,4,0)="V","V",IF(HLOOKUP(C204,Programacion!$K$4:$NL$12,4,0)="F","F",HLOOKUP(C204,Programacion!$K$4:$NL$12,8,0)))</f>
        <v>#N/A</v>
      </c>
      <c r="E204" s="15" t="e">
        <f>UPPER(IF(D204="e",HLOOKUP(C204,Programacion!$K$4:$NQ$12,9,0),IF(D204="V","VACACION", IF(D204="F",HLOOKUP(C204,Programacion!$K$4:$NQ$12,9,0),IF(ISERROR(VLOOKUP(D204,Programacion!$A$19:$H$249,2,0))," ",IF(VLOOKUP(C204,Programacion!$K$20:$M$249,3,0)&lt;&gt;" ",VLOOKUP(C204,Programacion!$K$20:$M$249,3,0),VLOOKUP(D204,Programacion!$A$19:$H$249,2,0)))))))</f>
        <v>#N/A</v>
      </c>
      <c r="F204" s="262" t="e">
        <f>UPPER(IF(D204="e",HLOOKUP(C204,Programacion!$K$4:$NQ$12,9,0),IF(D204="V","VACACION", IF(D204="F",HLOOKUP(C204,Programacion!$K$4:$NQ$12,9,0),IF(ISERROR(VLOOKUP(D204,Programacion!$A$19:$H$249,6,0))," ",IF(VLOOKUP(C204,Programacion!$K$20:$O$249,4,0)&lt;&gt;" ",VLOOKUP(C204,Programacion!$K$20:$O$249,4,0),VLOOKUP(D204,Programacion!$A$19:$H$249,6,0)))))))</f>
        <v>#N/A</v>
      </c>
      <c r="G204" s="263"/>
      <c r="H204" s="18"/>
      <c r="I204" s="18"/>
      <c r="J204" s="19"/>
      <c r="K204" s="55"/>
      <c r="L204" s="56"/>
      <c r="M204" s="65"/>
    </row>
    <row r="205" spans="1:13" ht="15" x14ac:dyDescent="0.2">
      <c r="A205" s="267"/>
      <c r="B205" s="1" t="e">
        <f>HLOOKUP(C205,Programacion!$K$4:$NL$6,3,0)</f>
        <v>#N/A</v>
      </c>
      <c r="C205" s="16">
        <f t="shared" si="9"/>
        <v>43537</v>
      </c>
      <c r="D205" s="2" t="e">
        <f>IF(HLOOKUP(C205,Programacion!$K$4:$NL$12,4,0)="V","V",IF(HLOOKUP(C205,Programacion!$K$4:$NL$12,4,0)="F","F",HLOOKUP(C205,Programacion!$K$4:$NL$12,8,0)))</f>
        <v>#N/A</v>
      </c>
      <c r="E205" s="15" t="e">
        <f>UPPER(IF(D205="e",HLOOKUP(C205,Programacion!$K$4:$NQ$12,9,0),IF(D205="V","VACACION", IF(D205="F",HLOOKUP(C205,Programacion!$K$4:$NQ$12,9,0),IF(ISERROR(VLOOKUP(D205,Programacion!$A$19:$H$249,2,0))," ",IF(VLOOKUP(C205,Programacion!$K$20:$M$249,3,0)&lt;&gt;" ",VLOOKUP(C205,Programacion!$K$20:$M$249,3,0),VLOOKUP(D205,Programacion!$A$19:$H$249,2,0)))))))</f>
        <v>#N/A</v>
      </c>
      <c r="F205" s="262" t="e">
        <f>UPPER(IF(D205="e",HLOOKUP(C205,Programacion!$K$4:$NQ$12,9,0),IF(D205="V","VACACION", IF(D205="F",HLOOKUP(C205,Programacion!$K$4:$NQ$12,9,0),IF(ISERROR(VLOOKUP(D205,Programacion!$A$19:$H$249,6,0))," ",IF(VLOOKUP(C205,Programacion!$K$20:$O$249,4,0)&lt;&gt;" ",VLOOKUP(C205,Programacion!$K$20:$O$249,4,0),VLOOKUP(D205,Programacion!$A$19:$H$249,6,0)))))))</f>
        <v>#N/A</v>
      </c>
      <c r="G205" s="263"/>
      <c r="H205" s="18"/>
      <c r="I205" s="18"/>
      <c r="J205" s="19"/>
      <c r="K205" s="55"/>
      <c r="L205" s="56"/>
      <c r="M205" s="65"/>
    </row>
    <row r="206" spans="1:13" ht="15" x14ac:dyDescent="0.2">
      <c r="A206" s="267"/>
      <c r="B206" s="1" t="e">
        <f>HLOOKUP(C206,Programacion!$K$4:$NL$6,3,0)</f>
        <v>#N/A</v>
      </c>
      <c r="C206" s="16">
        <f t="shared" si="9"/>
        <v>43538</v>
      </c>
      <c r="D206" s="2" t="e">
        <f>IF(HLOOKUP(C206,Programacion!$K$4:$NL$12,4,0)="V","V",IF(HLOOKUP(C206,Programacion!$K$4:$NL$12,4,0)="F","F",HLOOKUP(C206,Programacion!$K$4:$NL$12,8,0)))</f>
        <v>#N/A</v>
      </c>
      <c r="E206" s="15" t="e">
        <f>UPPER(IF(D206="e",HLOOKUP(C206,Programacion!$K$4:$NQ$12,9,0),IF(D206="V","VACACION", IF(D206="F",HLOOKUP(C206,Programacion!$K$4:$NQ$12,9,0),IF(ISERROR(VLOOKUP(D206,Programacion!$A$19:$H$249,2,0))," ",IF(VLOOKUP(C206,Programacion!$K$20:$M$249,3,0)&lt;&gt;" ",VLOOKUP(C206,Programacion!$K$20:$M$249,3,0),VLOOKUP(D206,Programacion!$A$19:$H$249,2,0)))))))</f>
        <v>#N/A</v>
      </c>
      <c r="F206" s="262" t="e">
        <f>UPPER(IF(D206="e",HLOOKUP(C206,Programacion!$K$4:$NQ$12,9,0),IF(D206="V","VACACION", IF(D206="F",HLOOKUP(C206,Programacion!$K$4:$NQ$12,9,0),IF(ISERROR(VLOOKUP(D206,Programacion!$A$19:$H$249,6,0))," ",IF(VLOOKUP(C206,Programacion!$K$20:$O$249,4,0)&lt;&gt;" ",VLOOKUP(C206,Programacion!$K$20:$O$249,4,0),VLOOKUP(D206,Programacion!$A$19:$H$249,6,0)))))))</f>
        <v>#N/A</v>
      </c>
      <c r="G206" s="263"/>
      <c r="H206" s="18"/>
      <c r="I206" s="18"/>
      <c r="J206" s="19"/>
      <c r="K206" s="55"/>
      <c r="L206" s="56"/>
      <c r="M206" s="65"/>
    </row>
    <row r="207" spans="1:13" ht="15" x14ac:dyDescent="0.2">
      <c r="A207" s="267"/>
      <c r="B207" s="1" t="e">
        <f>HLOOKUP(C207,Programacion!$K$4:$NL$6,3,0)</f>
        <v>#N/A</v>
      </c>
      <c r="C207" s="16">
        <f t="shared" si="9"/>
        <v>43539</v>
      </c>
      <c r="D207" s="2" t="e">
        <f>IF(HLOOKUP(C207,Programacion!$K$4:$NL$12,4,0)="V","V",IF(HLOOKUP(C207,Programacion!$K$4:$NL$12,4,0)="F","F",HLOOKUP(C207,Programacion!$K$4:$NL$12,8,0)))</f>
        <v>#N/A</v>
      </c>
      <c r="E207" s="15" t="e">
        <f>UPPER(IF(D207="e",HLOOKUP(C207,Programacion!$K$4:$NQ$12,9,0),IF(D207="V","VACACION", IF(D207="F",HLOOKUP(C207,Programacion!$K$4:$NQ$12,9,0),IF(ISERROR(VLOOKUP(D207,Programacion!$A$19:$H$249,2,0))," ",IF(VLOOKUP(C207,Programacion!$K$20:$M$249,3,0)&lt;&gt;" ",VLOOKUP(C207,Programacion!$K$20:$M$249,3,0),VLOOKUP(D207,Programacion!$A$19:$H$249,2,0)))))))</f>
        <v>#N/A</v>
      </c>
      <c r="F207" s="262" t="e">
        <f>UPPER(IF(D207="e",HLOOKUP(C207,Programacion!$K$4:$NQ$12,9,0),IF(D207="V","VACACION", IF(D207="F",HLOOKUP(C207,Programacion!$K$4:$NQ$12,9,0),IF(ISERROR(VLOOKUP(D207,Programacion!$A$19:$H$249,6,0))," ",IF(VLOOKUP(C207,Programacion!$K$20:$O$249,4,0)&lt;&gt;" ",VLOOKUP(C207,Programacion!$K$20:$O$249,4,0),VLOOKUP(D207,Programacion!$A$19:$H$249,6,0)))))))</f>
        <v>#N/A</v>
      </c>
      <c r="G207" s="263"/>
      <c r="H207" s="18"/>
      <c r="I207" s="18"/>
      <c r="J207" s="19"/>
      <c r="K207" s="55"/>
      <c r="L207" s="56"/>
      <c r="M207" s="65"/>
    </row>
    <row r="208" spans="1:13" ht="15" x14ac:dyDescent="0.2">
      <c r="A208" s="267"/>
      <c r="B208" s="1" t="e">
        <f>HLOOKUP(C208,Programacion!$K$4:$NL$6,3,0)</f>
        <v>#N/A</v>
      </c>
      <c r="C208" s="16">
        <f t="shared" si="9"/>
        <v>43540</v>
      </c>
      <c r="D208" s="2" t="e">
        <f>IF(HLOOKUP(C208,Programacion!$K$4:$NL$12,4,0)="V","V",IF(HLOOKUP(C208,Programacion!$K$4:$NL$12,4,0)="F","F",HLOOKUP(C208,Programacion!$K$4:$NL$12,8,0)))</f>
        <v>#N/A</v>
      </c>
      <c r="E208" s="15" t="e">
        <f>UPPER(IF(D208="e",HLOOKUP(C208,Programacion!$K$4:$NQ$12,9,0),IF(D208="V","VACACION", IF(D208="F",HLOOKUP(C208,Programacion!$K$4:$NQ$12,9,0),IF(ISERROR(VLOOKUP(D208,Programacion!$A$19:$H$249,2,0))," ",IF(VLOOKUP(C208,Programacion!$K$20:$M$249,3,0)&lt;&gt;" ",VLOOKUP(C208,Programacion!$K$20:$M$249,3,0),VLOOKUP(D208,Programacion!$A$19:$H$249,2,0)))))))</f>
        <v>#N/A</v>
      </c>
      <c r="F208" s="262" t="e">
        <f>UPPER(IF(D208="e",HLOOKUP(C208,Programacion!$K$4:$NQ$12,9,0),IF(D208="V","VACACION", IF(D208="F",HLOOKUP(C208,Programacion!$K$4:$NQ$12,9,0),IF(ISERROR(VLOOKUP(D208,Programacion!$A$19:$H$249,6,0))," ",IF(VLOOKUP(C208,Programacion!$K$20:$O$249,4,0)&lt;&gt;" ",VLOOKUP(C208,Programacion!$K$20:$O$249,4,0),VLOOKUP(D208,Programacion!$A$19:$H$249,6,0)))))))</f>
        <v>#N/A</v>
      </c>
      <c r="G208" s="263"/>
      <c r="H208" s="18"/>
      <c r="I208" s="18"/>
      <c r="J208" s="19"/>
      <c r="K208" s="55"/>
      <c r="L208" s="56"/>
      <c r="M208" s="36"/>
    </row>
    <row r="209" spans="1:13" ht="15" x14ac:dyDescent="0.2">
      <c r="A209" s="256">
        <v>34</v>
      </c>
      <c r="B209" s="1" t="e">
        <f>HLOOKUP(C209,Programacion!$K$4:$NL$6,3,0)</f>
        <v>#N/A</v>
      </c>
      <c r="C209" s="35">
        <f t="shared" ref="C209" si="15">C208+2</f>
        <v>43542</v>
      </c>
      <c r="D209" s="2" t="e">
        <f>IF(HLOOKUP(C209,Programacion!$K$4:$NL$12,4,0)="V","V",IF(HLOOKUP(C209,Programacion!$K$4:$NL$12,4,0)="F","F",HLOOKUP(C209,Programacion!$K$4:$NL$12,8,0)))</f>
        <v>#N/A</v>
      </c>
      <c r="E209" s="15" t="e">
        <f>UPPER(IF(D209="e",HLOOKUP(C209,Programacion!$K$4:$NQ$12,9,0),IF(D209="V","VACACION", IF(D209="F",HLOOKUP(C209,Programacion!$K$4:$NQ$12,9,0),IF(ISERROR(VLOOKUP(D209,Programacion!$A$19:$H$249,2,0))," ",IF(VLOOKUP(C209,Programacion!$K$20:$M$249,3,0)&lt;&gt;" ",VLOOKUP(C209,Programacion!$K$20:$M$249,3,0),VLOOKUP(D209,Programacion!$A$19:$H$249,2,0)))))))</f>
        <v>#N/A</v>
      </c>
      <c r="F209" s="262" t="e">
        <f>UPPER(IF(D209="e",HLOOKUP(C209,Programacion!$K$4:$NQ$12,9,0),IF(D209="V","VACACION", IF(D209="F",HLOOKUP(C209,Programacion!$K$4:$NQ$12,9,0),IF(ISERROR(VLOOKUP(D209,Programacion!$A$19:$H$249,6,0))," ",IF(VLOOKUP(C209,Programacion!$K$20:$O$249,4,0)&lt;&gt;" ",VLOOKUP(C209,Programacion!$K$20:$O$249,4,0),VLOOKUP(D209,Programacion!$A$19:$H$249,6,0)))))))</f>
        <v>#N/A</v>
      </c>
      <c r="G209" s="263"/>
      <c r="H209" s="36"/>
      <c r="I209" s="36"/>
      <c r="J209" s="37"/>
      <c r="K209" s="55"/>
      <c r="L209" s="56"/>
      <c r="M209" s="65"/>
    </row>
    <row r="210" spans="1:13" ht="15" customHeight="1" x14ac:dyDescent="0.2">
      <c r="A210" s="267"/>
      <c r="B210" s="1" t="e">
        <f>HLOOKUP(C210,Programacion!$K$4:$NL$6,3,0)</f>
        <v>#N/A</v>
      </c>
      <c r="C210" s="16">
        <f t="shared" si="9"/>
        <v>43543</v>
      </c>
      <c r="D210" s="2" t="e">
        <f>IF(HLOOKUP(C210,Programacion!$K$4:$NL$12,4,0)="V","V",IF(HLOOKUP(C210,Programacion!$K$4:$NL$12,4,0)="F","F",HLOOKUP(C210,Programacion!$K$4:$NL$12,8,0)))</f>
        <v>#N/A</v>
      </c>
      <c r="E210" s="15" t="e">
        <f>UPPER(IF(D210="e",HLOOKUP(C210,Programacion!$K$4:$NQ$12,9,0),IF(D210="V","VACACION", IF(D210="F",HLOOKUP(C210,Programacion!$K$4:$NQ$12,9,0),IF(ISERROR(VLOOKUP(D210,Programacion!$A$19:$H$249,2,0))," ",IF(VLOOKUP(C210,Programacion!$K$20:$M$249,3,0)&lt;&gt;" ",VLOOKUP(C210,Programacion!$K$20:$M$249,3,0),VLOOKUP(D210,Programacion!$A$19:$H$249,2,0)))))))</f>
        <v>#N/A</v>
      </c>
      <c r="F210" s="262" t="e">
        <f>UPPER(IF(D210="e",HLOOKUP(C210,Programacion!$K$4:$NQ$12,9,0),IF(D210="V","VACACION", IF(D210="F",HLOOKUP(C210,Programacion!$K$4:$NQ$12,9,0),IF(ISERROR(VLOOKUP(D210,Programacion!$A$19:$H$249,6,0))," ",IF(VLOOKUP(C210,Programacion!$K$20:$O$249,4,0)&lt;&gt;" ",VLOOKUP(C210,Programacion!$K$20:$O$249,4,0),VLOOKUP(D210,Programacion!$A$19:$H$249,6,0)))))))</f>
        <v>#N/A</v>
      </c>
      <c r="G210" s="263"/>
      <c r="H210" s="18"/>
      <c r="I210" s="18"/>
      <c r="J210" s="19"/>
      <c r="K210" s="55"/>
      <c r="L210" s="56"/>
      <c r="M210" s="65"/>
    </row>
    <row r="211" spans="1:13" ht="15" x14ac:dyDescent="0.2">
      <c r="A211" s="267"/>
      <c r="B211" s="1" t="e">
        <f>HLOOKUP(C211,Programacion!$K$4:$NL$6,3,0)</f>
        <v>#N/A</v>
      </c>
      <c r="C211" s="16">
        <f t="shared" si="9"/>
        <v>43544</v>
      </c>
      <c r="D211" s="2" t="e">
        <f>IF(HLOOKUP(C211,Programacion!$K$4:$NL$12,4,0)="V","V",IF(HLOOKUP(C211,Programacion!$K$4:$NL$12,4,0)="F","F",HLOOKUP(C211,Programacion!$K$4:$NL$12,8,0)))</f>
        <v>#N/A</v>
      </c>
      <c r="E211" s="15" t="e">
        <f>UPPER(IF(D211="e",HLOOKUP(C211,Programacion!$K$4:$NQ$12,9,0),IF(D211="V","VACACION", IF(D211="F",HLOOKUP(C211,Programacion!$K$4:$NQ$12,9,0),IF(ISERROR(VLOOKUP(D211,Programacion!$A$19:$H$249,2,0))," ",IF(VLOOKUP(C211,Programacion!$K$20:$M$249,3,0)&lt;&gt;" ",VLOOKUP(C211,Programacion!$K$20:$M$249,3,0),VLOOKUP(D211,Programacion!$A$19:$H$249,2,0)))))))</f>
        <v>#N/A</v>
      </c>
      <c r="F211" s="262" t="e">
        <f>UPPER(IF(D211="e",HLOOKUP(C211,Programacion!$K$4:$NQ$12,9,0),IF(D211="V","VACACION", IF(D211="F",HLOOKUP(C211,Programacion!$K$4:$NQ$12,9,0),IF(ISERROR(VLOOKUP(D211,Programacion!$A$19:$H$249,6,0))," ",IF(VLOOKUP(C211,Programacion!$K$20:$O$249,4,0)&lt;&gt;" ",VLOOKUP(C211,Programacion!$K$20:$O$249,4,0),VLOOKUP(D211,Programacion!$A$19:$H$249,6,0)))))))</f>
        <v>#N/A</v>
      </c>
      <c r="G211" s="263"/>
      <c r="H211" s="18"/>
      <c r="I211" s="18"/>
      <c r="J211" s="19"/>
      <c r="K211" s="55"/>
      <c r="L211" s="56"/>
      <c r="M211" s="65"/>
    </row>
    <row r="212" spans="1:13" ht="15" x14ac:dyDescent="0.2">
      <c r="A212" s="267"/>
      <c r="B212" s="1" t="e">
        <f>HLOOKUP(C212,Programacion!$K$4:$NL$6,3,0)</f>
        <v>#N/A</v>
      </c>
      <c r="C212" s="16">
        <f t="shared" si="9"/>
        <v>43545</v>
      </c>
      <c r="D212" s="2" t="e">
        <f>IF(HLOOKUP(C212,Programacion!$K$4:$NL$12,4,0)="V","V",IF(HLOOKUP(C212,Programacion!$K$4:$NL$12,4,0)="F","F",HLOOKUP(C212,Programacion!$K$4:$NL$12,8,0)))</f>
        <v>#N/A</v>
      </c>
      <c r="E212" s="15" t="e">
        <f>UPPER(IF(D212="e",HLOOKUP(C212,Programacion!$K$4:$NQ$12,9,0),IF(D212="V","VACACION", IF(D212="F",HLOOKUP(C212,Programacion!$K$4:$NQ$12,9,0),IF(ISERROR(VLOOKUP(D212,Programacion!$A$19:$H$249,2,0))," ",IF(VLOOKUP(C212,Programacion!$K$20:$M$249,3,0)&lt;&gt;" ",VLOOKUP(C212,Programacion!$K$20:$M$249,3,0),VLOOKUP(D212,Programacion!$A$19:$H$249,2,0)))))))</f>
        <v>#N/A</v>
      </c>
      <c r="F212" s="262" t="e">
        <f>UPPER(IF(D212="e",HLOOKUP(C212,Programacion!$K$4:$NQ$12,9,0),IF(D212="V","VACACION", IF(D212="F",HLOOKUP(C212,Programacion!$K$4:$NQ$12,9,0),IF(ISERROR(VLOOKUP(D212,Programacion!$A$19:$H$249,6,0))," ",IF(VLOOKUP(C212,Programacion!$K$20:$O$249,4,0)&lt;&gt;" ",VLOOKUP(C212,Programacion!$K$20:$O$249,4,0),VLOOKUP(D212,Programacion!$A$19:$H$249,6,0)))))))</f>
        <v>#N/A</v>
      </c>
      <c r="G212" s="263"/>
      <c r="H212" s="18"/>
      <c r="I212" s="18"/>
      <c r="J212" s="19"/>
      <c r="K212" s="55"/>
      <c r="L212" s="56"/>
      <c r="M212" s="65"/>
    </row>
    <row r="213" spans="1:13" ht="15" customHeight="1" x14ac:dyDescent="0.2">
      <c r="A213" s="267"/>
      <c r="B213" s="1" t="e">
        <f>HLOOKUP(C213,Programacion!$K$4:$NL$6,3,0)</f>
        <v>#N/A</v>
      </c>
      <c r="C213" s="16">
        <f t="shared" si="9"/>
        <v>43546</v>
      </c>
      <c r="D213" s="2" t="e">
        <f>IF(HLOOKUP(C213,Programacion!$K$4:$NL$12,4,0)="V","V",IF(HLOOKUP(C213,Programacion!$K$4:$NL$12,4,0)="F","F",HLOOKUP(C213,Programacion!$K$4:$NL$12,8,0)))</f>
        <v>#N/A</v>
      </c>
      <c r="E213" s="15" t="e">
        <f>UPPER(IF(D213="e",HLOOKUP(C213,Programacion!$K$4:$NQ$12,9,0),IF(D213="V","VACACION", IF(D213="F",HLOOKUP(C213,Programacion!$K$4:$NQ$12,9,0),IF(ISERROR(VLOOKUP(D213,Programacion!$A$19:$H$249,2,0))," ",IF(VLOOKUP(C213,Programacion!$K$20:$M$249,3,0)&lt;&gt;" ",VLOOKUP(C213,Programacion!$K$20:$M$249,3,0),VLOOKUP(D213,Programacion!$A$19:$H$249,2,0)))))))</f>
        <v>#N/A</v>
      </c>
      <c r="F213" s="262" t="e">
        <f>UPPER(IF(D213="e",HLOOKUP(C213,Programacion!$K$4:$NQ$12,9,0),IF(D213="V","VACACION", IF(D213="F",HLOOKUP(C213,Programacion!$K$4:$NQ$12,9,0),IF(ISERROR(VLOOKUP(D213,Programacion!$A$19:$H$249,6,0))," ",IF(VLOOKUP(C213,Programacion!$K$20:$O$249,4,0)&lt;&gt;" ",VLOOKUP(C213,Programacion!$K$20:$O$249,4,0),VLOOKUP(D213,Programacion!$A$19:$H$249,6,0)))))))</f>
        <v>#N/A</v>
      </c>
      <c r="G213" s="263"/>
      <c r="H213" s="18"/>
      <c r="I213" s="18"/>
      <c r="J213" s="19"/>
      <c r="K213" s="55"/>
      <c r="L213" s="56"/>
      <c r="M213" s="65"/>
    </row>
    <row r="214" spans="1:13" ht="15" x14ac:dyDescent="0.2">
      <c r="A214" s="267"/>
      <c r="B214" s="1" t="e">
        <f>HLOOKUP(C214,Programacion!$K$4:$NL$6,3,0)</f>
        <v>#N/A</v>
      </c>
      <c r="C214" s="16">
        <f t="shared" si="9"/>
        <v>43547</v>
      </c>
      <c r="D214" s="2" t="e">
        <f>IF(HLOOKUP(C214,Programacion!$K$4:$NL$12,4,0)="V","V",IF(HLOOKUP(C214,Programacion!$K$4:$NL$12,4,0)="F","F",HLOOKUP(C214,Programacion!$K$4:$NL$12,8,0)))</f>
        <v>#N/A</v>
      </c>
      <c r="E214" s="15" t="e">
        <f>UPPER(IF(D214="e",HLOOKUP(C214,Programacion!$K$4:$NQ$12,9,0),IF(D214="V","VACACION", IF(D214="F",HLOOKUP(C214,Programacion!$K$4:$NQ$12,9,0),IF(ISERROR(VLOOKUP(D214,Programacion!$A$19:$H$249,2,0))," ",IF(VLOOKUP(C214,Programacion!$K$20:$M$249,3,0)&lt;&gt;" ",VLOOKUP(C214,Programacion!$K$20:$M$249,3,0),VLOOKUP(D214,Programacion!$A$19:$H$249,2,0)))))))</f>
        <v>#N/A</v>
      </c>
      <c r="F214" s="262" t="e">
        <f>UPPER(IF(D214="e",HLOOKUP(C214,Programacion!$K$4:$NQ$12,9,0),IF(D214="V","VACACION", IF(D214="F",HLOOKUP(C214,Programacion!$K$4:$NQ$12,9,0),IF(ISERROR(VLOOKUP(D214,Programacion!$A$19:$H$249,6,0))," ",IF(VLOOKUP(C214,Programacion!$K$20:$O$249,4,0)&lt;&gt;" ",VLOOKUP(C214,Programacion!$K$20:$O$249,4,0),VLOOKUP(D214,Programacion!$A$19:$H$249,6,0)))))))</f>
        <v>#N/A</v>
      </c>
      <c r="G214" s="263"/>
      <c r="H214" s="18"/>
      <c r="I214" s="18"/>
      <c r="J214" s="19"/>
      <c r="K214" s="55"/>
      <c r="L214" s="56"/>
      <c r="M214" s="36"/>
    </row>
    <row r="215" spans="1:13" ht="15" x14ac:dyDescent="0.2">
      <c r="A215" s="256">
        <v>35</v>
      </c>
      <c r="B215" s="1" t="e">
        <f>HLOOKUP(C215,Programacion!$K$4:$NL$6,3,0)</f>
        <v>#N/A</v>
      </c>
      <c r="C215" s="35">
        <f t="shared" ref="C215" si="16">C214+2</f>
        <v>43549</v>
      </c>
      <c r="D215" s="2" t="e">
        <f>IF(HLOOKUP(C215,Programacion!$K$4:$NL$12,4,0)="V","V",IF(HLOOKUP(C215,Programacion!$K$4:$NL$12,4,0)="F","F",HLOOKUP(C215,Programacion!$K$4:$NL$12,8,0)))</f>
        <v>#N/A</v>
      </c>
      <c r="E215" s="15" t="e">
        <f>UPPER(IF(D215="e",HLOOKUP(C215,Programacion!$K$4:$NQ$12,9,0),IF(D215="V","VACACION", IF(D215="F",HLOOKUP(C215,Programacion!$K$4:$NQ$12,9,0),IF(ISERROR(VLOOKUP(D215,Programacion!$A$19:$H$249,2,0))," ",IF(VLOOKUP(C215,Programacion!$K$20:$M$249,3,0)&lt;&gt;" ",VLOOKUP(C215,Programacion!$K$20:$M$249,3,0),VLOOKUP(D215,Programacion!$A$19:$H$249,2,0)))))))</f>
        <v>#N/A</v>
      </c>
      <c r="F215" s="270" t="e">
        <f>UPPER(IF(D215="e",HLOOKUP(C215,Programacion!$K$4:$NQ$12,9,0),IF(D215="V","VACACION", IF(D215="F",HLOOKUP(C215,Programacion!$K$4:$NQ$12,9,0),IF(ISERROR(VLOOKUP(D215,Programacion!$A$19:$H$249,6,0))," ",IF(VLOOKUP(C215,Programacion!$K$20:$O$249,4,0)&lt;&gt;" ",VLOOKUP(C215,Programacion!$K$20:$O$249,4,0),VLOOKUP(D215,Programacion!$A$19:$H$249,6,0)))))))</f>
        <v>#N/A</v>
      </c>
      <c r="G215" s="271"/>
      <c r="H215" s="36"/>
      <c r="I215" s="36"/>
      <c r="J215" s="37"/>
      <c r="K215" s="55"/>
      <c r="L215" s="56"/>
      <c r="M215" s="65"/>
    </row>
    <row r="216" spans="1:13" ht="15" x14ac:dyDescent="0.2">
      <c r="A216" s="267"/>
      <c r="B216" s="1" t="e">
        <f>HLOOKUP(C216,Programacion!$K$4:$NL$6,3,0)</f>
        <v>#N/A</v>
      </c>
      <c r="C216" s="16">
        <f t="shared" si="9"/>
        <v>43550</v>
      </c>
      <c r="D216" s="2" t="e">
        <f>IF(HLOOKUP(C216,Programacion!$K$4:$NL$12,4,0)="V","V",IF(HLOOKUP(C216,Programacion!$K$4:$NL$12,4,0)="F","F",HLOOKUP(C216,Programacion!$K$4:$NL$12,8,0)))</f>
        <v>#N/A</v>
      </c>
      <c r="E216" s="15" t="e">
        <f>UPPER(IF(D216="e",HLOOKUP(C216,Programacion!$K$4:$NQ$12,9,0),IF(D216="V","VACACION", IF(D216="F",HLOOKUP(C216,Programacion!$K$4:$NQ$12,9,0),IF(ISERROR(VLOOKUP(D216,Programacion!$A$19:$H$249,2,0))," ",IF(VLOOKUP(C216,Programacion!$K$20:$M$249,3,0)&lt;&gt;" ",VLOOKUP(C216,Programacion!$K$20:$M$249,3,0),VLOOKUP(D216,Programacion!$A$19:$H$249,2,0)))))))</f>
        <v>#N/A</v>
      </c>
      <c r="F216" s="270" t="e">
        <f>UPPER(IF(D216="e",HLOOKUP(C216,Programacion!$K$4:$NQ$12,9,0),IF(D216="V","VACACION", IF(D216="F",HLOOKUP(C216,Programacion!$K$4:$NQ$12,9,0),IF(ISERROR(VLOOKUP(D216,Programacion!$A$19:$H$249,6,0))," ",IF(VLOOKUP(C216,Programacion!$K$20:$O$249,4,0)&lt;&gt;" ",VLOOKUP(C216,Programacion!$K$20:$O$249,4,0),VLOOKUP(D216,Programacion!$A$19:$H$249,6,0)))))))</f>
        <v>#N/A</v>
      </c>
      <c r="G216" s="271"/>
      <c r="H216" s="18"/>
      <c r="I216" s="18"/>
      <c r="J216" s="19"/>
      <c r="K216" s="55"/>
      <c r="L216" s="56"/>
      <c r="M216" s="65"/>
    </row>
    <row r="217" spans="1:13" ht="15" x14ac:dyDescent="0.2">
      <c r="A217" s="267"/>
      <c r="B217" s="1" t="e">
        <f>HLOOKUP(C217,Programacion!$K$4:$NL$6,3,0)</f>
        <v>#N/A</v>
      </c>
      <c r="C217" s="16">
        <f t="shared" si="9"/>
        <v>43551</v>
      </c>
      <c r="D217" s="2" t="e">
        <f>IF(HLOOKUP(C217,Programacion!$K$4:$NL$12,4,0)="V","V",IF(HLOOKUP(C217,Programacion!$K$4:$NL$12,4,0)="F","F",HLOOKUP(C217,Programacion!$K$4:$NL$12,8,0)))</f>
        <v>#N/A</v>
      </c>
      <c r="E217" s="15" t="e">
        <f>UPPER(IF(D217="e",HLOOKUP(C217,Programacion!$K$4:$NQ$12,9,0),IF(D217="V","VACACION", IF(D217="F",HLOOKUP(C217,Programacion!$K$4:$NQ$12,9,0),IF(ISERROR(VLOOKUP(D217,Programacion!$A$19:$H$249,2,0))," ",IF(VLOOKUP(C217,Programacion!$K$20:$M$249,3,0)&lt;&gt;" ",VLOOKUP(C217,Programacion!$K$20:$M$249,3,0),VLOOKUP(D217,Programacion!$A$19:$H$249,2,0)))))))</f>
        <v>#N/A</v>
      </c>
      <c r="F217" s="270" t="e">
        <f>UPPER(IF(D217="e",HLOOKUP(C217,Programacion!$K$4:$NQ$12,9,0),IF(D217="V","VACACION", IF(D217="F",HLOOKUP(C217,Programacion!$K$4:$NQ$12,9,0),IF(ISERROR(VLOOKUP(D217,Programacion!$A$19:$H$249,6,0))," ",IF(VLOOKUP(C217,Programacion!$K$20:$O$249,4,0)&lt;&gt;" ",VLOOKUP(C217,Programacion!$K$20:$O$249,4,0),VLOOKUP(D217,Programacion!$A$19:$H$249,6,0)))))))</f>
        <v>#N/A</v>
      </c>
      <c r="G217" s="271"/>
      <c r="H217" s="18"/>
      <c r="I217" s="18"/>
      <c r="J217" s="19"/>
      <c r="K217" s="55"/>
      <c r="L217" s="56"/>
      <c r="M217" s="65"/>
    </row>
    <row r="218" spans="1:13" ht="15" x14ac:dyDescent="0.2">
      <c r="A218" s="267"/>
      <c r="B218" s="1" t="e">
        <f>HLOOKUP(C218,Programacion!$K$4:$NL$6,3,0)</f>
        <v>#N/A</v>
      </c>
      <c r="C218" s="16">
        <f t="shared" si="9"/>
        <v>43552</v>
      </c>
      <c r="D218" s="2" t="e">
        <f>IF(HLOOKUP(C218,Programacion!$K$4:$NL$12,4,0)="V","V",IF(HLOOKUP(C218,Programacion!$K$4:$NL$12,4,0)="F","F",HLOOKUP(C218,Programacion!$K$4:$NL$12,8,0)))</f>
        <v>#N/A</v>
      </c>
      <c r="E218" s="15" t="e">
        <f>UPPER(IF(D218="e",HLOOKUP(C218,Programacion!$K$4:$NQ$12,9,0),IF(D218="V","VACACION", IF(D218="F",HLOOKUP(C218,Programacion!$K$4:$NQ$12,9,0),IF(ISERROR(VLOOKUP(D218,Programacion!$A$19:$H$249,2,0))," ",IF(VLOOKUP(C218,Programacion!$K$20:$M$249,3,0)&lt;&gt;" ",VLOOKUP(C218,Programacion!$K$20:$M$249,3,0),VLOOKUP(D218,Programacion!$A$19:$H$249,2,0)))))))</f>
        <v>#N/A</v>
      </c>
      <c r="F218" s="270" t="e">
        <f>UPPER(IF(D218="e",HLOOKUP(C218,Programacion!$K$4:$NQ$12,9,0),IF(D218="V","VACACION", IF(D218="F",HLOOKUP(C218,Programacion!$K$4:$NQ$12,9,0),IF(ISERROR(VLOOKUP(D218,Programacion!$A$19:$H$249,6,0))," ",IF(VLOOKUP(C218,Programacion!$K$20:$O$249,4,0)&lt;&gt;" ",VLOOKUP(C218,Programacion!$K$20:$O$249,4,0),VLOOKUP(D218,Programacion!$A$19:$H$249,6,0)))))))</f>
        <v>#N/A</v>
      </c>
      <c r="G218" s="271"/>
      <c r="H218" s="18"/>
      <c r="I218" s="18"/>
      <c r="J218" s="19"/>
      <c r="K218" s="55"/>
      <c r="L218" s="56"/>
      <c r="M218" s="65"/>
    </row>
    <row r="219" spans="1:13" ht="15" x14ac:dyDescent="0.2">
      <c r="A219" s="267"/>
      <c r="B219" s="1" t="e">
        <f>HLOOKUP(C219,Programacion!$K$4:$NL$6,3,0)</f>
        <v>#N/A</v>
      </c>
      <c r="C219" s="16">
        <f t="shared" si="9"/>
        <v>43553</v>
      </c>
      <c r="D219" s="2" t="e">
        <f>IF(HLOOKUP(C219,Programacion!$K$4:$NL$12,4,0)="V","V",IF(HLOOKUP(C219,Programacion!$K$4:$NL$12,4,0)="F","F",HLOOKUP(C219,Programacion!$K$4:$NL$12,8,0)))</f>
        <v>#N/A</v>
      </c>
      <c r="E219" s="15" t="e">
        <f>UPPER(IF(D219="e",HLOOKUP(C219,Programacion!$K$4:$NQ$12,9,0),IF(D219="V","VACACION", IF(D219="F",HLOOKUP(C219,Programacion!$K$4:$NQ$12,9,0),IF(ISERROR(VLOOKUP(D219,Programacion!$A$19:$H$249,2,0))," ",IF(VLOOKUP(C219,Programacion!$K$20:$M$249,3,0)&lt;&gt;" ",VLOOKUP(C219,Programacion!$K$20:$M$249,3,0),VLOOKUP(D219,Programacion!$A$19:$H$249,2,0)))))))</f>
        <v>#N/A</v>
      </c>
      <c r="F219" s="270" t="e">
        <f>UPPER(IF(D219="e",HLOOKUP(C219,Programacion!$K$4:$NQ$12,9,0),IF(D219="V","VACACION", IF(D219="F",HLOOKUP(C219,Programacion!$K$4:$NQ$12,9,0),IF(ISERROR(VLOOKUP(D219,Programacion!$A$19:$H$249,6,0))," ",IF(VLOOKUP(C219,Programacion!$K$20:$O$249,4,0)&lt;&gt;" ",VLOOKUP(C219,Programacion!$K$20:$O$249,4,0),VLOOKUP(D219,Programacion!$A$19:$H$249,6,0)))))))</f>
        <v>#N/A</v>
      </c>
      <c r="G219" s="271"/>
      <c r="H219" s="18"/>
      <c r="I219" s="18"/>
      <c r="J219" s="19"/>
      <c r="K219" s="55"/>
      <c r="L219" s="56"/>
      <c r="M219" s="65"/>
    </row>
    <row r="220" spans="1:13" ht="15" x14ac:dyDescent="0.2">
      <c r="A220" s="267"/>
      <c r="B220" s="1" t="e">
        <f>HLOOKUP(C220,Programacion!$K$4:$NL$6,3,0)</f>
        <v>#N/A</v>
      </c>
      <c r="C220" s="16">
        <f t="shared" si="9"/>
        <v>43554</v>
      </c>
      <c r="D220" s="2" t="e">
        <f>IF(HLOOKUP(C220,Programacion!$K$4:$NL$12,4,0)="V","V",IF(HLOOKUP(C220,Programacion!$K$4:$NL$12,4,0)="F","F",HLOOKUP(C220,Programacion!$K$4:$NL$12,8,0)))</f>
        <v>#N/A</v>
      </c>
      <c r="E220" s="15" t="e">
        <f>UPPER(IF(D220="e",HLOOKUP(C220,Programacion!$K$4:$NQ$12,9,0),IF(D220="V","VACACION", IF(D220="F",HLOOKUP(C220,Programacion!$K$4:$NQ$12,9,0),IF(ISERROR(VLOOKUP(D220,Programacion!$A$19:$H$249,2,0))," ",IF(VLOOKUP(C220,Programacion!$K$20:$M$249,3,0)&lt;&gt;" ",VLOOKUP(C220,Programacion!$K$20:$M$249,3,0),VLOOKUP(D220,Programacion!$A$19:$H$249,2,0)))))))</f>
        <v>#N/A</v>
      </c>
      <c r="F220" s="270" t="e">
        <f>UPPER(IF(D220="e",HLOOKUP(C220,Programacion!$K$4:$NQ$12,9,0),IF(D220="V","VACACION", IF(D220="F",HLOOKUP(C220,Programacion!$K$4:$NQ$12,9,0),IF(ISERROR(VLOOKUP(D220,Programacion!$A$19:$H$249,6,0))," ",IF(VLOOKUP(C220,Programacion!$K$20:$O$249,4,0)&lt;&gt;" ",VLOOKUP(C220,Programacion!$K$20:$O$249,4,0),VLOOKUP(D220,Programacion!$A$19:$H$249,6,0)))))))</f>
        <v>#N/A</v>
      </c>
      <c r="G220" s="271"/>
      <c r="H220" s="18"/>
      <c r="I220" s="18"/>
      <c r="J220" s="19"/>
      <c r="K220" s="55"/>
      <c r="L220" s="56"/>
      <c r="M220" s="36"/>
    </row>
    <row r="221" spans="1:13" ht="15" x14ac:dyDescent="0.2">
      <c r="A221" s="256">
        <v>36</v>
      </c>
      <c r="B221" s="1" t="e">
        <f>HLOOKUP(C221,Programacion!$K$4:$NL$6,3,0)</f>
        <v>#N/A</v>
      </c>
      <c r="C221" s="35">
        <f t="shared" ref="C221" si="17">C220+2</f>
        <v>43556</v>
      </c>
      <c r="D221" s="2" t="e">
        <f>IF(HLOOKUP(C221,Programacion!$K$4:$NL$12,4,0)="V","V",IF(HLOOKUP(C221,Programacion!$K$4:$NL$12,4,0)="F","F",HLOOKUP(C221,Programacion!$K$4:$NL$12,8,0)))</f>
        <v>#N/A</v>
      </c>
      <c r="E221" s="15" t="e">
        <f>UPPER(IF(D221="e",HLOOKUP(C221,Programacion!$K$4:$NQ$12,9,0),IF(D221="V","VACACION", IF(D221="F",HLOOKUP(C221,Programacion!$K$4:$NQ$12,9,0),IF(ISERROR(VLOOKUP(D221,Programacion!$A$19:$H$249,2,0))," ",IF(VLOOKUP(C221,Programacion!$K$20:$M$249,3,0)&lt;&gt;" ",VLOOKUP(C221,Programacion!$K$20:$M$249,3,0),VLOOKUP(D221,Programacion!$A$19:$H$249,2,0)))))))</f>
        <v>#N/A</v>
      </c>
      <c r="F221" s="270" t="e">
        <f>UPPER(IF(D221="e",HLOOKUP(C221,Programacion!$K$4:$NQ$12,9,0),IF(D221="V","VACACION", IF(D221="F",HLOOKUP(C221,Programacion!$K$4:$NQ$12,9,0),IF(ISERROR(VLOOKUP(D221,Programacion!$A$19:$H$249,6,0))," ",IF(VLOOKUP(C221,Programacion!$K$20:$O$249,4,0)&lt;&gt;" ",VLOOKUP(C221,Programacion!$K$20:$O$249,4,0),VLOOKUP(D221,Programacion!$A$19:$H$249,6,0)))))))</f>
        <v>#N/A</v>
      </c>
      <c r="G221" s="271"/>
      <c r="H221" s="36"/>
      <c r="I221" s="36"/>
      <c r="J221" s="37"/>
      <c r="K221" s="55"/>
      <c r="L221" s="56"/>
      <c r="M221" s="65"/>
    </row>
    <row r="222" spans="1:13" ht="15" x14ac:dyDescent="0.2">
      <c r="A222" s="267"/>
      <c r="B222" s="1" t="e">
        <f>HLOOKUP(C222,Programacion!$K$4:$NL$6,3,0)</f>
        <v>#N/A</v>
      </c>
      <c r="C222" s="16">
        <f t="shared" si="9"/>
        <v>43557</v>
      </c>
      <c r="D222" s="2" t="e">
        <f>IF(HLOOKUP(C222,Programacion!$K$4:$NL$12,4,0)="V","V",IF(HLOOKUP(C222,Programacion!$K$4:$NL$12,4,0)="F","F",HLOOKUP(C222,Programacion!$K$4:$NL$12,8,0)))</f>
        <v>#N/A</v>
      </c>
      <c r="E222" s="15" t="e">
        <f>UPPER(IF(D222="e",HLOOKUP(C222,Programacion!$K$4:$NQ$12,9,0),IF(D222="V","VACACION", IF(D222="F",HLOOKUP(C222,Programacion!$K$4:$NQ$12,9,0),IF(ISERROR(VLOOKUP(D222,Programacion!$A$19:$H$249,2,0))," ",IF(VLOOKUP(C222,Programacion!$K$20:$M$249,3,0)&lt;&gt;" ",VLOOKUP(C222,Programacion!$K$20:$M$249,3,0),VLOOKUP(D222,Programacion!$A$19:$H$249,2,0)))))))</f>
        <v>#N/A</v>
      </c>
      <c r="F222" s="270" t="e">
        <f>UPPER(IF(D222="e",HLOOKUP(C222,Programacion!$K$4:$NQ$12,9,0),IF(D222="V","VACACION", IF(D222="F",HLOOKUP(C222,Programacion!$K$4:$NQ$12,9,0),IF(ISERROR(VLOOKUP(D222,Programacion!$A$19:$H$249,6,0))," ",IF(VLOOKUP(C222,Programacion!$K$20:$O$249,4,0)&lt;&gt;" ",VLOOKUP(C222,Programacion!$K$20:$O$249,4,0),VLOOKUP(D222,Programacion!$A$19:$H$249,6,0)))))))</f>
        <v>#N/A</v>
      </c>
      <c r="G222" s="271"/>
      <c r="H222" s="18"/>
      <c r="I222" s="18"/>
      <c r="J222" s="19"/>
      <c r="K222" s="55"/>
      <c r="L222" s="56"/>
      <c r="M222" s="65"/>
    </row>
    <row r="223" spans="1:13" ht="15" x14ac:dyDescent="0.2">
      <c r="A223" s="267"/>
      <c r="B223" s="1" t="e">
        <f>HLOOKUP(C223,Programacion!$K$4:$NL$6,3,0)</f>
        <v>#N/A</v>
      </c>
      <c r="C223" s="16">
        <f t="shared" si="9"/>
        <v>43558</v>
      </c>
      <c r="D223" s="2" t="e">
        <f>IF(HLOOKUP(C223,Programacion!$K$4:$NL$12,4,0)="V","V",IF(HLOOKUP(C223,Programacion!$K$4:$NL$12,4,0)="F","F",HLOOKUP(C223,Programacion!$K$4:$NL$12,8,0)))</f>
        <v>#N/A</v>
      </c>
      <c r="E223" s="15" t="e">
        <f>UPPER(IF(D223="e",HLOOKUP(C223,Programacion!$K$4:$NQ$12,9,0),IF(D223="V","VACACION", IF(D223="F",HLOOKUP(C223,Programacion!$K$4:$NQ$12,9,0),IF(ISERROR(VLOOKUP(D223,Programacion!$A$19:$H$249,2,0))," ",IF(VLOOKUP(C223,Programacion!$K$20:$M$249,3,0)&lt;&gt;" ",VLOOKUP(C223,Programacion!$K$20:$M$249,3,0),VLOOKUP(D223,Programacion!$A$19:$H$249,2,0)))))))</f>
        <v>#N/A</v>
      </c>
      <c r="F223" s="270" t="e">
        <f>UPPER(IF(D223="e",HLOOKUP(C223,Programacion!$K$4:$NQ$12,9,0),IF(D223="V","VACACION", IF(D223="F",HLOOKUP(C223,Programacion!$K$4:$NQ$12,9,0),IF(ISERROR(VLOOKUP(D223,Programacion!$A$19:$H$249,6,0))," ",IF(VLOOKUP(C223,Programacion!$K$20:$O$249,4,0)&lt;&gt;" ",VLOOKUP(C223,Programacion!$K$20:$O$249,4,0),VLOOKUP(D223,Programacion!$A$19:$H$249,6,0)))))))</f>
        <v>#N/A</v>
      </c>
      <c r="G223" s="271"/>
      <c r="H223" s="18"/>
      <c r="I223" s="18"/>
      <c r="J223" s="19"/>
      <c r="K223" s="55"/>
      <c r="L223" s="56"/>
      <c r="M223" s="65"/>
    </row>
    <row r="224" spans="1:13" ht="15" x14ac:dyDescent="0.2">
      <c r="A224" s="267"/>
      <c r="B224" s="1" t="e">
        <f>HLOOKUP(C224,Programacion!$K$4:$NL$6,3,0)</f>
        <v>#N/A</v>
      </c>
      <c r="C224" s="16">
        <f t="shared" si="9"/>
        <v>43559</v>
      </c>
      <c r="D224" s="2" t="e">
        <f>IF(HLOOKUP(C224,Programacion!$K$4:$NL$12,4,0)="V","V",IF(HLOOKUP(C224,Programacion!$K$4:$NL$12,4,0)="F","F",HLOOKUP(C224,Programacion!$K$4:$NL$12,8,0)))</f>
        <v>#N/A</v>
      </c>
      <c r="E224" s="15" t="e">
        <f>UPPER(IF(D224="e",HLOOKUP(C224,Programacion!$K$4:$NQ$12,9,0),IF(D224="V","VACACION", IF(D224="F",HLOOKUP(C224,Programacion!$K$4:$NQ$12,9,0),IF(ISERROR(VLOOKUP(D224,Programacion!$A$19:$H$249,2,0))," ",IF(VLOOKUP(C224,Programacion!$K$20:$M$249,3,0)&lt;&gt;" ",VLOOKUP(C224,Programacion!$K$20:$M$249,3,0),VLOOKUP(D224,Programacion!$A$19:$H$249,2,0)))))))</f>
        <v>#N/A</v>
      </c>
      <c r="F224" s="270" t="e">
        <f>UPPER(IF(D224="e",HLOOKUP(C224,Programacion!$K$4:$NQ$12,9,0),IF(D224="V","VACACION", IF(D224="F",HLOOKUP(C224,Programacion!$K$4:$NQ$12,9,0),IF(ISERROR(VLOOKUP(D224,Programacion!$A$19:$H$249,6,0))," ",IF(VLOOKUP(C224,Programacion!$K$20:$O$249,4,0)&lt;&gt;" ",VLOOKUP(C224,Programacion!$K$20:$O$249,4,0),VLOOKUP(D224,Programacion!$A$19:$H$249,6,0)))))))</f>
        <v>#N/A</v>
      </c>
      <c r="G224" s="271"/>
      <c r="H224" s="18"/>
      <c r="I224" s="18"/>
      <c r="J224" s="19"/>
      <c r="K224" s="55"/>
      <c r="L224" s="56"/>
      <c r="M224" s="65"/>
    </row>
    <row r="225" spans="1:13" ht="15" x14ac:dyDescent="0.2">
      <c r="A225" s="267"/>
      <c r="B225" s="1" t="e">
        <f>HLOOKUP(C225,Programacion!$K$4:$NL$6,3,0)</f>
        <v>#N/A</v>
      </c>
      <c r="C225" s="16">
        <f t="shared" si="9"/>
        <v>43560</v>
      </c>
      <c r="D225" s="2" t="e">
        <f>IF(HLOOKUP(C225,Programacion!$K$4:$NL$12,4,0)="V","V",IF(HLOOKUP(C225,Programacion!$K$4:$NL$12,4,0)="F","F",HLOOKUP(C225,Programacion!$K$4:$NL$12,8,0)))</f>
        <v>#N/A</v>
      </c>
      <c r="E225" s="15" t="e">
        <f>UPPER(IF(D225="e",HLOOKUP(C225,Programacion!$K$4:$NQ$12,9,0),IF(D225="V","VACACION", IF(D225="F",HLOOKUP(C225,Programacion!$K$4:$NQ$12,9,0),IF(ISERROR(VLOOKUP(D225,Programacion!$A$19:$H$249,2,0))," ",IF(VLOOKUP(C225,Programacion!$K$20:$M$249,3,0)&lt;&gt;" ",VLOOKUP(C225,Programacion!$K$20:$M$249,3,0),VLOOKUP(D225,Programacion!$A$19:$H$249,2,0)))))))</f>
        <v>#N/A</v>
      </c>
      <c r="F225" s="270" t="e">
        <f>UPPER(IF(D225="e",HLOOKUP(C225,Programacion!$K$4:$NQ$12,9,0),IF(D225="V","VACACION", IF(D225="F",HLOOKUP(C225,Programacion!$K$4:$NQ$12,9,0),IF(ISERROR(VLOOKUP(D225,Programacion!$A$19:$H$249,6,0))," ",IF(VLOOKUP(C225,Programacion!$K$20:$O$249,4,0)&lt;&gt;" ",VLOOKUP(C225,Programacion!$K$20:$O$249,4,0),VLOOKUP(D225,Programacion!$A$19:$H$249,6,0)))))))</f>
        <v>#N/A</v>
      </c>
      <c r="G225" s="271"/>
      <c r="H225" s="18"/>
      <c r="I225" s="18"/>
      <c r="J225" s="19"/>
      <c r="K225" s="55"/>
      <c r="L225" s="56"/>
      <c r="M225" s="65"/>
    </row>
    <row r="226" spans="1:13" ht="15" x14ac:dyDescent="0.2">
      <c r="A226" s="267"/>
      <c r="B226" s="1" t="e">
        <f>HLOOKUP(C226,Programacion!$K$4:$NL$6,3,0)</f>
        <v>#N/A</v>
      </c>
      <c r="C226" s="16">
        <f t="shared" si="9"/>
        <v>43561</v>
      </c>
      <c r="D226" s="2" t="e">
        <f>IF(HLOOKUP(C226,Programacion!$K$4:$NL$12,4,0)="V","V",IF(HLOOKUP(C226,Programacion!$K$4:$NL$12,4,0)="F","F",HLOOKUP(C226,Programacion!$K$4:$NL$12,8,0)))</f>
        <v>#N/A</v>
      </c>
      <c r="E226" s="15" t="e">
        <f>UPPER(IF(D226="e",HLOOKUP(C226,Programacion!$K$4:$NQ$12,9,0),IF(D226="V","VACACION", IF(D226="F",HLOOKUP(C226,Programacion!$K$4:$NQ$12,9,0),IF(ISERROR(VLOOKUP(D226,Programacion!$A$19:$H$249,2,0))," ",IF(VLOOKUP(C226,Programacion!$K$20:$M$249,3,0)&lt;&gt;" ",VLOOKUP(C226,Programacion!$K$20:$M$249,3,0),VLOOKUP(D226,Programacion!$A$19:$H$249,2,0)))))))</f>
        <v>#N/A</v>
      </c>
      <c r="F226" s="270" t="e">
        <f>UPPER(IF(D226="e",HLOOKUP(C226,Programacion!$K$4:$NQ$12,9,0),IF(D226="V","VACACION", IF(D226="F",HLOOKUP(C226,Programacion!$K$4:$NQ$12,9,0),IF(ISERROR(VLOOKUP(D226,Programacion!$A$19:$H$249,6,0))," ",IF(VLOOKUP(C226,Programacion!$K$20:$O$249,4,0)&lt;&gt;" ",VLOOKUP(C226,Programacion!$K$20:$O$249,4,0),VLOOKUP(D226,Programacion!$A$19:$H$249,6,0)))))))</f>
        <v>#N/A</v>
      </c>
      <c r="G226" s="271"/>
      <c r="H226" s="18"/>
      <c r="I226" s="18"/>
      <c r="J226" s="19"/>
      <c r="K226" s="55"/>
      <c r="L226" s="56"/>
      <c r="M226" s="36"/>
    </row>
    <row r="227" spans="1:13" ht="15" x14ac:dyDescent="0.2">
      <c r="A227" s="256">
        <v>37</v>
      </c>
      <c r="B227" s="1" t="e">
        <f>HLOOKUP(C227,Programacion!$K$4:$NL$6,3,0)</f>
        <v>#N/A</v>
      </c>
      <c r="C227" s="35">
        <f t="shared" ref="C227" si="18">C226+2</f>
        <v>43563</v>
      </c>
      <c r="D227" s="2" t="e">
        <f>IF(HLOOKUP(C227,Programacion!$K$4:$NL$12,4,0)="V","V",IF(HLOOKUP(C227,Programacion!$K$4:$NL$12,4,0)="F","F",HLOOKUP(C227,Programacion!$K$4:$NL$12,8,0)))</f>
        <v>#N/A</v>
      </c>
      <c r="E227" s="15" t="e">
        <f>UPPER(IF(D227="e",HLOOKUP(C227,Programacion!$K$4:$NQ$12,9,0),IF(D227="V","VACACION", IF(D227="F",HLOOKUP(C227,Programacion!$K$4:$NQ$12,9,0),IF(ISERROR(VLOOKUP(D227,Programacion!$A$19:$H$249,2,0))," ",IF(VLOOKUP(C227,Programacion!$K$20:$M$249,3,0)&lt;&gt;" ",VLOOKUP(C227,Programacion!$K$20:$M$249,3,0),VLOOKUP(D227,Programacion!$A$19:$H$249,2,0)))))))</f>
        <v>#N/A</v>
      </c>
      <c r="F227" s="270" t="e">
        <f>UPPER(IF(D227="e",HLOOKUP(C227,Programacion!$K$4:$NQ$12,9,0),IF(D227="V","VACACION", IF(D227="F",HLOOKUP(C227,Programacion!$K$4:$NQ$12,9,0),IF(ISERROR(VLOOKUP(D227,Programacion!$A$19:$H$249,6,0))," ",IF(VLOOKUP(C227,Programacion!$K$20:$O$249,4,0)&lt;&gt;" ",VLOOKUP(C227,Programacion!$K$20:$O$249,4,0),VLOOKUP(D227,Programacion!$A$19:$H$249,6,0)))))))</f>
        <v>#N/A</v>
      </c>
      <c r="G227" s="271"/>
      <c r="H227" s="36"/>
      <c r="I227" s="36"/>
      <c r="J227" s="37"/>
      <c r="K227" s="55"/>
      <c r="L227" s="56"/>
      <c r="M227" s="65"/>
    </row>
    <row r="228" spans="1:13" ht="15" x14ac:dyDescent="0.2">
      <c r="A228" s="267"/>
      <c r="B228" s="1" t="e">
        <f>HLOOKUP(C228,Programacion!$K$4:$NL$6,3,0)</f>
        <v>#N/A</v>
      </c>
      <c r="C228" s="16">
        <f t="shared" si="9"/>
        <v>43564</v>
      </c>
      <c r="D228" s="2" t="e">
        <f>IF(HLOOKUP(C228,Programacion!$K$4:$NL$12,4,0)="V","V",IF(HLOOKUP(C228,Programacion!$K$4:$NL$12,4,0)="F","F",HLOOKUP(C228,Programacion!$K$4:$NL$12,8,0)))</f>
        <v>#N/A</v>
      </c>
      <c r="E228" s="15" t="e">
        <f>UPPER(IF(D228="e",HLOOKUP(C228,Programacion!$K$4:$NQ$12,9,0),IF(D228="V","VACACION", IF(D228="F",HLOOKUP(C228,Programacion!$K$4:$NQ$12,9,0),IF(ISERROR(VLOOKUP(D228,Programacion!$A$19:$H$249,2,0))," ",IF(VLOOKUP(C228,Programacion!$K$20:$M$249,3,0)&lt;&gt;" ",VLOOKUP(C228,Programacion!$K$20:$M$249,3,0),VLOOKUP(D228,Programacion!$A$19:$H$249,2,0)))))))</f>
        <v>#N/A</v>
      </c>
      <c r="F228" s="270" t="e">
        <f>UPPER(IF(D228="e",HLOOKUP(C228,Programacion!$K$4:$NQ$12,9,0),IF(D228="V","VACACION", IF(D228="F",HLOOKUP(C228,Programacion!$K$4:$NQ$12,9,0),IF(ISERROR(VLOOKUP(D228,Programacion!$A$19:$H$249,6,0))," ",IF(VLOOKUP(C228,Programacion!$K$20:$O$249,4,0)&lt;&gt;" ",VLOOKUP(C228,Programacion!$K$20:$O$249,4,0),VLOOKUP(D228,Programacion!$A$19:$H$249,6,0)))))))</f>
        <v>#N/A</v>
      </c>
      <c r="G228" s="271"/>
      <c r="H228" s="18"/>
      <c r="I228" s="18"/>
      <c r="J228" s="19"/>
      <c r="K228" s="55"/>
      <c r="L228" s="56"/>
      <c r="M228" s="65"/>
    </row>
    <row r="229" spans="1:13" ht="15" x14ac:dyDescent="0.2">
      <c r="A229" s="267"/>
      <c r="B229" s="1" t="e">
        <f>HLOOKUP(C229,Programacion!$K$4:$NL$6,3,0)</f>
        <v>#N/A</v>
      </c>
      <c r="C229" s="16">
        <f t="shared" si="9"/>
        <v>43565</v>
      </c>
      <c r="D229" s="2" t="e">
        <f>IF(HLOOKUP(C229,Programacion!$K$4:$NL$12,4,0)="V","V",IF(HLOOKUP(C229,Programacion!$K$4:$NL$12,4,0)="F","F",HLOOKUP(C229,Programacion!$K$4:$NL$12,8,0)))</f>
        <v>#N/A</v>
      </c>
      <c r="E229" s="15" t="e">
        <f>UPPER(IF(D229="e",HLOOKUP(C229,Programacion!$K$4:$NQ$12,9,0),IF(D229="V","VACACION", IF(D229="F",HLOOKUP(C229,Programacion!$K$4:$NQ$12,9,0),IF(ISERROR(VLOOKUP(D229,Programacion!$A$19:$H$249,2,0))," ",IF(VLOOKUP(C229,Programacion!$K$20:$M$249,3,0)&lt;&gt;" ",VLOOKUP(C229,Programacion!$K$20:$M$249,3,0),VLOOKUP(D229,Programacion!$A$19:$H$249,2,0)))))))</f>
        <v>#N/A</v>
      </c>
      <c r="F229" s="270" t="e">
        <f>UPPER(IF(D229="e",HLOOKUP(C229,Programacion!$K$4:$NQ$12,9,0),IF(D229="V","VACACION", IF(D229="F",HLOOKUP(C229,Programacion!$K$4:$NQ$12,9,0),IF(ISERROR(VLOOKUP(D229,Programacion!$A$19:$H$249,6,0))," ",IF(VLOOKUP(C229,Programacion!$K$20:$O$249,4,0)&lt;&gt;" ",VLOOKUP(C229,Programacion!$K$20:$O$249,4,0),VLOOKUP(D229,Programacion!$A$19:$H$249,6,0)))))))</f>
        <v>#N/A</v>
      </c>
      <c r="G229" s="271"/>
      <c r="H229" s="18"/>
      <c r="I229" s="18"/>
      <c r="J229" s="19"/>
      <c r="K229" s="55"/>
      <c r="L229" s="56"/>
      <c r="M229" s="65"/>
    </row>
    <row r="230" spans="1:13" ht="15" x14ac:dyDescent="0.2">
      <c r="A230" s="267"/>
      <c r="B230" s="1" t="e">
        <f>HLOOKUP(C230,Programacion!$K$4:$NL$6,3,0)</f>
        <v>#N/A</v>
      </c>
      <c r="C230" s="16">
        <f t="shared" si="9"/>
        <v>43566</v>
      </c>
      <c r="D230" s="2" t="e">
        <f>IF(HLOOKUP(C230,Programacion!$K$4:$NL$12,4,0)="V","V",IF(HLOOKUP(C230,Programacion!$K$4:$NL$12,4,0)="F","F",HLOOKUP(C230,Programacion!$K$4:$NL$12,8,0)))</f>
        <v>#N/A</v>
      </c>
      <c r="E230" s="15" t="e">
        <f>UPPER(IF(D230="e",HLOOKUP(C230,Programacion!$K$4:$NQ$12,9,0),IF(D230="V","VACACION", IF(D230="F",HLOOKUP(C230,Programacion!$K$4:$NQ$12,9,0),IF(ISERROR(VLOOKUP(D230,Programacion!$A$19:$H$249,2,0))," ",IF(VLOOKUP(C230,Programacion!$K$20:$M$249,3,0)&lt;&gt;" ",VLOOKUP(C230,Programacion!$K$20:$M$249,3,0),VLOOKUP(D230,Programacion!$A$19:$H$249,2,0)))))))</f>
        <v>#N/A</v>
      </c>
      <c r="F230" s="270" t="e">
        <f>UPPER(IF(D230="e",HLOOKUP(C230,Programacion!$K$4:$NQ$12,9,0),IF(D230="V","VACACION", IF(D230="F",HLOOKUP(C230,Programacion!$K$4:$NQ$12,9,0),IF(ISERROR(VLOOKUP(D230,Programacion!$A$19:$H$249,6,0))," ",IF(VLOOKUP(C230,Programacion!$K$20:$O$249,4,0)&lt;&gt;" ",VLOOKUP(C230,Programacion!$K$20:$O$249,4,0),VLOOKUP(D230,Programacion!$A$19:$H$249,6,0)))))))</f>
        <v>#N/A</v>
      </c>
      <c r="G230" s="271"/>
      <c r="H230" s="18"/>
      <c r="I230" s="18"/>
      <c r="J230" s="19"/>
      <c r="K230" s="55"/>
      <c r="L230" s="56"/>
      <c r="M230" s="65"/>
    </row>
    <row r="231" spans="1:13" ht="15" x14ac:dyDescent="0.2">
      <c r="A231" s="267"/>
      <c r="B231" s="1" t="e">
        <f>HLOOKUP(C231,Programacion!$K$4:$NL$6,3,0)</f>
        <v>#N/A</v>
      </c>
      <c r="C231" s="16">
        <f t="shared" si="9"/>
        <v>43567</v>
      </c>
      <c r="D231" s="2" t="e">
        <f>IF(HLOOKUP(C231,Programacion!$K$4:$NL$12,4,0)="V","V",IF(HLOOKUP(C231,Programacion!$K$4:$NL$12,4,0)="F","F",HLOOKUP(C231,Programacion!$K$4:$NL$12,8,0)))</f>
        <v>#N/A</v>
      </c>
      <c r="E231" s="15" t="e">
        <f>UPPER(IF(D231="e",HLOOKUP(C231,Programacion!$K$4:$NQ$12,9,0),IF(D231="V","VACACION", IF(D231="F",HLOOKUP(C231,Programacion!$K$4:$NQ$12,9,0),IF(ISERROR(VLOOKUP(D231,Programacion!$A$19:$H$249,2,0))," ",IF(VLOOKUP(C231,Programacion!$K$20:$M$249,3,0)&lt;&gt;" ",VLOOKUP(C231,Programacion!$K$20:$M$249,3,0),VLOOKUP(D231,Programacion!$A$19:$H$249,2,0)))))))</f>
        <v>#N/A</v>
      </c>
      <c r="F231" s="270" t="e">
        <f>UPPER(IF(D231="e",HLOOKUP(C231,Programacion!$K$4:$NQ$12,9,0),IF(D231="V","VACACION", IF(D231="F",HLOOKUP(C231,Programacion!$K$4:$NQ$12,9,0),IF(ISERROR(VLOOKUP(D231,Programacion!$A$19:$H$249,6,0))," ",IF(VLOOKUP(C231,Programacion!$K$20:$O$249,4,0)&lt;&gt;" ",VLOOKUP(C231,Programacion!$K$20:$O$249,4,0),VLOOKUP(D231,Programacion!$A$19:$H$249,6,0)))))))</f>
        <v>#N/A</v>
      </c>
      <c r="G231" s="271"/>
      <c r="H231" s="18"/>
      <c r="I231" s="18"/>
      <c r="J231" s="19"/>
      <c r="K231" s="55"/>
      <c r="L231" s="56"/>
      <c r="M231" s="65"/>
    </row>
    <row r="232" spans="1:13" ht="15" customHeight="1" x14ac:dyDescent="0.2">
      <c r="A232" s="267"/>
      <c r="B232" s="1" t="e">
        <f>HLOOKUP(C232,Programacion!$K$4:$NL$6,3,0)</f>
        <v>#N/A</v>
      </c>
      <c r="C232" s="16">
        <f t="shared" si="9"/>
        <v>43568</v>
      </c>
      <c r="D232" s="2" t="e">
        <f>IF(HLOOKUP(C232,Programacion!$K$4:$NL$12,4,0)="V","V",IF(HLOOKUP(C232,Programacion!$K$4:$NL$12,4,0)="F","F",HLOOKUP(C232,Programacion!$K$4:$NL$12,8,0)))</f>
        <v>#N/A</v>
      </c>
      <c r="E232" s="15" t="e">
        <f>UPPER(IF(D232="e",HLOOKUP(C232,Programacion!$K$4:$NQ$12,9,0),IF(D232="V","VACACION", IF(D232="F",HLOOKUP(C232,Programacion!$K$4:$NQ$12,9,0),IF(ISERROR(VLOOKUP(D232,Programacion!$A$19:$H$249,2,0))," ",IF(VLOOKUP(C232,Programacion!$K$20:$M$249,3,0)&lt;&gt;" ",VLOOKUP(C232,Programacion!$K$20:$M$249,3,0),VLOOKUP(D232,Programacion!$A$19:$H$249,2,0)))))))</f>
        <v>#N/A</v>
      </c>
      <c r="F232" s="270" t="e">
        <f>UPPER(IF(D232="e",HLOOKUP(C232,Programacion!$K$4:$NQ$12,9,0),IF(D232="V","VACACION", IF(D232="F",HLOOKUP(C232,Programacion!$K$4:$NQ$12,9,0),IF(ISERROR(VLOOKUP(D232,Programacion!$A$19:$H$249,6,0))," ",IF(VLOOKUP(C232,Programacion!$K$20:$O$249,4,0)&lt;&gt;" ",VLOOKUP(C232,Programacion!$K$20:$O$249,4,0),VLOOKUP(D232,Programacion!$A$19:$H$249,6,0)))))))</f>
        <v>#N/A</v>
      </c>
      <c r="G232" s="271"/>
      <c r="H232" s="18"/>
      <c r="I232" s="18"/>
      <c r="J232" s="19"/>
      <c r="K232" s="55"/>
      <c r="L232" s="56"/>
      <c r="M232" s="36"/>
    </row>
    <row r="233" spans="1:13" ht="15" x14ac:dyDescent="0.2">
      <c r="A233" s="256">
        <v>38</v>
      </c>
      <c r="B233" s="1" t="e">
        <f>HLOOKUP(C233,Programacion!$K$4:$NL$6,3,0)</f>
        <v>#N/A</v>
      </c>
      <c r="C233" s="35">
        <f t="shared" ref="C233" si="19">C232+2</f>
        <v>43570</v>
      </c>
      <c r="D233" s="2" t="e">
        <f>IF(HLOOKUP(C233,Programacion!$K$4:$NL$12,4,0)="V","V",IF(HLOOKUP(C233,Programacion!$K$4:$NL$12,4,0)="F","F",HLOOKUP(C233,Programacion!$K$4:$NL$12,8,0)))</f>
        <v>#N/A</v>
      </c>
      <c r="E233" s="15" t="e">
        <f>UPPER(IF(D233="e",HLOOKUP(C233,Programacion!$K$4:$NQ$12,9,0),IF(D233="V","VACACION", IF(D233="F",HLOOKUP(C233,Programacion!$K$4:$NQ$12,9,0),IF(ISERROR(VLOOKUP(D233,Programacion!$A$19:$H$249,2,0))," ",IF(VLOOKUP(C233,Programacion!$K$20:$M$249,3,0)&lt;&gt;" ",VLOOKUP(C233,Programacion!$K$20:$M$249,3,0),VLOOKUP(D233,Programacion!$A$19:$H$249,2,0)))))))</f>
        <v>#N/A</v>
      </c>
      <c r="F233" s="270" t="e">
        <f>UPPER(IF(D233="e",HLOOKUP(C233,Programacion!$K$4:$NQ$12,9,0),IF(D233="V","VACACION", IF(D233="F",HLOOKUP(C233,Programacion!$K$4:$NQ$12,9,0),IF(ISERROR(VLOOKUP(D233,Programacion!$A$19:$H$249,6,0))," ",IF(VLOOKUP(C233,Programacion!$K$20:$O$249,4,0)&lt;&gt;" ",VLOOKUP(C233,Programacion!$K$20:$O$249,4,0),VLOOKUP(D233,Programacion!$A$19:$H$249,6,0)))))))</f>
        <v>#N/A</v>
      </c>
      <c r="G233" s="271"/>
      <c r="H233" s="36"/>
      <c r="I233" s="36"/>
      <c r="J233" s="37"/>
      <c r="K233" s="55"/>
      <c r="L233" s="56"/>
      <c r="M233" s="65"/>
    </row>
    <row r="234" spans="1:13" ht="15" x14ac:dyDescent="0.2">
      <c r="A234" s="267"/>
      <c r="B234" s="1" t="e">
        <f>HLOOKUP(C234,Programacion!$K$4:$NL$6,3,0)</f>
        <v>#N/A</v>
      </c>
      <c r="C234" s="16">
        <f t="shared" si="9"/>
        <v>43571</v>
      </c>
      <c r="D234" s="2" t="e">
        <f>IF(HLOOKUP(C234,Programacion!$K$4:$NL$12,4,0)="V","V",IF(HLOOKUP(C234,Programacion!$K$4:$NL$12,4,0)="F","F",HLOOKUP(C234,Programacion!$K$4:$NL$12,8,0)))</f>
        <v>#N/A</v>
      </c>
      <c r="E234" s="15" t="e">
        <f>UPPER(IF(D234="e",HLOOKUP(C234,Programacion!$K$4:$NQ$12,9,0),IF(D234="V","VACACION", IF(D234="F",HLOOKUP(C234,Programacion!$K$4:$NQ$12,9,0),IF(ISERROR(VLOOKUP(D234,Programacion!$A$19:$H$249,2,0))," ",IF(VLOOKUP(C234,Programacion!$K$20:$M$249,3,0)&lt;&gt;" ",VLOOKUP(C234,Programacion!$K$20:$M$249,3,0),VLOOKUP(D234,Programacion!$A$19:$H$249,2,0)))))))</f>
        <v>#N/A</v>
      </c>
      <c r="F234" s="270" t="e">
        <f>UPPER(IF(D234="e",HLOOKUP(C234,Programacion!$K$4:$NQ$12,9,0),IF(D234="V","VACACION", IF(D234="F",HLOOKUP(C234,Programacion!$K$4:$NQ$12,9,0),IF(ISERROR(VLOOKUP(D234,Programacion!$A$19:$H$249,6,0))," ",IF(VLOOKUP(C234,Programacion!$K$20:$O$249,4,0)&lt;&gt;" ",VLOOKUP(C234,Programacion!$K$20:$O$249,4,0),VLOOKUP(D234,Programacion!$A$19:$H$249,6,0)))))))</f>
        <v>#N/A</v>
      </c>
      <c r="G234" s="271"/>
      <c r="H234" s="18"/>
      <c r="I234" s="18"/>
      <c r="J234" s="19"/>
      <c r="K234" s="55"/>
      <c r="L234" s="56"/>
      <c r="M234" s="65"/>
    </row>
    <row r="235" spans="1:13" ht="15" customHeight="1" x14ac:dyDescent="0.2">
      <c r="A235" s="267"/>
      <c r="B235" s="1" t="e">
        <f>HLOOKUP(C235,Programacion!$K$4:$NL$6,3,0)</f>
        <v>#N/A</v>
      </c>
      <c r="C235" s="16">
        <f t="shared" si="9"/>
        <v>43572</v>
      </c>
      <c r="D235" s="2" t="e">
        <f>IF(HLOOKUP(C235,Programacion!$K$4:$NL$12,4,0)="V","V",IF(HLOOKUP(C235,Programacion!$K$4:$NL$12,4,0)="F","F",HLOOKUP(C235,Programacion!$K$4:$NL$12,8,0)))</f>
        <v>#N/A</v>
      </c>
      <c r="E235" s="15" t="e">
        <f>UPPER(IF(D235="e",HLOOKUP(C235,Programacion!$K$4:$NQ$12,9,0),IF(D235="V","VACACION", IF(D235="F",HLOOKUP(C235,Programacion!$K$4:$NQ$12,9,0),IF(ISERROR(VLOOKUP(D235,Programacion!$A$19:$H$249,2,0))," ",IF(VLOOKUP(C235,Programacion!$K$20:$M$249,3,0)&lt;&gt;" ",VLOOKUP(C235,Programacion!$K$20:$M$249,3,0),VLOOKUP(D235,Programacion!$A$19:$H$249,2,0)))))))</f>
        <v>#N/A</v>
      </c>
      <c r="F235" s="270" t="e">
        <f>UPPER(IF(D235="e",HLOOKUP(C235,Programacion!$K$4:$NQ$12,9,0),IF(D235="V","VACACION", IF(D235="F",HLOOKUP(C235,Programacion!$K$4:$NQ$12,9,0),IF(ISERROR(VLOOKUP(D235,Programacion!$A$19:$H$249,6,0))," ",IF(VLOOKUP(C235,Programacion!$K$20:$O$249,4,0)&lt;&gt;" ",VLOOKUP(C235,Programacion!$K$20:$O$249,4,0),VLOOKUP(D235,Programacion!$A$19:$H$249,6,0)))))))</f>
        <v>#N/A</v>
      </c>
      <c r="G235" s="271"/>
      <c r="H235" s="18"/>
      <c r="I235" s="18"/>
      <c r="J235" s="19"/>
      <c r="K235" s="55"/>
      <c r="L235" s="56"/>
      <c r="M235" s="65"/>
    </row>
    <row r="236" spans="1:13" ht="15" x14ac:dyDescent="0.2">
      <c r="A236" s="267"/>
      <c r="B236" s="1" t="e">
        <f>HLOOKUP(C236,Programacion!$K$4:$NL$6,3,0)</f>
        <v>#N/A</v>
      </c>
      <c r="C236" s="16">
        <f t="shared" si="9"/>
        <v>43573</v>
      </c>
      <c r="D236" s="2" t="e">
        <f>IF(HLOOKUP(C236,Programacion!$K$4:$NL$12,4,0)="V","V",IF(HLOOKUP(C236,Programacion!$K$4:$NL$12,4,0)="F","F",HLOOKUP(C236,Programacion!$K$4:$NL$12,8,0)))</f>
        <v>#N/A</v>
      </c>
      <c r="E236" s="15" t="e">
        <f>UPPER(IF(D236="e",HLOOKUP(C236,Programacion!$K$4:$NQ$12,9,0),IF(D236="V","VACACION", IF(D236="F",HLOOKUP(C236,Programacion!$K$4:$NQ$12,9,0),IF(ISERROR(VLOOKUP(D236,Programacion!$A$19:$H$249,2,0))," ",IF(VLOOKUP(C236,Programacion!$K$20:$M$249,3,0)&lt;&gt;" ",VLOOKUP(C236,Programacion!$K$20:$M$249,3,0),VLOOKUP(D236,Programacion!$A$19:$H$249,2,0)))))))</f>
        <v>#N/A</v>
      </c>
      <c r="F236" s="270" t="e">
        <f>UPPER(IF(D236="e",HLOOKUP(C236,Programacion!$K$4:$NQ$12,9,0),IF(D236="V","VACACION", IF(D236="F",HLOOKUP(C236,Programacion!$K$4:$NQ$12,9,0),IF(ISERROR(VLOOKUP(D236,Programacion!$A$19:$H$249,6,0))," ",IF(VLOOKUP(C236,Programacion!$K$20:$O$249,4,0)&lt;&gt;" ",VLOOKUP(C236,Programacion!$K$20:$O$249,4,0),VLOOKUP(D236,Programacion!$A$19:$H$249,6,0)))))))</f>
        <v>#N/A</v>
      </c>
      <c r="G236" s="271"/>
      <c r="H236" s="18"/>
      <c r="I236" s="18"/>
      <c r="J236" s="19"/>
      <c r="K236" s="55"/>
      <c r="L236" s="56"/>
      <c r="M236" s="65"/>
    </row>
    <row r="237" spans="1:13" ht="15" x14ac:dyDescent="0.2">
      <c r="A237" s="267"/>
      <c r="B237" s="1" t="e">
        <f>HLOOKUP(C237,Programacion!$K$4:$NL$6,3,0)</f>
        <v>#N/A</v>
      </c>
      <c r="C237" s="16">
        <f t="shared" si="9"/>
        <v>43574</v>
      </c>
      <c r="D237" s="2" t="e">
        <f>IF(HLOOKUP(C237,Programacion!$K$4:$NL$12,4,0)="V","V",IF(HLOOKUP(C237,Programacion!$K$4:$NL$12,4,0)="F","F",HLOOKUP(C237,Programacion!$K$4:$NL$12,8,0)))</f>
        <v>#N/A</v>
      </c>
      <c r="E237" s="15" t="e">
        <f>UPPER(IF(D237="e",HLOOKUP(C237,Programacion!$K$4:$NQ$12,9,0),IF(D237="V","VACACION", IF(D237="F",HLOOKUP(C237,Programacion!$K$4:$NQ$12,9,0),IF(ISERROR(VLOOKUP(D237,Programacion!$A$19:$H$249,2,0))," ",IF(VLOOKUP(C237,Programacion!$K$20:$M$249,3,0)&lt;&gt;" ",VLOOKUP(C237,Programacion!$K$20:$M$249,3,0),VLOOKUP(D237,Programacion!$A$19:$H$249,2,0)))))))</f>
        <v>#N/A</v>
      </c>
      <c r="F237" s="270" t="e">
        <f>UPPER(IF(D237="e",HLOOKUP(C237,Programacion!$K$4:$NQ$12,9,0),IF(D237="V","VACACION", IF(D237="F",HLOOKUP(C237,Programacion!$K$4:$NQ$12,9,0),IF(ISERROR(VLOOKUP(D237,Programacion!$A$19:$H$249,6,0))," ",IF(VLOOKUP(C237,Programacion!$K$20:$O$249,4,0)&lt;&gt;" ",VLOOKUP(C237,Programacion!$K$20:$O$249,4,0),VLOOKUP(D237,Programacion!$A$19:$H$249,6,0)))))))</f>
        <v>#N/A</v>
      </c>
      <c r="G237" s="271"/>
      <c r="H237" s="18"/>
      <c r="I237" s="18"/>
      <c r="J237" s="19"/>
      <c r="K237" s="55"/>
      <c r="L237" s="56"/>
      <c r="M237" s="65"/>
    </row>
    <row r="238" spans="1:13" ht="15" customHeight="1" x14ac:dyDescent="0.2">
      <c r="A238" s="267"/>
      <c r="B238" s="1" t="e">
        <f>HLOOKUP(C238,Programacion!$K$4:$NL$6,3,0)</f>
        <v>#N/A</v>
      </c>
      <c r="C238" s="16">
        <f t="shared" si="9"/>
        <v>43575</v>
      </c>
      <c r="D238" s="2" t="e">
        <f>IF(HLOOKUP(C238,Programacion!$K$4:$NL$12,4,0)="V","V",IF(HLOOKUP(C238,Programacion!$K$4:$NL$12,4,0)="F","F",HLOOKUP(C238,Programacion!$K$4:$NL$12,8,0)))</f>
        <v>#N/A</v>
      </c>
      <c r="E238" s="15" t="e">
        <f>UPPER(IF(D238="e",HLOOKUP(C238,Programacion!$K$4:$NQ$12,9,0),IF(D238="V","VACACION", IF(D238="F",HLOOKUP(C238,Programacion!$K$4:$NQ$12,9,0),IF(ISERROR(VLOOKUP(D238,Programacion!$A$19:$H$249,2,0))," ",IF(VLOOKUP(C238,Programacion!$K$20:$M$249,3,0)&lt;&gt;" ",VLOOKUP(C238,Programacion!$K$20:$M$249,3,0),VLOOKUP(D238,Programacion!$A$19:$H$249,2,0)))))))</f>
        <v>#N/A</v>
      </c>
      <c r="F238" s="270" t="e">
        <f>UPPER(IF(D238="e",HLOOKUP(C238,Programacion!$K$4:$NQ$12,9,0),IF(D238="V","VACACION", IF(D238="F",HLOOKUP(C238,Programacion!$K$4:$NQ$12,9,0),IF(ISERROR(VLOOKUP(D238,Programacion!$A$19:$H$249,6,0))," ",IF(VLOOKUP(C238,Programacion!$K$20:$O$249,4,0)&lt;&gt;" ",VLOOKUP(C238,Programacion!$K$20:$O$249,4,0),VLOOKUP(D238,Programacion!$A$19:$H$249,6,0)))))))</f>
        <v>#N/A</v>
      </c>
      <c r="G238" s="271"/>
      <c r="H238" s="18"/>
      <c r="I238" s="18"/>
      <c r="J238" s="19"/>
      <c r="K238" s="55"/>
      <c r="L238" s="56"/>
      <c r="M238" s="36"/>
    </row>
    <row r="239" spans="1:13" ht="15" x14ac:dyDescent="0.2">
      <c r="A239" s="256">
        <v>39</v>
      </c>
      <c r="B239" s="1" t="e">
        <f>HLOOKUP(C239,Programacion!$K$4:$NL$6,3,0)</f>
        <v>#N/A</v>
      </c>
      <c r="C239" s="35">
        <f t="shared" ref="C239" si="20">C238+2</f>
        <v>43577</v>
      </c>
      <c r="D239" s="2" t="e">
        <f>IF(HLOOKUP(C239,Programacion!$K$4:$NL$12,4,0)="V","V",IF(HLOOKUP(C239,Programacion!$K$4:$NL$12,4,0)="F","F",HLOOKUP(C239,Programacion!$K$4:$NL$12,8,0)))</f>
        <v>#N/A</v>
      </c>
      <c r="E239" s="15" t="e">
        <f>UPPER(IF(D239="e",HLOOKUP(C239,Programacion!$K$4:$NQ$12,9,0),IF(D239="V","VACACION", IF(D239="F",HLOOKUP(C239,Programacion!$K$4:$NQ$12,9,0),IF(ISERROR(VLOOKUP(D239,Programacion!$A$19:$H$249,2,0))," ",IF(VLOOKUP(C239,Programacion!$K$20:$M$249,3,0)&lt;&gt;" ",VLOOKUP(C239,Programacion!$K$20:$M$249,3,0),VLOOKUP(D239,Programacion!$A$19:$H$249,2,0)))))))</f>
        <v>#N/A</v>
      </c>
      <c r="F239" s="270" t="e">
        <f>UPPER(IF(D239="e",HLOOKUP(C239,Programacion!$K$4:$NQ$12,9,0),IF(D239="V","VACACION", IF(D239="F",HLOOKUP(C239,Programacion!$K$4:$NQ$12,9,0),IF(ISERROR(VLOOKUP(D239,Programacion!$A$19:$H$249,6,0))," ",IF(VLOOKUP(C239,Programacion!$K$20:$O$249,4,0)&lt;&gt;" ",VLOOKUP(C239,Programacion!$K$20:$O$249,4,0),VLOOKUP(D239,Programacion!$A$19:$H$249,6,0)))))))</f>
        <v>#N/A</v>
      </c>
      <c r="G239" s="271"/>
      <c r="H239" s="36"/>
      <c r="I239" s="36"/>
      <c r="J239" s="37"/>
      <c r="K239" s="55"/>
      <c r="L239" s="56"/>
      <c r="M239" s="65"/>
    </row>
    <row r="240" spans="1:13" ht="15" x14ac:dyDescent="0.2">
      <c r="A240" s="267"/>
      <c r="B240" s="1" t="e">
        <f>HLOOKUP(C240,Programacion!$K$4:$NL$6,3,0)</f>
        <v>#N/A</v>
      </c>
      <c r="C240" s="16">
        <f t="shared" si="9"/>
        <v>43578</v>
      </c>
      <c r="D240" s="2" t="e">
        <f>IF(HLOOKUP(C240,Programacion!$K$4:$NL$12,4,0)="V","V",IF(HLOOKUP(C240,Programacion!$K$4:$NL$12,4,0)="F","F",HLOOKUP(C240,Programacion!$K$4:$NL$12,8,0)))</f>
        <v>#N/A</v>
      </c>
      <c r="E240" s="15" t="e">
        <f>UPPER(IF(D240="e",HLOOKUP(C240,Programacion!$K$4:$NQ$12,9,0),IF(D240="V","VACACION", IF(D240="F",HLOOKUP(C240,Programacion!$K$4:$NQ$12,9,0),IF(ISERROR(VLOOKUP(D240,Programacion!$A$19:$H$249,2,0))," ",IF(VLOOKUP(C240,Programacion!$K$20:$M$249,3,0)&lt;&gt;" ",VLOOKUP(C240,Programacion!$K$20:$M$249,3,0),VLOOKUP(D240,Programacion!$A$19:$H$249,2,0)))))))</f>
        <v>#N/A</v>
      </c>
      <c r="F240" s="270" t="e">
        <f>UPPER(IF(D240="e",HLOOKUP(C240,Programacion!$K$4:$NQ$12,9,0),IF(D240="V","VACACION", IF(D240="F",HLOOKUP(C240,Programacion!$K$4:$NQ$12,9,0),IF(ISERROR(VLOOKUP(D240,Programacion!$A$19:$H$249,6,0))," ",IF(VLOOKUP(C240,Programacion!$K$20:$O$249,4,0)&lt;&gt;" ",VLOOKUP(C240,Programacion!$K$20:$O$249,4,0),VLOOKUP(D240,Programacion!$A$19:$H$249,6,0)))))))</f>
        <v>#N/A</v>
      </c>
      <c r="G240" s="271"/>
      <c r="H240" s="18"/>
      <c r="I240" s="18"/>
      <c r="J240" s="19"/>
      <c r="K240" s="55"/>
      <c r="L240" s="56"/>
      <c r="M240" s="65"/>
    </row>
    <row r="241" spans="1:13" ht="15" x14ac:dyDescent="0.2">
      <c r="A241" s="267"/>
      <c r="B241" s="1" t="e">
        <f>HLOOKUP(C241,Programacion!$K$4:$NL$6,3,0)</f>
        <v>#N/A</v>
      </c>
      <c r="C241" s="16">
        <f t="shared" si="9"/>
        <v>43579</v>
      </c>
      <c r="D241" s="2" t="e">
        <f>IF(HLOOKUP(C241,Programacion!$K$4:$NL$12,4,0)="V","V",IF(HLOOKUP(C241,Programacion!$K$4:$NL$12,4,0)="F","F",HLOOKUP(C241,Programacion!$K$4:$NL$12,8,0)))</f>
        <v>#N/A</v>
      </c>
      <c r="E241" s="15" t="e">
        <f>UPPER(IF(D241="e",HLOOKUP(C241,Programacion!$K$4:$NQ$12,9,0),IF(D241="V","VACACION", IF(D241="F",HLOOKUP(C241,Programacion!$K$4:$NQ$12,9,0),IF(ISERROR(VLOOKUP(D241,Programacion!$A$19:$H$249,2,0))," ",IF(VLOOKUP(C241,Programacion!$K$20:$M$249,3,0)&lt;&gt;" ",VLOOKUP(C241,Programacion!$K$20:$M$249,3,0),VLOOKUP(D241,Programacion!$A$19:$H$249,2,0)))))))</f>
        <v>#N/A</v>
      </c>
      <c r="F241" s="270" t="e">
        <f>UPPER(IF(D241="e",HLOOKUP(C241,Programacion!$K$4:$NQ$12,9,0),IF(D241="V","VACACION", IF(D241="F",HLOOKUP(C241,Programacion!$K$4:$NQ$12,9,0),IF(ISERROR(VLOOKUP(D241,Programacion!$A$19:$H$249,6,0))," ",IF(VLOOKUP(C241,Programacion!$K$20:$O$249,4,0)&lt;&gt;" ",VLOOKUP(C241,Programacion!$K$20:$O$249,4,0),VLOOKUP(D241,Programacion!$A$19:$H$249,6,0)))))))</f>
        <v>#N/A</v>
      </c>
      <c r="G241" s="271"/>
      <c r="H241" s="18"/>
      <c r="I241" s="18"/>
      <c r="J241" s="19"/>
      <c r="K241" s="55"/>
      <c r="L241" s="56"/>
      <c r="M241" s="65"/>
    </row>
    <row r="242" spans="1:13" ht="15" x14ac:dyDescent="0.2">
      <c r="A242" s="267"/>
      <c r="B242" s="1" t="e">
        <f>HLOOKUP(C242,Programacion!$K$4:$NL$6,3,0)</f>
        <v>#N/A</v>
      </c>
      <c r="C242" s="16">
        <f t="shared" ref="C242:C280" si="21">C241+1</f>
        <v>43580</v>
      </c>
      <c r="D242" s="2" t="e">
        <f>IF(HLOOKUP(C242,Programacion!$K$4:$NL$12,4,0)="V","V",IF(HLOOKUP(C242,Programacion!$K$4:$NL$12,4,0)="F","F",HLOOKUP(C242,Programacion!$K$4:$NL$12,8,0)))</f>
        <v>#N/A</v>
      </c>
      <c r="E242" s="15" t="e">
        <f>UPPER(IF(D242="e",HLOOKUP(C242,Programacion!$K$4:$NQ$12,9,0),IF(D242="V","VACACION", IF(D242="F",HLOOKUP(C242,Programacion!$K$4:$NQ$12,9,0),IF(ISERROR(VLOOKUP(D242,Programacion!$A$19:$H$249,2,0))," ",IF(VLOOKUP(C242,Programacion!$K$20:$M$249,3,0)&lt;&gt;" ",VLOOKUP(C242,Programacion!$K$20:$M$249,3,0),VLOOKUP(D242,Programacion!$A$19:$H$249,2,0)))))))</f>
        <v>#N/A</v>
      </c>
      <c r="F242" s="270" t="e">
        <f>UPPER(IF(D242="e",HLOOKUP(C242,Programacion!$K$4:$NQ$12,9,0),IF(D242="V","VACACION", IF(D242="F",HLOOKUP(C242,Programacion!$K$4:$NQ$12,9,0),IF(ISERROR(VLOOKUP(D242,Programacion!$A$19:$H$249,6,0))," ",IF(VLOOKUP(C242,Programacion!$K$20:$O$249,4,0)&lt;&gt;" ",VLOOKUP(C242,Programacion!$K$20:$O$249,4,0),VLOOKUP(D242,Programacion!$A$19:$H$249,6,0)))))))</f>
        <v>#N/A</v>
      </c>
      <c r="G242" s="271"/>
      <c r="H242" s="18"/>
      <c r="I242" s="18"/>
      <c r="J242" s="19"/>
      <c r="K242" s="55"/>
      <c r="L242" s="56"/>
      <c r="M242" s="65"/>
    </row>
    <row r="243" spans="1:13" ht="15" x14ac:dyDescent="0.2">
      <c r="A243" s="267"/>
      <c r="B243" s="1" t="e">
        <f>HLOOKUP(C243,Programacion!$K$4:$NL$6,3,0)</f>
        <v>#N/A</v>
      </c>
      <c r="C243" s="16">
        <f t="shared" si="21"/>
        <v>43581</v>
      </c>
      <c r="D243" s="2" t="e">
        <f>IF(HLOOKUP(C243,Programacion!$K$4:$NL$12,4,0)="V","V",IF(HLOOKUP(C243,Programacion!$K$4:$NL$12,4,0)="F","F",HLOOKUP(C243,Programacion!$K$4:$NL$12,8,0)))</f>
        <v>#N/A</v>
      </c>
      <c r="E243" s="15" t="e">
        <f>UPPER(IF(D243="e",HLOOKUP(C243,Programacion!$K$4:$NQ$12,9,0),IF(D243="V","VACACION", IF(D243="F",HLOOKUP(C243,Programacion!$K$4:$NQ$12,9,0),IF(ISERROR(VLOOKUP(D243,Programacion!$A$19:$H$249,2,0))," ",IF(VLOOKUP(C243,Programacion!$K$20:$M$249,3,0)&lt;&gt;" ",VLOOKUP(C243,Programacion!$K$20:$M$249,3,0),VLOOKUP(D243,Programacion!$A$19:$H$249,2,0)))))))</f>
        <v>#N/A</v>
      </c>
      <c r="F243" s="270" t="e">
        <f>UPPER(IF(D243="e",HLOOKUP(C243,Programacion!$K$4:$NQ$12,9,0),IF(D243="V","VACACION", IF(D243="F",HLOOKUP(C243,Programacion!$K$4:$NQ$12,9,0),IF(ISERROR(VLOOKUP(D243,Programacion!$A$19:$H$249,6,0))," ",IF(VLOOKUP(C243,Programacion!$K$20:$O$249,4,0)&lt;&gt;" ",VLOOKUP(C243,Programacion!$K$20:$O$249,4,0),VLOOKUP(D243,Programacion!$A$19:$H$249,6,0)))))))</f>
        <v>#N/A</v>
      </c>
      <c r="G243" s="271"/>
      <c r="H243" s="18"/>
      <c r="I243" s="18"/>
      <c r="J243" s="19"/>
      <c r="K243" s="55"/>
      <c r="L243" s="56"/>
      <c r="M243" s="65"/>
    </row>
    <row r="244" spans="1:13" ht="15" x14ac:dyDescent="0.2">
      <c r="A244" s="267"/>
      <c r="B244" s="1" t="e">
        <f>HLOOKUP(C244,Programacion!$K$4:$NL$6,3,0)</f>
        <v>#N/A</v>
      </c>
      <c r="C244" s="16">
        <f t="shared" si="21"/>
        <v>43582</v>
      </c>
      <c r="D244" s="2" t="e">
        <f>IF(HLOOKUP(C244,Programacion!$K$4:$NL$12,4,0)="V","V",IF(HLOOKUP(C244,Programacion!$K$4:$NL$12,4,0)="F","F",HLOOKUP(C244,Programacion!$K$4:$NL$12,8,0)))</f>
        <v>#N/A</v>
      </c>
      <c r="E244" s="15" t="e">
        <f>UPPER(IF(D244="e",HLOOKUP(C244,Programacion!$K$4:$NQ$12,9,0),IF(D244="V","VACACION", IF(D244="F",HLOOKUP(C244,Programacion!$K$4:$NQ$12,9,0),IF(ISERROR(VLOOKUP(D244,Programacion!$A$19:$H$249,2,0))," ",IF(VLOOKUP(C244,Programacion!$K$20:$M$249,3,0)&lt;&gt;" ",VLOOKUP(C244,Programacion!$K$20:$M$249,3,0),VLOOKUP(D244,Programacion!$A$19:$H$249,2,0)))))))</f>
        <v>#N/A</v>
      </c>
      <c r="F244" s="270" t="e">
        <f>UPPER(IF(D244="e",HLOOKUP(C244,Programacion!$K$4:$NQ$12,9,0),IF(D244="V","VACACION", IF(D244="F",HLOOKUP(C244,Programacion!$K$4:$NQ$12,9,0),IF(ISERROR(VLOOKUP(D244,Programacion!$A$19:$H$249,6,0))," ",IF(VLOOKUP(C244,Programacion!$K$20:$O$249,4,0)&lt;&gt;" ",VLOOKUP(C244,Programacion!$K$20:$O$249,4,0),VLOOKUP(D244,Programacion!$A$19:$H$249,6,0)))))))</f>
        <v>#N/A</v>
      </c>
      <c r="G244" s="271"/>
      <c r="H244" s="18"/>
      <c r="I244" s="18"/>
      <c r="J244" s="19"/>
      <c r="K244" s="55"/>
      <c r="L244" s="56"/>
      <c r="M244" s="36"/>
    </row>
    <row r="245" spans="1:13" ht="15" x14ac:dyDescent="0.2">
      <c r="A245" s="256">
        <v>40</v>
      </c>
      <c r="B245" s="1" t="e">
        <f>HLOOKUP(C245,Programacion!$K$4:$NL$6,3,0)</f>
        <v>#N/A</v>
      </c>
      <c r="C245" s="35">
        <f t="shared" ref="C245" si="22">C244+2</f>
        <v>43584</v>
      </c>
      <c r="D245" s="2" t="e">
        <f>IF(HLOOKUP(C245,Programacion!$K$4:$NL$12,4,0)="V","V",IF(HLOOKUP(C245,Programacion!$K$4:$NL$12,4,0)="F","F",HLOOKUP(C245,Programacion!$K$4:$NL$12,8,0)))</f>
        <v>#N/A</v>
      </c>
      <c r="E245" s="15" t="e">
        <f>UPPER(IF(D245="e",HLOOKUP(C245,Programacion!$K$4:$NQ$12,9,0),IF(D245="V","VACACION", IF(D245="F",HLOOKUP(C245,Programacion!$K$4:$NQ$12,9,0),IF(ISERROR(VLOOKUP(D245,Programacion!$A$19:$H$249,2,0))," ",IF(VLOOKUP(C245,Programacion!$K$20:$M$249,3,0)&lt;&gt;" ",VLOOKUP(C245,Programacion!$K$20:$M$249,3,0),VLOOKUP(D245,Programacion!$A$19:$H$249,2,0)))))))</f>
        <v>#N/A</v>
      </c>
      <c r="F245" s="270" t="e">
        <f>UPPER(IF(D245="e",HLOOKUP(C245,Programacion!$K$4:$NQ$12,9,0),IF(D245="V","VACACION", IF(D245="F",HLOOKUP(C245,Programacion!$K$4:$NQ$12,9,0),IF(ISERROR(VLOOKUP(D245,Programacion!$A$19:$H$249,6,0))," ",IF(VLOOKUP(C245,Programacion!$K$20:$O$249,4,0)&lt;&gt;" ",VLOOKUP(C245,Programacion!$K$20:$O$249,4,0),VLOOKUP(D245,Programacion!$A$19:$H$249,6,0)))))))</f>
        <v>#N/A</v>
      </c>
      <c r="G245" s="271"/>
      <c r="H245" s="36"/>
      <c r="I245" s="36"/>
      <c r="J245" s="37"/>
      <c r="K245" s="55"/>
      <c r="L245" s="56"/>
      <c r="M245" s="65"/>
    </row>
    <row r="246" spans="1:13" ht="15" x14ac:dyDescent="0.2">
      <c r="A246" s="267"/>
      <c r="B246" s="1" t="e">
        <f>HLOOKUP(C246,Programacion!$K$4:$NL$6,3,0)</f>
        <v>#N/A</v>
      </c>
      <c r="C246" s="16">
        <f t="shared" si="21"/>
        <v>43585</v>
      </c>
      <c r="D246" s="2" t="e">
        <f>IF(HLOOKUP(C246,Programacion!$K$4:$NL$12,4,0)="V","V",IF(HLOOKUP(C246,Programacion!$K$4:$NL$12,4,0)="F","F",HLOOKUP(C246,Programacion!$K$4:$NL$12,8,0)))</f>
        <v>#N/A</v>
      </c>
      <c r="E246" s="15" t="e">
        <f>UPPER(IF(D246="e",HLOOKUP(C246,Programacion!$K$4:$NQ$12,9,0),IF(D246="V","VACACION", IF(D246="F",HLOOKUP(C246,Programacion!$K$4:$NQ$12,9,0),IF(ISERROR(VLOOKUP(D246,Programacion!$A$19:$H$249,2,0))," ",IF(VLOOKUP(C246,Programacion!$K$20:$M$249,3,0)&lt;&gt;" ",VLOOKUP(C246,Programacion!$K$20:$M$249,3,0),VLOOKUP(D246,Programacion!$A$19:$H$249,2,0)))))))</f>
        <v>#N/A</v>
      </c>
      <c r="F246" s="270" t="e">
        <f>UPPER(IF(D246="e",HLOOKUP(C246,Programacion!$K$4:$NQ$12,9,0),IF(D246="V","VACACION", IF(D246="F",HLOOKUP(C246,Programacion!$K$4:$NQ$12,9,0),IF(ISERROR(VLOOKUP(D246,Programacion!$A$19:$H$249,6,0))," ",IF(VLOOKUP(C246,Programacion!$K$20:$O$249,4,0)&lt;&gt;" ",VLOOKUP(C246,Programacion!$K$20:$O$249,4,0),VLOOKUP(D246,Programacion!$A$19:$H$249,6,0)))))))</f>
        <v>#N/A</v>
      </c>
      <c r="G246" s="271"/>
      <c r="H246" s="18"/>
      <c r="I246" s="18"/>
      <c r="J246" s="19"/>
      <c r="K246" s="55"/>
      <c r="L246" s="56"/>
      <c r="M246" s="65"/>
    </row>
    <row r="247" spans="1:13" ht="15" x14ac:dyDescent="0.2">
      <c r="A247" s="267"/>
      <c r="B247" s="1" t="e">
        <f>HLOOKUP(C247,Programacion!$K$4:$NL$6,3,0)</f>
        <v>#N/A</v>
      </c>
      <c r="C247" s="16">
        <f t="shared" si="21"/>
        <v>43586</v>
      </c>
      <c r="D247" s="2" t="e">
        <f>IF(HLOOKUP(C247,Programacion!$K$4:$NL$12,4,0)="V","V",IF(HLOOKUP(C247,Programacion!$K$4:$NL$12,4,0)="F","F",HLOOKUP(C247,Programacion!$K$4:$NL$12,8,0)))</f>
        <v>#N/A</v>
      </c>
      <c r="E247" s="15" t="e">
        <f>UPPER(IF(D247="e",HLOOKUP(C247,Programacion!$K$4:$NQ$12,9,0),IF(D247="V","VACACION", IF(D247="F",HLOOKUP(C247,Programacion!$K$4:$NQ$12,9,0),IF(ISERROR(VLOOKUP(D247,Programacion!$A$19:$H$249,2,0))," ",IF(VLOOKUP(C247,Programacion!$K$20:$M$249,3,0)&lt;&gt;" ",VLOOKUP(C247,Programacion!$K$20:$M$249,3,0),VLOOKUP(D247,Programacion!$A$19:$H$249,2,0)))))))</f>
        <v>#N/A</v>
      </c>
      <c r="F247" s="270" t="e">
        <f>UPPER(IF(D247="e",HLOOKUP(C247,Programacion!$K$4:$NQ$12,9,0),IF(D247="V","VACACION", IF(D247="F",HLOOKUP(C247,Programacion!$K$4:$NQ$12,9,0),IF(ISERROR(VLOOKUP(D247,Programacion!$A$19:$H$249,6,0))," ",IF(VLOOKUP(C247,Programacion!$K$20:$O$249,4,0)&lt;&gt;" ",VLOOKUP(C247,Programacion!$K$20:$O$249,4,0),VLOOKUP(D247,Programacion!$A$19:$H$249,6,0)))))))</f>
        <v>#N/A</v>
      </c>
      <c r="G247" s="271"/>
      <c r="H247" s="18"/>
      <c r="I247" s="18"/>
      <c r="J247" s="19"/>
      <c r="K247" s="55"/>
      <c r="L247" s="56"/>
      <c r="M247" s="65"/>
    </row>
    <row r="248" spans="1:13" ht="15" x14ac:dyDescent="0.2">
      <c r="A248" s="267"/>
      <c r="B248" s="1" t="e">
        <f>HLOOKUP(C248,Programacion!$K$4:$NL$6,3,0)</f>
        <v>#N/A</v>
      </c>
      <c r="C248" s="16">
        <f t="shared" si="21"/>
        <v>43587</v>
      </c>
      <c r="D248" s="2" t="e">
        <f>IF(HLOOKUP(C248,Programacion!$K$4:$NL$12,4,0)="V","V",IF(HLOOKUP(C248,Programacion!$K$4:$NL$12,4,0)="F","F",HLOOKUP(C248,Programacion!$K$4:$NL$12,8,0)))</f>
        <v>#N/A</v>
      </c>
      <c r="E248" s="15" t="e">
        <f>UPPER(IF(D248="e",HLOOKUP(C248,Programacion!$K$4:$NQ$12,9,0),IF(D248="V","VACACION", IF(D248="F",HLOOKUP(C248,Programacion!$K$4:$NQ$12,9,0),IF(ISERROR(VLOOKUP(D248,Programacion!$A$19:$H$249,2,0))," ",IF(VLOOKUP(C248,Programacion!$K$20:$M$249,3,0)&lt;&gt;" ",VLOOKUP(C248,Programacion!$K$20:$M$249,3,0),VLOOKUP(D248,Programacion!$A$19:$H$249,2,0)))))))</f>
        <v>#N/A</v>
      </c>
      <c r="F248" s="270" t="e">
        <f>UPPER(IF(D248="e",HLOOKUP(C248,Programacion!$K$4:$NQ$12,9,0),IF(D248="V","VACACION", IF(D248="F",HLOOKUP(C248,Programacion!$K$4:$NQ$12,9,0),IF(ISERROR(VLOOKUP(D248,Programacion!$A$19:$H$249,6,0))," ",IF(VLOOKUP(C248,Programacion!$K$20:$O$249,4,0)&lt;&gt;" ",VLOOKUP(C248,Programacion!$K$20:$O$249,4,0),VLOOKUP(D248,Programacion!$A$19:$H$249,6,0)))))))</f>
        <v>#N/A</v>
      </c>
      <c r="G248" s="271"/>
      <c r="H248" s="18"/>
      <c r="I248" s="18"/>
      <c r="J248" s="19"/>
      <c r="K248" s="55"/>
      <c r="L248" s="56"/>
      <c r="M248" s="65"/>
    </row>
    <row r="249" spans="1:13" ht="15" customHeight="1" x14ac:dyDescent="0.2">
      <c r="A249" s="267"/>
      <c r="B249" s="1" t="e">
        <f>HLOOKUP(C249,Programacion!$K$4:$NL$6,3,0)</f>
        <v>#N/A</v>
      </c>
      <c r="C249" s="16">
        <f t="shared" si="21"/>
        <v>43588</v>
      </c>
      <c r="D249" s="2" t="e">
        <f>IF(HLOOKUP(C249,Programacion!$K$4:$NL$12,4,0)="V","V",IF(HLOOKUP(C249,Programacion!$K$4:$NL$12,4,0)="F","F",HLOOKUP(C249,Programacion!$K$4:$NL$12,8,0)))</f>
        <v>#N/A</v>
      </c>
      <c r="E249" s="15" t="e">
        <f>UPPER(IF(D249="e",HLOOKUP(C249,Programacion!$K$4:$NQ$12,9,0),IF(D249="V","VACACION", IF(D249="F",HLOOKUP(C249,Programacion!$K$4:$NQ$12,9,0),IF(ISERROR(VLOOKUP(D249,Programacion!$A$19:$H$249,2,0))," ",IF(VLOOKUP(C249,Programacion!$K$20:$M$249,3,0)&lt;&gt;" ",VLOOKUP(C249,Programacion!$K$20:$M$249,3,0),VLOOKUP(D249,Programacion!$A$19:$H$249,2,0)))))))</f>
        <v>#N/A</v>
      </c>
      <c r="F249" s="270" t="e">
        <f>UPPER(IF(D249="e",HLOOKUP(C249,Programacion!$K$4:$NQ$12,9,0),IF(D249="V","VACACION", IF(D249="F",HLOOKUP(C249,Programacion!$K$4:$NQ$12,9,0),IF(ISERROR(VLOOKUP(D249,Programacion!$A$19:$H$249,6,0))," ",IF(VLOOKUP(C249,Programacion!$K$20:$O$249,4,0)&lt;&gt;" ",VLOOKUP(C249,Programacion!$K$20:$O$249,4,0),VLOOKUP(D249,Programacion!$A$19:$H$249,6,0)))))))</f>
        <v>#N/A</v>
      </c>
      <c r="G249" s="271"/>
      <c r="H249" s="18"/>
      <c r="I249" s="18"/>
      <c r="J249" s="19"/>
      <c r="K249" s="55"/>
      <c r="L249" s="56"/>
      <c r="M249" s="65"/>
    </row>
    <row r="250" spans="1:13" ht="15" x14ac:dyDescent="0.2">
      <c r="A250" s="267"/>
      <c r="B250" s="1" t="e">
        <f>HLOOKUP(C250,Programacion!$K$4:$NL$6,3,0)</f>
        <v>#N/A</v>
      </c>
      <c r="C250" s="16">
        <f t="shared" si="21"/>
        <v>43589</v>
      </c>
      <c r="D250" s="2" t="e">
        <f>IF(HLOOKUP(C250,Programacion!$K$4:$NL$12,4,0)="V","V",IF(HLOOKUP(C250,Programacion!$K$4:$NL$12,4,0)="F","F",HLOOKUP(C250,Programacion!$K$4:$NL$12,8,0)))</f>
        <v>#N/A</v>
      </c>
      <c r="E250" s="15" t="e">
        <f>UPPER(IF(D250="e",HLOOKUP(C250,Programacion!$K$4:$NQ$12,9,0),IF(D250="V","VACACION", IF(D250="F",HLOOKUP(C250,Programacion!$K$4:$NQ$12,9,0),IF(ISERROR(VLOOKUP(D250,Programacion!$A$19:$H$249,2,0))," ",IF(VLOOKUP(C250,Programacion!$K$20:$M$249,3,0)&lt;&gt;" ",VLOOKUP(C250,Programacion!$K$20:$M$249,3,0),VLOOKUP(D250,Programacion!$A$19:$H$249,2,0)))))))</f>
        <v>#N/A</v>
      </c>
      <c r="F250" s="270" t="e">
        <f>UPPER(IF(D250="e",HLOOKUP(C250,Programacion!$K$4:$NQ$12,9,0),IF(D250="V","VACACION", IF(D250="F",HLOOKUP(C250,Programacion!$K$4:$NQ$12,9,0),IF(ISERROR(VLOOKUP(D250,Programacion!$A$19:$H$249,6,0))," ",IF(VLOOKUP(C250,Programacion!$K$20:$O$249,4,0)&lt;&gt;" ",VLOOKUP(C250,Programacion!$K$20:$O$249,4,0),VLOOKUP(D250,Programacion!$A$19:$H$249,6,0)))))))</f>
        <v>#N/A</v>
      </c>
      <c r="G250" s="271"/>
      <c r="H250" s="18"/>
      <c r="I250" s="18"/>
      <c r="J250" s="19"/>
      <c r="K250" s="55"/>
      <c r="L250" s="56"/>
      <c r="M250" s="36"/>
    </row>
    <row r="251" spans="1:13" ht="15" x14ac:dyDescent="0.2">
      <c r="A251" s="256">
        <v>41</v>
      </c>
      <c r="B251" s="1" t="e">
        <f>HLOOKUP(C251,Programacion!$K$4:$NL$6,3,0)</f>
        <v>#N/A</v>
      </c>
      <c r="C251" s="35">
        <f t="shared" ref="C251" si="23">C250+2</f>
        <v>43591</v>
      </c>
      <c r="D251" s="2" t="e">
        <f>IF(HLOOKUP(C251,Programacion!$K$4:$NL$12,4,0)="V","V",IF(HLOOKUP(C251,Programacion!$K$4:$NL$12,4,0)="F","F",HLOOKUP(C251,Programacion!$K$4:$NL$12,8,0)))</f>
        <v>#N/A</v>
      </c>
      <c r="E251" s="15" t="e">
        <f>UPPER(IF(D251="e",HLOOKUP(C251,Programacion!$K$4:$NQ$12,9,0),IF(D251="V","VACACION", IF(D251="F",HLOOKUP(C251,Programacion!$K$4:$NQ$12,9,0),IF(ISERROR(VLOOKUP(D251,Programacion!$A$19:$H$249,2,0))," ",IF(VLOOKUP(C251,Programacion!$K$20:$M$249,3,0)&lt;&gt;" ",VLOOKUP(C251,Programacion!$K$20:$M$249,3,0),VLOOKUP(D251,Programacion!$A$19:$H$249,2,0)))))))</f>
        <v>#N/A</v>
      </c>
      <c r="F251" s="270" t="e">
        <f>UPPER(IF(D251="e",HLOOKUP(C251,Programacion!$K$4:$NQ$12,9,0),IF(D251="V","VACACION", IF(D251="F",HLOOKUP(C251,Programacion!$K$4:$NQ$12,9,0),IF(ISERROR(VLOOKUP(D251,Programacion!$A$19:$H$249,6,0))," ",IF(VLOOKUP(C251,Programacion!$K$20:$O$249,4,0)&lt;&gt;" ",VLOOKUP(C251,Programacion!$K$20:$O$249,4,0),VLOOKUP(D251,Programacion!$A$19:$H$249,6,0)))))))</f>
        <v>#N/A</v>
      </c>
      <c r="G251" s="271"/>
      <c r="H251" s="36"/>
      <c r="I251" s="36"/>
      <c r="J251" s="37"/>
      <c r="K251" s="55"/>
      <c r="L251" s="56"/>
      <c r="M251" s="65"/>
    </row>
    <row r="252" spans="1:13" ht="15" x14ac:dyDescent="0.2">
      <c r="A252" s="267"/>
      <c r="B252" s="1" t="e">
        <f>HLOOKUP(C252,Programacion!$K$4:$NL$6,3,0)</f>
        <v>#N/A</v>
      </c>
      <c r="C252" s="16">
        <f t="shared" si="21"/>
        <v>43592</v>
      </c>
      <c r="D252" s="2" t="e">
        <f>IF(HLOOKUP(C252,Programacion!$K$4:$NL$12,4,0)="V","V",IF(HLOOKUP(C252,Programacion!$K$4:$NL$12,4,0)="F","F",HLOOKUP(C252,Programacion!$K$4:$NL$12,8,0)))</f>
        <v>#N/A</v>
      </c>
      <c r="E252" s="15" t="e">
        <f>UPPER(IF(D252="e",HLOOKUP(C252,Programacion!$K$4:$NQ$12,9,0),IF(D252="V","VACACION", IF(D252="F",HLOOKUP(C252,Programacion!$K$4:$NQ$12,9,0),IF(ISERROR(VLOOKUP(D252,Programacion!$A$19:$H$249,2,0))," ",IF(VLOOKUP(C252,Programacion!$K$20:$M$249,3,0)&lt;&gt;" ",VLOOKUP(C252,Programacion!$K$20:$M$249,3,0),VLOOKUP(D252,Programacion!$A$19:$H$249,2,0)))))))</f>
        <v>#N/A</v>
      </c>
      <c r="F252" s="270" t="e">
        <f>UPPER(IF(D252="e",HLOOKUP(C252,Programacion!$K$4:$NQ$12,9,0),IF(D252="V","VACACION", IF(D252="F",HLOOKUP(C252,Programacion!$K$4:$NQ$12,9,0),IF(ISERROR(VLOOKUP(D252,Programacion!$A$19:$H$249,6,0))," ",IF(VLOOKUP(C252,Programacion!$K$20:$O$249,4,0)&lt;&gt;" ",VLOOKUP(C252,Programacion!$K$20:$O$249,4,0),VLOOKUP(D252,Programacion!$A$19:$H$249,6,0)))))))</f>
        <v>#N/A</v>
      </c>
      <c r="G252" s="271"/>
      <c r="H252" s="18"/>
      <c r="I252" s="18"/>
      <c r="J252" s="19"/>
      <c r="K252" s="55"/>
      <c r="L252" s="56"/>
      <c r="M252" s="65"/>
    </row>
    <row r="253" spans="1:13" ht="15" x14ac:dyDescent="0.2">
      <c r="A253" s="267"/>
      <c r="B253" s="1" t="e">
        <f>HLOOKUP(C253,Programacion!$K$4:$NL$6,3,0)</f>
        <v>#N/A</v>
      </c>
      <c r="C253" s="16">
        <f t="shared" si="21"/>
        <v>43593</v>
      </c>
      <c r="D253" s="2" t="e">
        <f>IF(HLOOKUP(C253,Programacion!$K$4:$NL$12,4,0)="V","V",IF(HLOOKUP(C253,Programacion!$K$4:$NL$12,4,0)="F","F",HLOOKUP(C253,Programacion!$K$4:$NL$12,8,0)))</f>
        <v>#N/A</v>
      </c>
      <c r="E253" s="15" t="e">
        <f>UPPER(IF(D253="e",HLOOKUP(C253,Programacion!$K$4:$NQ$12,9,0),IF(D253="V","VACACION", IF(D253="F",HLOOKUP(C253,Programacion!$K$4:$NQ$12,9,0),IF(ISERROR(VLOOKUP(D253,Programacion!$A$19:$H$249,2,0))," ",IF(VLOOKUP(C253,Programacion!$K$20:$M$249,3,0)&lt;&gt;" ",VLOOKUP(C253,Programacion!$K$20:$M$249,3,0),VLOOKUP(D253,Programacion!$A$19:$H$249,2,0)))))))</f>
        <v>#N/A</v>
      </c>
      <c r="F253" s="270" t="e">
        <f>UPPER(IF(D253="e",HLOOKUP(C253,Programacion!$K$4:$NQ$12,9,0),IF(D253="V","VACACION", IF(D253="F",HLOOKUP(C253,Programacion!$K$4:$NQ$12,9,0),IF(ISERROR(VLOOKUP(D253,Programacion!$A$19:$H$249,6,0))," ",IF(VLOOKUP(C253,Programacion!$K$20:$O$249,4,0)&lt;&gt;" ",VLOOKUP(C253,Programacion!$K$20:$O$249,4,0),VLOOKUP(D253,Programacion!$A$19:$H$249,6,0)))))))</f>
        <v>#N/A</v>
      </c>
      <c r="G253" s="271"/>
      <c r="H253" s="18"/>
      <c r="I253" s="18"/>
      <c r="J253" s="19"/>
      <c r="K253" s="55"/>
      <c r="L253" s="56"/>
      <c r="M253" s="65"/>
    </row>
    <row r="254" spans="1:13" ht="15" x14ac:dyDescent="0.2">
      <c r="A254" s="267"/>
      <c r="B254" s="1" t="e">
        <f>HLOOKUP(C254,Programacion!$K$4:$NL$6,3,0)</f>
        <v>#N/A</v>
      </c>
      <c r="C254" s="16">
        <f t="shared" si="21"/>
        <v>43594</v>
      </c>
      <c r="D254" s="2" t="e">
        <f>IF(HLOOKUP(C254,Programacion!$K$4:$NL$12,4,0)="V","V",IF(HLOOKUP(C254,Programacion!$K$4:$NL$12,4,0)="F","F",HLOOKUP(C254,Programacion!$K$4:$NL$12,8,0)))</f>
        <v>#N/A</v>
      </c>
      <c r="E254" s="15" t="e">
        <f>UPPER(IF(D254="e",HLOOKUP(C254,Programacion!$K$4:$NQ$12,9,0),IF(D254="V","VACACION", IF(D254="F",HLOOKUP(C254,Programacion!$K$4:$NQ$12,9,0),IF(ISERROR(VLOOKUP(D254,Programacion!$A$19:$H$249,2,0))," ",IF(VLOOKUP(C254,Programacion!$K$20:$M$249,3,0)&lt;&gt;" ",VLOOKUP(C254,Programacion!$K$20:$M$249,3,0),VLOOKUP(D254,Programacion!$A$19:$H$249,2,0)))))))</f>
        <v>#N/A</v>
      </c>
      <c r="F254" s="270" t="e">
        <f>UPPER(IF(D254="e",HLOOKUP(C254,Programacion!$K$4:$NQ$12,9,0),IF(D254="V","VACACION", IF(D254="F",HLOOKUP(C254,Programacion!$K$4:$NQ$12,9,0),IF(ISERROR(VLOOKUP(D254,Programacion!$A$19:$H$249,6,0))," ",IF(VLOOKUP(C254,Programacion!$K$20:$O$249,4,0)&lt;&gt;" ",VLOOKUP(C254,Programacion!$K$20:$O$249,4,0),VLOOKUP(D254,Programacion!$A$19:$H$249,6,0)))))))</f>
        <v>#N/A</v>
      </c>
      <c r="G254" s="271"/>
      <c r="H254" s="18"/>
      <c r="I254" s="18"/>
      <c r="J254" s="19"/>
      <c r="K254" s="55"/>
      <c r="L254" s="56"/>
      <c r="M254" s="65"/>
    </row>
    <row r="255" spans="1:13" ht="15" x14ac:dyDescent="0.2">
      <c r="A255" s="267"/>
      <c r="B255" s="1" t="e">
        <f>HLOOKUP(C255,Programacion!$K$4:$NL$6,3,0)</f>
        <v>#N/A</v>
      </c>
      <c r="C255" s="16">
        <f t="shared" si="21"/>
        <v>43595</v>
      </c>
      <c r="D255" s="2" t="e">
        <f>IF(HLOOKUP(C255,Programacion!$K$4:$NL$12,4,0)="V","V",IF(HLOOKUP(C255,Programacion!$K$4:$NL$12,4,0)="F","F",HLOOKUP(C255,Programacion!$K$4:$NL$12,8,0)))</f>
        <v>#N/A</v>
      </c>
      <c r="E255" s="15" t="e">
        <f>UPPER(IF(D255="e",HLOOKUP(C255,Programacion!$K$4:$NQ$12,9,0),IF(D255="V","VACACION", IF(D255="F",HLOOKUP(C255,Programacion!$K$4:$NQ$12,9,0),IF(ISERROR(VLOOKUP(D255,Programacion!$A$19:$H$249,2,0))," ",IF(VLOOKUP(C255,Programacion!$K$20:$M$249,3,0)&lt;&gt;" ",VLOOKUP(C255,Programacion!$K$20:$M$249,3,0),VLOOKUP(D255,Programacion!$A$19:$H$249,2,0)))))))</f>
        <v>#N/A</v>
      </c>
      <c r="F255" s="270" t="e">
        <f>UPPER(IF(D255="e",HLOOKUP(C255,Programacion!$K$4:$NQ$12,9,0),IF(D255="V","VACACION", IF(D255="F",HLOOKUP(C255,Programacion!$K$4:$NQ$12,9,0),IF(ISERROR(VLOOKUP(D255,Programacion!$A$19:$H$249,6,0))," ",IF(VLOOKUP(C255,Programacion!$K$20:$O$249,4,0)&lt;&gt;" ",VLOOKUP(C255,Programacion!$K$20:$O$249,4,0),VLOOKUP(D255,Programacion!$A$19:$H$249,6,0)))))))</f>
        <v>#N/A</v>
      </c>
      <c r="G255" s="271"/>
      <c r="H255" s="18"/>
      <c r="I255" s="18"/>
      <c r="J255" s="19"/>
      <c r="K255" s="55"/>
      <c r="L255" s="56"/>
      <c r="M255" s="65"/>
    </row>
    <row r="256" spans="1:13" ht="15" x14ac:dyDescent="0.2">
      <c r="A256" s="267"/>
      <c r="B256" s="1" t="e">
        <f>HLOOKUP(C256,Programacion!$K$4:$NL$6,3,0)</f>
        <v>#N/A</v>
      </c>
      <c r="C256" s="16">
        <f t="shared" si="21"/>
        <v>43596</v>
      </c>
      <c r="D256" s="2" t="e">
        <f>IF(HLOOKUP(C256,Programacion!$K$4:$NL$12,4,0)="V","V",IF(HLOOKUP(C256,Programacion!$K$4:$NL$12,4,0)="F","F",HLOOKUP(C256,Programacion!$K$4:$NL$12,8,0)))</f>
        <v>#N/A</v>
      </c>
      <c r="E256" s="15" t="e">
        <f>UPPER(IF(D256="e",HLOOKUP(C256,Programacion!$K$4:$NQ$12,9,0),IF(D256="V","VACACION", IF(D256="F",HLOOKUP(C256,Programacion!$K$4:$NQ$12,9,0),IF(ISERROR(VLOOKUP(D256,Programacion!$A$19:$H$249,2,0))," ",IF(VLOOKUP(C256,Programacion!$K$20:$M$249,3,0)&lt;&gt;" ",VLOOKUP(C256,Programacion!$K$20:$M$249,3,0),VLOOKUP(D256,Programacion!$A$19:$H$249,2,0)))))))</f>
        <v>#N/A</v>
      </c>
      <c r="F256" s="270" t="e">
        <f>UPPER(IF(D256="e",HLOOKUP(C256,Programacion!$K$4:$NQ$12,9,0),IF(D256="V","VACACION", IF(D256="F",HLOOKUP(C256,Programacion!$K$4:$NQ$12,9,0),IF(ISERROR(VLOOKUP(D256,Programacion!$A$19:$H$249,6,0))," ",IF(VLOOKUP(C256,Programacion!$K$20:$O$249,4,0)&lt;&gt;" ",VLOOKUP(C256,Programacion!$K$20:$O$249,4,0),VLOOKUP(D256,Programacion!$A$19:$H$249,6,0)))))))</f>
        <v>#N/A</v>
      </c>
      <c r="G256" s="271"/>
      <c r="H256" s="18"/>
      <c r="I256" s="18"/>
      <c r="J256" s="19"/>
      <c r="K256" s="55"/>
      <c r="L256" s="56"/>
      <c r="M256" s="36"/>
    </row>
    <row r="257" spans="1:13" ht="15" x14ac:dyDescent="0.2">
      <c r="A257" s="256">
        <v>42</v>
      </c>
      <c r="B257" s="1" t="e">
        <f>HLOOKUP(C257,Programacion!$K$4:$NL$6,3,0)</f>
        <v>#N/A</v>
      </c>
      <c r="C257" s="35">
        <f t="shared" ref="C257" si="24">C256+2</f>
        <v>43598</v>
      </c>
      <c r="D257" s="2" t="e">
        <f>IF(HLOOKUP(C257,Programacion!$K$4:$NL$12,4,0)="V","V",IF(HLOOKUP(C257,Programacion!$K$4:$NL$12,4,0)="F","F",HLOOKUP(C257,Programacion!$K$4:$NL$12,8,0)))</f>
        <v>#N/A</v>
      </c>
      <c r="E257" s="15" t="e">
        <f>UPPER(IF(D257="e",HLOOKUP(C257,Programacion!$K$4:$NQ$12,9,0),IF(D257="V","VACACION", IF(D257="F",HLOOKUP(C257,Programacion!$K$4:$NQ$12,9,0),IF(ISERROR(VLOOKUP(D257,Programacion!$A$19:$H$249,2,0))," ",IF(VLOOKUP(C257,Programacion!$K$20:$M$249,3,0)&lt;&gt;" ",VLOOKUP(C257,Programacion!$K$20:$M$249,3,0),VLOOKUP(D257,Programacion!$A$19:$H$249,2,0)))))))</f>
        <v>#N/A</v>
      </c>
      <c r="F257" s="270" t="e">
        <f>UPPER(IF(D257="e",HLOOKUP(C257,Programacion!$K$4:$NQ$12,9,0),IF(D257="V","VACACION", IF(D257="F",HLOOKUP(C257,Programacion!$K$4:$NQ$12,9,0),IF(ISERROR(VLOOKUP(D257,Programacion!$A$19:$H$249,6,0))," ",IF(VLOOKUP(C257,Programacion!$K$20:$O$249,4,0)&lt;&gt;" ",VLOOKUP(C257,Programacion!$K$20:$O$249,4,0),VLOOKUP(D257,Programacion!$A$19:$H$249,6,0)))))))</f>
        <v>#N/A</v>
      </c>
      <c r="G257" s="271"/>
      <c r="H257" s="36"/>
      <c r="I257" s="36"/>
      <c r="J257" s="37"/>
      <c r="K257" s="55"/>
      <c r="L257" s="56"/>
      <c r="M257" s="65"/>
    </row>
    <row r="258" spans="1:13" ht="15" x14ac:dyDescent="0.2">
      <c r="A258" s="267"/>
      <c r="B258" s="1" t="e">
        <f>HLOOKUP(C258,Programacion!$K$4:$NL$6,3,0)</f>
        <v>#N/A</v>
      </c>
      <c r="C258" s="16">
        <f t="shared" si="21"/>
        <v>43599</v>
      </c>
      <c r="D258" s="2" t="e">
        <f>IF(HLOOKUP(C258,Programacion!$K$4:$NL$12,4,0)="V","V",IF(HLOOKUP(C258,Programacion!$K$4:$NL$12,4,0)="F","F",HLOOKUP(C258,Programacion!$K$4:$NL$12,8,0)))</f>
        <v>#N/A</v>
      </c>
      <c r="E258" s="15" t="e">
        <f>UPPER(IF(D258="e",HLOOKUP(C258,Programacion!$K$4:$NQ$12,9,0),IF(D258="V","VACACION", IF(D258="F",HLOOKUP(C258,Programacion!$K$4:$NQ$12,9,0),IF(ISERROR(VLOOKUP(D258,Programacion!$A$19:$H$249,2,0))," ",IF(VLOOKUP(C258,Programacion!$K$20:$M$249,3,0)&lt;&gt;" ",VLOOKUP(C258,Programacion!$K$20:$M$249,3,0),VLOOKUP(D258,Programacion!$A$19:$H$249,2,0)))))))</f>
        <v>#N/A</v>
      </c>
      <c r="F258" s="270" t="e">
        <f>UPPER(IF(D258="e",HLOOKUP(C258,Programacion!$K$4:$NQ$12,9,0),IF(D258="V","VACACION", IF(D258="F",HLOOKUP(C258,Programacion!$K$4:$NQ$12,9,0),IF(ISERROR(VLOOKUP(D258,Programacion!$A$19:$H$249,6,0))," ",IF(VLOOKUP(C258,Programacion!$K$20:$O$249,4,0)&lt;&gt;" ",VLOOKUP(C258,Programacion!$K$20:$O$249,4,0),VLOOKUP(D258,Programacion!$A$19:$H$249,6,0)))))))</f>
        <v>#N/A</v>
      </c>
      <c r="G258" s="271"/>
      <c r="H258" s="18"/>
      <c r="I258" s="18"/>
      <c r="J258" s="19"/>
      <c r="K258" s="55"/>
      <c r="L258" s="56"/>
      <c r="M258" s="65"/>
    </row>
    <row r="259" spans="1:13" ht="15" x14ac:dyDescent="0.2">
      <c r="A259" s="267"/>
      <c r="B259" s="1" t="e">
        <f>HLOOKUP(C259,Programacion!$K$4:$NL$6,3,0)</f>
        <v>#N/A</v>
      </c>
      <c r="C259" s="16">
        <f t="shared" si="21"/>
        <v>43600</v>
      </c>
      <c r="D259" s="2" t="e">
        <f>IF(HLOOKUP(C259,Programacion!$K$4:$NL$12,4,0)="V","V",IF(HLOOKUP(C259,Programacion!$K$4:$NL$12,4,0)="F","F",HLOOKUP(C259,Programacion!$K$4:$NL$12,8,0)))</f>
        <v>#N/A</v>
      </c>
      <c r="E259" s="15" t="e">
        <f>UPPER(IF(D259="e",HLOOKUP(C259,Programacion!$K$4:$NQ$12,9,0),IF(D259="V","VACACION", IF(D259="F",HLOOKUP(C259,Programacion!$K$4:$NQ$12,9,0),IF(ISERROR(VLOOKUP(D259,Programacion!$A$19:$H$249,2,0))," ",IF(VLOOKUP(C259,Programacion!$K$20:$M$249,3,0)&lt;&gt;" ",VLOOKUP(C259,Programacion!$K$20:$M$249,3,0),VLOOKUP(D259,Programacion!$A$19:$H$249,2,0)))))))</f>
        <v>#N/A</v>
      </c>
      <c r="F259" s="270" t="e">
        <f>UPPER(IF(D259="e",HLOOKUP(C259,Programacion!$K$4:$NQ$12,9,0),IF(D259="V","VACACION", IF(D259="F",HLOOKUP(C259,Programacion!$K$4:$NQ$12,9,0),IF(ISERROR(VLOOKUP(D259,Programacion!$A$19:$H$249,6,0))," ",IF(VLOOKUP(C259,Programacion!$K$20:$O$249,4,0)&lt;&gt;" ",VLOOKUP(C259,Programacion!$K$20:$O$249,4,0),VLOOKUP(D259,Programacion!$A$19:$H$249,6,0)))))))</f>
        <v>#N/A</v>
      </c>
      <c r="G259" s="271"/>
      <c r="H259" s="18"/>
      <c r="I259" s="18"/>
      <c r="J259" s="19"/>
      <c r="K259" s="55"/>
      <c r="L259" s="56"/>
      <c r="M259" s="65"/>
    </row>
    <row r="260" spans="1:13" ht="15" x14ac:dyDescent="0.2">
      <c r="A260" s="267"/>
      <c r="B260" s="1" t="e">
        <f>HLOOKUP(C260,Programacion!$K$4:$NL$6,3,0)</f>
        <v>#N/A</v>
      </c>
      <c r="C260" s="16">
        <f t="shared" si="21"/>
        <v>43601</v>
      </c>
      <c r="D260" s="2" t="e">
        <f>IF(HLOOKUP(C260,Programacion!$K$4:$NL$12,4,0)="V","V",IF(HLOOKUP(C260,Programacion!$K$4:$NL$12,4,0)="F","F",HLOOKUP(C260,Programacion!$K$4:$NL$12,8,0)))</f>
        <v>#N/A</v>
      </c>
      <c r="E260" s="15" t="e">
        <f>UPPER(IF(D260="e",HLOOKUP(C260,Programacion!$K$4:$NQ$12,9,0),IF(D260="V","VACACION", IF(D260="F",HLOOKUP(C260,Programacion!$K$4:$NQ$12,9,0),IF(ISERROR(VLOOKUP(D260,Programacion!$A$19:$H$249,2,0))," ",IF(VLOOKUP(C260,Programacion!$K$20:$M$249,3,0)&lt;&gt;" ",VLOOKUP(C260,Programacion!$K$20:$M$249,3,0),VLOOKUP(D260,Programacion!$A$19:$H$249,2,0)))))))</f>
        <v>#N/A</v>
      </c>
      <c r="F260" s="270" t="e">
        <f>UPPER(IF(D260="e",HLOOKUP(C260,Programacion!$K$4:$NQ$12,9,0),IF(D260="V","VACACION", IF(D260="F",HLOOKUP(C260,Programacion!$K$4:$NQ$12,9,0),IF(ISERROR(VLOOKUP(D260,Programacion!$A$19:$H$249,6,0))," ",IF(VLOOKUP(C260,Programacion!$K$20:$O$249,4,0)&lt;&gt;" ",VLOOKUP(C260,Programacion!$K$20:$O$249,4,0),VLOOKUP(D260,Programacion!$A$19:$H$249,6,0)))))))</f>
        <v>#N/A</v>
      </c>
      <c r="G260" s="271"/>
      <c r="H260" s="18"/>
      <c r="I260" s="18"/>
      <c r="J260" s="19"/>
      <c r="K260" s="55"/>
      <c r="L260" s="56"/>
      <c r="M260" s="65"/>
    </row>
    <row r="261" spans="1:13" ht="15" x14ac:dyDescent="0.2">
      <c r="A261" s="267"/>
      <c r="B261" s="1" t="e">
        <f>HLOOKUP(C261,Programacion!$K$4:$NL$6,3,0)</f>
        <v>#N/A</v>
      </c>
      <c r="C261" s="16">
        <f t="shared" si="21"/>
        <v>43602</v>
      </c>
      <c r="D261" s="2" t="e">
        <f>IF(HLOOKUP(C261,Programacion!$K$4:$NL$12,4,0)="V","V",IF(HLOOKUP(C261,Programacion!$K$4:$NL$12,4,0)="F","F",HLOOKUP(C261,Programacion!$K$4:$NL$12,8,0)))</f>
        <v>#N/A</v>
      </c>
      <c r="E261" s="15" t="e">
        <f>UPPER(IF(D261="e",HLOOKUP(C261,Programacion!$K$4:$NQ$12,9,0),IF(D261="V","VACACION", IF(D261="F",HLOOKUP(C261,Programacion!$K$4:$NQ$12,9,0),IF(ISERROR(VLOOKUP(D261,Programacion!$A$19:$H$249,2,0))," ",IF(VLOOKUP(C261,Programacion!$K$20:$M$249,3,0)&lt;&gt;" ",VLOOKUP(C261,Programacion!$K$20:$M$249,3,0),VLOOKUP(D261,Programacion!$A$19:$H$249,2,0)))))))</f>
        <v>#N/A</v>
      </c>
      <c r="F261" s="270" t="e">
        <f>UPPER(IF(D261="e",HLOOKUP(C261,Programacion!$K$4:$NQ$12,9,0),IF(D261="V","VACACION", IF(D261="F",HLOOKUP(C261,Programacion!$K$4:$NQ$12,9,0),IF(ISERROR(VLOOKUP(D261,Programacion!$A$19:$H$249,6,0))," ",IF(VLOOKUP(C261,Programacion!$K$20:$O$249,4,0)&lt;&gt;" ",VLOOKUP(C261,Programacion!$K$20:$O$249,4,0),VLOOKUP(D261,Programacion!$A$19:$H$249,6,0)))))))</f>
        <v>#N/A</v>
      </c>
      <c r="G261" s="271"/>
      <c r="H261" s="18"/>
      <c r="I261" s="18"/>
      <c r="J261" s="19"/>
      <c r="K261" s="55"/>
      <c r="L261" s="56"/>
      <c r="M261" s="65"/>
    </row>
    <row r="262" spans="1:13" ht="15" x14ac:dyDescent="0.2">
      <c r="A262" s="267"/>
      <c r="B262" s="1" t="e">
        <f>HLOOKUP(C262,Programacion!$K$4:$NL$6,3,0)</f>
        <v>#N/A</v>
      </c>
      <c r="C262" s="16">
        <f t="shared" si="21"/>
        <v>43603</v>
      </c>
      <c r="D262" s="2" t="e">
        <f>IF(HLOOKUP(C262,Programacion!$K$4:$NL$12,4,0)="V","V",IF(HLOOKUP(C262,Programacion!$K$4:$NL$12,4,0)="F","F",HLOOKUP(C262,Programacion!$K$4:$NL$12,8,0)))</f>
        <v>#N/A</v>
      </c>
      <c r="E262" s="15" t="e">
        <f>UPPER(IF(D262="e",HLOOKUP(C262,Programacion!$K$4:$NQ$12,9,0),IF(D262="V","VACACION", IF(D262="F",HLOOKUP(C262,Programacion!$K$4:$NQ$12,9,0),IF(ISERROR(VLOOKUP(D262,Programacion!$A$19:$H$249,2,0))," ",IF(VLOOKUP(C262,Programacion!$K$20:$M$249,3,0)&lt;&gt;" ",VLOOKUP(C262,Programacion!$K$20:$M$249,3,0),VLOOKUP(D262,Programacion!$A$19:$H$249,2,0)))))))</f>
        <v>#N/A</v>
      </c>
      <c r="F262" s="270" t="e">
        <f>UPPER(IF(D262="e",HLOOKUP(C262,Programacion!$K$4:$NQ$12,9,0),IF(D262="V","VACACION", IF(D262="F",HLOOKUP(C262,Programacion!$K$4:$NQ$12,9,0),IF(ISERROR(VLOOKUP(D262,Programacion!$A$19:$H$249,6,0))," ",IF(VLOOKUP(C262,Programacion!$K$20:$O$249,4,0)&lt;&gt;" ",VLOOKUP(C262,Programacion!$K$20:$O$249,4,0),VLOOKUP(D262,Programacion!$A$19:$H$249,6,0)))))))</f>
        <v>#N/A</v>
      </c>
      <c r="G262" s="271"/>
      <c r="H262" s="18"/>
      <c r="I262" s="18"/>
      <c r="J262" s="19"/>
      <c r="K262" s="55"/>
      <c r="L262" s="56"/>
      <c r="M262" s="36"/>
    </row>
    <row r="263" spans="1:13" ht="15" x14ac:dyDescent="0.2">
      <c r="A263" s="256">
        <v>43</v>
      </c>
      <c r="B263" s="1" t="e">
        <f>HLOOKUP(C263,Programacion!$K$4:$NL$6,3,0)</f>
        <v>#N/A</v>
      </c>
      <c r="C263" s="35">
        <f t="shared" ref="C263" si="25">C262+2</f>
        <v>43605</v>
      </c>
      <c r="D263" s="2" t="e">
        <f>IF(HLOOKUP(C263,Programacion!$K$4:$NL$12,4,0)="V","V",IF(HLOOKUP(C263,Programacion!$K$4:$NL$12,4,0)="F","F",HLOOKUP(C263,Programacion!$K$4:$NL$12,8,0)))</f>
        <v>#N/A</v>
      </c>
      <c r="E263" s="15" t="e">
        <f>UPPER(IF(D263="e",HLOOKUP(C263,Programacion!$K$4:$NQ$12,9,0),IF(D263="V","VACACION", IF(D263="F",HLOOKUP(C263,Programacion!$K$4:$NQ$12,9,0),IF(ISERROR(VLOOKUP(D263,Programacion!$A$19:$H$249,2,0))," ",IF(VLOOKUP(C263,Programacion!$K$20:$M$249,3,0)&lt;&gt;" ",VLOOKUP(C263,Programacion!$K$20:$M$249,3,0),VLOOKUP(D263,Programacion!$A$19:$H$249,2,0)))))))</f>
        <v>#N/A</v>
      </c>
      <c r="F263" s="270" t="e">
        <f>UPPER(IF(D263="e",HLOOKUP(C263,Programacion!$K$4:$NQ$12,9,0),IF(D263="V","VACACION", IF(D263="F",HLOOKUP(C263,Programacion!$K$4:$NQ$12,9,0),IF(ISERROR(VLOOKUP(D263,Programacion!$A$19:$H$249,6,0))," ",IF(VLOOKUP(C263,Programacion!$K$20:$O$249,4,0)&lt;&gt;" ",VLOOKUP(C263,Programacion!$K$20:$O$249,4,0),VLOOKUP(D263,Programacion!$A$19:$H$249,6,0)))))))</f>
        <v>#N/A</v>
      </c>
      <c r="G263" s="271"/>
      <c r="H263" s="36"/>
      <c r="I263" s="36"/>
      <c r="J263" s="37"/>
      <c r="K263" s="55"/>
      <c r="L263" s="56"/>
      <c r="M263" s="65"/>
    </row>
    <row r="264" spans="1:13" ht="15" x14ac:dyDescent="0.2">
      <c r="A264" s="267"/>
      <c r="B264" s="1" t="e">
        <f>HLOOKUP(C264,Programacion!$K$4:$NL$6,3,0)</f>
        <v>#N/A</v>
      </c>
      <c r="C264" s="16">
        <f t="shared" si="21"/>
        <v>43606</v>
      </c>
      <c r="D264" s="2" t="e">
        <f>IF(HLOOKUP(C264,Programacion!$K$4:$NL$12,4,0)="V","V",IF(HLOOKUP(C264,Programacion!$K$4:$NL$12,4,0)="F","F",HLOOKUP(C264,Programacion!$K$4:$NL$12,8,0)))</f>
        <v>#N/A</v>
      </c>
      <c r="E264" s="15" t="e">
        <f>UPPER(IF(D264="e",HLOOKUP(C264,Programacion!$K$4:$NQ$12,9,0),IF(D264="V","VACACION", IF(D264="F",HLOOKUP(C264,Programacion!$K$4:$NQ$12,9,0),IF(ISERROR(VLOOKUP(D264,Programacion!$A$19:$H$249,2,0))," ",IF(VLOOKUP(C264,Programacion!$K$20:$M$249,3,0)&lt;&gt;" ",VLOOKUP(C264,Programacion!$K$20:$M$249,3,0),VLOOKUP(D264,Programacion!$A$19:$H$249,2,0)))))))</f>
        <v>#N/A</v>
      </c>
      <c r="F264" s="270" t="e">
        <f>UPPER(IF(D264="e",HLOOKUP(C264,Programacion!$K$4:$NQ$12,9,0),IF(D264="V","VACACION", IF(D264="F",HLOOKUP(C264,Programacion!$K$4:$NQ$12,9,0),IF(ISERROR(VLOOKUP(D264,Programacion!$A$19:$H$249,6,0))," ",IF(VLOOKUP(C264,Programacion!$K$20:$O$249,4,0)&lt;&gt;" ",VLOOKUP(C264,Programacion!$K$20:$O$249,4,0),VLOOKUP(D264,Programacion!$A$19:$H$249,6,0)))))))</f>
        <v>#N/A</v>
      </c>
      <c r="G264" s="271"/>
      <c r="H264" s="18"/>
      <c r="I264" s="18"/>
      <c r="J264" s="19"/>
      <c r="K264" s="55"/>
      <c r="L264" s="56"/>
      <c r="M264" s="65"/>
    </row>
    <row r="265" spans="1:13" ht="15" x14ac:dyDescent="0.2">
      <c r="A265" s="267"/>
      <c r="B265" s="1" t="e">
        <f>HLOOKUP(C265,Programacion!$K$4:$NL$6,3,0)</f>
        <v>#N/A</v>
      </c>
      <c r="C265" s="16">
        <f t="shared" si="21"/>
        <v>43607</v>
      </c>
      <c r="D265" s="2" t="e">
        <f>IF(HLOOKUP(C265,Programacion!$K$4:$NL$12,4,0)="V","V",IF(HLOOKUP(C265,Programacion!$K$4:$NL$12,4,0)="F","F",HLOOKUP(C265,Programacion!$K$4:$NL$12,8,0)))</f>
        <v>#N/A</v>
      </c>
      <c r="E265" s="15" t="e">
        <f>UPPER(IF(D265="e",HLOOKUP(C265,Programacion!$K$4:$NQ$12,9,0),IF(D265="V","VACACION", IF(D265="F",HLOOKUP(C265,Programacion!$K$4:$NQ$12,9,0),IF(ISERROR(VLOOKUP(D265,Programacion!$A$19:$H$249,2,0))," ",IF(VLOOKUP(C265,Programacion!$K$20:$M$249,3,0)&lt;&gt;" ",VLOOKUP(C265,Programacion!$K$20:$M$249,3,0),VLOOKUP(D265,Programacion!$A$19:$H$249,2,0)))))))</f>
        <v>#N/A</v>
      </c>
      <c r="F265" s="270" t="e">
        <f>UPPER(IF(D265="e",HLOOKUP(C265,Programacion!$K$4:$NQ$12,9,0),IF(D265="V","VACACION", IF(D265="F",HLOOKUP(C265,Programacion!$K$4:$NQ$12,9,0),IF(ISERROR(VLOOKUP(D265,Programacion!$A$19:$H$249,6,0))," ",IF(VLOOKUP(C265,Programacion!$K$20:$O$249,4,0)&lt;&gt;" ",VLOOKUP(C265,Programacion!$K$20:$O$249,4,0),VLOOKUP(D265,Programacion!$A$19:$H$249,6,0)))))))</f>
        <v>#N/A</v>
      </c>
      <c r="G265" s="271"/>
      <c r="H265" s="18"/>
      <c r="I265" s="18"/>
      <c r="J265" s="19"/>
      <c r="K265" s="55"/>
      <c r="L265" s="56"/>
      <c r="M265" s="65"/>
    </row>
    <row r="266" spans="1:13" ht="15" x14ac:dyDescent="0.2">
      <c r="A266" s="267"/>
      <c r="B266" s="1" t="e">
        <f>HLOOKUP(C266,Programacion!$K$4:$NL$6,3,0)</f>
        <v>#N/A</v>
      </c>
      <c r="C266" s="16">
        <f t="shared" si="21"/>
        <v>43608</v>
      </c>
      <c r="D266" s="2" t="e">
        <f>IF(HLOOKUP(C266,Programacion!$K$4:$NL$12,4,0)="V","V",IF(HLOOKUP(C266,Programacion!$K$4:$NL$12,4,0)="F","F",HLOOKUP(C266,Programacion!$K$4:$NL$12,8,0)))</f>
        <v>#N/A</v>
      </c>
      <c r="E266" s="15" t="e">
        <f>UPPER(IF(D266="e",HLOOKUP(C266,Programacion!$K$4:$NQ$12,9,0),IF(D266="V","VACACION", IF(D266="F",HLOOKUP(C266,Programacion!$K$4:$NQ$12,9,0),IF(ISERROR(VLOOKUP(D266,Programacion!$A$19:$H$249,2,0))," ",IF(VLOOKUP(C266,Programacion!$K$20:$M$249,3,0)&lt;&gt;" ",VLOOKUP(C266,Programacion!$K$20:$M$249,3,0),VLOOKUP(D266,Programacion!$A$19:$H$249,2,0)))))))</f>
        <v>#N/A</v>
      </c>
      <c r="F266" s="270" t="e">
        <f>UPPER(IF(D266="e",HLOOKUP(C266,Programacion!$K$4:$NQ$12,9,0),IF(D266="V","VACACION", IF(D266="F",HLOOKUP(C266,Programacion!$K$4:$NQ$12,9,0),IF(ISERROR(VLOOKUP(D266,Programacion!$A$19:$H$249,6,0))," ",IF(VLOOKUP(C266,Programacion!$K$20:$O$249,4,0)&lt;&gt;" ",VLOOKUP(C266,Programacion!$K$20:$O$249,4,0),VLOOKUP(D266,Programacion!$A$19:$H$249,6,0)))))))</f>
        <v>#N/A</v>
      </c>
      <c r="G266" s="271"/>
      <c r="H266" s="18"/>
      <c r="I266" s="18"/>
      <c r="J266" s="19"/>
      <c r="K266" s="55"/>
      <c r="L266" s="56"/>
      <c r="M266" s="65"/>
    </row>
    <row r="267" spans="1:13" ht="15" x14ac:dyDescent="0.2">
      <c r="A267" s="267"/>
      <c r="B267" s="1" t="e">
        <f>HLOOKUP(C267,Programacion!$K$4:$NL$6,3,0)</f>
        <v>#N/A</v>
      </c>
      <c r="C267" s="16">
        <f t="shared" si="21"/>
        <v>43609</v>
      </c>
      <c r="D267" s="2" t="e">
        <f>IF(HLOOKUP(C267,Programacion!$K$4:$NL$12,4,0)="V","V",IF(HLOOKUP(C267,Programacion!$K$4:$NL$12,4,0)="F","F",HLOOKUP(C267,Programacion!$K$4:$NL$12,8,0)))</f>
        <v>#N/A</v>
      </c>
      <c r="E267" s="15" t="e">
        <f>UPPER(IF(D267="e",HLOOKUP(C267,Programacion!$K$4:$NQ$12,9,0),IF(D267="V","VACACION", IF(D267="F",HLOOKUP(C267,Programacion!$K$4:$NQ$12,9,0),IF(ISERROR(VLOOKUP(D267,Programacion!$A$19:$H$249,2,0))," ",IF(VLOOKUP(C267,Programacion!$K$20:$M$249,3,0)&lt;&gt;" ",VLOOKUP(C267,Programacion!$K$20:$M$249,3,0),VLOOKUP(D267,Programacion!$A$19:$H$249,2,0)))))))</f>
        <v>#N/A</v>
      </c>
      <c r="F267" s="270" t="e">
        <f>UPPER(IF(D267="e",HLOOKUP(C267,Programacion!$K$4:$NQ$12,9,0),IF(D267="V","VACACION", IF(D267="F",HLOOKUP(C267,Programacion!$K$4:$NQ$12,9,0),IF(ISERROR(VLOOKUP(D267,Programacion!$A$19:$H$249,6,0))," ",IF(VLOOKUP(C267,Programacion!$K$20:$O$249,4,0)&lt;&gt;" ",VLOOKUP(C267,Programacion!$K$20:$O$249,4,0),VLOOKUP(D267,Programacion!$A$19:$H$249,6,0)))))))</f>
        <v>#N/A</v>
      </c>
      <c r="G267" s="271"/>
      <c r="H267" s="18"/>
      <c r="I267" s="18"/>
      <c r="J267" s="19"/>
      <c r="K267" s="55"/>
      <c r="L267" s="56"/>
      <c r="M267" s="65"/>
    </row>
    <row r="268" spans="1:13" ht="15" x14ac:dyDescent="0.2">
      <c r="A268" s="267"/>
      <c r="B268" s="1" t="e">
        <f>HLOOKUP(C268,Programacion!$K$4:$NL$6,3,0)</f>
        <v>#N/A</v>
      </c>
      <c r="C268" s="16">
        <f t="shared" si="21"/>
        <v>43610</v>
      </c>
      <c r="D268" s="2" t="e">
        <f>IF(HLOOKUP(C268,Programacion!$K$4:$NL$12,4,0)="V","V",IF(HLOOKUP(C268,Programacion!$K$4:$NL$12,4,0)="F","F",HLOOKUP(C268,Programacion!$K$4:$NL$12,8,0)))</f>
        <v>#N/A</v>
      </c>
      <c r="E268" s="15" t="e">
        <f>UPPER(IF(D268="e",HLOOKUP(C268,Programacion!$K$4:$NQ$12,9,0),IF(D268="V","VACACION", IF(D268="F",HLOOKUP(C268,Programacion!$K$4:$NQ$12,9,0),IF(ISERROR(VLOOKUP(D268,Programacion!$A$19:$H$249,2,0))," ",IF(VLOOKUP(C268,Programacion!$K$20:$M$249,3,0)&lt;&gt;" ",VLOOKUP(C268,Programacion!$K$20:$M$249,3,0),VLOOKUP(D268,Programacion!$A$19:$H$249,2,0)))))))</f>
        <v>#N/A</v>
      </c>
      <c r="F268" s="270" t="e">
        <f>UPPER(IF(D268="e",HLOOKUP(C268,Programacion!$K$4:$NQ$12,9,0),IF(D268="V","VACACION", IF(D268="F",HLOOKUP(C268,Programacion!$K$4:$NQ$12,9,0),IF(ISERROR(VLOOKUP(D268,Programacion!$A$19:$H$249,6,0))," ",IF(VLOOKUP(C268,Programacion!$K$20:$O$249,4,0)&lt;&gt;" ",VLOOKUP(C268,Programacion!$K$20:$O$249,4,0),VLOOKUP(D268,Programacion!$A$19:$H$249,6,0)))))))</f>
        <v>#N/A</v>
      </c>
      <c r="G268" s="271"/>
      <c r="H268" s="18"/>
      <c r="I268" s="18"/>
      <c r="J268" s="19"/>
      <c r="K268" s="55"/>
      <c r="L268" s="56"/>
      <c r="M268" s="36"/>
    </row>
    <row r="269" spans="1:13" ht="15" x14ac:dyDescent="0.2">
      <c r="A269" s="256">
        <v>44</v>
      </c>
      <c r="B269" s="1" t="e">
        <f>HLOOKUP(C269,Programacion!$K$4:$NL$6,3,0)</f>
        <v>#N/A</v>
      </c>
      <c r="C269" s="35">
        <f t="shared" ref="C269" si="26">C268+2</f>
        <v>43612</v>
      </c>
      <c r="D269" s="2" t="e">
        <f>IF(HLOOKUP(C269,Programacion!$K$4:$NL$12,4,0)="V","V",IF(HLOOKUP(C269,Programacion!$K$4:$NL$12,4,0)="F","F",HLOOKUP(C269,Programacion!$K$4:$NL$12,8,0)))</f>
        <v>#N/A</v>
      </c>
      <c r="E269" s="15" t="e">
        <f>UPPER(IF(D269="e",HLOOKUP(C269,Programacion!$K$4:$NQ$12,9,0),IF(D269="V","VACACION", IF(D269="F",HLOOKUP(C269,Programacion!$K$4:$NQ$12,9,0),IF(ISERROR(VLOOKUP(D269,Programacion!$A$19:$H$249,2,0))," ",IF(VLOOKUP(C269,Programacion!$K$20:$M$249,3,0)&lt;&gt;" ",VLOOKUP(C269,Programacion!$K$20:$M$249,3,0),VLOOKUP(D269,Programacion!$A$19:$H$249,2,0)))))))</f>
        <v>#N/A</v>
      </c>
      <c r="F269" s="270" t="e">
        <f>UPPER(IF(D269="e",HLOOKUP(C269,Programacion!$K$4:$NQ$12,9,0),IF(D269="V","VACACION", IF(D269="F",HLOOKUP(C269,Programacion!$K$4:$NQ$12,9,0),IF(ISERROR(VLOOKUP(D269,Programacion!$A$19:$H$249,6,0))," ",IF(VLOOKUP(C269,Programacion!$K$20:$O$249,4,0)&lt;&gt;" ",VLOOKUP(C269,Programacion!$K$20:$O$249,4,0),VLOOKUP(D269,Programacion!$A$19:$H$249,6,0)))))))</f>
        <v>#N/A</v>
      </c>
      <c r="G269" s="271"/>
      <c r="H269" s="36"/>
      <c r="I269" s="36"/>
      <c r="J269" s="37"/>
      <c r="K269" s="55"/>
      <c r="L269" s="56"/>
      <c r="M269" s="65"/>
    </row>
    <row r="270" spans="1:13" ht="15" x14ac:dyDescent="0.2">
      <c r="A270" s="267"/>
      <c r="B270" s="1" t="e">
        <f>HLOOKUP(C270,Programacion!$K$4:$NL$6,3,0)</f>
        <v>#N/A</v>
      </c>
      <c r="C270" s="16">
        <f t="shared" si="21"/>
        <v>43613</v>
      </c>
      <c r="D270" s="2" t="e">
        <f>IF(HLOOKUP(C270,Programacion!$K$4:$NL$12,4,0)="V","V",IF(HLOOKUP(C270,Programacion!$K$4:$NL$12,4,0)="F","F",HLOOKUP(C270,Programacion!$K$4:$NL$12,8,0)))</f>
        <v>#N/A</v>
      </c>
      <c r="E270" s="15" t="e">
        <f>UPPER(IF(D270="e",HLOOKUP(C270,Programacion!$K$4:$NQ$12,9,0),IF(D270="V","VACACION", IF(D270="F",HLOOKUP(C270,Programacion!$K$4:$NQ$12,9,0),IF(ISERROR(VLOOKUP(D270,Programacion!$A$19:$H$249,2,0))," ",IF(VLOOKUP(C270,Programacion!$K$20:$M$249,3,0)&lt;&gt;" ",VLOOKUP(C270,Programacion!$K$20:$M$249,3,0),VLOOKUP(D270,Programacion!$A$19:$H$249,2,0)))))))</f>
        <v>#N/A</v>
      </c>
      <c r="F270" s="270" t="e">
        <f>UPPER(IF(D270="e",HLOOKUP(C270,Programacion!$K$4:$NQ$12,9,0),IF(D270="V","VACACION", IF(D270="F",HLOOKUP(C270,Programacion!$K$4:$NQ$12,9,0),IF(ISERROR(VLOOKUP(D270,Programacion!$A$19:$H$249,6,0))," ",IF(VLOOKUP(C270,Programacion!$K$20:$O$249,4,0)&lt;&gt;" ",VLOOKUP(C270,Programacion!$K$20:$O$249,4,0),VLOOKUP(D270,Programacion!$A$19:$H$249,6,0)))))))</f>
        <v>#N/A</v>
      </c>
      <c r="G270" s="271"/>
      <c r="H270" s="18"/>
      <c r="I270" s="18"/>
      <c r="J270" s="19"/>
      <c r="K270" s="55"/>
      <c r="L270" s="56"/>
      <c r="M270" s="65"/>
    </row>
    <row r="271" spans="1:13" ht="15" x14ac:dyDescent="0.2">
      <c r="A271" s="267"/>
      <c r="B271" s="1" t="e">
        <f>HLOOKUP(C271,Programacion!$K$4:$NL$6,3,0)</f>
        <v>#N/A</v>
      </c>
      <c r="C271" s="16">
        <f t="shared" si="21"/>
        <v>43614</v>
      </c>
      <c r="D271" s="2" t="e">
        <f>IF(HLOOKUP(C271,Programacion!$K$4:$NL$12,4,0)="V","V",IF(HLOOKUP(C271,Programacion!$K$4:$NL$12,4,0)="F","F",HLOOKUP(C271,Programacion!$K$4:$NL$12,8,0)))</f>
        <v>#N/A</v>
      </c>
      <c r="E271" s="15" t="e">
        <f>UPPER(IF(D271="e",HLOOKUP(C271,Programacion!$K$4:$NQ$12,9,0),IF(D271="V","VACACION", IF(D271="F",HLOOKUP(C271,Programacion!$K$4:$NQ$12,9,0),IF(ISERROR(VLOOKUP(D271,Programacion!$A$19:$H$249,2,0))," ",IF(VLOOKUP(C271,Programacion!$K$20:$M$249,3,0)&lt;&gt;" ",VLOOKUP(C271,Programacion!$K$20:$M$249,3,0),VLOOKUP(D271,Programacion!$A$19:$H$249,2,0)))))))</f>
        <v>#N/A</v>
      </c>
      <c r="F271" s="270" t="e">
        <f>UPPER(IF(D271="e",HLOOKUP(C271,Programacion!$K$4:$NQ$12,9,0),IF(D271="V","VACACION", IF(D271="F",HLOOKUP(C271,Programacion!$K$4:$NQ$12,9,0),IF(ISERROR(VLOOKUP(D271,Programacion!$A$19:$H$249,6,0))," ",IF(VLOOKUP(C271,Programacion!$K$20:$O$249,4,0)&lt;&gt;" ",VLOOKUP(C271,Programacion!$K$20:$O$249,4,0),VLOOKUP(D271,Programacion!$A$19:$H$249,6,0)))))))</f>
        <v>#N/A</v>
      </c>
      <c r="G271" s="271"/>
      <c r="H271" s="18"/>
      <c r="I271" s="18"/>
      <c r="J271" s="19"/>
      <c r="K271" s="55"/>
      <c r="L271" s="56"/>
      <c r="M271" s="65"/>
    </row>
    <row r="272" spans="1:13" ht="15" x14ac:dyDescent="0.2">
      <c r="A272" s="267"/>
      <c r="B272" s="1" t="e">
        <f>HLOOKUP(C272,Programacion!$K$4:$NL$6,3,0)</f>
        <v>#N/A</v>
      </c>
      <c r="C272" s="16">
        <f t="shared" si="21"/>
        <v>43615</v>
      </c>
      <c r="D272" s="2" t="e">
        <f>IF(HLOOKUP(C272,Programacion!$K$4:$NL$12,4,0)="V","V",IF(HLOOKUP(C272,Programacion!$K$4:$NL$12,4,0)="F","F",HLOOKUP(C272,Programacion!$K$4:$NL$12,8,0)))</f>
        <v>#N/A</v>
      </c>
      <c r="E272" s="15" t="e">
        <f>UPPER(IF(D272="e",HLOOKUP(C272,Programacion!$K$4:$NQ$12,9,0),IF(D272="V","VACACION", IF(D272="F",HLOOKUP(C272,Programacion!$K$4:$NQ$12,9,0),IF(ISERROR(VLOOKUP(D272,Programacion!$A$19:$H$249,2,0))," ",IF(VLOOKUP(C272,Programacion!$K$20:$M$249,3,0)&lt;&gt;" ",VLOOKUP(C272,Programacion!$K$20:$M$249,3,0),VLOOKUP(D272,Programacion!$A$19:$H$249,2,0)))))))</f>
        <v>#N/A</v>
      </c>
      <c r="F272" s="270" t="e">
        <f>UPPER(IF(D272="e",HLOOKUP(C272,Programacion!$K$4:$NQ$12,9,0),IF(D272="V","VACACION", IF(D272="F",HLOOKUP(C272,Programacion!$K$4:$NQ$12,9,0),IF(ISERROR(VLOOKUP(D272,Programacion!$A$19:$H$249,6,0))," ",IF(VLOOKUP(C272,Programacion!$K$20:$O$249,4,0)&lt;&gt;" ",VLOOKUP(C272,Programacion!$K$20:$O$249,4,0),VLOOKUP(D272,Programacion!$A$19:$H$249,6,0)))))))</f>
        <v>#N/A</v>
      </c>
      <c r="G272" s="271"/>
      <c r="H272" s="18"/>
      <c r="I272" s="18"/>
      <c r="J272" s="19"/>
      <c r="K272" s="55"/>
      <c r="L272" s="56"/>
      <c r="M272" s="65"/>
    </row>
    <row r="273" spans="1:13" ht="15" x14ac:dyDescent="0.2">
      <c r="A273" s="267"/>
      <c r="B273" s="1" t="e">
        <f>HLOOKUP(C273,Programacion!$K$4:$NL$6,3,0)</f>
        <v>#N/A</v>
      </c>
      <c r="C273" s="16">
        <f t="shared" si="21"/>
        <v>43616</v>
      </c>
      <c r="D273" s="2" t="e">
        <f>IF(HLOOKUP(C273,Programacion!$K$4:$NL$12,4,0)="V","V",IF(HLOOKUP(C273,Programacion!$K$4:$NL$12,4,0)="F","F",HLOOKUP(C273,Programacion!$K$4:$NL$12,8,0)))</f>
        <v>#N/A</v>
      </c>
      <c r="E273" s="15" t="e">
        <f>UPPER(IF(D273="e",HLOOKUP(C273,Programacion!$K$4:$NQ$12,9,0),IF(D273="V","VACACION", IF(D273="F",HLOOKUP(C273,Programacion!$K$4:$NQ$12,9,0),IF(ISERROR(VLOOKUP(D273,Programacion!$A$19:$H$249,2,0))," ",IF(VLOOKUP(C273,Programacion!$K$20:$M$249,3,0)&lt;&gt;" ",VLOOKUP(C273,Programacion!$K$20:$M$249,3,0),VLOOKUP(D273,Programacion!$A$19:$H$249,2,0)))))))</f>
        <v>#N/A</v>
      </c>
      <c r="F273" s="270" t="e">
        <f>UPPER(IF(D273="e",HLOOKUP(C273,Programacion!$K$4:$NQ$12,9,0),IF(D273="V","VACACION", IF(D273="F",HLOOKUP(C273,Programacion!$K$4:$NQ$12,9,0),IF(ISERROR(VLOOKUP(D273,Programacion!$A$19:$H$249,6,0))," ",IF(VLOOKUP(C273,Programacion!$K$20:$O$249,4,0)&lt;&gt;" ",VLOOKUP(C273,Programacion!$K$20:$O$249,4,0),VLOOKUP(D273,Programacion!$A$19:$H$249,6,0)))))))</f>
        <v>#N/A</v>
      </c>
      <c r="G273" s="271"/>
      <c r="H273" s="18"/>
      <c r="I273" s="18"/>
      <c r="J273" s="19"/>
      <c r="K273" s="55"/>
      <c r="L273" s="56"/>
      <c r="M273" s="65"/>
    </row>
    <row r="274" spans="1:13" ht="15" customHeight="1" x14ac:dyDescent="0.2">
      <c r="A274" s="267"/>
      <c r="B274" s="1" t="e">
        <f>HLOOKUP(C274,Programacion!$K$4:$NL$6,3,0)</f>
        <v>#N/A</v>
      </c>
      <c r="C274" s="16">
        <f t="shared" si="21"/>
        <v>43617</v>
      </c>
      <c r="D274" s="2" t="e">
        <f>IF(HLOOKUP(C274,Programacion!$K$4:$NL$12,4,0)="V","V",IF(HLOOKUP(C274,Programacion!$K$4:$NL$12,4,0)="F","F",HLOOKUP(C274,Programacion!$K$4:$NL$12,8,0)))</f>
        <v>#N/A</v>
      </c>
      <c r="E274" s="15" t="e">
        <f>UPPER(IF(D274="e",HLOOKUP(C274,Programacion!$K$4:$NQ$12,9,0),IF(D274="V","VACACION", IF(D274="F",HLOOKUP(C274,Programacion!$K$4:$NQ$12,9,0),IF(ISERROR(VLOOKUP(D274,Programacion!$A$19:$H$249,2,0))," ",IF(VLOOKUP(C274,Programacion!$K$20:$M$249,3,0)&lt;&gt;" ",VLOOKUP(C274,Programacion!$K$20:$M$249,3,0),VLOOKUP(D274,Programacion!$A$19:$H$249,2,0)))))))</f>
        <v>#N/A</v>
      </c>
      <c r="F274" s="270" t="e">
        <f>UPPER(IF(D274="e",HLOOKUP(C274,Programacion!$K$4:$NQ$12,9,0),IF(D274="V","VACACION", IF(D274="F",HLOOKUP(C274,Programacion!$K$4:$NQ$12,9,0),IF(ISERROR(VLOOKUP(D274,Programacion!$A$19:$H$249,6,0))," ",IF(VLOOKUP(C274,Programacion!$K$20:$O$249,4,0)&lt;&gt;" ",VLOOKUP(C274,Programacion!$K$20:$O$249,4,0),VLOOKUP(D274,Programacion!$A$19:$H$249,6,0)))))))</f>
        <v>#N/A</v>
      </c>
      <c r="G274" s="271"/>
      <c r="H274" s="18"/>
      <c r="I274" s="18"/>
      <c r="J274" s="19"/>
      <c r="K274" s="55"/>
      <c r="L274" s="56"/>
      <c r="M274" s="36"/>
    </row>
    <row r="275" spans="1:13" ht="15" x14ac:dyDescent="0.2">
      <c r="A275" s="256">
        <v>45</v>
      </c>
      <c r="B275" s="1" t="e">
        <f>HLOOKUP(C275,Programacion!$K$4:$NL$6,3,0)</f>
        <v>#N/A</v>
      </c>
      <c r="C275" s="35">
        <f t="shared" ref="C275" si="27">C274+2</f>
        <v>43619</v>
      </c>
      <c r="D275" s="2" t="e">
        <f>IF(HLOOKUP(C275,Programacion!$K$4:$NL$12,4,0)="V","V",IF(HLOOKUP(C275,Programacion!$K$4:$NL$12,4,0)="F","F",HLOOKUP(C275,Programacion!$K$4:$NL$12,8,0)))</f>
        <v>#N/A</v>
      </c>
      <c r="E275" s="15" t="e">
        <f>UPPER(IF(D275="e",HLOOKUP(C275,Programacion!$K$4:$NQ$12,9,0),IF(D275="V","VACACION", IF(D275="F",HLOOKUP(C275,Programacion!$K$4:$NQ$12,9,0),IF(ISERROR(VLOOKUP(D275,Programacion!$A$19:$H$249,2,0))," ",IF(VLOOKUP(C275,Programacion!$K$20:$M$249,3,0)&lt;&gt;" ",VLOOKUP(C275,Programacion!$K$20:$M$249,3,0),VLOOKUP(D275,Programacion!$A$19:$H$249,2,0)))))))</f>
        <v>#N/A</v>
      </c>
      <c r="F275" s="270" t="e">
        <f>UPPER(IF(D275="e",HLOOKUP(C275,Programacion!$K$4:$NQ$12,9,0),IF(D275="V","VACACION", IF(D275="F",HLOOKUP(C275,Programacion!$K$4:$NQ$12,9,0),IF(ISERROR(VLOOKUP(D275,Programacion!$A$19:$H$249,6,0))," ",IF(VLOOKUP(C275,Programacion!$K$20:$O$249,4,0)&lt;&gt;" ",VLOOKUP(C275,Programacion!$K$20:$O$249,4,0),VLOOKUP(D275,Programacion!$A$19:$H$249,6,0)))))))</f>
        <v>#N/A</v>
      </c>
      <c r="G275" s="271"/>
      <c r="H275" s="36"/>
      <c r="I275" s="36"/>
      <c r="J275" s="37"/>
      <c r="K275" s="55"/>
      <c r="L275" s="56"/>
      <c r="M275" s="65"/>
    </row>
    <row r="276" spans="1:13" ht="15" x14ac:dyDescent="0.2">
      <c r="A276" s="267"/>
      <c r="B276" s="1" t="e">
        <f>HLOOKUP(C276,Programacion!$K$4:$NL$6,3,0)</f>
        <v>#N/A</v>
      </c>
      <c r="C276" s="16">
        <f t="shared" si="21"/>
        <v>43620</v>
      </c>
      <c r="D276" s="2" t="e">
        <f>IF(HLOOKUP(C276,Programacion!$K$4:$NL$12,4,0)="V","V",IF(HLOOKUP(C276,Programacion!$K$4:$NL$12,4,0)="F","F",HLOOKUP(C276,Programacion!$K$4:$NL$12,8,0)))</f>
        <v>#N/A</v>
      </c>
      <c r="E276" s="15" t="e">
        <f>UPPER(IF(D276="e",HLOOKUP(C276,Programacion!$K$4:$NQ$12,9,0),IF(D276="V","VACACION", IF(D276="F",HLOOKUP(C276,Programacion!$K$4:$NQ$12,9,0),IF(ISERROR(VLOOKUP(D276,Programacion!$A$19:$H$249,2,0))," ",IF(VLOOKUP(C276,Programacion!$K$20:$M$249,3,0)&lt;&gt;" ",VLOOKUP(C276,Programacion!$K$20:$M$249,3,0),VLOOKUP(D276,Programacion!$A$19:$H$249,2,0)))))))</f>
        <v>#N/A</v>
      </c>
      <c r="F276" s="270" t="e">
        <f>UPPER(IF(D276="e",HLOOKUP(C276,Programacion!$K$4:$NQ$12,9,0),IF(D276="V","VACACION", IF(D276="F",HLOOKUP(C276,Programacion!$K$4:$NQ$12,9,0),IF(ISERROR(VLOOKUP(D276,Programacion!$A$19:$H$249,6,0))," ",IF(VLOOKUP(C276,Programacion!$K$20:$O$249,4,0)&lt;&gt;" ",VLOOKUP(C276,Programacion!$K$20:$O$249,4,0),VLOOKUP(D276,Programacion!$A$19:$H$249,6,0)))))))</f>
        <v>#N/A</v>
      </c>
      <c r="G276" s="271"/>
      <c r="H276" s="18"/>
      <c r="I276" s="18"/>
      <c r="J276" s="19"/>
      <c r="K276" s="55"/>
      <c r="L276" s="56"/>
      <c r="M276" s="65"/>
    </row>
    <row r="277" spans="1:13" ht="15" x14ac:dyDescent="0.2">
      <c r="A277" s="267"/>
      <c r="B277" s="1" t="e">
        <f>HLOOKUP(C277,Programacion!$K$4:$NL$6,3,0)</f>
        <v>#N/A</v>
      </c>
      <c r="C277" s="16">
        <f t="shared" si="21"/>
        <v>43621</v>
      </c>
      <c r="D277" s="2" t="e">
        <f>IF(HLOOKUP(C277,Programacion!$K$4:$NL$12,4,0)="V","V",IF(HLOOKUP(C277,Programacion!$K$4:$NL$12,4,0)="F","F",HLOOKUP(C277,Programacion!$K$4:$NL$12,8,0)))</f>
        <v>#N/A</v>
      </c>
      <c r="E277" s="15" t="e">
        <f>UPPER(IF(D277="e",HLOOKUP(C277,Programacion!$K$4:$NQ$12,9,0),IF(D277="V","VACACION", IF(D277="F",HLOOKUP(C277,Programacion!$K$4:$NQ$12,9,0),IF(ISERROR(VLOOKUP(D277,Programacion!$A$19:$H$249,2,0))," ",IF(VLOOKUP(C277,Programacion!$K$20:$M$249,3,0)&lt;&gt;" ",VLOOKUP(C277,Programacion!$K$20:$M$249,3,0),VLOOKUP(D277,Programacion!$A$19:$H$249,2,0)))))))</f>
        <v>#N/A</v>
      </c>
      <c r="F277" s="270" t="e">
        <f>UPPER(IF(D277="e",HLOOKUP(C277,Programacion!$K$4:$NQ$12,9,0),IF(D277="V","VACACION", IF(D277="F",HLOOKUP(C277,Programacion!$K$4:$NQ$12,9,0),IF(ISERROR(VLOOKUP(D277,Programacion!$A$19:$H$249,6,0))," ",IF(VLOOKUP(C277,Programacion!$K$20:$O$249,4,0)&lt;&gt;" ",VLOOKUP(C277,Programacion!$K$20:$O$249,4,0),VLOOKUP(D277,Programacion!$A$19:$H$249,6,0)))))))</f>
        <v>#N/A</v>
      </c>
      <c r="G277" s="271"/>
      <c r="H277" s="18"/>
      <c r="I277" s="18"/>
      <c r="J277" s="19"/>
      <c r="K277" s="55"/>
      <c r="L277" s="56"/>
      <c r="M277" s="65"/>
    </row>
    <row r="278" spans="1:13" ht="15" x14ac:dyDescent="0.2">
      <c r="A278" s="267"/>
      <c r="B278" s="1" t="e">
        <f>HLOOKUP(C278,Programacion!$K$4:$NL$6,3,0)</f>
        <v>#N/A</v>
      </c>
      <c r="C278" s="16">
        <f t="shared" si="21"/>
        <v>43622</v>
      </c>
      <c r="D278" s="2" t="e">
        <f>IF(HLOOKUP(C278,Programacion!$K$4:$NL$12,4,0)="V","V",IF(HLOOKUP(C278,Programacion!$K$4:$NL$12,4,0)="F","F",HLOOKUP(C278,Programacion!$K$4:$NL$12,8,0)))</f>
        <v>#N/A</v>
      </c>
      <c r="E278" s="15" t="e">
        <f>UPPER(IF(D278="e",HLOOKUP(C278,Programacion!$K$4:$NQ$12,9,0),IF(D278="V","VACACION", IF(D278="F",HLOOKUP(C278,Programacion!$K$4:$NQ$12,9,0),IF(ISERROR(VLOOKUP(D278,Programacion!$A$19:$H$249,2,0))," ",IF(VLOOKUP(C278,Programacion!$K$20:$M$249,3,0)&lt;&gt;" ",VLOOKUP(C278,Programacion!$K$20:$M$249,3,0),VLOOKUP(D278,Programacion!$A$19:$H$249,2,0)))))))</f>
        <v>#N/A</v>
      </c>
      <c r="F278" s="270" t="e">
        <f>UPPER(IF(D278="e",HLOOKUP(C278,Programacion!$K$4:$NQ$12,9,0),IF(D278="V","VACACION", IF(D278="F",HLOOKUP(C278,Programacion!$K$4:$NQ$12,9,0),IF(ISERROR(VLOOKUP(D278,Programacion!$A$19:$H$249,6,0))," ",IF(VLOOKUP(C278,Programacion!$K$20:$O$249,4,0)&lt;&gt;" ",VLOOKUP(C278,Programacion!$K$20:$O$249,4,0),VLOOKUP(D278,Programacion!$A$19:$H$249,6,0)))))))</f>
        <v>#N/A</v>
      </c>
      <c r="G278" s="271"/>
      <c r="H278" s="18"/>
      <c r="I278" s="18"/>
      <c r="J278" s="19"/>
      <c r="K278" s="55"/>
      <c r="L278" s="56"/>
      <c r="M278" s="65"/>
    </row>
    <row r="279" spans="1:13" ht="15" x14ac:dyDescent="0.2">
      <c r="A279" s="267"/>
      <c r="B279" s="1" t="e">
        <f>HLOOKUP(C279,Programacion!$K$4:$NL$6,3,0)</f>
        <v>#N/A</v>
      </c>
      <c r="C279" s="16">
        <f t="shared" si="21"/>
        <v>43623</v>
      </c>
      <c r="D279" s="2" t="e">
        <f>IF(HLOOKUP(C279,Programacion!$K$4:$NL$12,4,0)="V","V",IF(HLOOKUP(C279,Programacion!$K$4:$NL$12,4,0)="F","F",HLOOKUP(C279,Programacion!$K$4:$NL$12,8,0)))</f>
        <v>#N/A</v>
      </c>
      <c r="E279" s="15" t="e">
        <f>UPPER(IF(D279="e",HLOOKUP(C279,Programacion!$K$4:$NQ$12,9,0),IF(D279="V","VACACION", IF(D279="F",HLOOKUP(C279,Programacion!$K$4:$NQ$12,9,0),IF(ISERROR(VLOOKUP(D279,Programacion!$A$19:$H$249,2,0))," ",IF(VLOOKUP(C279,Programacion!$K$20:$M$249,3,0)&lt;&gt;" ",VLOOKUP(C279,Programacion!$K$20:$M$249,3,0),VLOOKUP(D279,Programacion!$A$19:$H$249,2,0)))))))</f>
        <v>#N/A</v>
      </c>
      <c r="F279" s="270" t="e">
        <f>UPPER(IF(D279="e",HLOOKUP(C279,Programacion!$K$4:$NQ$12,9,0),IF(D279="V","VACACION", IF(D279="F",HLOOKUP(C279,Programacion!$K$4:$NQ$12,9,0),IF(ISERROR(VLOOKUP(D279,Programacion!$A$19:$H$249,6,0))," ",IF(VLOOKUP(C279,Programacion!$K$20:$O$249,4,0)&lt;&gt;" ",VLOOKUP(C279,Programacion!$K$20:$O$249,4,0),VLOOKUP(D279,Programacion!$A$19:$H$249,6,0)))))))</f>
        <v>#N/A</v>
      </c>
      <c r="G279" s="271"/>
      <c r="H279" s="18"/>
      <c r="I279" s="18"/>
      <c r="J279" s="19"/>
      <c r="K279" s="55"/>
      <c r="L279" s="56"/>
      <c r="M279" s="65"/>
    </row>
    <row r="280" spans="1:13" ht="15" x14ac:dyDescent="0.2">
      <c r="A280" s="267"/>
      <c r="B280" s="1" t="e">
        <f>HLOOKUP(C280,Programacion!$K$4:$NL$6,3,0)</f>
        <v>#N/A</v>
      </c>
      <c r="C280" s="16">
        <f t="shared" si="21"/>
        <v>43624</v>
      </c>
      <c r="D280" s="2" t="e">
        <f>IF(HLOOKUP(C280,Programacion!$K$4:$NL$12,4,0)="V","V",IF(HLOOKUP(C280,Programacion!$K$4:$NL$12,4,0)="F","F",HLOOKUP(C280,Programacion!$K$4:$NL$12,8,0)))</f>
        <v>#N/A</v>
      </c>
      <c r="E280" s="15" t="e">
        <f>UPPER(IF(D280="e",HLOOKUP(C280,Programacion!$K$4:$NQ$12,9,0),IF(D280="V","VACACION", IF(D280="F",HLOOKUP(C280,Programacion!$K$4:$NQ$12,9,0),IF(ISERROR(VLOOKUP(D280,Programacion!$A$19:$H$249,2,0))," ",IF(VLOOKUP(C280,Programacion!$K$20:$M$249,3,0)&lt;&gt;" ",VLOOKUP(C280,Programacion!$K$20:$M$249,3,0),VLOOKUP(D280,Programacion!$A$19:$H$249,2,0)))))))</f>
        <v>#N/A</v>
      </c>
      <c r="F280" s="270" t="e">
        <f>UPPER(IF(D280="e",HLOOKUP(C280,Programacion!$K$4:$NQ$12,9,0),IF(D280="V","VACACION", IF(D280="F",HLOOKUP(C280,Programacion!$K$4:$NQ$12,9,0),IF(ISERROR(VLOOKUP(D280,Programacion!$A$19:$H$249,6,0))," ",IF(VLOOKUP(C280,Programacion!$K$20:$O$249,4,0)&lt;&gt;" ",VLOOKUP(C280,Programacion!$K$20:$O$249,4,0),VLOOKUP(D280,Programacion!$A$19:$H$249,6,0)))))))</f>
        <v>#N/A</v>
      </c>
      <c r="G280" s="271"/>
      <c r="H280" s="18"/>
      <c r="I280" s="18"/>
      <c r="J280" s="19"/>
      <c r="K280" s="55"/>
      <c r="L280" s="56"/>
      <c r="M280" s="36"/>
    </row>
    <row r="281" spans="1:13" x14ac:dyDescent="0.2">
      <c r="A281" s="23"/>
      <c r="B281" s="23"/>
      <c r="C281" s="38"/>
      <c r="D281" s="23"/>
      <c r="E281" s="23"/>
      <c r="F281" s="83"/>
    </row>
    <row r="282" spans="1:13" x14ac:dyDescent="0.2">
      <c r="A282" s="23"/>
      <c r="B282" s="23"/>
      <c r="C282" s="38"/>
      <c r="D282" s="23"/>
      <c r="E282" s="23"/>
      <c r="F282" s="83"/>
    </row>
    <row r="283" spans="1:13" x14ac:dyDescent="0.2">
      <c r="A283" s="23"/>
      <c r="B283" s="23"/>
      <c r="C283" s="38"/>
      <c r="D283" s="23"/>
      <c r="E283" s="23"/>
      <c r="F283" s="83"/>
    </row>
    <row r="284" spans="1:13" x14ac:dyDescent="0.2">
      <c r="A284" s="23"/>
      <c r="B284" s="23"/>
      <c r="C284" s="38"/>
      <c r="D284" s="23"/>
      <c r="E284" s="23"/>
      <c r="F284" s="83"/>
    </row>
    <row r="285" spans="1:13" x14ac:dyDescent="0.2">
      <c r="A285" s="23"/>
      <c r="B285" s="23"/>
      <c r="C285" s="38"/>
      <c r="D285" s="23"/>
      <c r="E285" s="23"/>
      <c r="F285" s="83"/>
    </row>
    <row r="286" spans="1:13" x14ac:dyDescent="0.2">
      <c r="A286" s="23"/>
      <c r="B286" s="23"/>
      <c r="C286" s="38"/>
      <c r="D286" s="23"/>
      <c r="E286" s="23"/>
      <c r="F286" s="83"/>
    </row>
    <row r="287" spans="1:13" x14ac:dyDescent="0.2">
      <c r="A287" s="23"/>
      <c r="B287" s="23"/>
      <c r="C287" s="38"/>
      <c r="D287" s="23"/>
      <c r="E287" s="23"/>
      <c r="F287" s="83"/>
    </row>
    <row r="288" spans="1:13" x14ac:dyDescent="0.2">
      <c r="A288" s="23"/>
      <c r="B288" s="23"/>
      <c r="C288" s="38"/>
      <c r="D288" s="23"/>
      <c r="E288" s="23"/>
      <c r="F288" s="83"/>
    </row>
    <row r="289" spans="1:6" x14ac:dyDescent="0.2">
      <c r="A289" s="23"/>
      <c r="B289" s="23"/>
      <c r="C289" s="38"/>
      <c r="D289" s="23"/>
      <c r="E289" s="23"/>
      <c r="F289" s="83"/>
    </row>
    <row r="290" spans="1:6" x14ac:dyDescent="0.2">
      <c r="A290" s="23"/>
      <c r="B290" s="23"/>
      <c r="C290" s="38"/>
      <c r="D290" s="23"/>
      <c r="E290" s="23"/>
      <c r="F290" s="83"/>
    </row>
    <row r="291" spans="1:6" x14ac:dyDescent="0.2">
      <c r="A291" s="23"/>
      <c r="B291" s="23"/>
      <c r="C291" s="38"/>
      <c r="D291" s="23"/>
      <c r="E291" s="23"/>
      <c r="F291" s="83"/>
    </row>
    <row r="292" spans="1:6" x14ac:dyDescent="0.2">
      <c r="A292" s="23"/>
      <c r="B292" s="23"/>
      <c r="C292" s="38"/>
      <c r="D292" s="23"/>
      <c r="E292" s="23"/>
      <c r="F292" s="83"/>
    </row>
    <row r="293" spans="1:6" x14ac:dyDescent="0.2">
      <c r="A293" s="23"/>
      <c r="B293" s="23"/>
      <c r="C293" s="38"/>
      <c r="D293" s="23"/>
      <c r="E293" s="23"/>
      <c r="F293" s="83"/>
    </row>
    <row r="294" spans="1:6" x14ac:dyDescent="0.2">
      <c r="A294" s="23"/>
      <c r="B294" s="23"/>
      <c r="C294" s="38"/>
      <c r="D294" s="23"/>
      <c r="E294" s="23"/>
      <c r="F294" s="83"/>
    </row>
    <row r="295" spans="1:6" x14ac:dyDescent="0.2">
      <c r="A295" s="23"/>
      <c r="B295" s="23"/>
      <c r="C295" s="38"/>
      <c r="D295" s="23"/>
      <c r="E295" s="23"/>
      <c r="F295" s="83"/>
    </row>
    <row r="296" spans="1:6" x14ac:dyDescent="0.2">
      <c r="A296" s="23"/>
      <c r="B296" s="23"/>
      <c r="C296" s="38"/>
      <c r="D296" s="23"/>
      <c r="E296" s="23"/>
      <c r="F296" s="83"/>
    </row>
    <row r="297" spans="1:6" x14ac:dyDescent="0.2">
      <c r="A297" s="23"/>
      <c r="B297" s="23"/>
      <c r="C297" s="38"/>
      <c r="D297" s="23"/>
      <c r="E297" s="23"/>
      <c r="F297" s="83"/>
    </row>
    <row r="298" spans="1:6" x14ac:dyDescent="0.2">
      <c r="A298" s="23"/>
      <c r="B298" s="23"/>
      <c r="C298" s="38"/>
      <c r="D298" s="23"/>
      <c r="E298" s="23"/>
      <c r="F298" s="83"/>
    </row>
    <row r="299" spans="1:6" x14ac:dyDescent="0.2">
      <c r="A299" s="23"/>
      <c r="B299" s="23"/>
      <c r="C299" s="38"/>
      <c r="D299" s="23"/>
      <c r="E299" s="23"/>
      <c r="F299" s="83"/>
    </row>
    <row r="300" spans="1:6" x14ac:dyDescent="0.2">
      <c r="A300" s="23"/>
      <c r="B300" s="23"/>
      <c r="C300" s="38"/>
      <c r="D300" s="23"/>
      <c r="E300" s="23"/>
      <c r="F300" s="83"/>
    </row>
    <row r="301" spans="1:6" x14ac:dyDescent="0.2">
      <c r="A301" s="23"/>
      <c r="B301" s="23"/>
      <c r="C301" s="38"/>
      <c r="D301" s="23"/>
      <c r="E301" s="23"/>
      <c r="F301" s="83"/>
    </row>
    <row r="302" spans="1:6" x14ac:dyDescent="0.2">
      <c r="A302" s="23"/>
      <c r="B302" s="23"/>
      <c r="C302" s="38"/>
      <c r="D302" s="23"/>
      <c r="E302" s="23"/>
      <c r="F302" s="83"/>
    </row>
    <row r="303" spans="1:6" x14ac:dyDescent="0.2">
      <c r="A303" s="23"/>
      <c r="B303" s="23"/>
      <c r="C303" s="38"/>
      <c r="D303" s="23"/>
      <c r="E303" s="23"/>
      <c r="F303" s="83"/>
    </row>
    <row r="304" spans="1:6" x14ac:dyDescent="0.2">
      <c r="A304" s="23"/>
      <c r="B304" s="23"/>
      <c r="C304" s="38"/>
      <c r="D304" s="23"/>
      <c r="E304" s="23"/>
      <c r="F304" s="83"/>
    </row>
    <row r="305" spans="1:6" x14ac:dyDescent="0.2">
      <c r="A305" s="23"/>
      <c r="B305" s="23"/>
      <c r="C305" s="38"/>
      <c r="D305" s="23"/>
      <c r="E305" s="23"/>
      <c r="F305" s="83"/>
    </row>
    <row r="306" spans="1:6" x14ac:dyDescent="0.2">
      <c r="A306" s="23"/>
      <c r="B306" s="23"/>
      <c r="C306" s="38"/>
      <c r="D306" s="23"/>
      <c r="E306" s="23"/>
      <c r="F306" s="83"/>
    </row>
    <row r="307" spans="1:6" x14ac:dyDescent="0.2">
      <c r="A307" s="23"/>
      <c r="B307" s="23"/>
      <c r="C307" s="38"/>
      <c r="D307" s="23"/>
      <c r="E307" s="23"/>
      <c r="F307" s="83"/>
    </row>
    <row r="308" spans="1:6" x14ac:dyDescent="0.2">
      <c r="A308" s="23"/>
      <c r="B308" s="23"/>
      <c r="C308" s="38"/>
      <c r="D308" s="23"/>
      <c r="E308" s="23"/>
      <c r="F308" s="83"/>
    </row>
    <row r="309" spans="1:6" x14ac:dyDescent="0.2">
      <c r="A309" s="23"/>
      <c r="B309" s="23"/>
      <c r="C309" s="38"/>
      <c r="D309" s="23"/>
      <c r="E309" s="23"/>
      <c r="F309" s="83"/>
    </row>
    <row r="310" spans="1:6" x14ac:dyDescent="0.2">
      <c r="A310" s="23"/>
      <c r="B310" s="23"/>
      <c r="C310" s="38"/>
      <c r="D310" s="23"/>
      <c r="E310" s="23"/>
      <c r="F310" s="83"/>
    </row>
    <row r="311" spans="1:6" x14ac:dyDescent="0.2">
      <c r="A311" s="23"/>
      <c r="B311" s="23"/>
      <c r="C311" s="38"/>
      <c r="D311" s="23"/>
      <c r="E311" s="23"/>
      <c r="F311" s="83"/>
    </row>
    <row r="312" spans="1:6" x14ac:dyDescent="0.2">
      <c r="A312" s="23"/>
      <c r="B312" s="23"/>
      <c r="C312" s="38"/>
      <c r="D312" s="23"/>
      <c r="E312" s="23"/>
      <c r="F312" s="83"/>
    </row>
    <row r="313" spans="1:6" x14ac:dyDescent="0.2">
      <c r="A313" s="23"/>
      <c r="B313" s="23"/>
      <c r="C313" s="38"/>
      <c r="D313" s="23"/>
      <c r="E313" s="23"/>
      <c r="F313" s="83"/>
    </row>
    <row r="314" spans="1:6" x14ac:dyDescent="0.2">
      <c r="A314" s="23"/>
      <c r="B314" s="23"/>
      <c r="C314" s="38"/>
      <c r="D314" s="23"/>
      <c r="E314" s="23"/>
      <c r="F314" s="83"/>
    </row>
    <row r="315" spans="1:6" x14ac:dyDescent="0.2">
      <c r="A315" s="23"/>
      <c r="B315" s="23"/>
      <c r="C315" s="38"/>
      <c r="D315" s="23"/>
      <c r="E315" s="23"/>
      <c r="F315" s="83"/>
    </row>
    <row r="316" spans="1:6" x14ac:dyDescent="0.2">
      <c r="A316" s="23"/>
      <c r="B316" s="23"/>
      <c r="C316" s="38"/>
      <c r="D316" s="23"/>
      <c r="E316" s="23"/>
      <c r="F316" s="83"/>
    </row>
    <row r="317" spans="1:6" x14ac:dyDescent="0.2">
      <c r="A317" s="23"/>
      <c r="B317" s="23"/>
      <c r="C317" s="38"/>
      <c r="D317" s="23"/>
      <c r="E317" s="23"/>
      <c r="F317" s="83"/>
    </row>
    <row r="318" spans="1:6" x14ac:dyDescent="0.2">
      <c r="A318" s="23"/>
      <c r="B318" s="23"/>
      <c r="C318" s="38"/>
      <c r="D318" s="23"/>
      <c r="E318" s="23"/>
      <c r="F318" s="83"/>
    </row>
    <row r="319" spans="1:6" x14ac:dyDescent="0.2">
      <c r="A319" s="23"/>
      <c r="B319" s="23"/>
      <c r="C319" s="38"/>
      <c r="D319" s="23"/>
      <c r="E319" s="23"/>
      <c r="F319" s="83"/>
    </row>
    <row r="320" spans="1:6" x14ac:dyDescent="0.2">
      <c r="A320" s="23"/>
      <c r="B320" s="23"/>
      <c r="C320" s="38"/>
      <c r="D320" s="23"/>
      <c r="E320" s="23"/>
      <c r="F320" s="83"/>
    </row>
    <row r="321" spans="1:6" x14ac:dyDescent="0.2">
      <c r="A321" s="23"/>
      <c r="B321" s="23"/>
      <c r="C321" s="38"/>
      <c r="D321" s="23"/>
      <c r="E321" s="23"/>
      <c r="F321" s="83"/>
    </row>
    <row r="322" spans="1:6" x14ac:dyDescent="0.2">
      <c r="A322" s="23"/>
      <c r="B322" s="23"/>
      <c r="C322" s="38"/>
      <c r="D322" s="23"/>
      <c r="E322" s="23"/>
      <c r="F322" s="83"/>
    </row>
    <row r="323" spans="1:6" x14ac:dyDescent="0.2">
      <c r="A323" s="23"/>
      <c r="B323" s="23"/>
      <c r="C323" s="38"/>
      <c r="D323" s="23"/>
      <c r="E323" s="23"/>
      <c r="F323" s="83"/>
    </row>
    <row r="324" spans="1:6" x14ac:dyDescent="0.2">
      <c r="A324" s="23"/>
      <c r="B324" s="23"/>
      <c r="C324" s="38"/>
      <c r="D324" s="23"/>
      <c r="E324" s="23"/>
      <c r="F324" s="83"/>
    </row>
    <row r="325" spans="1:6" x14ac:dyDescent="0.2">
      <c r="A325" s="23"/>
      <c r="B325" s="23"/>
      <c r="C325" s="38"/>
      <c r="D325" s="23"/>
      <c r="E325" s="23"/>
      <c r="F325" s="83"/>
    </row>
    <row r="326" spans="1:6" x14ac:dyDescent="0.2">
      <c r="A326" s="23"/>
      <c r="B326" s="23"/>
      <c r="C326" s="38"/>
      <c r="D326" s="23"/>
      <c r="E326" s="23"/>
      <c r="F326" s="83"/>
    </row>
    <row r="327" spans="1:6" x14ac:dyDescent="0.2">
      <c r="A327" s="23"/>
      <c r="B327" s="23"/>
      <c r="C327" s="38"/>
      <c r="D327" s="23"/>
      <c r="E327" s="23"/>
      <c r="F327" s="83"/>
    </row>
    <row r="328" spans="1:6" x14ac:dyDescent="0.2">
      <c r="A328" s="23"/>
      <c r="B328" s="23"/>
      <c r="C328" s="38"/>
      <c r="D328" s="23"/>
      <c r="E328" s="23"/>
      <c r="F328" s="83"/>
    </row>
    <row r="329" spans="1:6" x14ac:dyDescent="0.2">
      <c r="A329" s="23"/>
      <c r="B329" s="23"/>
      <c r="C329" s="38"/>
      <c r="D329" s="23"/>
      <c r="E329" s="23"/>
      <c r="F329" s="83"/>
    </row>
    <row r="330" spans="1:6" x14ac:dyDescent="0.2">
      <c r="A330" s="23"/>
      <c r="B330" s="23"/>
      <c r="C330" s="38"/>
      <c r="D330" s="23"/>
      <c r="E330" s="23"/>
      <c r="F330" s="83"/>
    </row>
    <row r="331" spans="1:6" x14ac:dyDescent="0.2">
      <c r="A331" s="23"/>
      <c r="B331" s="23"/>
      <c r="C331" s="38"/>
      <c r="D331" s="23"/>
      <c r="E331" s="23"/>
      <c r="F331" s="83"/>
    </row>
    <row r="332" spans="1:6" x14ac:dyDescent="0.2">
      <c r="A332" s="23"/>
      <c r="B332" s="23"/>
      <c r="C332" s="38"/>
      <c r="D332" s="23"/>
      <c r="E332" s="23"/>
      <c r="F332" s="83"/>
    </row>
    <row r="333" spans="1:6" x14ac:dyDescent="0.2">
      <c r="A333" s="23"/>
      <c r="B333" s="23"/>
      <c r="C333" s="38"/>
      <c r="D333" s="23"/>
      <c r="E333" s="23"/>
      <c r="F333" s="83"/>
    </row>
    <row r="334" spans="1:6" x14ac:dyDescent="0.2">
      <c r="A334" s="23"/>
      <c r="B334" s="23"/>
      <c r="C334" s="38"/>
      <c r="D334" s="23"/>
      <c r="E334" s="23"/>
      <c r="F334" s="83"/>
    </row>
    <row r="335" spans="1:6" x14ac:dyDescent="0.2">
      <c r="A335" s="23"/>
      <c r="B335" s="23"/>
      <c r="C335" s="38"/>
      <c r="D335" s="23"/>
      <c r="E335" s="23"/>
      <c r="F335" s="83"/>
    </row>
    <row r="336" spans="1:6" x14ac:dyDescent="0.2">
      <c r="A336" s="23"/>
      <c r="B336" s="23"/>
      <c r="C336" s="38"/>
      <c r="D336" s="23"/>
      <c r="E336" s="23"/>
      <c r="F336" s="83"/>
    </row>
    <row r="337" spans="1:6" x14ac:dyDescent="0.2">
      <c r="A337" s="23"/>
      <c r="B337" s="23"/>
      <c r="C337" s="38"/>
      <c r="D337" s="23"/>
      <c r="E337" s="23"/>
      <c r="F337" s="83"/>
    </row>
    <row r="338" spans="1:6" x14ac:dyDescent="0.2">
      <c r="A338" s="23"/>
      <c r="B338" s="23"/>
      <c r="C338" s="38"/>
      <c r="D338" s="23"/>
      <c r="E338" s="23"/>
      <c r="F338" s="83"/>
    </row>
    <row r="339" spans="1:6" x14ac:dyDescent="0.2">
      <c r="A339" s="23"/>
      <c r="B339" s="23"/>
      <c r="C339" s="38"/>
      <c r="D339" s="23"/>
      <c r="E339" s="23"/>
      <c r="F339" s="83"/>
    </row>
    <row r="340" spans="1:6" x14ac:dyDescent="0.2">
      <c r="A340" s="23"/>
      <c r="B340" s="23"/>
      <c r="C340" s="38"/>
      <c r="D340" s="23"/>
      <c r="E340" s="23"/>
      <c r="F340" s="83"/>
    </row>
    <row r="341" spans="1:6" x14ac:dyDescent="0.2">
      <c r="A341" s="23"/>
      <c r="B341" s="23"/>
      <c r="C341" s="38"/>
      <c r="D341" s="23"/>
      <c r="E341" s="23"/>
      <c r="F341" s="83"/>
    </row>
    <row r="342" spans="1:6" x14ac:dyDescent="0.2">
      <c r="A342" s="23"/>
      <c r="B342" s="23"/>
      <c r="C342" s="38"/>
      <c r="D342" s="23"/>
      <c r="E342" s="23"/>
      <c r="F342" s="83"/>
    </row>
    <row r="343" spans="1:6" x14ac:dyDescent="0.2">
      <c r="A343" s="23"/>
      <c r="B343" s="23"/>
      <c r="C343" s="38"/>
      <c r="D343" s="23"/>
      <c r="E343" s="23"/>
      <c r="F343" s="83"/>
    </row>
    <row r="344" spans="1:6" x14ac:dyDescent="0.2">
      <c r="A344" s="23"/>
      <c r="B344" s="23"/>
      <c r="C344" s="38"/>
      <c r="D344" s="23"/>
      <c r="E344" s="23"/>
      <c r="F344" s="83"/>
    </row>
    <row r="345" spans="1:6" x14ac:dyDescent="0.2">
      <c r="A345" s="23"/>
      <c r="B345" s="23"/>
      <c r="C345" s="38"/>
      <c r="D345" s="23"/>
      <c r="E345" s="23"/>
      <c r="F345" s="83"/>
    </row>
    <row r="346" spans="1:6" x14ac:dyDescent="0.2">
      <c r="A346" s="23"/>
      <c r="B346" s="23"/>
      <c r="C346" s="38"/>
      <c r="D346" s="23"/>
      <c r="E346" s="23"/>
      <c r="F346" s="83"/>
    </row>
    <row r="347" spans="1:6" x14ac:dyDescent="0.2">
      <c r="A347" s="23"/>
      <c r="B347" s="23"/>
      <c r="C347" s="38"/>
      <c r="D347" s="23"/>
      <c r="E347" s="23"/>
      <c r="F347" s="83"/>
    </row>
    <row r="348" spans="1:6" x14ac:dyDescent="0.2">
      <c r="A348" s="23"/>
      <c r="B348" s="23"/>
      <c r="C348" s="38"/>
      <c r="D348" s="23"/>
      <c r="E348" s="23"/>
      <c r="F348" s="83"/>
    </row>
    <row r="349" spans="1:6" x14ac:dyDescent="0.2">
      <c r="A349" s="23"/>
      <c r="B349" s="23"/>
      <c r="C349" s="38"/>
      <c r="D349" s="23"/>
      <c r="E349" s="23"/>
      <c r="F349" s="83"/>
    </row>
    <row r="350" spans="1:6" x14ac:dyDescent="0.2">
      <c r="A350" s="23"/>
      <c r="B350" s="23"/>
      <c r="C350" s="38"/>
      <c r="D350" s="23"/>
      <c r="E350" s="23"/>
      <c r="F350" s="83"/>
    </row>
    <row r="351" spans="1:6" x14ac:dyDescent="0.2">
      <c r="A351" s="23"/>
      <c r="B351" s="23"/>
      <c r="C351" s="38"/>
      <c r="D351" s="23"/>
      <c r="E351" s="23"/>
      <c r="F351" s="83"/>
    </row>
    <row r="352" spans="1:6" x14ac:dyDescent="0.2">
      <c r="A352" s="23"/>
      <c r="B352" s="23"/>
      <c r="C352" s="38"/>
      <c r="D352" s="23"/>
      <c r="E352" s="23"/>
      <c r="F352" s="83"/>
    </row>
    <row r="353" spans="1:6" x14ac:dyDescent="0.2">
      <c r="A353" s="23"/>
      <c r="B353" s="23"/>
      <c r="C353" s="38"/>
      <c r="D353" s="23"/>
      <c r="E353" s="23"/>
      <c r="F353" s="83"/>
    </row>
    <row r="354" spans="1:6" x14ac:dyDescent="0.2">
      <c r="A354" s="23"/>
      <c r="B354" s="23"/>
      <c r="C354" s="38"/>
      <c r="D354" s="23"/>
      <c r="E354" s="23"/>
      <c r="F354" s="83"/>
    </row>
    <row r="355" spans="1:6" x14ac:dyDescent="0.2">
      <c r="A355" s="23"/>
      <c r="B355" s="23"/>
      <c r="C355" s="38"/>
      <c r="D355" s="23"/>
      <c r="E355" s="23"/>
      <c r="F355" s="83"/>
    </row>
    <row r="356" spans="1:6" x14ac:dyDescent="0.2">
      <c r="A356" s="23"/>
      <c r="B356" s="23"/>
      <c r="C356" s="38"/>
      <c r="D356" s="23"/>
      <c r="E356" s="23"/>
      <c r="F356" s="83"/>
    </row>
    <row r="357" spans="1:6" x14ac:dyDescent="0.2">
      <c r="A357" s="23"/>
      <c r="B357" s="23"/>
      <c r="C357" s="38"/>
      <c r="D357" s="23"/>
      <c r="E357" s="23"/>
      <c r="F357" s="83"/>
    </row>
    <row r="358" spans="1:6" x14ac:dyDescent="0.2">
      <c r="A358" s="23"/>
      <c r="B358" s="23"/>
      <c r="C358" s="38"/>
      <c r="D358" s="23"/>
      <c r="E358" s="23"/>
      <c r="F358" s="83"/>
    </row>
    <row r="359" spans="1:6" x14ac:dyDescent="0.2">
      <c r="A359" s="23"/>
      <c r="B359" s="23"/>
      <c r="C359" s="38"/>
      <c r="D359" s="23"/>
      <c r="E359" s="23"/>
      <c r="F359" s="83"/>
    </row>
    <row r="360" spans="1:6" x14ac:dyDescent="0.2">
      <c r="A360" s="23"/>
      <c r="B360" s="23"/>
      <c r="C360" s="38"/>
      <c r="D360" s="23"/>
      <c r="E360" s="23"/>
      <c r="F360" s="83"/>
    </row>
    <row r="361" spans="1:6" x14ac:dyDescent="0.2">
      <c r="A361" s="23"/>
      <c r="B361" s="23"/>
      <c r="C361" s="38"/>
      <c r="D361" s="23"/>
      <c r="E361" s="23"/>
      <c r="F361" s="83"/>
    </row>
    <row r="362" spans="1:6" x14ac:dyDescent="0.2">
      <c r="A362" s="23"/>
      <c r="B362" s="23"/>
      <c r="C362" s="38"/>
      <c r="D362" s="23"/>
      <c r="E362" s="23"/>
      <c r="F362" s="83"/>
    </row>
    <row r="363" spans="1:6" x14ac:dyDescent="0.2">
      <c r="A363" s="23"/>
      <c r="B363" s="23"/>
      <c r="C363" s="38"/>
      <c r="D363" s="23"/>
      <c r="E363" s="23"/>
      <c r="F363" s="83"/>
    </row>
    <row r="364" spans="1:6" x14ac:dyDescent="0.2">
      <c r="A364" s="23"/>
      <c r="B364" s="23"/>
      <c r="C364" s="38"/>
      <c r="D364" s="23"/>
      <c r="E364" s="23"/>
      <c r="F364" s="83"/>
    </row>
    <row r="365" spans="1:6" x14ac:dyDescent="0.2">
      <c r="A365" s="23"/>
      <c r="B365" s="23"/>
      <c r="C365" s="38"/>
      <c r="D365" s="23"/>
      <c r="E365" s="23"/>
      <c r="F365" s="83"/>
    </row>
    <row r="366" spans="1:6" x14ac:dyDescent="0.2">
      <c r="A366" s="23"/>
      <c r="B366" s="23"/>
      <c r="C366" s="38"/>
      <c r="D366" s="23"/>
      <c r="E366" s="23"/>
      <c r="F366" s="83"/>
    </row>
    <row r="367" spans="1:6" x14ac:dyDescent="0.2">
      <c r="A367" s="23"/>
      <c r="B367" s="23"/>
      <c r="C367" s="38"/>
      <c r="D367" s="23"/>
      <c r="E367" s="23"/>
      <c r="F367" s="83"/>
    </row>
    <row r="368" spans="1:6" x14ac:dyDescent="0.2">
      <c r="A368" s="23"/>
      <c r="B368" s="23"/>
      <c r="C368" s="38"/>
      <c r="D368" s="23"/>
      <c r="E368" s="23"/>
      <c r="F368" s="83"/>
    </row>
    <row r="369" spans="1:6" x14ac:dyDescent="0.2">
      <c r="A369" s="23"/>
      <c r="B369" s="23"/>
      <c r="C369" s="38"/>
      <c r="D369" s="23"/>
      <c r="E369" s="23"/>
      <c r="F369" s="83"/>
    </row>
    <row r="370" spans="1:6" x14ac:dyDescent="0.2">
      <c r="A370" s="23"/>
      <c r="B370" s="23"/>
      <c r="C370" s="38"/>
      <c r="D370" s="23"/>
      <c r="E370" s="23"/>
      <c r="F370" s="83"/>
    </row>
    <row r="371" spans="1:6" x14ac:dyDescent="0.2">
      <c r="A371" s="23"/>
      <c r="B371" s="23"/>
      <c r="C371" s="38"/>
      <c r="D371" s="23"/>
      <c r="E371" s="23"/>
      <c r="F371" s="83"/>
    </row>
    <row r="372" spans="1:6" x14ac:dyDescent="0.2">
      <c r="A372" s="23"/>
      <c r="B372" s="23"/>
      <c r="C372" s="38"/>
      <c r="D372" s="23"/>
      <c r="E372" s="23"/>
      <c r="F372" s="83"/>
    </row>
    <row r="373" spans="1:6" x14ac:dyDescent="0.2">
      <c r="A373" s="23"/>
      <c r="B373" s="23"/>
      <c r="C373" s="38"/>
      <c r="D373" s="23"/>
      <c r="E373" s="23"/>
      <c r="F373" s="83"/>
    </row>
    <row r="374" spans="1:6" x14ac:dyDescent="0.2">
      <c r="A374" s="23"/>
      <c r="B374" s="23"/>
      <c r="C374" s="38"/>
      <c r="D374" s="23"/>
      <c r="E374" s="23"/>
      <c r="F374" s="83"/>
    </row>
    <row r="375" spans="1:6" x14ac:dyDescent="0.2">
      <c r="A375" s="23"/>
      <c r="B375" s="23"/>
      <c r="C375" s="38"/>
      <c r="D375" s="23"/>
      <c r="E375" s="23"/>
      <c r="F375" s="83"/>
    </row>
    <row r="376" spans="1:6" x14ac:dyDescent="0.2">
      <c r="A376" s="23"/>
      <c r="B376" s="23"/>
      <c r="C376" s="38"/>
      <c r="D376" s="23"/>
      <c r="E376" s="23"/>
      <c r="F376" s="83"/>
    </row>
    <row r="377" spans="1:6" x14ac:dyDescent="0.2">
      <c r="A377" s="23"/>
      <c r="B377" s="23"/>
      <c r="C377" s="38"/>
      <c r="D377" s="23"/>
      <c r="E377" s="23"/>
      <c r="F377" s="83"/>
    </row>
    <row r="378" spans="1:6" x14ac:dyDescent="0.2">
      <c r="A378" s="23"/>
      <c r="B378" s="23"/>
      <c r="C378" s="38"/>
      <c r="D378" s="23"/>
      <c r="E378" s="23"/>
      <c r="F378" s="83"/>
    </row>
    <row r="379" spans="1:6" x14ac:dyDescent="0.2">
      <c r="A379" s="23"/>
      <c r="B379" s="23"/>
      <c r="C379" s="38"/>
      <c r="D379" s="23"/>
      <c r="E379" s="23"/>
      <c r="F379" s="83"/>
    </row>
    <row r="380" spans="1:6" x14ac:dyDescent="0.2">
      <c r="A380" s="23"/>
      <c r="B380" s="23"/>
      <c r="C380" s="38"/>
      <c r="D380" s="23"/>
      <c r="E380" s="23"/>
      <c r="F380" s="83"/>
    </row>
    <row r="381" spans="1:6" x14ac:dyDescent="0.2">
      <c r="A381" s="23"/>
      <c r="B381" s="23"/>
      <c r="C381" s="38"/>
      <c r="D381" s="23"/>
      <c r="E381" s="23"/>
      <c r="F381" s="83"/>
    </row>
    <row r="382" spans="1:6" x14ac:dyDescent="0.2">
      <c r="A382" s="23"/>
      <c r="B382" s="23"/>
      <c r="C382" s="38"/>
      <c r="D382" s="23"/>
      <c r="E382" s="23"/>
      <c r="F382" s="83"/>
    </row>
    <row r="383" spans="1:6" x14ac:dyDescent="0.2">
      <c r="A383" s="23"/>
      <c r="B383" s="23"/>
      <c r="C383" s="38"/>
      <c r="D383" s="23"/>
      <c r="E383" s="23"/>
      <c r="F383" s="83"/>
    </row>
    <row r="384" spans="1:6" x14ac:dyDescent="0.2">
      <c r="A384" s="23"/>
      <c r="B384" s="23"/>
      <c r="C384" s="38"/>
      <c r="D384" s="23"/>
      <c r="E384" s="23"/>
      <c r="F384" s="83"/>
    </row>
    <row r="385" spans="1:6" x14ac:dyDescent="0.2">
      <c r="A385" s="23"/>
      <c r="B385" s="23"/>
      <c r="C385" s="38"/>
      <c r="D385" s="23"/>
      <c r="E385" s="23"/>
      <c r="F385" s="83"/>
    </row>
    <row r="386" spans="1:6" x14ac:dyDescent="0.2">
      <c r="A386" s="23"/>
      <c r="B386" s="23"/>
      <c r="C386" s="38"/>
      <c r="D386" s="23"/>
      <c r="E386" s="23"/>
      <c r="F386" s="83"/>
    </row>
    <row r="387" spans="1:6" x14ac:dyDescent="0.2">
      <c r="A387" s="23"/>
      <c r="B387" s="23"/>
      <c r="C387" s="38"/>
      <c r="D387" s="23"/>
      <c r="E387" s="23"/>
      <c r="F387" s="83"/>
    </row>
    <row r="388" spans="1:6" x14ac:dyDescent="0.2">
      <c r="A388" s="23"/>
      <c r="B388" s="23"/>
      <c r="C388" s="38"/>
      <c r="D388" s="23"/>
      <c r="E388" s="23"/>
      <c r="F388" s="83"/>
    </row>
    <row r="389" spans="1:6" x14ac:dyDescent="0.2">
      <c r="A389" s="23"/>
      <c r="B389" s="23"/>
      <c r="C389" s="38"/>
      <c r="D389" s="23"/>
      <c r="E389" s="23"/>
      <c r="F389" s="83"/>
    </row>
    <row r="390" spans="1:6" x14ac:dyDescent="0.2">
      <c r="A390" s="23"/>
      <c r="B390" s="23"/>
      <c r="C390" s="38"/>
      <c r="D390" s="23"/>
      <c r="E390" s="23"/>
      <c r="F390" s="83"/>
    </row>
    <row r="391" spans="1:6" x14ac:dyDescent="0.2">
      <c r="A391" s="23"/>
      <c r="B391" s="23"/>
      <c r="C391" s="38"/>
      <c r="D391" s="23"/>
      <c r="E391" s="23"/>
      <c r="F391" s="83"/>
    </row>
    <row r="392" spans="1:6" x14ac:dyDescent="0.2">
      <c r="A392" s="23"/>
      <c r="B392" s="23"/>
      <c r="C392" s="38"/>
      <c r="D392" s="23"/>
      <c r="E392" s="23"/>
      <c r="F392" s="83"/>
    </row>
    <row r="393" spans="1:6" x14ac:dyDescent="0.2">
      <c r="A393" s="23"/>
      <c r="B393" s="23"/>
      <c r="C393" s="38"/>
      <c r="D393" s="23"/>
      <c r="E393" s="23"/>
      <c r="F393" s="83"/>
    </row>
    <row r="394" spans="1:6" x14ac:dyDescent="0.2">
      <c r="A394" s="23"/>
      <c r="B394" s="23"/>
      <c r="C394" s="38"/>
      <c r="D394" s="23"/>
      <c r="E394" s="23"/>
      <c r="F394" s="83"/>
    </row>
    <row r="395" spans="1:6" x14ac:dyDescent="0.2">
      <c r="A395" s="23"/>
      <c r="B395" s="23"/>
      <c r="C395" s="38"/>
      <c r="D395" s="23"/>
      <c r="E395" s="23"/>
      <c r="F395" s="83"/>
    </row>
    <row r="396" spans="1:6" x14ac:dyDescent="0.2">
      <c r="A396" s="23"/>
      <c r="B396" s="23"/>
      <c r="C396" s="38"/>
      <c r="D396" s="23"/>
      <c r="E396" s="23"/>
      <c r="F396" s="83"/>
    </row>
    <row r="397" spans="1:6" x14ac:dyDescent="0.2">
      <c r="A397" s="23"/>
      <c r="B397" s="23"/>
      <c r="C397" s="38"/>
      <c r="D397" s="23"/>
      <c r="E397" s="23"/>
      <c r="F397" s="83"/>
    </row>
    <row r="398" spans="1:6" x14ac:dyDescent="0.2">
      <c r="A398" s="23"/>
      <c r="B398" s="23"/>
      <c r="C398" s="38"/>
      <c r="D398" s="23"/>
      <c r="E398" s="23"/>
      <c r="F398" s="83"/>
    </row>
    <row r="399" spans="1:6" x14ac:dyDescent="0.2">
      <c r="A399" s="23"/>
      <c r="B399" s="23"/>
      <c r="C399" s="38"/>
      <c r="D399" s="23"/>
      <c r="E399" s="23"/>
      <c r="F399" s="83"/>
    </row>
    <row r="400" spans="1:6" x14ac:dyDescent="0.2">
      <c r="A400" s="23"/>
      <c r="B400" s="23"/>
      <c r="C400" s="38"/>
      <c r="D400" s="23"/>
      <c r="E400" s="23"/>
      <c r="F400" s="83"/>
    </row>
    <row r="401" spans="1:6" x14ac:dyDescent="0.2">
      <c r="A401" s="23"/>
      <c r="B401" s="23"/>
      <c r="C401" s="38"/>
      <c r="D401" s="23"/>
      <c r="E401" s="23"/>
      <c r="F401" s="83"/>
    </row>
    <row r="402" spans="1:6" x14ac:dyDescent="0.2">
      <c r="A402" s="23"/>
      <c r="B402" s="23"/>
      <c r="C402" s="38"/>
      <c r="D402" s="23"/>
      <c r="E402" s="23"/>
      <c r="F402" s="83"/>
    </row>
    <row r="403" spans="1:6" x14ac:dyDescent="0.2">
      <c r="A403" s="23"/>
      <c r="B403" s="23"/>
      <c r="C403" s="38"/>
      <c r="D403" s="23"/>
      <c r="E403" s="23"/>
      <c r="F403" s="83"/>
    </row>
    <row r="404" spans="1:6" x14ac:dyDescent="0.2">
      <c r="A404" s="23"/>
      <c r="B404" s="23"/>
      <c r="C404" s="38"/>
      <c r="D404" s="23"/>
      <c r="E404" s="23"/>
      <c r="F404" s="83"/>
    </row>
    <row r="405" spans="1:6" x14ac:dyDescent="0.2">
      <c r="A405" s="23"/>
      <c r="B405" s="23"/>
      <c r="C405" s="38"/>
      <c r="D405" s="23"/>
      <c r="E405" s="23"/>
      <c r="F405" s="83"/>
    </row>
    <row r="406" spans="1:6" x14ac:dyDescent="0.2">
      <c r="A406" s="23"/>
      <c r="B406" s="23"/>
      <c r="C406" s="38"/>
      <c r="D406" s="23"/>
      <c r="E406" s="23"/>
      <c r="F406" s="83"/>
    </row>
    <row r="407" spans="1:6" x14ac:dyDescent="0.2">
      <c r="A407" s="23"/>
      <c r="B407" s="23"/>
      <c r="C407" s="38"/>
      <c r="D407" s="23"/>
      <c r="E407" s="23"/>
      <c r="F407" s="83"/>
    </row>
    <row r="408" spans="1:6" x14ac:dyDescent="0.2">
      <c r="A408" s="23"/>
      <c r="B408" s="23"/>
      <c r="C408" s="38"/>
      <c r="D408" s="23"/>
      <c r="E408" s="23"/>
      <c r="F408" s="83"/>
    </row>
    <row r="409" spans="1:6" x14ac:dyDescent="0.2">
      <c r="A409" s="23"/>
      <c r="B409" s="23"/>
      <c r="C409" s="38"/>
      <c r="D409" s="23"/>
      <c r="E409" s="23"/>
      <c r="F409" s="83"/>
    </row>
    <row r="410" spans="1:6" x14ac:dyDescent="0.2">
      <c r="A410" s="23"/>
      <c r="B410" s="23"/>
      <c r="C410" s="38"/>
      <c r="D410" s="23"/>
      <c r="E410" s="23"/>
      <c r="F410" s="83"/>
    </row>
    <row r="411" spans="1:6" x14ac:dyDescent="0.2">
      <c r="A411" s="23"/>
      <c r="B411" s="23"/>
      <c r="C411" s="38"/>
      <c r="D411" s="23"/>
      <c r="E411" s="23"/>
      <c r="F411" s="83"/>
    </row>
    <row r="412" spans="1:6" x14ac:dyDescent="0.2">
      <c r="A412" s="23"/>
      <c r="B412" s="23"/>
      <c r="C412" s="38"/>
      <c r="D412" s="23"/>
      <c r="E412" s="23"/>
      <c r="F412" s="83"/>
    </row>
    <row r="413" spans="1:6" x14ac:dyDescent="0.2">
      <c r="A413" s="23"/>
      <c r="B413" s="23"/>
      <c r="C413" s="38"/>
      <c r="D413" s="23"/>
      <c r="E413" s="23"/>
      <c r="F413" s="83"/>
    </row>
    <row r="414" spans="1:6" x14ac:dyDescent="0.2">
      <c r="A414" s="23"/>
      <c r="B414" s="23"/>
      <c r="C414" s="38"/>
      <c r="D414" s="23"/>
      <c r="E414" s="23"/>
      <c r="F414" s="83"/>
    </row>
    <row r="415" spans="1:6" x14ac:dyDescent="0.2">
      <c r="A415" s="23"/>
      <c r="B415" s="23"/>
      <c r="C415" s="38"/>
      <c r="D415" s="23"/>
      <c r="E415" s="23"/>
      <c r="F415" s="83"/>
    </row>
    <row r="416" spans="1:6" x14ac:dyDescent="0.2">
      <c r="A416" s="23"/>
      <c r="B416" s="23"/>
      <c r="C416" s="38"/>
      <c r="D416" s="23"/>
      <c r="E416" s="23"/>
      <c r="F416" s="83"/>
    </row>
    <row r="417" spans="1:6" x14ac:dyDescent="0.2">
      <c r="A417" s="23"/>
      <c r="B417" s="23"/>
      <c r="C417" s="38"/>
      <c r="D417" s="23"/>
      <c r="E417" s="23"/>
      <c r="F417" s="83"/>
    </row>
    <row r="418" spans="1:6" x14ac:dyDescent="0.2">
      <c r="A418" s="23"/>
      <c r="B418" s="23"/>
      <c r="C418" s="38"/>
      <c r="D418" s="23"/>
      <c r="E418" s="23"/>
      <c r="F418" s="83"/>
    </row>
    <row r="419" spans="1:6" x14ac:dyDescent="0.2">
      <c r="A419" s="23"/>
      <c r="B419" s="23"/>
      <c r="C419" s="38"/>
      <c r="D419" s="23"/>
      <c r="E419" s="23"/>
      <c r="F419" s="83"/>
    </row>
    <row r="420" spans="1:6" x14ac:dyDescent="0.2">
      <c r="A420" s="23"/>
      <c r="B420" s="23"/>
      <c r="C420" s="38"/>
      <c r="D420" s="23"/>
      <c r="E420" s="23"/>
      <c r="F420" s="83"/>
    </row>
    <row r="421" spans="1:6" x14ac:dyDescent="0.2">
      <c r="A421" s="23"/>
      <c r="B421" s="23"/>
      <c r="C421" s="38"/>
      <c r="D421" s="23"/>
      <c r="E421" s="23"/>
      <c r="F421" s="83"/>
    </row>
    <row r="422" spans="1:6" x14ac:dyDescent="0.2">
      <c r="A422" s="23"/>
      <c r="B422" s="23"/>
      <c r="C422" s="38"/>
      <c r="D422" s="23"/>
      <c r="E422" s="23"/>
      <c r="F422" s="83"/>
    </row>
    <row r="423" spans="1:6" x14ac:dyDescent="0.2">
      <c r="A423" s="23"/>
      <c r="B423" s="23"/>
      <c r="C423" s="38"/>
      <c r="D423" s="23"/>
      <c r="E423" s="23"/>
      <c r="F423" s="83"/>
    </row>
    <row r="424" spans="1:6" x14ac:dyDescent="0.2">
      <c r="A424" s="23"/>
      <c r="B424" s="23"/>
      <c r="C424" s="38"/>
      <c r="D424" s="23"/>
      <c r="E424" s="23"/>
      <c r="F424" s="83"/>
    </row>
    <row r="425" spans="1:6" x14ac:dyDescent="0.2">
      <c r="A425" s="23"/>
      <c r="B425" s="23"/>
      <c r="C425" s="38"/>
      <c r="D425" s="23"/>
      <c r="E425" s="23"/>
      <c r="F425" s="83"/>
    </row>
    <row r="426" spans="1:6" x14ac:dyDescent="0.2">
      <c r="A426" s="23"/>
      <c r="B426" s="23"/>
      <c r="C426" s="38"/>
      <c r="D426" s="23"/>
      <c r="E426" s="23"/>
      <c r="F426" s="83"/>
    </row>
    <row r="427" spans="1:6" x14ac:dyDescent="0.2">
      <c r="A427" s="23"/>
      <c r="B427" s="23"/>
      <c r="C427" s="38"/>
      <c r="D427" s="23"/>
      <c r="E427" s="23"/>
      <c r="F427" s="83"/>
    </row>
  </sheetData>
  <mergeCells count="326">
    <mergeCell ref="D7:E7"/>
    <mergeCell ref="D8:E8"/>
    <mergeCell ref="A3:D3"/>
    <mergeCell ref="A4:D4"/>
    <mergeCell ref="F35:G35"/>
    <mergeCell ref="F34:G34"/>
    <mergeCell ref="F33:G33"/>
    <mergeCell ref="F32:G32"/>
    <mergeCell ref="F31:G31"/>
    <mergeCell ref="F30:G30"/>
    <mergeCell ref="F29:G29"/>
    <mergeCell ref="F28:G28"/>
    <mergeCell ref="F27:G27"/>
    <mergeCell ref="F266:G266"/>
    <mergeCell ref="F267:G267"/>
    <mergeCell ref="F268:G268"/>
    <mergeCell ref="F269:G269"/>
    <mergeCell ref="F270:G270"/>
    <mergeCell ref="F261:G261"/>
    <mergeCell ref="F262:G262"/>
    <mergeCell ref="F263:G263"/>
    <mergeCell ref="F264:G264"/>
    <mergeCell ref="F265:G265"/>
    <mergeCell ref="F276:G276"/>
    <mergeCell ref="F277:G277"/>
    <mergeCell ref="F278:G278"/>
    <mergeCell ref="F279:G279"/>
    <mergeCell ref="F280:G280"/>
    <mergeCell ref="F271:G271"/>
    <mergeCell ref="F272:G272"/>
    <mergeCell ref="F273:G273"/>
    <mergeCell ref="F274:G274"/>
    <mergeCell ref="F275:G275"/>
    <mergeCell ref="F256:G256"/>
    <mergeCell ref="F257:G257"/>
    <mergeCell ref="F258:G258"/>
    <mergeCell ref="F259:G259"/>
    <mergeCell ref="F260:G260"/>
    <mergeCell ref="F251:G251"/>
    <mergeCell ref="F252:G252"/>
    <mergeCell ref="F253:G253"/>
    <mergeCell ref="F254:G254"/>
    <mergeCell ref="F255:G255"/>
    <mergeCell ref="F246:G246"/>
    <mergeCell ref="F247:G247"/>
    <mergeCell ref="F248:G248"/>
    <mergeCell ref="F249:G249"/>
    <mergeCell ref="F250:G250"/>
    <mergeCell ref="F241:G241"/>
    <mergeCell ref="F242:G242"/>
    <mergeCell ref="F243:G243"/>
    <mergeCell ref="F244:G244"/>
    <mergeCell ref="F245:G245"/>
    <mergeCell ref="F236:G236"/>
    <mergeCell ref="F237:G237"/>
    <mergeCell ref="F238:G238"/>
    <mergeCell ref="F239:G239"/>
    <mergeCell ref="F240:G240"/>
    <mergeCell ref="F231:G231"/>
    <mergeCell ref="F232:G232"/>
    <mergeCell ref="F233:G233"/>
    <mergeCell ref="F234:G234"/>
    <mergeCell ref="F235:G235"/>
    <mergeCell ref="F226:G226"/>
    <mergeCell ref="F227:G227"/>
    <mergeCell ref="F228:G228"/>
    <mergeCell ref="F229:G229"/>
    <mergeCell ref="F230:G230"/>
    <mergeCell ref="F221:G221"/>
    <mergeCell ref="F222:G222"/>
    <mergeCell ref="F223:G223"/>
    <mergeCell ref="F224:G224"/>
    <mergeCell ref="F225:G225"/>
    <mergeCell ref="F216:G216"/>
    <mergeCell ref="F217:G217"/>
    <mergeCell ref="F218:G218"/>
    <mergeCell ref="F219:G219"/>
    <mergeCell ref="F220:G220"/>
    <mergeCell ref="F211:G211"/>
    <mergeCell ref="F212:G212"/>
    <mergeCell ref="F213:G213"/>
    <mergeCell ref="F214:G214"/>
    <mergeCell ref="F215:G215"/>
    <mergeCell ref="F206:G206"/>
    <mergeCell ref="F207:G207"/>
    <mergeCell ref="F208:G208"/>
    <mergeCell ref="F209:G209"/>
    <mergeCell ref="F210:G210"/>
    <mergeCell ref="F201:G201"/>
    <mergeCell ref="F202:G202"/>
    <mergeCell ref="F203:G203"/>
    <mergeCell ref="F204:G204"/>
    <mergeCell ref="F205:G205"/>
    <mergeCell ref="F196:G196"/>
    <mergeCell ref="F197:G197"/>
    <mergeCell ref="F198:G198"/>
    <mergeCell ref="F199:G199"/>
    <mergeCell ref="F200:G200"/>
    <mergeCell ref="F191:G191"/>
    <mergeCell ref="F192:G192"/>
    <mergeCell ref="F193:G193"/>
    <mergeCell ref="F194:G194"/>
    <mergeCell ref="F195:G195"/>
    <mergeCell ref="F186:G186"/>
    <mergeCell ref="F187:G187"/>
    <mergeCell ref="F188:G188"/>
    <mergeCell ref="F189:G189"/>
    <mergeCell ref="F190:G190"/>
    <mergeCell ref="F181:G181"/>
    <mergeCell ref="F182:G182"/>
    <mergeCell ref="F183:G183"/>
    <mergeCell ref="F184:G184"/>
    <mergeCell ref="F185:G185"/>
    <mergeCell ref="F176:G176"/>
    <mergeCell ref="F177:G177"/>
    <mergeCell ref="F178:G178"/>
    <mergeCell ref="F179:G179"/>
    <mergeCell ref="F180:G180"/>
    <mergeCell ref="F171:G171"/>
    <mergeCell ref="F172:G172"/>
    <mergeCell ref="F173:G173"/>
    <mergeCell ref="F174:G174"/>
    <mergeCell ref="F175:G175"/>
    <mergeCell ref="F166:G166"/>
    <mergeCell ref="F167:G167"/>
    <mergeCell ref="F168:G168"/>
    <mergeCell ref="F169:G169"/>
    <mergeCell ref="F170:G170"/>
    <mergeCell ref="F161:G161"/>
    <mergeCell ref="F162:G162"/>
    <mergeCell ref="F163:G163"/>
    <mergeCell ref="F164:G164"/>
    <mergeCell ref="F165:G165"/>
    <mergeCell ref="F156:G156"/>
    <mergeCell ref="F157:G157"/>
    <mergeCell ref="F158:G158"/>
    <mergeCell ref="F159:G159"/>
    <mergeCell ref="F160:G160"/>
    <mergeCell ref="F155:G155"/>
    <mergeCell ref="F146:G146"/>
    <mergeCell ref="F147:G147"/>
    <mergeCell ref="F148:G148"/>
    <mergeCell ref="F149:G149"/>
    <mergeCell ref="F150:G150"/>
    <mergeCell ref="F154:G154"/>
    <mergeCell ref="F153:G153"/>
    <mergeCell ref="F152:G152"/>
    <mergeCell ref="F151:G151"/>
    <mergeCell ref="F141:G141"/>
    <mergeCell ref="F142:G142"/>
    <mergeCell ref="F143:G143"/>
    <mergeCell ref="F144:G144"/>
    <mergeCell ref="F145:G145"/>
    <mergeCell ref="F136:G136"/>
    <mergeCell ref="F137:G137"/>
    <mergeCell ref="F138:G138"/>
    <mergeCell ref="F139:G139"/>
    <mergeCell ref="F140:G140"/>
    <mergeCell ref="F131:G131"/>
    <mergeCell ref="F132:G132"/>
    <mergeCell ref="F133:G133"/>
    <mergeCell ref="F134:G134"/>
    <mergeCell ref="F135:G135"/>
    <mergeCell ref="F126:G126"/>
    <mergeCell ref="F127:G127"/>
    <mergeCell ref="F128:G128"/>
    <mergeCell ref="F129:G129"/>
    <mergeCell ref="F130:G130"/>
    <mergeCell ref="F121:G121"/>
    <mergeCell ref="F122:G122"/>
    <mergeCell ref="F123:G123"/>
    <mergeCell ref="F124:G124"/>
    <mergeCell ref="F125:G125"/>
    <mergeCell ref="F116:G116"/>
    <mergeCell ref="F117:G117"/>
    <mergeCell ref="F118:G118"/>
    <mergeCell ref="F119:G119"/>
    <mergeCell ref="F120:G120"/>
    <mergeCell ref="F111:G111"/>
    <mergeCell ref="F112:G112"/>
    <mergeCell ref="F113:G113"/>
    <mergeCell ref="F114:G114"/>
    <mergeCell ref="F115:G115"/>
    <mergeCell ref="F106:G106"/>
    <mergeCell ref="F107:G107"/>
    <mergeCell ref="F108:G108"/>
    <mergeCell ref="F109:G109"/>
    <mergeCell ref="F110:G110"/>
    <mergeCell ref="F101:G101"/>
    <mergeCell ref="F102:G102"/>
    <mergeCell ref="F103:G103"/>
    <mergeCell ref="F104:G104"/>
    <mergeCell ref="F105:G105"/>
    <mergeCell ref="F96:G96"/>
    <mergeCell ref="F97:G97"/>
    <mergeCell ref="F98:G98"/>
    <mergeCell ref="F99:G99"/>
    <mergeCell ref="F100:G100"/>
    <mergeCell ref="F91:G91"/>
    <mergeCell ref="F92:G92"/>
    <mergeCell ref="F93:G93"/>
    <mergeCell ref="F94:G94"/>
    <mergeCell ref="F95:G95"/>
    <mergeCell ref="F86:G86"/>
    <mergeCell ref="F87:G87"/>
    <mergeCell ref="F88:G88"/>
    <mergeCell ref="F89:G89"/>
    <mergeCell ref="F90:G90"/>
    <mergeCell ref="F81:G81"/>
    <mergeCell ref="F82:G82"/>
    <mergeCell ref="F83:G83"/>
    <mergeCell ref="F84:G84"/>
    <mergeCell ref="F85:G85"/>
    <mergeCell ref="F76:G76"/>
    <mergeCell ref="F77:G77"/>
    <mergeCell ref="F78:G78"/>
    <mergeCell ref="F79:G79"/>
    <mergeCell ref="F80:G80"/>
    <mergeCell ref="F53:G53"/>
    <mergeCell ref="F54:G54"/>
    <mergeCell ref="F55:G55"/>
    <mergeCell ref="F71:G71"/>
    <mergeCell ref="F72:G72"/>
    <mergeCell ref="F73:G73"/>
    <mergeCell ref="F74:G74"/>
    <mergeCell ref="F75:G75"/>
    <mergeCell ref="F66:G66"/>
    <mergeCell ref="F67:G67"/>
    <mergeCell ref="F68:G68"/>
    <mergeCell ref="F69:G69"/>
    <mergeCell ref="F70:G70"/>
    <mergeCell ref="F61:G61"/>
    <mergeCell ref="F62:G62"/>
    <mergeCell ref="F63:G63"/>
    <mergeCell ref="F64:G64"/>
    <mergeCell ref="F65:G65"/>
    <mergeCell ref="F56:G56"/>
    <mergeCell ref="F57:G57"/>
    <mergeCell ref="F58:G58"/>
    <mergeCell ref="F59:G59"/>
    <mergeCell ref="F60:G60"/>
    <mergeCell ref="A125:A130"/>
    <mergeCell ref="A59:A64"/>
    <mergeCell ref="A65:A70"/>
    <mergeCell ref="A71:A76"/>
    <mergeCell ref="A77:A82"/>
    <mergeCell ref="A161:A166"/>
    <mergeCell ref="A167:A172"/>
    <mergeCell ref="A173:A178"/>
    <mergeCell ref="A179:A184"/>
    <mergeCell ref="A95:A100"/>
    <mergeCell ref="A101:A106"/>
    <mergeCell ref="A107:A112"/>
    <mergeCell ref="A113:A118"/>
    <mergeCell ref="A119:A124"/>
    <mergeCell ref="A185:A190"/>
    <mergeCell ref="A131:A136"/>
    <mergeCell ref="A137:A142"/>
    <mergeCell ref="A143:A148"/>
    <mergeCell ref="A149:A154"/>
    <mergeCell ref="A155:A160"/>
    <mergeCell ref="A275:A280"/>
    <mergeCell ref="A221:A226"/>
    <mergeCell ref="A227:A232"/>
    <mergeCell ref="A233:A238"/>
    <mergeCell ref="A239:A244"/>
    <mergeCell ref="A245:A250"/>
    <mergeCell ref="A191:A196"/>
    <mergeCell ref="A197:A202"/>
    <mergeCell ref="A203:A208"/>
    <mergeCell ref="A209:A214"/>
    <mergeCell ref="A215:A220"/>
    <mergeCell ref="A251:A256"/>
    <mergeCell ref="A257:A262"/>
    <mergeCell ref="A263:A268"/>
    <mergeCell ref="A269:A274"/>
    <mergeCell ref="A53:A58"/>
    <mergeCell ref="B10:C10"/>
    <mergeCell ref="A11:A16"/>
    <mergeCell ref="A17:A22"/>
    <mergeCell ref="A35:A40"/>
    <mergeCell ref="A41:A46"/>
    <mergeCell ref="A47:A52"/>
    <mergeCell ref="A83:A88"/>
    <mergeCell ref="A89:A94"/>
    <mergeCell ref="F45:G45"/>
    <mergeCell ref="F36:G36"/>
    <mergeCell ref="F37:G37"/>
    <mergeCell ref="F38:G38"/>
    <mergeCell ref="F39:G39"/>
    <mergeCell ref="F40:G40"/>
    <mergeCell ref="F51:G51"/>
    <mergeCell ref="F52:G52"/>
    <mergeCell ref="F46:G46"/>
    <mergeCell ref="F47:G47"/>
    <mergeCell ref="F48:G48"/>
    <mergeCell ref="F49:G49"/>
    <mergeCell ref="F50:G50"/>
    <mergeCell ref="F44:G44"/>
    <mergeCell ref="F43:G43"/>
    <mergeCell ref="F42:G42"/>
    <mergeCell ref="F41:G41"/>
    <mergeCell ref="E1:M1"/>
    <mergeCell ref="E2:M2"/>
    <mergeCell ref="A23:A28"/>
    <mergeCell ref="A29:A34"/>
    <mergeCell ref="F10:G10"/>
    <mergeCell ref="K10:L10"/>
    <mergeCell ref="G3:I3"/>
    <mergeCell ref="F20:G20"/>
    <mergeCell ref="F11:G11"/>
    <mergeCell ref="F12:G12"/>
    <mergeCell ref="F13:G13"/>
    <mergeCell ref="F14:G14"/>
    <mergeCell ref="F15:G15"/>
    <mergeCell ref="F16:G16"/>
    <mergeCell ref="F17:G17"/>
    <mergeCell ref="F18:G18"/>
    <mergeCell ref="F19:G19"/>
    <mergeCell ref="F26:G26"/>
    <mergeCell ref="F25:G25"/>
    <mergeCell ref="F24:G24"/>
    <mergeCell ref="F23:G23"/>
    <mergeCell ref="F22:G22"/>
    <mergeCell ref="F21:G21"/>
    <mergeCell ref="D6:E6"/>
  </mergeCells>
  <conditionalFormatting sqref="B11:B280">
    <cfRule type="cellIs" dxfId="261" priority="32" operator="equal">
      <formula>"dom"</formula>
    </cfRule>
  </conditionalFormatting>
  <conditionalFormatting sqref="B11:B280 D13:D280">
    <cfRule type="containsText" dxfId="260" priority="31" operator="containsText" text="NO">
      <formula>NOT(ISERROR(SEARCH("NO",B11)))</formula>
    </cfRule>
  </conditionalFormatting>
  <conditionalFormatting sqref="D11:D280">
    <cfRule type="containsText" dxfId="259" priority="27" operator="containsText" text="F">
      <formula>NOT(ISERROR(SEARCH("F",D11)))</formula>
    </cfRule>
  </conditionalFormatting>
  <conditionalFormatting sqref="D11:D12">
    <cfRule type="containsText" dxfId="258" priority="28" operator="containsText" text="NO">
      <formula>NOT(ISERROR(SEARCH("NO",D11)))</formula>
    </cfRule>
  </conditionalFormatting>
  <conditionalFormatting sqref="D11:D12">
    <cfRule type="containsText" dxfId="257" priority="25" operator="containsText" text="F">
      <formula>NOT(ISERROR(SEARCH("F",D11)))</formula>
    </cfRule>
  </conditionalFormatting>
  <conditionalFormatting sqref="D11:D12">
    <cfRule type="containsText" dxfId="256" priority="26" operator="containsText" text="NO">
      <formula>NOT(ISERROR(SEARCH("NO",D11)))</formula>
    </cfRule>
  </conditionalFormatting>
  <conditionalFormatting sqref="E11:E280">
    <cfRule type="containsText" dxfId="255" priority="20" operator="containsText" text="FERIADO">
      <formula>NOT(ISERROR(SEARCH("FERIADO",E11)))</formula>
    </cfRule>
  </conditionalFormatting>
  <conditionalFormatting sqref="E10:F10 E11:E280">
    <cfRule type="containsText" dxfId="254" priority="18" operator="containsText" text="PARCIAL">
      <formula>NOT(ISERROR(SEARCH("PARCIAL",E10)))</formula>
    </cfRule>
    <cfRule type="containsText" dxfId="253" priority="19" operator="containsText" text="VACACION">
      <formula>NOT(ISERROR(SEARCH("VACACION",E10)))</formula>
    </cfRule>
  </conditionalFormatting>
  <conditionalFormatting sqref="F11:F124 F126:F280">
    <cfRule type="containsText" dxfId="252" priority="11" operator="containsText" text="FERIADO">
      <formula>NOT(ISERROR(SEARCH("FERIADO",F11)))</formula>
    </cfRule>
  </conditionalFormatting>
  <conditionalFormatting sqref="F11:F124 F126:F280">
    <cfRule type="containsText" dxfId="251" priority="9" operator="containsText" text="PARCIAL">
      <formula>NOT(ISERROR(SEARCH("PARCIAL",F11)))</formula>
    </cfRule>
    <cfRule type="containsText" dxfId="250" priority="10" operator="containsText" text="VACACION">
      <formula>NOT(ISERROR(SEARCH("VACACION",F11)))</formula>
    </cfRule>
  </conditionalFormatting>
  <conditionalFormatting sqref="E125">
    <cfRule type="containsText" dxfId="249" priority="5" operator="containsText" text="FINAL">
      <formula>NOT(ISERROR(SEARCH("FINAL",E125)))</formula>
    </cfRule>
  </conditionalFormatting>
  <conditionalFormatting sqref="F125">
    <cfRule type="containsText" dxfId="248" priority="4" operator="containsText" text="FERIADO">
      <formula>NOT(ISERROR(SEARCH("FERIADO",F125)))</formula>
    </cfRule>
  </conditionalFormatting>
  <conditionalFormatting sqref="F125">
    <cfRule type="containsText" dxfId="247" priority="2" operator="containsText" text="PARCIAL">
      <formula>NOT(ISERROR(SEARCH("PARCIAL",F125)))</formula>
    </cfRule>
    <cfRule type="containsText" dxfId="246" priority="3" operator="containsText" text="VACACION">
      <formula>NOT(ISERROR(SEARCH("VACACION",F125)))</formula>
    </cfRule>
  </conditionalFormatting>
  <conditionalFormatting sqref="F125">
    <cfRule type="containsText" dxfId="245" priority="1" operator="containsText" text="FINAL">
      <formula>NOT(ISERROR(SEARCH("FINAL",F125)))</formula>
    </cfRule>
  </conditionalFormatting>
  <pageMargins left="0.31496062992125984" right="1.299212598425197" top="0.35433070866141736" bottom="0.35433070866141736" header="0.31496062992125984" footer="0.31496062992125984"/>
  <pageSetup paperSize="5" scale="66" orientation="landscape" horizontalDpi="4294967294" verticalDpi="4294967294" r:id="rId1"/>
  <headerFooter>
    <oddFooter>&amp;LEl formulario deberá ser llenado por el Docente.</oddFooter>
  </headerFooter>
  <rowBreaks count="3" manualBreakCount="3">
    <brk id="40" max="12" man="1"/>
    <brk id="70" max="12" man="1"/>
    <brk id="100" max="1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4"/>
  <dimension ref="A1:L25"/>
  <sheetViews>
    <sheetView zoomScale="80" zoomScaleNormal="80" zoomScaleSheetLayoutView="70" zoomScalePageLayoutView="70" workbookViewId="0">
      <selection activeCell="F18" sqref="F18"/>
    </sheetView>
  </sheetViews>
  <sheetFormatPr defaultColWidth="11.42578125" defaultRowHeight="12.75" x14ac:dyDescent="0.2"/>
  <cols>
    <col min="1" max="1" width="19.28515625" style="3" customWidth="1"/>
    <col min="2" max="2" width="13" style="3" customWidth="1"/>
    <col min="3" max="3" width="9.5703125" style="3" customWidth="1"/>
    <col min="4" max="4" width="11.42578125" style="3"/>
    <col min="5" max="5" width="20.42578125" style="3" customWidth="1"/>
    <col min="6" max="6" width="9.7109375" style="3" customWidth="1"/>
    <col min="7" max="7" width="6.28515625" style="3" customWidth="1"/>
    <col min="8" max="8" width="6.85546875" style="3" customWidth="1"/>
    <col min="9" max="9" width="13.140625" style="3" customWidth="1"/>
    <col min="10" max="10" width="22.85546875" style="3" customWidth="1"/>
    <col min="11" max="12" width="13.28515625" style="3" customWidth="1"/>
    <col min="13" max="259" width="11.42578125" style="3"/>
    <col min="260" max="260" width="18.42578125" style="3" customWidth="1"/>
    <col min="261" max="261" width="13" style="3" customWidth="1"/>
    <col min="262" max="262" width="9.5703125" style="3" customWidth="1"/>
    <col min="263" max="263" width="11.42578125" style="3"/>
    <col min="264" max="264" width="20.42578125" style="3" customWidth="1"/>
    <col min="265" max="265" width="22.42578125" style="3" customWidth="1"/>
    <col min="266" max="266" width="13.140625" style="3" customWidth="1"/>
    <col min="267" max="267" width="22.85546875" style="3" customWidth="1"/>
    <col min="268" max="268" width="25.5703125" style="3" customWidth="1"/>
    <col min="269" max="515" width="11.42578125" style="3"/>
    <col min="516" max="516" width="18.42578125" style="3" customWidth="1"/>
    <col min="517" max="517" width="13" style="3" customWidth="1"/>
    <col min="518" max="518" width="9.5703125" style="3" customWidth="1"/>
    <col min="519" max="519" width="11.42578125" style="3"/>
    <col min="520" max="520" width="20.42578125" style="3" customWidth="1"/>
    <col min="521" max="521" width="22.42578125" style="3" customWidth="1"/>
    <col min="522" max="522" width="13.140625" style="3" customWidth="1"/>
    <col min="523" max="523" width="22.85546875" style="3" customWidth="1"/>
    <col min="524" max="524" width="25.5703125" style="3" customWidth="1"/>
    <col min="525" max="771" width="11.42578125" style="3"/>
    <col min="772" max="772" width="18.42578125" style="3" customWidth="1"/>
    <col min="773" max="773" width="13" style="3" customWidth="1"/>
    <col min="774" max="774" width="9.5703125" style="3" customWidth="1"/>
    <col min="775" max="775" width="11.42578125" style="3"/>
    <col min="776" max="776" width="20.42578125" style="3" customWidth="1"/>
    <col min="777" max="777" width="22.42578125" style="3" customWidth="1"/>
    <col min="778" max="778" width="13.140625" style="3" customWidth="1"/>
    <col min="779" max="779" width="22.85546875" style="3" customWidth="1"/>
    <col min="780" max="780" width="25.5703125" style="3" customWidth="1"/>
    <col min="781" max="1027" width="11.42578125" style="3"/>
    <col min="1028" max="1028" width="18.42578125" style="3" customWidth="1"/>
    <col min="1029" max="1029" width="13" style="3" customWidth="1"/>
    <col min="1030" max="1030" width="9.5703125" style="3" customWidth="1"/>
    <col min="1031" max="1031" width="11.42578125" style="3"/>
    <col min="1032" max="1032" width="20.42578125" style="3" customWidth="1"/>
    <col min="1033" max="1033" width="22.42578125" style="3" customWidth="1"/>
    <col min="1034" max="1034" width="13.140625" style="3" customWidth="1"/>
    <col min="1035" max="1035" width="22.85546875" style="3" customWidth="1"/>
    <col min="1036" max="1036" width="25.5703125" style="3" customWidth="1"/>
    <col min="1037" max="1283" width="11.42578125" style="3"/>
    <col min="1284" max="1284" width="18.42578125" style="3" customWidth="1"/>
    <col min="1285" max="1285" width="13" style="3" customWidth="1"/>
    <col min="1286" max="1286" width="9.5703125" style="3" customWidth="1"/>
    <col min="1287" max="1287" width="11.42578125" style="3"/>
    <col min="1288" max="1288" width="20.42578125" style="3" customWidth="1"/>
    <col min="1289" max="1289" width="22.42578125" style="3" customWidth="1"/>
    <col min="1290" max="1290" width="13.140625" style="3" customWidth="1"/>
    <col min="1291" max="1291" width="22.85546875" style="3" customWidth="1"/>
    <col min="1292" max="1292" width="25.5703125" style="3" customWidth="1"/>
    <col min="1293" max="1539" width="11.42578125" style="3"/>
    <col min="1540" max="1540" width="18.42578125" style="3" customWidth="1"/>
    <col min="1541" max="1541" width="13" style="3" customWidth="1"/>
    <col min="1542" max="1542" width="9.5703125" style="3" customWidth="1"/>
    <col min="1543" max="1543" width="11.42578125" style="3"/>
    <col min="1544" max="1544" width="20.42578125" style="3" customWidth="1"/>
    <col min="1545" max="1545" width="22.42578125" style="3" customWidth="1"/>
    <col min="1546" max="1546" width="13.140625" style="3" customWidth="1"/>
    <col min="1547" max="1547" width="22.85546875" style="3" customWidth="1"/>
    <col min="1548" max="1548" width="25.5703125" style="3" customWidth="1"/>
    <col min="1549" max="1795" width="11.42578125" style="3"/>
    <col min="1796" max="1796" width="18.42578125" style="3" customWidth="1"/>
    <col min="1797" max="1797" width="13" style="3" customWidth="1"/>
    <col min="1798" max="1798" width="9.5703125" style="3" customWidth="1"/>
    <col min="1799" max="1799" width="11.42578125" style="3"/>
    <col min="1800" max="1800" width="20.42578125" style="3" customWidth="1"/>
    <col min="1801" max="1801" width="22.42578125" style="3" customWidth="1"/>
    <col min="1802" max="1802" width="13.140625" style="3" customWidth="1"/>
    <col min="1803" max="1803" width="22.85546875" style="3" customWidth="1"/>
    <col min="1804" max="1804" width="25.5703125" style="3" customWidth="1"/>
    <col min="1805" max="2051" width="11.42578125" style="3"/>
    <col min="2052" max="2052" width="18.42578125" style="3" customWidth="1"/>
    <col min="2053" max="2053" width="13" style="3" customWidth="1"/>
    <col min="2054" max="2054" width="9.5703125" style="3" customWidth="1"/>
    <col min="2055" max="2055" width="11.42578125" style="3"/>
    <col min="2056" max="2056" width="20.42578125" style="3" customWidth="1"/>
    <col min="2057" max="2057" width="22.42578125" style="3" customWidth="1"/>
    <col min="2058" max="2058" width="13.140625" style="3" customWidth="1"/>
    <col min="2059" max="2059" width="22.85546875" style="3" customWidth="1"/>
    <col min="2060" max="2060" width="25.5703125" style="3" customWidth="1"/>
    <col min="2061" max="2307" width="11.42578125" style="3"/>
    <col min="2308" max="2308" width="18.42578125" style="3" customWidth="1"/>
    <col min="2309" max="2309" width="13" style="3" customWidth="1"/>
    <col min="2310" max="2310" width="9.5703125" style="3" customWidth="1"/>
    <col min="2311" max="2311" width="11.42578125" style="3"/>
    <col min="2312" max="2312" width="20.42578125" style="3" customWidth="1"/>
    <col min="2313" max="2313" width="22.42578125" style="3" customWidth="1"/>
    <col min="2314" max="2314" width="13.140625" style="3" customWidth="1"/>
    <col min="2315" max="2315" width="22.85546875" style="3" customWidth="1"/>
    <col min="2316" max="2316" width="25.5703125" style="3" customWidth="1"/>
    <col min="2317" max="2563" width="11.42578125" style="3"/>
    <col min="2564" max="2564" width="18.42578125" style="3" customWidth="1"/>
    <col min="2565" max="2565" width="13" style="3" customWidth="1"/>
    <col min="2566" max="2566" width="9.5703125" style="3" customWidth="1"/>
    <col min="2567" max="2567" width="11.42578125" style="3"/>
    <col min="2568" max="2568" width="20.42578125" style="3" customWidth="1"/>
    <col min="2569" max="2569" width="22.42578125" style="3" customWidth="1"/>
    <col min="2570" max="2570" width="13.140625" style="3" customWidth="1"/>
    <col min="2571" max="2571" width="22.85546875" style="3" customWidth="1"/>
    <col min="2572" max="2572" width="25.5703125" style="3" customWidth="1"/>
    <col min="2573" max="2819" width="11.42578125" style="3"/>
    <col min="2820" max="2820" width="18.42578125" style="3" customWidth="1"/>
    <col min="2821" max="2821" width="13" style="3" customWidth="1"/>
    <col min="2822" max="2822" width="9.5703125" style="3" customWidth="1"/>
    <col min="2823" max="2823" width="11.42578125" style="3"/>
    <col min="2824" max="2824" width="20.42578125" style="3" customWidth="1"/>
    <col min="2825" max="2825" width="22.42578125" style="3" customWidth="1"/>
    <col min="2826" max="2826" width="13.140625" style="3" customWidth="1"/>
    <col min="2827" max="2827" width="22.85546875" style="3" customWidth="1"/>
    <col min="2828" max="2828" width="25.5703125" style="3" customWidth="1"/>
    <col min="2829" max="3075" width="11.42578125" style="3"/>
    <col min="3076" max="3076" width="18.42578125" style="3" customWidth="1"/>
    <col min="3077" max="3077" width="13" style="3" customWidth="1"/>
    <col min="3078" max="3078" width="9.5703125" style="3" customWidth="1"/>
    <col min="3079" max="3079" width="11.42578125" style="3"/>
    <col min="3080" max="3080" width="20.42578125" style="3" customWidth="1"/>
    <col min="3081" max="3081" width="22.42578125" style="3" customWidth="1"/>
    <col min="3082" max="3082" width="13.140625" style="3" customWidth="1"/>
    <col min="3083" max="3083" width="22.85546875" style="3" customWidth="1"/>
    <col min="3084" max="3084" width="25.5703125" style="3" customWidth="1"/>
    <col min="3085" max="3331" width="11.42578125" style="3"/>
    <col min="3332" max="3332" width="18.42578125" style="3" customWidth="1"/>
    <col min="3333" max="3333" width="13" style="3" customWidth="1"/>
    <col min="3334" max="3334" width="9.5703125" style="3" customWidth="1"/>
    <col min="3335" max="3335" width="11.42578125" style="3"/>
    <col min="3336" max="3336" width="20.42578125" style="3" customWidth="1"/>
    <col min="3337" max="3337" width="22.42578125" style="3" customWidth="1"/>
    <col min="3338" max="3338" width="13.140625" style="3" customWidth="1"/>
    <col min="3339" max="3339" width="22.85546875" style="3" customWidth="1"/>
    <col min="3340" max="3340" width="25.5703125" style="3" customWidth="1"/>
    <col min="3341" max="3587" width="11.42578125" style="3"/>
    <col min="3588" max="3588" width="18.42578125" style="3" customWidth="1"/>
    <col min="3589" max="3589" width="13" style="3" customWidth="1"/>
    <col min="3590" max="3590" width="9.5703125" style="3" customWidth="1"/>
    <col min="3591" max="3591" width="11.42578125" style="3"/>
    <col min="3592" max="3592" width="20.42578125" style="3" customWidth="1"/>
    <col min="3593" max="3593" width="22.42578125" style="3" customWidth="1"/>
    <col min="3594" max="3594" width="13.140625" style="3" customWidth="1"/>
    <col min="3595" max="3595" width="22.85546875" style="3" customWidth="1"/>
    <col min="3596" max="3596" width="25.5703125" style="3" customWidth="1"/>
    <col min="3597" max="3843" width="11.42578125" style="3"/>
    <col min="3844" max="3844" width="18.42578125" style="3" customWidth="1"/>
    <col min="3845" max="3845" width="13" style="3" customWidth="1"/>
    <col min="3846" max="3846" width="9.5703125" style="3" customWidth="1"/>
    <col min="3847" max="3847" width="11.42578125" style="3"/>
    <col min="3848" max="3848" width="20.42578125" style="3" customWidth="1"/>
    <col min="3849" max="3849" width="22.42578125" style="3" customWidth="1"/>
    <col min="3850" max="3850" width="13.140625" style="3" customWidth="1"/>
    <col min="3851" max="3851" width="22.85546875" style="3" customWidth="1"/>
    <col min="3852" max="3852" width="25.5703125" style="3" customWidth="1"/>
    <col min="3853" max="4099" width="11.42578125" style="3"/>
    <col min="4100" max="4100" width="18.42578125" style="3" customWidth="1"/>
    <col min="4101" max="4101" width="13" style="3" customWidth="1"/>
    <col min="4102" max="4102" width="9.5703125" style="3" customWidth="1"/>
    <col min="4103" max="4103" width="11.42578125" style="3"/>
    <col min="4104" max="4104" width="20.42578125" style="3" customWidth="1"/>
    <col min="4105" max="4105" width="22.42578125" style="3" customWidth="1"/>
    <col min="4106" max="4106" width="13.140625" style="3" customWidth="1"/>
    <col min="4107" max="4107" width="22.85546875" style="3" customWidth="1"/>
    <col min="4108" max="4108" width="25.5703125" style="3" customWidth="1"/>
    <col min="4109" max="4355" width="11.42578125" style="3"/>
    <col min="4356" max="4356" width="18.42578125" style="3" customWidth="1"/>
    <col min="4357" max="4357" width="13" style="3" customWidth="1"/>
    <col min="4358" max="4358" width="9.5703125" style="3" customWidth="1"/>
    <col min="4359" max="4359" width="11.42578125" style="3"/>
    <col min="4360" max="4360" width="20.42578125" style="3" customWidth="1"/>
    <col min="4361" max="4361" width="22.42578125" style="3" customWidth="1"/>
    <col min="4362" max="4362" width="13.140625" style="3" customWidth="1"/>
    <col min="4363" max="4363" width="22.85546875" style="3" customWidth="1"/>
    <col min="4364" max="4364" width="25.5703125" style="3" customWidth="1"/>
    <col min="4365" max="4611" width="11.42578125" style="3"/>
    <col min="4612" max="4612" width="18.42578125" style="3" customWidth="1"/>
    <col min="4613" max="4613" width="13" style="3" customWidth="1"/>
    <col min="4614" max="4614" width="9.5703125" style="3" customWidth="1"/>
    <col min="4615" max="4615" width="11.42578125" style="3"/>
    <col min="4616" max="4616" width="20.42578125" style="3" customWidth="1"/>
    <col min="4617" max="4617" width="22.42578125" style="3" customWidth="1"/>
    <col min="4618" max="4618" width="13.140625" style="3" customWidth="1"/>
    <col min="4619" max="4619" width="22.85546875" style="3" customWidth="1"/>
    <col min="4620" max="4620" width="25.5703125" style="3" customWidth="1"/>
    <col min="4621" max="4867" width="11.42578125" style="3"/>
    <col min="4868" max="4868" width="18.42578125" style="3" customWidth="1"/>
    <col min="4869" max="4869" width="13" style="3" customWidth="1"/>
    <col min="4870" max="4870" width="9.5703125" style="3" customWidth="1"/>
    <col min="4871" max="4871" width="11.42578125" style="3"/>
    <col min="4872" max="4872" width="20.42578125" style="3" customWidth="1"/>
    <col min="4873" max="4873" width="22.42578125" style="3" customWidth="1"/>
    <col min="4874" max="4874" width="13.140625" style="3" customWidth="1"/>
    <col min="4875" max="4875" width="22.85546875" style="3" customWidth="1"/>
    <col min="4876" max="4876" width="25.5703125" style="3" customWidth="1"/>
    <col min="4877" max="5123" width="11.42578125" style="3"/>
    <col min="5124" max="5124" width="18.42578125" style="3" customWidth="1"/>
    <col min="5125" max="5125" width="13" style="3" customWidth="1"/>
    <col min="5126" max="5126" width="9.5703125" style="3" customWidth="1"/>
    <col min="5127" max="5127" width="11.42578125" style="3"/>
    <col min="5128" max="5128" width="20.42578125" style="3" customWidth="1"/>
    <col min="5129" max="5129" width="22.42578125" style="3" customWidth="1"/>
    <col min="5130" max="5130" width="13.140625" style="3" customWidth="1"/>
    <col min="5131" max="5131" width="22.85546875" style="3" customWidth="1"/>
    <col min="5132" max="5132" width="25.5703125" style="3" customWidth="1"/>
    <col min="5133" max="5379" width="11.42578125" style="3"/>
    <col min="5380" max="5380" width="18.42578125" style="3" customWidth="1"/>
    <col min="5381" max="5381" width="13" style="3" customWidth="1"/>
    <col min="5382" max="5382" width="9.5703125" style="3" customWidth="1"/>
    <col min="5383" max="5383" width="11.42578125" style="3"/>
    <col min="5384" max="5384" width="20.42578125" style="3" customWidth="1"/>
    <col min="5385" max="5385" width="22.42578125" style="3" customWidth="1"/>
    <col min="5386" max="5386" width="13.140625" style="3" customWidth="1"/>
    <col min="5387" max="5387" width="22.85546875" style="3" customWidth="1"/>
    <col min="5388" max="5388" width="25.5703125" style="3" customWidth="1"/>
    <col min="5389" max="5635" width="11.42578125" style="3"/>
    <col min="5636" max="5636" width="18.42578125" style="3" customWidth="1"/>
    <col min="5637" max="5637" width="13" style="3" customWidth="1"/>
    <col min="5638" max="5638" width="9.5703125" style="3" customWidth="1"/>
    <col min="5639" max="5639" width="11.42578125" style="3"/>
    <col min="5640" max="5640" width="20.42578125" style="3" customWidth="1"/>
    <col min="5641" max="5641" width="22.42578125" style="3" customWidth="1"/>
    <col min="5642" max="5642" width="13.140625" style="3" customWidth="1"/>
    <col min="5643" max="5643" width="22.85546875" style="3" customWidth="1"/>
    <col min="5644" max="5644" width="25.5703125" style="3" customWidth="1"/>
    <col min="5645" max="5891" width="11.42578125" style="3"/>
    <col min="5892" max="5892" width="18.42578125" style="3" customWidth="1"/>
    <col min="5893" max="5893" width="13" style="3" customWidth="1"/>
    <col min="5894" max="5894" width="9.5703125" style="3" customWidth="1"/>
    <col min="5895" max="5895" width="11.42578125" style="3"/>
    <col min="5896" max="5896" width="20.42578125" style="3" customWidth="1"/>
    <col min="5897" max="5897" width="22.42578125" style="3" customWidth="1"/>
    <col min="5898" max="5898" width="13.140625" style="3" customWidth="1"/>
    <col min="5899" max="5899" width="22.85546875" style="3" customWidth="1"/>
    <col min="5900" max="5900" width="25.5703125" style="3" customWidth="1"/>
    <col min="5901" max="6147" width="11.42578125" style="3"/>
    <col min="6148" max="6148" width="18.42578125" style="3" customWidth="1"/>
    <col min="6149" max="6149" width="13" style="3" customWidth="1"/>
    <col min="6150" max="6150" width="9.5703125" style="3" customWidth="1"/>
    <col min="6151" max="6151" width="11.42578125" style="3"/>
    <col min="6152" max="6152" width="20.42578125" style="3" customWidth="1"/>
    <col min="6153" max="6153" width="22.42578125" style="3" customWidth="1"/>
    <col min="6154" max="6154" width="13.140625" style="3" customWidth="1"/>
    <col min="6155" max="6155" width="22.85546875" style="3" customWidth="1"/>
    <col min="6156" max="6156" width="25.5703125" style="3" customWidth="1"/>
    <col min="6157" max="6403" width="11.42578125" style="3"/>
    <col min="6404" max="6404" width="18.42578125" style="3" customWidth="1"/>
    <col min="6405" max="6405" width="13" style="3" customWidth="1"/>
    <col min="6406" max="6406" width="9.5703125" style="3" customWidth="1"/>
    <col min="6407" max="6407" width="11.42578125" style="3"/>
    <col min="6408" max="6408" width="20.42578125" style="3" customWidth="1"/>
    <col min="6409" max="6409" width="22.42578125" style="3" customWidth="1"/>
    <col min="6410" max="6410" width="13.140625" style="3" customWidth="1"/>
    <col min="6411" max="6411" width="22.85546875" style="3" customWidth="1"/>
    <col min="6412" max="6412" width="25.5703125" style="3" customWidth="1"/>
    <col min="6413" max="6659" width="11.42578125" style="3"/>
    <col min="6660" max="6660" width="18.42578125" style="3" customWidth="1"/>
    <col min="6661" max="6661" width="13" style="3" customWidth="1"/>
    <col min="6662" max="6662" width="9.5703125" style="3" customWidth="1"/>
    <col min="6663" max="6663" width="11.42578125" style="3"/>
    <col min="6664" max="6664" width="20.42578125" style="3" customWidth="1"/>
    <col min="6665" max="6665" width="22.42578125" style="3" customWidth="1"/>
    <col min="6666" max="6666" width="13.140625" style="3" customWidth="1"/>
    <col min="6667" max="6667" width="22.85546875" style="3" customWidth="1"/>
    <col min="6668" max="6668" width="25.5703125" style="3" customWidth="1"/>
    <col min="6669" max="6915" width="11.42578125" style="3"/>
    <col min="6916" max="6916" width="18.42578125" style="3" customWidth="1"/>
    <col min="6917" max="6917" width="13" style="3" customWidth="1"/>
    <col min="6918" max="6918" width="9.5703125" style="3" customWidth="1"/>
    <col min="6919" max="6919" width="11.42578125" style="3"/>
    <col min="6920" max="6920" width="20.42578125" style="3" customWidth="1"/>
    <col min="6921" max="6921" width="22.42578125" style="3" customWidth="1"/>
    <col min="6922" max="6922" width="13.140625" style="3" customWidth="1"/>
    <col min="6923" max="6923" width="22.85546875" style="3" customWidth="1"/>
    <col min="6924" max="6924" width="25.5703125" style="3" customWidth="1"/>
    <col min="6925" max="7171" width="11.42578125" style="3"/>
    <col min="7172" max="7172" width="18.42578125" style="3" customWidth="1"/>
    <col min="7173" max="7173" width="13" style="3" customWidth="1"/>
    <col min="7174" max="7174" width="9.5703125" style="3" customWidth="1"/>
    <col min="7175" max="7175" width="11.42578125" style="3"/>
    <col min="7176" max="7176" width="20.42578125" style="3" customWidth="1"/>
    <col min="7177" max="7177" width="22.42578125" style="3" customWidth="1"/>
    <col min="7178" max="7178" width="13.140625" style="3" customWidth="1"/>
    <col min="7179" max="7179" width="22.85546875" style="3" customWidth="1"/>
    <col min="7180" max="7180" width="25.5703125" style="3" customWidth="1"/>
    <col min="7181" max="7427" width="11.42578125" style="3"/>
    <col min="7428" max="7428" width="18.42578125" style="3" customWidth="1"/>
    <col min="7429" max="7429" width="13" style="3" customWidth="1"/>
    <col min="7430" max="7430" width="9.5703125" style="3" customWidth="1"/>
    <col min="7431" max="7431" width="11.42578125" style="3"/>
    <col min="7432" max="7432" width="20.42578125" style="3" customWidth="1"/>
    <col min="7433" max="7433" width="22.42578125" style="3" customWidth="1"/>
    <col min="7434" max="7434" width="13.140625" style="3" customWidth="1"/>
    <col min="7435" max="7435" width="22.85546875" style="3" customWidth="1"/>
    <col min="7436" max="7436" width="25.5703125" style="3" customWidth="1"/>
    <col min="7437" max="7683" width="11.42578125" style="3"/>
    <col min="7684" max="7684" width="18.42578125" style="3" customWidth="1"/>
    <col min="7685" max="7685" width="13" style="3" customWidth="1"/>
    <col min="7686" max="7686" width="9.5703125" style="3" customWidth="1"/>
    <col min="7687" max="7687" width="11.42578125" style="3"/>
    <col min="7688" max="7688" width="20.42578125" style="3" customWidth="1"/>
    <col min="7689" max="7689" width="22.42578125" style="3" customWidth="1"/>
    <col min="7690" max="7690" width="13.140625" style="3" customWidth="1"/>
    <col min="7691" max="7691" width="22.85546875" style="3" customWidth="1"/>
    <col min="7692" max="7692" width="25.5703125" style="3" customWidth="1"/>
    <col min="7693" max="7939" width="11.42578125" style="3"/>
    <col min="7940" max="7940" width="18.42578125" style="3" customWidth="1"/>
    <col min="7941" max="7941" width="13" style="3" customWidth="1"/>
    <col min="7942" max="7942" width="9.5703125" style="3" customWidth="1"/>
    <col min="7943" max="7943" width="11.42578125" style="3"/>
    <col min="7944" max="7944" width="20.42578125" style="3" customWidth="1"/>
    <col min="7945" max="7945" width="22.42578125" style="3" customWidth="1"/>
    <col min="7946" max="7946" width="13.140625" style="3" customWidth="1"/>
    <col min="7947" max="7947" width="22.85546875" style="3" customWidth="1"/>
    <col min="7948" max="7948" width="25.5703125" style="3" customWidth="1"/>
    <col min="7949" max="8195" width="11.42578125" style="3"/>
    <col min="8196" max="8196" width="18.42578125" style="3" customWidth="1"/>
    <col min="8197" max="8197" width="13" style="3" customWidth="1"/>
    <col min="8198" max="8198" width="9.5703125" style="3" customWidth="1"/>
    <col min="8199" max="8199" width="11.42578125" style="3"/>
    <col min="8200" max="8200" width="20.42578125" style="3" customWidth="1"/>
    <col min="8201" max="8201" width="22.42578125" style="3" customWidth="1"/>
    <col min="8202" max="8202" width="13.140625" style="3" customWidth="1"/>
    <col min="8203" max="8203" width="22.85546875" style="3" customWidth="1"/>
    <col min="8204" max="8204" width="25.5703125" style="3" customWidth="1"/>
    <col min="8205" max="8451" width="11.42578125" style="3"/>
    <col min="8452" max="8452" width="18.42578125" style="3" customWidth="1"/>
    <col min="8453" max="8453" width="13" style="3" customWidth="1"/>
    <col min="8454" max="8454" width="9.5703125" style="3" customWidth="1"/>
    <col min="8455" max="8455" width="11.42578125" style="3"/>
    <col min="8456" max="8456" width="20.42578125" style="3" customWidth="1"/>
    <col min="8457" max="8457" width="22.42578125" style="3" customWidth="1"/>
    <col min="8458" max="8458" width="13.140625" style="3" customWidth="1"/>
    <col min="8459" max="8459" width="22.85546875" style="3" customWidth="1"/>
    <col min="8460" max="8460" width="25.5703125" style="3" customWidth="1"/>
    <col min="8461" max="8707" width="11.42578125" style="3"/>
    <col min="8708" max="8708" width="18.42578125" style="3" customWidth="1"/>
    <col min="8709" max="8709" width="13" style="3" customWidth="1"/>
    <col min="8710" max="8710" width="9.5703125" style="3" customWidth="1"/>
    <col min="8711" max="8711" width="11.42578125" style="3"/>
    <col min="8712" max="8712" width="20.42578125" style="3" customWidth="1"/>
    <col min="8713" max="8713" width="22.42578125" style="3" customWidth="1"/>
    <col min="8714" max="8714" width="13.140625" style="3" customWidth="1"/>
    <col min="8715" max="8715" width="22.85546875" style="3" customWidth="1"/>
    <col min="8716" max="8716" width="25.5703125" style="3" customWidth="1"/>
    <col min="8717" max="8963" width="11.42578125" style="3"/>
    <col min="8964" max="8964" width="18.42578125" style="3" customWidth="1"/>
    <col min="8965" max="8965" width="13" style="3" customWidth="1"/>
    <col min="8966" max="8966" width="9.5703125" style="3" customWidth="1"/>
    <col min="8967" max="8967" width="11.42578125" style="3"/>
    <col min="8968" max="8968" width="20.42578125" style="3" customWidth="1"/>
    <col min="8969" max="8969" width="22.42578125" style="3" customWidth="1"/>
    <col min="8970" max="8970" width="13.140625" style="3" customWidth="1"/>
    <col min="8971" max="8971" width="22.85546875" style="3" customWidth="1"/>
    <col min="8972" max="8972" width="25.5703125" style="3" customWidth="1"/>
    <col min="8973" max="9219" width="11.42578125" style="3"/>
    <col min="9220" max="9220" width="18.42578125" style="3" customWidth="1"/>
    <col min="9221" max="9221" width="13" style="3" customWidth="1"/>
    <col min="9222" max="9222" width="9.5703125" style="3" customWidth="1"/>
    <col min="9223" max="9223" width="11.42578125" style="3"/>
    <col min="9224" max="9224" width="20.42578125" style="3" customWidth="1"/>
    <col min="9225" max="9225" width="22.42578125" style="3" customWidth="1"/>
    <col min="9226" max="9226" width="13.140625" style="3" customWidth="1"/>
    <col min="9227" max="9227" width="22.85546875" style="3" customWidth="1"/>
    <col min="9228" max="9228" width="25.5703125" style="3" customWidth="1"/>
    <col min="9229" max="9475" width="11.42578125" style="3"/>
    <col min="9476" max="9476" width="18.42578125" style="3" customWidth="1"/>
    <col min="9477" max="9477" width="13" style="3" customWidth="1"/>
    <col min="9478" max="9478" width="9.5703125" style="3" customWidth="1"/>
    <col min="9479" max="9479" width="11.42578125" style="3"/>
    <col min="9480" max="9480" width="20.42578125" style="3" customWidth="1"/>
    <col min="9481" max="9481" width="22.42578125" style="3" customWidth="1"/>
    <col min="9482" max="9482" width="13.140625" style="3" customWidth="1"/>
    <col min="9483" max="9483" width="22.85546875" style="3" customWidth="1"/>
    <col min="9484" max="9484" width="25.5703125" style="3" customWidth="1"/>
    <col min="9485" max="9731" width="11.42578125" style="3"/>
    <col min="9732" max="9732" width="18.42578125" style="3" customWidth="1"/>
    <col min="9733" max="9733" width="13" style="3" customWidth="1"/>
    <col min="9734" max="9734" width="9.5703125" style="3" customWidth="1"/>
    <col min="9735" max="9735" width="11.42578125" style="3"/>
    <col min="9736" max="9736" width="20.42578125" style="3" customWidth="1"/>
    <col min="9737" max="9737" width="22.42578125" style="3" customWidth="1"/>
    <col min="9738" max="9738" width="13.140625" style="3" customWidth="1"/>
    <col min="9739" max="9739" width="22.85546875" style="3" customWidth="1"/>
    <col min="9740" max="9740" width="25.5703125" style="3" customWidth="1"/>
    <col min="9741" max="9987" width="11.42578125" style="3"/>
    <col min="9988" max="9988" width="18.42578125" style="3" customWidth="1"/>
    <col min="9989" max="9989" width="13" style="3" customWidth="1"/>
    <col min="9990" max="9990" width="9.5703125" style="3" customWidth="1"/>
    <col min="9991" max="9991" width="11.42578125" style="3"/>
    <col min="9992" max="9992" width="20.42578125" style="3" customWidth="1"/>
    <col min="9993" max="9993" width="22.42578125" style="3" customWidth="1"/>
    <col min="9994" max="9994" width="13.140625" style="3" customWidth="1"/>
    <col min="9995" max="9995" width="22.85546875" style="3" customWidth="1"/>
    <col min="9996" max="9996" width="25.5703125" style="3" customWidth="1"/>
    <col min="9997" max="10243" width="11.42578125" style="3"/>
    <col min="10244" max="10244" width="18.42578125" style="3" customWidth="1"/>
    <col min="10245" max="10245" width="13" style="3" customWidth="1"/>
    <col min="10246" max="10246" width="9.5703125" style="3" customWidth="1"/>
    <col min="10247" max="10247" width="11.42578125" style="3"/>
    <col min="10248" max="10248" width="20.42578125" style="3" customWidth="1"/>
    <col min="10249" max="10249" width="22.42578125" style="3" customWidth="1"/>
    <col min="10250" max="10250" width="13.140625" style="3" customWidth="1"/>
    <col min="10251" max="10251" width="22.85546875" style="3" customWidth="1"/>
    <col min="10252" max="10252" width="25.5703125" style="3" customWidth="1"/>
    <col min="10253" max="10499" width="11.42578125" style="3"/>
    <col min="10500" max="10500" width="18.42578125" style="3" customWidth="1"/>
    <col min="10501" max="10501" width="13" style="3" customWidth="1"/>
    <col min="10502" max="10502" width="9.5703125" style="3" customWidth="1"/>
    <col min="10503" max="10503" width="11.42578125" style="3"/>
    <col min="10504" max="10504" width="20.42578125" style="3" customWidth="1"/>
    <col min="10505" max="10505" width="22.42578125" style="3" customWidth="1"/>
    <col min="10506" max="10506" width="13.140625" style="3" customWidth="1"/>
    <col min="10507" max="10507" width="22.85546875" style="3" customWidth="1"/>
    <col min="10508" max="10508" width="25.5703125" style="3" customWidth="1"/>
    <col min="10509" max="10755" width="11.42578125" style="3"/>
    <col min="10756" max="10756" width="18.42578125" style="3" customWidth="1"/>
    <col min="10757" max="10757" width="13" style="3" customWidth="1"/>
    <col min="10758" max="10758" width="9.5703125" style="3" customWidth="1"/>
    <col min="10759" max="10759" width="11.42578125" style="3"/>
    <col min="10760" max="10760" width="20.42578125" style="3" customWidth="1"/>
    <col min="10761" max="10761" width="22.42578125" style="3" customWidth="1"/>
    <col min="10762" max="10762" width="13.140625" style="3" customWidth="1"/>
    <col min="10763" max="10763" width="22.85546875" style="3" customWidth="1"/>
    <col min="10764" max="10764" width="25.5703125" style="3" customWidth="1"/>
    <col min="10765" max="11011" width="11.42578125" style="3"/>
    <col min="11012" max="11012" width="18.42578125" style="3" customWidth="1"/>
    <col min="11013" max="11013" width="13" style="3" customWidth="1"/>
    <col min="11014" max="11014" width="9.5703125" style="3" customWidth="1"/>
    <col min="11015" max="11015" width="11.42578125" style="3"/>
    <col min="11016" max="11016" width="20.42578125" style="3" customWidth="1"/>
    <col min="11017" max="11017" width="22.42578125" style="3" customWidth="1"/>
    <col min="11018" max="11018" width="13.140625" style="3" customWidth="1"/>
    <col min="11019" max="11019" width="22.85546875" style="3" customWidth="1"/>
    <col min="11020" max="11020" width="25.5703125" style="3" customWidth="1"/>
    <col min="11021" max="11267" width="11.42578125" style="3"/>
    <col min="11268" max="11268" width="18.42578125" style="3" customWidth="1"/>
    <col min="11269" max="11269" width="13" style="3" customWidth="1"/>
    <col min="11270" max="11270" width="9.5703125" style="3" customWidth="1"/>
    <col min="11271" max="11271" width="11.42578125" style="3"/>
    <col min="11272" max="11272" width="20.42578125" style="3" customWidth="1"/>
    <col min="11273" max="11273" width="22.42578125" style="3" customWidth="1"/>
    <col min="11274" max="11274" width="13.140625" style="3" customWidth="1"/>
    <col min="11275" max="11275" width="22.85546875" style="3" customWidth="1"/>
    <col min="11276" max="11276" width="25.5703125" style="3" customWidth="1"/>
    <col min="11277" max="11523" width="11.42578125" style="3"/>
    <col min="11524" max="11524" width="18.42578125" style="3" customWidth="1"/>
    <col min="11525" max="11525" width="13" style="3" customWidth="1"/>
    <col min="11526" max="11526" width="9.5703125" style="3" customWidth="1"/>
    <col min="11527" max="11527" width="11.42578125" style="3"/>
    <col min="11528" max="11528" width="20.42578125" style="3" customWidth="1"/>
    <col min="11529" max="11529" width="22.42578125" style="3" customWidth="1"/>
    <col min="11530" max="11530" width="13.140625" style="3" customWidth="1"/>
    <col min="11531" max="11531" width="22.85546875" style="3" customWidth="1"/>
    <col min="11532" max="11532" width="25.5703125" style="3" customWidth="1"/>
    <col min="11533" max="11779" width="11.42578125" style="3"/>
    <col min="11780" max="11780" width="18.42578125" style="3" customWidth="1"/>
    <col min="11781" max="11781" width="13" style="3" customWidth="1"/>
    <col min="11782" max="11782" width="9.5703125" style="3" customWidth="1"/>
    <col min="11783" max="11783" width="11.42578125" style="3"/>
    <col min="11784" max="11784" width="20.42578125" style="3" customWidth="1"/>
    <col min="11785" max="11785" width="22.42578125" style="3" customWidth="1"/>
    <col min="11786" max="11786" width="13.140625" style="3" customWidth="1"/>
    <col min="11787" max="11787" width="22.85546875" style="3" customWidth="1"/>
    <col min="11788" max="11788" width="25.5703125" style="3" customWidth="1"/>
    <col min="11789" max="12035" width="11.42578125" style="3"/>
    <col min="12036" max="12036" width="18.42578125" style="3" customWidth="1"/>
    <col min="12037" max="12037" width="13" style="3" customWidth="1"/>
    <col min="12038" max="12038" width="9.5703125" style="3" customWidth="1"/>
    <col min="12039" max="12039" width="11.42578125" style="3"/>
    <col min="12040" max="12040" width="20.42578125" style="3" customWidth="1"/>
    <col min="12041" max="12041" width="22.42578125" style="3" customWidth="1"/>
    <col min="12042" max="12042" width="13.140625" style="3" customWidth="1"/>
    <col min="12043" max="12043" width="22.85546875" style="3" customWidth="1"/>
    <col min="12044" max="12044" width="25.5703125" style="3" customWidth="1"/>
    <col min="12045" max="12291" width="11.42578125" style="3"/>
    <col min="12292" max="12292" width="18.42578125" style="3" customWidth="1"/>
    <col min="12293" max="12293" width="13" style="3" customWidth="1"/>
    <col min="12294" max="12294" width="9.5703125" style="3" customWidth="1"/>
    <col min="12295" max="12295" width="11.42578125" style="3"/>
    <col min="12296" max="12296" width="20.42578125" style="3" customWidth="1"/>
    <col min="12297" max="12297" width="22.42578125" style="3" customWidth="1"/>
    <col min="12298" max="12298" width="13.140625" style="3" customWidth="1"/>
    <col min="12299" max="12299" width="22.85546875" style="3" customWidth="1"/>
    <col min="12300" max="12300" width="25.5703125" style="3" customWidth="1"/>
    <col min="12301" max="12547" width="11.42578125" style="3"/>
    <col min="12548" max="12548" width="18.42578125" style="3" customWidth="1"/>
    <col min="12549" max="12549" width="13" style="3" customWidth="1"/>
    <col min="12550" max="12550" width="9.5703125" style="3" customWidth="1"/>
    <col min="12551" max="12551" width="11.42578125" style="3"/>
    <col min="12552" max="12552" width="20.42578125" style="3" customWidth="1"/>
    <col min="12553" max="12553" width="22.42578125" style="3" customWidth="1"/>
    <col min="12554" max="12554" width="13.140625" style="3" customWidth="1"/>
    <col min="12555" max="12555" width="22.85546875" style="3" customWidth="1"/>
    <col min="12556" max="12556" width="25.5703125" style="3" customWidth="1"/>
    <col min="12557" max="12803" width="11.42578125" style="3"/>
    <col min="12804" max="12804" width="18.42578125" style="3" customWidth="1"/>
    <col min="12805" max="12805" width="13" style="3" customWidth="1"/>
    <col min="12806" max="12806" width="9.5703125" style="3" customWidth="1"/>
    <col min="12807" max="12807" width="11.42578125" style="3"/>
    <col min="12808" max="12808" width="20.42578125" style="3" customWidth="1"/>
    <col min="12809" max="12809" width="22.42578125" style="3" customWidth="1"/>
    <col min="12810" max="12810" width="13.140625" style="3" customWidth="1"/>
    <col min="12811" max="12811" width="22.85546875" style="3" customWidth="1"/>
    <col min="12812" max="12812" width="25.5703125" style="3" customWidth="1"/>
    <col min="12813" max="13059" width="11.42578125" style="3"/>
    <col min="13060" max="13060" width="18.42578125" style="3" customWidth="1"/>
    <col min="13061" max="13061" width="13" style="3" customWidth="1"/>
    <col min="13062" max="13062" width="9.5703125" style="3" customWidth="1"/>
    <col min="13063" max="13063" width="11.42578125" style="3"/>
    <col min="13064" max="13064" width="20.42578125" style="3" customWidth="1"/>
    <col min="13065" max="13065" width="22.42578125" style="3" customWidth="1"/>
    <col min="13066" max="13066" width="13.140625" style="3" customWidth="1"/>
    <col min="13067" max="13067" width="22.85546875" style="3" customWidth="1"/>
    <col min="13068" max="13068" width="25.5703125" style="3" customWidth="1"/>
    <col min="13069" max="13315" width="11.42578125" style="3"/>
    <col min="13316" max="13316" width="18.42578125" style="3" customWidth="1"/>
    <col min="13317" max="13317" width="13" style="3" customWidth="1"/>
    <col min="13318" max="13318" width="9.5703125" style="3" customWidth="1"/>
    <col min="13319" max="13319" width="11.42578125" style="3"/>
    <col min="13320" max="13320" width="20.42578125" style="3" customWidth="1"/>
    <col min="13321" max="13321" width="22.42578125" style="3" customWidth="1"/>
    <col min="13322" max="13322" width="13.140625" style="3" customWidth="1"/>
    <col min="13323" max="13323" width="22.85546875" style="3" customWidth="1"/>
    <col min="13324" max="13324" width="25.5703125" style="3" customWidth="1"/>
    <col min="13325" max="13571" width="11.42578125" style="3"/>
    <col min="13572" max="13572" width="18.42578125" style="3" customWidth="1"/>
    <col min="13573" max="13573" width="13" style="3" customWidth="1"/>
    <col min="13574" max="13574" width="9.5703125" style="3" customWidth="1"/>
    <col min="13575" max="13575" width="11.42578125" style="3"/>
    <col min="13576" max="13576" width="20.42578125" style="3" customWidth="1"/>
    <col min="13577" max="13577" width="22.42578125" style="3" customWidth="1"/>
    <col min="13578" max="13578" width="13.140625" style="3" customWidth="1"/>
    <col min="13579" max="13579" width="22.85546875" style="3" customWidth="1"/>
    <col min="13580" max="13580" width="25.5703125" style="3" customWidth="1"/>
    <col min="13581" max="13827" width="11.42578125" style="3"/>
    <col min="13828" max="13828" width="18.42578125" style="3" customWidth="1"/>
    <col min="13829" max="13829" width="13" style="3" customWidth="1"/>
    <col min="13830" max="13830" width="9.5703125" style="3" customWidth="1"/>
    <col min="13831" max="13831" width="11.42578125" style="3"/>
    <col min="13832" max="13832" width="20.42578125" style="3" customWidth="1"/>
    <col min="13833" max="13833" width="22.42578125" style="3" customWidth="1"/>
    <col min="13834" max="13834" width="13.140625" style="3" customWidth="1"/>
    <col min="13835" max="13835" width="22.85546875" style="3" customWidth="1"/>
    <col min="13836" max="13836" width="25.5703125" style="3" customWidth="1"/>
    <col min="13837" max="14083" width="11.42578125" style="3"/>
    <col min="14084" max="14084" width="18.42578125" style="3" customWidth="1"/>
    <col min="14085" max="14085" width="13" style="3" customWidth="1"/>
    <col min="14086" max="14086" width="9.5703125" style="3" customWidth="1"/>
    <col min="14087" max="14087" width="11.42578125" style="3"/>
    <col min="14088" max="14088" width="20.42578125" style="3" customWidth="1"/>
    <col min="14089" max="14089" width="22.42578125" style="3" customWidth="1"/>
    <col min="14090" max="14090" width="13.140625" style="3" customWidth="1"/>
    <col min="14091" max="14091" width="22.85546875" style="3" customWidth="1"/>
    <col min="14092" max="14092" width="25.5703125" style="3" customWidth="1"/>
    <col min="14093" max="14339" width="11.42578125" style="3"/>
    <col min="14340" max="14340" width="18.42578125" style="3" customWidth="1"/>
    <col min="14341" max="14341" width="13" style="3" customWidth="1"/>
    <col min="14342" max="14342" width="9.5703125" style="3" customWidth="1"/>
    <col min="14343" max="14343" width="11.42578125" style="3"/>
    <col min="14344" max="14344" width="20.42578125" style="3" customWidth="1"/>
    <col min="14345" max="14345" width="22.42578125" style="3" customWidth="1"/>
    <col min="14346" max="14346" width="13.140625" style="3" customWidth="1"/>
    <col min="14347" max="14347" width="22.85546875" style="3" customWidth="1"/>
    <col min="14348" max="14348" width="25.5703125" style="3" customWidth="1"/>
    <col min="14349" max="14595" width="11.42578125" style="3"/>
    <col min="14596" max="14596" width="18.42578125" style="3" customWidth="1"/>
    <col min="14597" max="14597" width="13" style="3" customWidth="1"/>
    <col min="14598" max="14598" width="9.5703125" style="3" customWidth="1"/>
    <col min="14599" max="14599" width="11.42578125" style="3"/>
    <col min="14600" max="14600" width="20.42578125" style="3" customWidth="1"/>
    <col min="14601" max="14601" width="22.42578125" style="3" customWidth="1"/>
    <col min="14602" max="14602" width="13.140625" style="3" customWidth="1"/>
    <col min="14603" max="14603" width="22.85546875" style="3" customWidth="1"/>
    <col min="14604" max="14604" width="25.5703125" style="3" customWidth="1"/>
    <col min="14605" max="14851" width="11.42578125" style="3"/>
    <col min="14852" max="14852" width="18.42578125" style="3" customWidth="1"/>
    <col min="14853" max="14853" width="13" style="3" customWidth="1"/>
    <col min="14854" max="14854" width="9.5703125" style="3" customWidth="1"/>
    <col min="14855" max="14855" width="11.42578125" style="3"/>
    <col min="14856" max="14856" width="20.42578125" style="3" customWidth="1"/>
    <col min="14857" max="14857" width="22.42578125" style="3" customWidth="1"/>
    <col min="14858" max="14858" width="13.140625" style="3" customWidth="1"/>
    <col min="14859" max="14859" width="22.85546875" style="3" customWidth="1"/>
    <col min="14860" max="14860" width="25.5703125" style="3" customWidth="1"/>
    <col min="14861" max="15107" width="11.42578125" style="3"/>
    <col min="15108" max="15108" width="18.42578125" style="3" customWidth="1"/>
    <col min="15109" max="15109" width="13" style="3" customWidth="1"/>
    <col min="15110" max="15110" width="9.5703125" style="3" customWidth="1"/>
    <col min="15111" max="15111" width="11.42578125" style="3"/>
    <col min="15112" max="15112" width="20.42578125" style="3" customWidth="1"/>
    <col min="15113" max="15113" width="22.42578125" style="3" customWidth="1"/>
    <col min="15114" max="15114" width="13.140625" style="3" customWidth="1"/>
    <col min="15115" max="15115" width="22.85546875" style="3" customWidth="1"/>
    <col min="15116" max="15116" width="25.5703125" style="3" customWidth="1"/>
    <col min="15117" max="15363" width="11.42578125" style="3"/>
    <col min="15364" max="15364" width="18.42578125" style="3" customWidth="1"/>
    <col min="15365" max="15365" width="13" style="3" customWidth="1"/>
    <col min="15366" max="15366" width="9.5703125" style="3" customWidth="1"/>
    <col min="15367" max="15367" width="11.42578125" style="3"/>
    <col min="15368" max="15368" width="20.42578125" style="3" customWidth="1"/>
    <col min="15369" max="15369" width="22.42578125" style="3" customWidth="1"/>
    <col min="15370" max="15370" width="13.140625" style="3" customWidth="1"/>
    <col min="15371" max="15371" width="22.85546875" style="3" customWidth="1"/>
    <col min="15372" max="15372" width="25.5703125" style="3" customWidth="1"/>
    <col min="15373" max="15619" width="11.42578125" style="3"/>
    <col min="15620" max="15620" width="18.42578125" style="3" customWidth="1"/>
    <col min="15621" max="15621" width="13" style="3" customWidth="1"/>
    <col min="15622" max="15622" width="9.5703125" style="3" customWidth="1"/>
    <col min="15623" max="15623" width="11.42578125" style="3"/>
    <col min="15624" max="15624" width="20.42578125" style="3" customWidth="1"/>
    <col min="15625" max="15625" width="22.42578125" style="3" customWidth="1"/>
    <col min="15626" max="15626" width="13.140625" style="3" customWidth="1"/>
    <col min="15627" max="15627" width="22.85546875" style="3" customWidth="1"/>
    <col min="15628" max="15628" width="25.5703125" style="3" customWidth="1"/>
    <col min="15629" max="15875" width="11.42578125" style="3"/>
    <col min="15876" max="15876" width="18.42578125" style="3" customWidth="1"/>
    <col min="15877" max="15877" width="13" style="3" customWidth="1"/>
    <col min="15878" max="15878" width="9.5703125" style="3" customWidth="1"/>
    <col min="15879" max="15879" width="11.42578125" style="3"/>
    <col min="15880" max="15880" width="20.42578125" style="3" customWidth="1"/>
    <col min="15881" max="15881" width="22.42578125" style="3" customWidth="1"/>
    <col min="15882" max="15882" width="13.140625" style="3" customWidth="1"/>
    <col min="15883" max="15883" width="22.85546875" style="3" customWidth="1"/>
    <col min="15884" max="15884" width="25.5703125" style="3" customWidth="1"/>
    <col min="15885" max="16131" width="11.42578125" style="3"/>
    <col min="16132" max="16132" width="18.42578125" style="3" customWidth="1"/>
    <col min="16133" max="16133" width="13" style="3" customWidth="1"/>
    <col min="16134" max="16134" width="9.5703125" style="3" customWidth="1"/>
    <col min="16135" max="16135" width="11.42578125" style="3"/>
    <col min="16136" max="16136" width="20.42578125" style="3" customWidth="1"/>
    <col min="16137" max="16137" width="22.42578125" style="3" customWidth="1"/>
    <col min="16138" max="16138" width="13.140625" style="3" customWidth="1"/>
    <col min="16139" max="16139" width="22.85546875" style="3" customWidth="1"/>
    <col min="16140" max="16140" width="25.5703125" style="3" customWidth="1"/>
    <col min="16141" max="16384" width="11.42578125" style="3"/>
  </cols>
  <sheetData>
    <row r="1" spans="1:12" ht="23.45" customHeight="1" x14ac:dyDescent="0.2">
      <c r="A1" s="278"/>
      <c r="B1" s="280" t="s">
        <v>15</v>
      </c>
      <c r="C1" s="280"/>
      <c r="D1" s="280"/>
      <c r="E1" s="280"/>
      <c r="F1" s="280"/>
      <c r="G1" s="280"/>
      <c r="H1" s="280"/>
      <c r="I1" s="280"/>
      <c r="J1" s="280"/>
      <c r="K1" s="280"/>
      <c r="L1" s="280"/>
    </row>
    <row r="2" spans="1:12" ht="32.25" customHeight="1" x14ac:dyDescent="0.2">
      <c r="A2" s="279"/>
      <c r="B2" s="252" t="s">
        <v>46</v>
      </c>
      <c r="C2" s="252"/>
      <c r="D2" s="252"/>
      <c r="E2" s="252"/>
      <c r="F2" s="252"/>
      <c r="G2" s="252"/>
      <c r="H2" s="252"/>
      <c r="I2" s="252"/>
      <c r="J2" s="252"/>
      <c r="K2" s="252"/>
      <c r="L2" s="252"/>
    </row>
    <row r="3" spans="1:12" ht="16.5" customHeight="1" x14ac:dyDescent="0.2">
      <c r="A3" s="163" t="s">
        <v>47</v>
      </c>
      <c r="B3" s="261"/>
      <c r="C3" s="261"/>
      <c r="D3" s="261"/>
      <c r="E3" s="261"/>
      <c r="F3" s="261"/>
      <c r="G3" s="261"/>
      <c r="H3" s="261"/>
      <c r="I3" s="261"/>
      <c r="J3" s="281"/>
      <c r="K3" s="6"/>
      <c r="L3" s="283" t="s">
        <v>48</v>
      </c>
    </row>
    <row r="4" spans="1:12" ht="30" customHeight="1" x14ac:dyDescent="0.2">
      <c r="A4" s="162" t="s">
        <v>155</v>
      </c>
      <c r="B4" s="281"/>
      <c r="C4" s="281"/>
      <c r="D4" s="281"/>
      <c r="E4" s="281"/>
      <c r="F4" s="281"/>
      <c r="G4" s="281"/>
      <c r="H4" s="281"/>
      <c r="I4" s="281"/>
      <c r="J4" s="282"/>
      <c r="K4" s="41"/>
      <c r="L4" s="283"/>
    </row>
    <row r="5" spans="1:12" ht="12.75" customHeight="1" x14ac:dyDescent="0.2">
      <c r="A5" s="40"/>
      <c r="B5" s="6"/>
      <c r="C5" s="6"/>
      <c r="D5" s="6"/>
      <c r="E5" s="6"/>
      <c r="F5" s="6"/>
      <c r="G5" s="6"/>
      <c r="H5" s="6"/>
      <c r="I5" s="6"/>
      <c r="J5" s="41"/>
      <c r="K5" s="41"/>
      <c r="L5" s="7"/>
    </row>
    <row r="6" spans="1:12" ht="15.75" customHeight="1" x14ac:dyDescent="0.2">
      <c r="A6" s="48" t="s">
        <v>61</v>
      </c>
      <c r="B6" s="57" t="str">
        <f>CARATULA!C6</f>
        <v>COCHABAMBA</v>
      </c>
      <c r="C6" s="49"/>
      <c r="D6" s="49"/>
      <c r="E6" s="60"/>
      <c r="F6" s="58" t="s">
        <v>49</v>
      </c>
      <c r="G6" s="57"/>
      <c r="H6" s="43" t="str">
        <f>CARATULA!F6</f>
        <v xml:space="preserve"> INFORMÁTICA Y ELECTRÓNICA</v>
      </c>
      <c r="I6" s="43"/>
      <c r="J6" s="43"/>
      <c r="K6" s="44" t="s">
        <v>50</v>
      </c>
      <c r="L6" s="50" t="str">
        <f>CARATULA!I7</f>
        <v>2-2018</v>
      </c>
    </row>
    <row r="7" spans="1:12" ht="15.75" x14ac:dyDescent="0.2">
      <c r="A7" s="44" t="s">
        <v>20</v>
      </c>
      <c r="B7" s="57" t="str">
        <f>CARATULA!C7</f>
        <v>SISTEMAS Y TI</v>
      </c>
      <c r="C7" s="43"/>
      <c r="D7" s="43"/>
      <c r="E7" s="50"/>
      <c r="F7" s="58" t="s">
        <v>51</v>
      </c>
      <c r="G7" s="57"/>
      <c r="H7" s="43" t="str">
        <f>CARATULA!F7</f>
        <v>INGENIERÍA DE SISTEMAS INFORMÁTICOS</v>
      </c>
      <c r="I7" s="45"/>
      <c r="J7" s="45"/>
      <c r="K7" s="44" t="s">
        <v>24</v>
      </c>
      <c r="L7" s="50" t="str">
        <f>CARATULA!I8</f>
        <v>A</v>
      </c>
    </row>
    <row r="8" spans="1:12" ht="15.75" x14ac:dyDescent="0.2">
      <c r="A8" s="42" t="s">
        <v>156</v>
      </c>
      <c r="B8" s="57" t="str">
        <f>CARATULA!C8</f>
        <v>EDSON FLORES CONDORI</v>
      </c>
      <c r="C8" s="43"/>
      <c r="D8" s="43"/>
      <c r="E8" s="50"/>
      <c r="F8" s="58" t="s">
        <v>23</v>
      </c>
      <c r="G8" s="74"/>
      <c r="H8" s="43" t="str">
        <f>CARATULA!F8</f>
        <v>PROGRAMACION WEB III</v>
      </c>
      <c r="I8" s="43"/>
      <c r="J8" s="50"/>
    </row>
    <row r="9" spans="1:12" ht="15" x14ac:dyDescent="0.25">
      <c r="A9" s="297"/>
      <c r="B9" s="298"/>
      <c r="C9" s="298"/>
      <c r="D9" s="298"/>
      <c r="E9" s="298"/>
      <c r="F9" s="298"/>
      <c r="G9" s="298"/>
      <c r="H9" s="298"/>
      <c r="I9" s="298"/>
      <c r="J9" s="298"/>
      <c r="K9" s="298"/>
      <c r="L9" s="299"/>
    </row>
    <row r="10" spans="1:12" ht="12.75" customHeight="1" x14ac:dyDescent="0.2">
      <c r="A10" s="300" t="s">
        <v>52</v>
      </c>
      <c r="B10" s="290" t="s">
        <v>53</v>
      </c>
      <c r="C10" s="293" t="s">
        <v>54</v>
      </c>
      <c r="D10" s="293" t="s">
        <v>55</v>
      </c>
      <c r="E10" s="300" t="s">
        <v>56</v>
      </c>
      <c r="F10" s="284" t="s">
        <v>57</v>
      </c>
      <c r="G10" s="294"/>
      <c r="H10" s="285"/>
      <c r="I10" s="290" t="s">
        <v>58</v>
      </c>
      <c r="J10" s="293" t="s">
        <v>59</v>
      </c>
      <c r="K10" s="284" t="s">
        <v>60</v>
      </c>
      <c r="L10" s="285"/>
    </row>
    <row r="11" spans="1:12" x14ac:dyDescent="0.2">
      <c r="A11" s="300"/>
      <c r="B11" s="291"/>
      <c r="C11" s="293"/>
      <c r="D11" s="293"/>
      <c r="E11" s="300"/>
      <c r="F11" s="286"/>
      <c r="G11" s="295"/>
      <c r="H11" s="287"/>
      <c r="I11" s="291"/>
      <c r="J11" s="293"/>
      <c r="K11" s="286"/>
      <c r="L11" s="287"/>
    </row>
    <row r="12" spans="1:12" x14ac:dyDescent="0.2">
      <c r="A12" s="300"/>
      <c r="B12" s="292"/>
      <c r="C12" s="293"/>
      <c r="D12" s="293"/>
      <c r="E12" s="300"/>
      <c r="F12" s="288"/>
      <c r="G12" s="296"/>
      <c r="H12" s="289"/>
      <c r="I12" s="292"/>
      <c r="J12" s="293"/>
      <c r="K12" s="288"/>
      <c r="L12" s="289"/>
    </row>
    <row r="13" spans="1:12" ht="19.7" customHeight="1" x14ac:dyDescent="0.2">
      <c r="A13" s="4"/>
      <c r="B13" s="4"/>
      <c r="C13" s="4"/>
      <c r="D13" s="4"/>
      <c r="E13" s="4"/>
      <c r="F13" s="59"/>
      <c r="G13" s="46"/>
      <c r="H13" s="47"/>
      <c r="I13" s="4"/>
      <c r="J13" s="4"/>
      <c r="K13" s="59"/>
      <c r="L13" s="47"/>
    </row>
    <row r="14" spans="1:12" ht="19.7" customHeight="1" x14ac:dyDescent="0.2">
      <c r="A14" s="17"/>
      <c r="B14" s="17"/>
      <c r="C14" s="17"/>
      <c r="D14" s="17"/>
      <c r="E14" s="17"/>
      <c r="F14" s="59"/>
      <c r="G14" s="46"/>
      <c r="H14" s="47"/>
      <c r="I14" s="17"/>
      <c r="J14" s="17"/>
      <c r="K14" s="59"/>
      <c r="L14" s="47"/>
    </row>
    <row r="15" spans="1:12" ht="19.7" customHeight="1" x14ac:dyDescent="0.2">
      <c r="A15" s="17"/>
      <c r="B15" s="17"/>
      <c r="C15" s="17"/>
      <c r="D15" s="17"/>
      <c r="E15" s="17"/>
      <c r="F15" s="59"/>
      <c r="G15" s="46"/>
      <c r="H15" s="47"/>
      <c r="I15" s="17"/>
      <c r="J15" s="17"/>
      <c r="K15" s="59"/>
      <c r="L15" s="47"/>
    </row>
    <row r="16" spans="1:12" ht="19.7" customHeight="1" x14ac:dyDescent="0.2">
      <c r="A16" s="17"/>
      <c r="B16" s="17"/>
      <c r="C16" s="17"/>
      <c r="D16" s="17"/>
      <c r="E16" s="17"/>
      <c r="F16" s="59"/>
      <c r="G16" s="46"/>
      <c r="H16" s="47"/>
      <c r="I16" s="17"/>
      <c r="J16" s="17"/>
      <c r="K16" s="59"/>
      <c r="L16" s="47"/>
    </row>
    <row r="17" spans="1:12" ht="19.7" customHeight="1" x14ac:dyDescent="0.2">
      <c r="A17" s="17"/>
      <c r="B17" s="17"/>
      <c r="C17" s="17"/>
      <c r="D17" s="17"/>
      <c r="E17" s="17"/>
      <c r="F17" s="59"/>
      <c r="G17" s="46"/>
      <c r="H17" s="47"/>
      <c r="I17" s="17"/>
      <c r="J17" s="17"/>
      <c r="K17" s="59"/>
      <c r="L17" s="47"/>
    </row>
    <row r="18" spans="1:12" ht="19.7" customHeight="1" x14ac:dyDescent="0.2">
      <c r="A18" s="17"/>
      <c r="B18" s="17"/>
      <c r="C18" s="17"/>
      <c r="D18" s="17"/>
      <c r="E18" s="17"/>
      <c r="F18" s="59"/>
      <c r="G18" s="46"/>
      <c r="H18" s="47"/>
      <c r="I18" s="17"/>
      <c r="J18" s="17"/>
      <c r="K18" s="59"/>
      <c r="L18" s="47"/>
    </row>
    <row r="19" spans="1:12" ht="19.7" customHeight="1" x14ac:dyDescent="0.2">
      <c r="A19" s="17"/>
      <c r="B19" s="17"/>
      <c r="C19" s="17"/>
      <c r="D19" s="17"/>
      <c r="E19" s="17"/>
      <c r="F19" s="59"/>
      <c r="G19" s="46"/>
      <c r="H19" s="47"/>
      <c r="I19" s="17"/>
      <c r="J19" s="17"/>
      <c r="K19" s="59"/>
      <c r="L19" s="47"/>
    </row>
    <row r="20" spans="1:12" ht="19.7" customHeight="1" x14ac:dyDescent="0.2">
      <c r="A20" s="17"/>
      <c r="B20" s="17"/>
      <c r="C20" s="17"/>
      <c r="D20" s="17"/>
      <c r="E20" s="17"/>
      <c r="F20" s="59"/>
      <c r="G20" s="46"/>
      <c r="H20" s="47"/>
      <c r="I20" s="17"/>
      <c r="J20" s="17"/>
      <c r="K20" s="59"/>
      <c r="L20" s="47"/>
    </row>
    <row r="21" spans="1:12" ht="19.7" customHeight="1" x14ac:dyDescent="0.2">
      <c r="A21" s="17"/>
      <c r="B21" s="17"/>
      <c r="C21" s="17"/>
      <c r="D21" s="17"/>
      <c r="E21" s="17"/>
      <c r="F21" s="59"/>
      <c r="G21" s="46"/>
      <c r="H21" s="47"/>
      <c r="I21" s="17"/>
      <c r="J21" s="17"/>
      <c r="K21" s="59"/>
      <c r="L21" s="47"/>
    </row>
    <row r="22" spans="1:12" ht="19.7" customHeight="1" x14ac:dyDescent="0.2">
      <c r="A22" s="17"/>
      <c r="B22" s="17"/>
      <c r="C22" s="17"/>
      <c r="D22" s="17"/>
      <c r="E22" s="17"/>
      <c r="F22" s="59"/>
      <c r="G22" s="46"/>
      <c r="H22" s="47"/>
      <c r="I22" s="17"/>
      <c r="J22" s="17"/>
      <c r="K22" s="59"/>
      <c r="L22" s="47"/>
    </row>
    <row r="23" spans="1:12" ht="19.7" customHeight="1" x14ac:dyDescent="0.2">
      <c r="A23" s="17"/>
      <c r="B23" s="17"/>
      <c r="C23" s="17"/>
      <c r="D23" s="17"/>
      <c r="E23" s="17"/>
      <c r="F23" s="59"/>
      <c r="G23" s="46"/>
      <c r="H23" s="47"/>
      <c r="I23" s="17"/>
      <c r="J23" s="17"/>
      <c r="K23" s="59"/>
      <c r="L23" s="47"/>
    </row>
    <row r="24" spans="1:12" ht="19.7" customHeight="1" x14ac:dyDescent="0.2">
      <c r="A24" s="18"/>
      <c r="B24" s="18"/>
      <c r="C24" s="18"/>
      <c r="D24" s="18"/>
      <c r="E24" s="18"/>
      <c r="F24" s="59"/>
      <c r="G24" s="46"/>
      <c r="H24" s="47"/>
      <c r="I24" s="18"/>
      <c r="J24" s="18"/>
      <c r="K24" s="59"/>
      <c r="L24" s="47"/>
    </row>
    <row r="25" spans="1:12" ht="19.7" customHeight="1" x14ac:dyDescent="0.2">
      <c r="A25" s="18"/>
      <c r="B25" s="18"/>
      <c r="C25" s="18"/>
      <c r="D25" s="18"/>
      <c r="E25" s="18"/>
      <c r="F25" s="59"/>
      <c r="G25" s="46"/>
      <c r="H25" s="47"/>
      <c r="I25" s="18"/>
      <c r="J25" s="18"/>
      <c r="K25" s="59"/>
      <c r="L25" s="47"/>
    </row>
  </sheetData>
  <mergeCells count="19">
    <mergeCell ref="K10:L12"/>
    <mergeCell ref="I10:I12"/>
    <mergeCell ref="J10:J12"/>
    <mergeCell ref="B4:D4"/>
    <mergeCell ref="F10:H12"/>
    <mergeCell ref="A9:L9"/>
    <mergeCell ref="A10:A12"/>
    <mergeCell ref="B10:B12"/>
    <mergeCell ref="C10:C12"/>
    <mergeCell ref="D10:D12"/>
    <mergeCell ref="E10:E12"/>
    <mergeCell ref="A1:A2"/>
    <mergeCell ref="B1:L1"/>
    <mergeCell ref="B2:L2"/>
    <mergeCell ref="J3:J4"/>
    <mergeCell ref="L3:L4"/>
    <mergeCell ref="E4:I4"/>
    <mergeCell ref="B3:E3"/>
    <mergeCell ref="F3:I3"/>
  </mergeCells>
  <pageMargins left="0.31496062992125984" right="1.299212598425197" top="0.35433070866141736" bottom="0.35433070866141736" header="0.31496062992125984" footer="0.31496062992125984"/>
  <pageSetup paperSize="5" scale="95" orientation="landscape" horizontalDpi="4294967294" verticalDpi="4294967294" r:id="rId1"/>
  <headerFooter>
    <oddFooter>&amp;LEl formulario deberá ser llenado por el Docente.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NQ249"/>
  <sheetViews>
    <sheetView topLeftCell="A55" zoomScale="85" zoomScaleNormal="85" workbookViewId="0">
      <selection activeCell="B71" sqref="B71"/>
    </sheetView>
  </sheetViews>
  <sheetFormatPr defaultColWidth="11.42578125" defaultRowHeight="14.25" x14ac:dyDescent="0.2"/>
  <cols>
    <col min="1" max="2" width="12.7109375" style="91" customWidth="1"/>
    <col min="3" max="3" width="10.85546875" style="91" bestFit="1" customWidth="1"/>
    <col min="4" max="381" width="7.7109375" style="91" customWidth="1"/>
    <col min="382" max="16384" width="11.42578125" style="91"/>
  </cols>
  <sheetData>
    <row r="1" spans="1:381" ht="15.75" x14ac:dyDescent="0.2">
      <c r="A1" s="126" t="s">
        <v>0</v>
      </c>
      <c r="B1" s="126" t="s">
        <v>10</v>
      </c>
      <c r="C1" s="89" t="s">
        <v>64</v>
      </c>
      <c r="D1" s="90"/>
      <c r="E1" s="90"/>
      <c r="F1" s="90"/>
      <c r="G1" s="90"/>
      <c r="H1" s="90"/>
      <c r="K1" s="129">
        <v>43101</v>
      </c>
      <c r="L1" s="129">
        <v>43102</v>
      </c>
      <c r="M1" s="129">
        <v>43103</v>
      </c>
      <c r="N1" s="129">
        <v>43104</v>
      </c>
      <c r="O1" s="129">
        <v>43105</v>
      </c>
      <c r="P1" s="129">
        <v>43106</v>
      </c>
      <c r="Q1" s="129">
        <v>43107</v>
      </c>
      <c r="R1" s="129">
        <v>43108</v>
      </c>
      <c r="S1" s="129">
        <v>43109</v>
      </c>
      <c r="T1" s="129">
        <v>43110</v>
      </c>
      <c r="U1" s="129">
        <v>43111</v>
      </c>
      <c r="V1" s="129">
        <v>43112</v>
      </c>
      <c r="W1" s="129">
        <v>43113</v>
      </c>
      <c r="X1" s="129">
        <v>43114</v>
      </c>
      <c r="Y1" s="129">
        <v>43115</v>
      </c>
      <c r="Z1" s="129">
        <v>43116</v>
      </c>
      <c r="AA1" s="129">
        <v>43117</v>
      </c>
      <c r="AB1" s="129">
        <v>43118</v>
      </c>
      <c r="AC1" s="129">
        <v>43119</v>
      </c>
      <c r="AD1" s="129">
        <v>43120</v>
      </c>
      <c r="AE1" s="129">
        <v>43121</v>
      </c>
      <c r="AF1" s="129">
        <v>43122</v>
      </c>
      <c r="AG1" s="129">
        <v>43123</v>
      </c>
      <c r="AH1" s="129">
        <v>43124</v>
      </c>
      <c r="AI1" s="129">
        <v>43125</v>
      </c>
      <c r="AJ1" s="129">
        <v>43126</v>
      </c>
      <c r="AK1" s="129">
        <v>43127</v>
      </c>
      <c r="AL1" s="129">
        <v>43128</v>
      </c>
      <c r="AM1" s="129">
        <v>43129</v>
      </c>
      <c r="AN1" s="129">
        <v>43130</v>
      </c>
      <c r="AO1" s="129">
        <v>43131</v>
      </c>
      <c r="AP1" s="129">
        <v>43132</v>
      </c>
      <c r="AQ1" s="129">
        <v>43133</v>
      </c>
      <c r="AR1" s="129">
        <v>43134</v>
      </c>
      <c r="AS1" s="129">
        <v>43135</v>
      </c>
      <c r="AT1" s="129">
        <v>43136</v>
      </c>
      <c r="AU1" s="129">
        <v>43137</v>
      </c>
      <c r="AV1" s="129">
        <v>43138</v>
      </c>
      <c r="AW1" s="129">
        <v>43139</v>
      </c>
      <c r="AX1" s="129">
        <v>43140</v>
      </c>
      <c r="AY1" s="129">
        <v>43141</v>
      </c>
      <c r="AZ1" s="129">
        <v>43142</v>
      </c>
      <c r="BA1" s="129">
        <v>43143</v>
      </c>
      <c r="BB1" s="129">
        <v>43144</v>
      </c>
      <c r="BC1" s="129">
        <v>43145</v>
      </c>
      <c r="BD1" s="129">
        <v>43146</v>
      </c>
      <c r="BE1" s="129">
        <v>43147</v>
      </c>
      <c r="BF1" s="129">
        <v>43148</v>
      </c>
      <c r="BG1" s="129">
        <v>43149</v>
      </c>
      <c r="BH1" s="129">
        <v>43150</v>
      </c>
      <c r="BI1" s="129">
        <v>43151</v>
      </c>
      <c r="BJ1" s="129">
        <v>43152</v>
      </c>
      <c r="BK1" s="129">
        <v>43153</v>
      </c>
      <c r="BL1" s="129">
        <v>43154</v>
      </c>
      <c r="BM1" s="129">
        <v>43155</v>
      </c>
      <c r="BN1" s="129">
        <v>43156</v>
      </c>
      <c r="BO1" s="129">
        <v>43157</v>
      </c>
      <c r="BP1" s="129">
        <v>43158</v>
      </c>
      <c r="BQ1" s="129">
        <v>43159</v>
      </c>
      <c r="BR1" s="129">
        <v>43160</v>
      </c>
      <c r="BS1" s="129">
        <v>43161</v>
      </c>
      <c r="BT1" s="129">
        <v>43162</v>
      </c>
      <c r="BU1" s="129">
        <v>43163</v>
      </c>
      <c r="BV1" s="129">
        <v>43164</v>
      </c>
      <c r="BW1" s="129">
        <v>43165</v>
      </c>
      <c r="BX1" s="129">
        <v>43166</v>
      </c>
      <c r="BY1" s="129">
        <v>43167</v>
      </c>
      <c r="BZ1" s="129">
        <v>43168</v>
      </c>
      <c r="CA1" s="129">
        <v>43169</v>
      </c>
      <c r="CB1" s="129">
        <v>43170</v>
      </c>
      <c r="CC1" s="129">
        <v>43171</v>
      </c>
      <c r="CD1" s="129">
        <v>43172</v>
      </c>
      <c r="CE1" s="129">
        <v>43173</v>
      </c>
      <c r="CF1" s="129">
        <v>43174</v>
      </c>
      <c r="CG1" s="129">
        <v>43175</v>
      </c>
      <c r="CH1" s="129">
        <v>43176</v>
      </c>
      <c r="CI1" s="129">
        <v>43177</v>
      </c>
      <c r="CJ1" s="129">
        <v>43178</v>
      </c>
      <c r="CK1" s="129">
        <v>43179</v>
      </c>
      <c r="CL1" s="129">
        <v>43180</v>
      </c>
      <c r="CM1" s="129">
        <v>43181</v>
      </c>
      <c r="CN1" s="129">
        <v>43182</v>
      </c>
      <c r="CO1" s="129">
        <v>43183</v>
      </c>
      <c r="CP1" s="129">
        <v>43184</v>
      </c>
      <c r="CQ1" s="129">
        <v>43185</v>
      </c>
      <c r="CR1" s="129">
        <v>43186</v>
      </c>
      <c r="CS1" s="129">
        <v>43187</v>
      </c>
      <c r="CT1" s="129">
        <v>43188</v>
      </c>
      <c r="CU1" s="129">
        <v>43189</v>
      </c>
      <c r="CV1" s="129">
        <v>43190</v>
      </c>
      <c r="CW1" s="129">
        <v>43191</v>
      </c>
      <c r="CX1" s="129">
        <v>43192</v>
      </c>
      <c r="CY1" s="129">
        <v>43193</v>
      </c>
      <c r="CZ1" s="129">
        <v>43194</v>
      </c>
      <c r="DA1" s="129">
        <v>43195</v>
      </c>
      <c r="DB1" s="129">
        <v>43196</v>
      </c>
      <c r="DC1" s="129">
        <v>43197</v>
      </c>
      <c r="DD1" s="129">
        <v>43198</v>
      </c>
      <c r="DE1" s="129">
        <v>43199</v>
      </c>
      <c r="DF1" s="129">
        <v>43200</v>
      </c>
      <c r="DG1" s="129">
        <v>43201</v>
      </c>
      <c r="DH1" s="129">
        <v>43202</v>
      </c>
      <c r="DI1" s="129">
        <v>43203</v>
      </c>
      <c r="DJ1" s="129">
        <v>43204</v>
      </c>
      <c r="DK1" s="129">
        <v>43205</v>
      </c>
      <c r="DL1" s="129">
        <v>43206</v>
      </c>
      <c r="DM1" s="129">
        <v>43207</v>
      </c>
      <c r="DN1" s="129">
        <v>43208</v>
      </c>
      <c r="DO1" s="129">
        <v>43209</v>
      </c>
      <c r="DP1" s="129">
        <v>43210</v>
      </c>
      <c r="DQ1" s="129">
        <v>43211</v>
      </c>
      <c r="DR1" s="129">
        <v>43212</v>
      </c>
      <c r="DS1" s="129">
        <v>43213</v>
      </c>
      <c r="DT1" s="129">
        <v>43214</v>
      </c>
      <c r="DU1" s="129">
        <v>43215</v>
      </c>
      <c r="DV1" s="129">
        <v>43216</v>
      </c>
      <c r="DW1" s="129">
        <v>43217</v>
      </c>
      <c r="DX1" s="129">
        <v>43218</v>
      </c>
      <c r="DY1" s="129">
        <v>43219</v>
      </c>
      <c r="DZ1" s="129">
        <v>43220</v>
      </c>
      <c r="EA1" s="129">
        <v>43221</v>
      </c>
      <c r="EB1" s="129">
        <v>43222</v>
      </c>
      <c r="EC1" s="129">
        <v>43223</v>
      </c>
      <c r="ED1" s="129">
        <v>43224</v>
      </c>
      <c r="EE1" s="129">
        <v>43225</v>
      </c>
      <c r="EF1" s="129">
        <v>43226</v>
      </c>
      <c r="EG1" s="129">
        <v>43227</v>
      </c>
      <c r="EH1" s="129">
        <v>43228</v>
      </c>
      <c r="EI1" s="129">
        <v>43229</v>
      </c>
      <c r="EJ1" s="129">
        <v>43230</v>
      </c>
      <c r="EK1" s="129">
        <v>43231</v>
      </c>
      <c r="EL1" s="129">
        <v>43232</v>
      </c>
      <c r="EM1" s="129">
        <v>43233</v>
      </c>
      <c r="EN1" s="129">
        <v>43234</v>
      </c>
      <c r="EO1" s="129">
        <v>43235</v>
      </c>
      <c r="EP1" s="129">
        <v>43236</v>
      </c>
      <c r="EQ1" s="129">
        <v>43237</v>
      </c>
      <c r="ER1" s="129">
        <v>43238</v>
      </c>
      <c r="ES1" s="129">
        <v>43239</v>
      </c>
      <c r="ET1" s="129">
        <v>43240</v>
      </c>
      <c r="EU1" s="129">
        <v>43241</v>
      </c>
      <c r="EV1" s="129">
        <v>43242</v>
      </c>
      <c r="EW1" s="129">
        <v>43243</v>
      </c>
      <c r="EX1" s="129">
        <v>43244</v>
      </c>
      <c r="EY1" s="129">
        <v>43245</v>
      </c>
      <c r="EZ1" s="129">
        <v>43246</v>
      </c>
      <c r="FA1" s="129">
        <v>43247</v>
      </c>
      <c r="FB1" s="129">
        <v>43248</v>
      </c>
      <c r="FC1" s="129">
        <v>43249</v>
      </c>
      <c r="FD1" s="129">
        <v>43250</v>
      </c>
      <c r="FE1" s="129">
        <v>43251</v>
      </c>
      <c r="FF1" s="129">
        <v>43252</v>
      </c>
      <c r="FG1" s="129">
        <v>43253</v>
      </c>
      <c r="FH1" s="129">
        <v>43254</v>
      </c>
      <c r="FI1" s="129">
        <v>43255</v>
      </c>
      <c r="FJ1" s="129">
        <v>43256</v>
      </c>
      <c r="FK1" s="129">
        <v>43257</v>
      </c>
      <c r="FL1" s="129">
        <v>43258</v>
      </c>
      <c r="FM1" s="129">
        <v>43259</v>
      </c>
      <c r="FN1" s="129">
        <v>43260</v>
      </c>
      <c r="FO1" s="129">
        <v>43261</v>
      </c>
      <c r="FP1" s="129">
        <v>43262</v>
      </c>
      <c r="FQ1" s="129">
        <v>43263</v>
      </c>
      <c r="FR1" s="129">
        <v>43264</v>
      </c>
      <c r="FS1" s="129">
        <v>43265</v>
      </c>
      <c r="FT1" s="129">
        <v>43266</v>
      </c>
      <c r="FU1" s="129">
        <v>43267</v>
      </c>
      <c r="FV1" s="129">
        <v>43268</v>
      </c>
      <c r="FW1" s="129">
        <v>43269</v>
      </c>
      <c r="FX1" s="129">
        <v>43270</v>
      </c>
      <c r="FY1" s="129">
        <v>43271</v>
      </c>
      <c r="FZ1" s="129">
        <v>43272</v>
      </c>
      <c r="GA1" s="129">
        <v>43273</v>
      </c>
      <c r="GB1" s="129">
        <v>43274</v>
      </c>
      <c r="GC1" s="129">
        <v>43275</v>
      </c>
      <c r="GD1" s="129">
        <v>43276</v>
      </c>
      <c r="GE1" s="129">
        <v>43277</v>
      </c>
      <c r="GF1" s="129">
        <v>43278</v>
      </c>
      <c r="GG1" s="129">
        <v>43279</v>
      </c>
      <c r="GH1" s="129">
        <v>43280</v>
      </c>
      <c r="GI1" s="129">
        <v>43281</v>
      </c>
      <c r="GJ1" s="129">
        <v>43282</v>
      </c>
      <c r="GK1" s="129">
        <v>43283</v>
      </c>
      <c r="GL1" s="129">
        <v>43284</v>
      </c>
      <c r="GM1" s="129">
        <v>43285</v>
      </c>
      <c r="GN1" s="129">
        <v>43286</v>
      </c>
      <c r="GO1" s="129">
        <v>43287</v>
      </c>
      <c r="GP1" s="129">
        <v>43288</v>
      </c>
      <c r="GQ1" s="129">
        <v>43289</v>
      </c>
      <c r="GR1" s="129">
        <v>43290</v>
      </c>
      <c r="GS1" s="129">
        <v>43291</v>
      </c>
      <c r="GT1" s="129">
        <v>43292</v>
      </c>
      <c r="GU1" s="129">
        <v>43293</v>
      </c>
      <c r="GV1" s="129">
        <v>43294</v>
      </c>
      <c r="GW1" s="129">
        <v>43295</v>
      </c>
      <c r="GX1" s="129">
        <v>43296</v>
      </c>
      <c r="GY1" s="129">
        <v>43297</v>
      </c>
      <c r="GZ1" s="129">
        <v>43298</v>
      </c>
      <c r="HA1" s="129">
        <v>43299</v>
      </c>
      <c r="HB1" s="129">
        <v>43300</v>
      </c>
      <c r="HC1" s="129">
        <v>43301</v>
      </c>
      <c r="HD1" s="129">
        <v>43302</v>
      </c>
      <c r="HE1" s="129">
        <v>43303</v>
      </c>
      <c r="HF1" s="129">
        <v>43304</v>
      </c>
      <c r="HG1" s="129">
        <v>43305</v>
      </c>
      <c r="HH1" s="129">
        <v>43306</v>
      </c>
      <c r="HI1" s="129">
        <v>43307</v>
      </c>
      <c r="HJ1" s="129">
        <v>43308</v>
      </c>
      <c r="HK1" s="129">
        <v>43309</v>
      </c>
      <c r="HL1" s="129">
        <v>43310</v>
      </c>
      <c r="HM1" s="129">
        <v>43311</v>
      </c>
      <c r="HN1" s="129">
        <v>43312</v>
      </c>
      <c r="HO1" s="129">
        <v>43313</v>
      </c>
      <c r="HP1" s="129">
        <v>43314</v>
      </c>
      <c r="HQ1" s="129">
        <v>43315</v>
      </c>
      <c r="HR1" s="129">
        <v>43316</v>
      </c>
      <c r="HS1" s="129">
        <v>43317</v>
      </c>
      <c r="HT1" s="129">
        <v>43318</v>
      </c>
      <c r="HU1" s="129">
        <v>43319</v>
      </c>
      <c r="HV1" s="129">
        <v>43320</v>
      </c>
      <c r="HW1" s="129">
        <v>43321</v>
      </c>
      <c r="HX1" s="129">
        <v>43322</v>
      </c>
      <c r="HY1" s="129">
        <v>43323</v>
      </c>
      <c r="HZ1" s="129">
        <v>43324</v>
      </c>
      <c r="IA1" s="129">
        <v>43325</v>
      </c>
      <c r="IB1" s="129">
        <v>43326</v>
      </c>
      <c r="IC1" s="129">
        <v>43327</v>
      </c>
      <c r="ID1" s="129">
        <v>43328</v>
      </c>
      <c r="IE1" s="129">
        <v>43329</v>
      </c>
      <c r="IF1" s="129">
        <v>43330</v>
      </c>
      <c r="IG1" s="129">
        <v>43331</v>
      </c>
      <c r="IH1" s="129">
        <v>43332</v>
      </c>
      <c r="II1" s="129">
        <v>43333</v>
      </c>
      <c r="IJ1" s="129">
        <v>43334</v>
      </c>
      <c r="IK1" s="129">
        <v>43335</v>
      </c>
      <c r="IL1" s="129">
        <v>43336</v>
      </c>
      <c r="IM1" s="129">
        <v>43337</v>
      </c>
      <c r="IN1" s="129">
        <v>43338</v>
      </c>
      <c r="IO1" s="129">
        <v>43339</v>
      </c>
      <c r="IP1" s="129">
        <v>43340</v>
      </c>
      <c r="IQ1" s="129">
        <v>43341</v>
      </c>
      <c r="IR1" s="129">
        <v>43342</v>
      </c>
      <c r="IS1" s="129">
        <v>43343</v>
      </c>
      <c r="IT1" s="129">
        <v>43344</v>
      </c>
      <c r="IU1" s="129">
        <v>43345</v>
      </c>
      <c r="IV1" s="129">
        <v>43346</v>
      </c>
      <c r="IW1" s="129">
        <v>43347</v>
      </c>
      <c r="IX1" s="129">
        <v>43348</v>
      </c>
      <c r="IY1" s="129">
        <v>43349</v>
      </c>
      <c r="IZ1" s="129">
        <v>43350</v>
      </c>
      <c r="JA1" s="129">
        <v>43351</v>
      </c>
      <c r="JB1" s="129">
        <v>43352</v>
      </c>
      <c r="JC1" s="129">
        <v>43353</v>
      </c>
      <c r="JD1" s="129">
        <v>43354</v>
      </c>
      <c r="JE1" s="129">
        <v>43355</v>
      </c>
      <c r="JF1" s="129">
        <v>43356</v>
      </c>
      <c r="JG1" s="129">
        <v>43357</v>
      </c>
      <c r="JH1" s="129">
        <v>43358</v>
      </c>
      <c r="JI1" s="129">
        <v>43359</v>
      </c>
      <c r="JJ1" s="129">
        <v>43360</v>
      </c>
      <c r="JK1" s="129">
        <v>43361</v>
      </c>
      <c r="JL1" s="129">
        <v>43362</v>
      </c>
      <c r="JM1" s="129">
        <v>43363</v>
      </c>
      <c r="JN1" s="129">
        <v>43364</v>
      </c>
      <c r="JO1" s="129">
        <v>43365</v>
      </c>
      <c r="JP1" s="129">
        <v>43366</v>
      </c>
      <c r="JQ1" s="129">
        <v>43367</v>
      </c>
      <c r="JR1" s="129">
        <v>43368</v>
      </c>
      <c r="JS1" s="129">
        <v>43369</v>
      </c>
      <c r="JT1" s="129">
        <v>43370</v>
      </c>
      <c r="JU1" s="129">
        <v>43371</v>
      </c>
      <c r="JV1" s="129">
        <v>43372</v>
      </c>
      <c r="JW1" s="129">
        <v>43373</v>
      </c>
      <c r="JX1" s="129">
        <v>43374</v>
      </c>
      <c r="JY1" s="129">
        <v>43375</v>
      </c>
      <c r="JZ1" s="129">
        <v>43376</v>
      </c>
      <c r="KA1" s="129">
        <v>43377</v>
      </c>
      <c r="KB1" s="129">
        <v>43378</v>
      </c>
      <c r="KC1" s="129">
        <v>43379</v>
      </c>
      <c r="KD1" s="129">
        <v>43380</v>
      </c>
      <c r="KE1" s="129">
        <v>43381</v>
      </c>
      <c r="KF1" s="129">
        <v>43382</v>
      </c>
      <c r="KG1" s="129">
        <v>43383</v>
      </c>
      <c r="KH1" s="129">
        <v>43384</v>
      </c>
      <c r="KI1" s="129">
        <v>43385</v>
      </c>
      <c r="KJ1" s="129">
        <v>43386</v>
      </c>
      <c r="KK1" s="129">
        <v>43387</v>
      </c>
      <c r="KL1" s="129">
        <v>43388</v>
      </c>
      <c r="KM1" s="129">
        <v>43389</v>
      </c>
      <c r="KN1" s="129">
        <v>43390</v>
      </c>
      <c r="KO1" s="129">
        <v>43391</v>
      </c>
      <c r="KP1" s="129">
        <v>43392</v>
      </c>
      <c r="KQ1" s="129">
        <v>43393</v>
      </c>
      <c r="KR1" s="129">
        <v>43394</v>
      </c>
      <c r="KS1" s="129">
        <v>43395</v>
      </c>
      <c r="KT1" s="129">
        <v>43396</v>
      </c>
      <c r="KU1" s="129">
        <v>43397</v>
      </c>
      <c r="KV1" s="129">
        <v>43398</v>
      </c>
      <c r="KW1" s="129">
        <v>43399</v>
      </c>
      <c r="KX1" s="129">
        <v>43400</v>
      </c>
      <c r="KY1" s="129">
        <v>43401</v>
      </c>
      <c r="KZ1" s="129">
        <v>43402</v>
      </c>
      <c r="LA1" s="129">
        <v>43403</v>
      </c>
      <c r="LB1" s="129">
        <v>43404</v>
      </c>
      <c r="LC1" s="129">
        <v>43405</v>
      </c>
      <c r="LD1" s="129">
        <v>43406</v>
      </c>
      <c r="LE1" s="129">
        <v>43407</v>
      </c>
      <c r="LF1" s="129">
        <v>43408</v>
      </c>
      <c r="LG1" s="129">
        <v>43409</v>
      </c>
      <c r="LH1" s="129">
        <v>43410</v>
      </c>
      <c r="LI1" s="129">
        <v>43411</v>
      </c>
      <c r="LJ1" s="129">
        <v>43412</v>
      </c>
      <c r="LK1" s="129">
        <v>43413</v>
      </c>
      <c r="LL1" s="129">
        <v>43414</v>
      </c>
      <c r="LM1" s="129">
        <v>43415</v>
      </c>
      <c r="LN1" s="129">
        <v>43416</v>
      </c>
      <c r="LO1" s="129">
        <v>43417</v>
      </c>
      <c r="LP1" s="129">
        <v>43418</v>
      </c>
      <c r="LQ1" s="129">
        <v>43419</v>
      </c>
      <c r="LR1" s="129">
        <v>43420</v>
      </c>
      <c r="LS1" s="129">
        <v>43421</v>
      </c>
      <c r="LT1" s="129">
        <v>43422</v>
      </c>
      <c r="LU1" s="129">
        <v>43423</v>
      </c>
      <c r="LV1" s="129">
        <v>43424</v>
      </c>
      <c r="LW1" s="129">
        <v>43425</v>
      </c>
      <c r="LX1" s="129">
        <v>43426</v>
      </c>
      <c r="LY1" s="129">
        <v>43427</v>
      </c>
      <c r="LZ1" s="129">
        <v>43428</v>
      </c>
      <c r="MA1" s="129">
        <v>43429</v>
      </c>
      <c r="MB1" s="129">
        <v>43430</v>
      </c>
      <c r="MC1" s="129">
        <v>43431</v>
      </c>
      <c r="MD1" s="129">
        <v>43432</v>
      </c>
      <c r="ME1" s="129">
        <v>43433</v>
      </c>
      <c r="MF1" s="129">
        <v>43434</v>
      </c>
      <c r="MG1" s="129">
        <v>43435</v>
      </c>
      <c r="MH1" s="129">
        <v>43436</v>
      </c>
      <c r="MI1" s="129">
        <v>43437</v>
      </c>
      <c r="MJ1" s="129">
        <v>43438</v>
      </c>
      <c r="MK1" s="129">
        <v>43439</v>
      </c>
      <c r="ML1" s="129">
        <v>43440</v>
      </c>
      <c r="MM1" s="129">
        <v>43441</v>
      </c>
      <c r="MN1" s="129">
        <v>43442</v>
      </c>
      <c r="MO1" s="129">
        <v>43443</v>
      </c>
      <c r="MP1" s="129">
        <v>43444</v>
      </c>
      <c r="MQ1" s="129">
        <v>43445</v>
      </c>
      <c r="MR1" s="129">
        <v>43446</v>
      </c>
      <c r="MS1" s="129">
        <v>43447</v>
      </c>
      <c r="MT1" s="129">
        <v>43448</v>
      </c>
      <c r="MU1" s="129">
        <v>43449</v>
      </c>
      <c r="MV1" s="129">
        <v>43450</v>
      </c>
      <c r="MW1" s="129">
        <v>43451</v>
      </c>
      <c r="MX1" s="129">
        <v>43452</v>
      </c>
      <c r="MY1" s="129">
        <v>43453</v>
      </c>
      <c r="MZ1" s="129">
        <v>43454</v>
      </c>
      <c r="NA1" s="129">
        <v>43455</v>
      </c>
      <c r="NB1" s="129">
        <v>43456</v>
      </c>
      <c r="NC1" s="129">
        <v>43457</v>
      </c>
      <c r="ND1" s="129">
        <v>43458</v>
      </c>
      <c r="NE1" s="129">
        <v>43459</v>
      </c>
      <c r="NF1" s="129">
        <v>43460</v>
      </c>
      <c r="NG1" s="129">
        <v>43461</v>
      </c>
      <c r="NH1" s="129">
        <v>43462</v>
      </c>
      <c r="NI1" s="129">
        <v>43463</v>
      </c>
      <c r="NJ1" s="129">
        <v>43464</v>
      </c>
      <c r="NK1" s="129">
        <v>43465</v>
      </c>
      <c r="NL1" s="129">
        <v>43466</v>
      </c>
      <c r="NM1" s="129">
        <v>43467</v>
      </c>
      <c r="NN1" s="129">
        <v>43468</v>
      </c>
      <c r="NO1" s="129">
        <v>43469</v>
      </c>
      <c r="NP1" s="129">
        <v>43470</v>
      </c>
      <c r="NQ1" s="129">
        <v>43471</v>
      </c>
    </row>
    <row r="2" spans="1:381" ht="15.75" x14ac:dyDescent="0.2">
      <c r="A2" s="92">
        <v>43311</v>
      </c>
      <c r="B2" s="166">
        <v>43444</v>
      </c>
      <c r="C2" s="306" t="str">
        <f>CARATULA!C8</f>
        <v>EDSON FLORES CONDORI</v>
      </c>
      <c r="D2" s="306"/>
      <c r="E2" s="306"/>
      <c r="F2" s="306"/>
      <c r="G2" s="306"/>
      <c r="H2" s="306"/>
      <c r="K2" s="301"/>
      <c r="L2" s="301"/>
      <c r="M2" s="301"/>
      <c r="N2" s="301"/>
      <c r="O2" s="301"/>
      <c r="P2" s="301"/>
      <c r="Q2" s="301"/>
      <c r="R2" s="301" t="s">
        <v>88</v>
      </c>
      <c r="S2" s="301"/>
      <c r="T2" s="301"/>
      <c r="U2" s="301"/>
      <c r="V2" s="301"/>
      <c r="W2" s="301"/>
      <c r="X2" s="301"/>
      <c r="Y2" s="301" t="s">
        <v>89</v>
      </c>
      <c r="Z2" s="301"/>
      <c r="AA2" s="301"/>
      <c r="AB2" s="301"/>
      <c r="AC2" s="301"/>
      <c r="AD2" s="301"/>
      <c r="AE2" s="301"/>
      <c r="AF2" s="301" t="s">
        <v>90</v>
      </c>
      <c r="AG2" s="301"/>
      <c r="AH2" s="301"/>
      <c r="AI2" s="301"/>
      <c r="AJ2" s="301"/>
      <c r="AK2" s="301"/>
      <c r="AL2" s="301"/>
      <c r="AM2" s="301" t="s">
        <v>91</v>
      </c>
      <c r="AN2" s="301"/>
      <c r="AO2" s="301"/>
      <c r="AP2" s="301"/>
      <c r="AQ2" s="301"/>
      <c r="AR2" s="301"/>
      <c r="AS2" s="301"/>
      <c r="AT2" s="301" t="s">
        <v>92</v>
      </c>
      <c r="AU2" s="301"/>
      <c r="AV2" s="301"/>
      <c r="AW2" s="301"/>
      <c r="AX2" s="301"/>
      <c r="AY2" s="301"/>
      <c r="AZ2" s="301"/>
      <c r="BA2" s="301" t="s">
        <v>93</v>
      </c>
      <c r="BB2" s="301"/>
      <c r="BC2" s="301"/>
      <c r="BD2" s="301"/>
      <c r="BE2" s="301"/>
      <c r="BF2" s="301"/>
      <c r="BG2" s="301"/>
      <c r="BH2" s="301" t="s">
        <v>94</v>
      </c>
      <c r="BI2" s="301"/>
      <c r="BJ2" s="301"/>
      <c r="BK2" s="301"/>
      <c r="BL2" s="301"/>
      <c r="BM2" s="301"/>
      <c r="BN2" s="301"/>
      <c r="BO2" s="301" t="s">
        <v>95</v>
      </c>
      <c r="BP2" s="301"/>
      <c r="BQ2" s="301"/>
      <c r="BR2" s="301"/>
      <c r="BS2" s="301"/>
      <c r="BT2" s="301"/>
      <c r="BU2" s="301"/>
      <c r="BV2" s="301" t="s">
        <v>96</v>
      </c>
      <c r="BW2" s="301"/>
      <c r="BX2" s="301"/>
      <c r="BY2" s="301"/>
      <c r="BZ2" s="301"/>
      <c r="CA2" s="301"/>
      <c r="CB2" s="301"/>
      <c r="CC2" s="301" t="s">
        <v>97</v>
      </c>
      <c r="CD2" s="301"/>
      <c r="CE2" s="301"/>
      <c r="CF2" s="301"/>
      <c r="CG2" s="301"/>
      <c r="CH2" s="301"/>
      <c r="CI2" s="301"/>
      <c r="CJ2" s="301" t="s">
        <v>98</v>
      </c>
      <c r="CK2" s="301"/>
      <c r="CL2" s="301"/>
      <c r="CM2" s="301"/>
      <c r="CN2" s="301"/>
      <c r="CO2" s="301"/>
      <c r="CP2" s="301"/>
      <c r="CQ2" s="301" t="s">
        <v>99</v>
      </c>
      <c r="CR2" s="301"/>
      <c r="CS2" s="301"/>
      <c r="CT2" s="301"/>
      <c r="CU2" s="301"/>
      <c r="CV2" s="301"/>
      <c r="CW2" s="301"/>
      <c r="CX2" s="301" t="s">
        <v>100</v>
      </c>
      <c r="CY2" s="301"/>
      <c r="CZ2" s="301"/>
      <c r="DA2" s="301"/>
      <c r="DB2" s="301"/>
      <c r="DC2" s="301"/>
      <c r="DD2" s="301"/>
      <c r="DE2" s="301" t="s">
        <v>101</v>
      </c>
      <c r="DF2" s="301"/>
      <c r="DG2" s="301"/>
      <c r="DH2" s="301"/>
      <c r="DI2" s="301"/>
      <c r="DJ2" s="301"/>
      <c r="DK2" s="301"/>
      <c r="DL2" s="301" t="s">
        <v>102</v>
      </c>
      <c r="DM2" s="301"/>
      <c r="DN2" s="301"/>
      <c r="DO2" s="301"/>
      <c r="DP2" s="301"/>
      <c r="DQ2" s="301"/>
      <c r="DR2" s="301"/>
      <c r="DS2" s="301" t="s">
        <v>103</v>
      </c>
      <c r="DT2" s="301"/>
      <c r="DU2" s="301"/>
      <c r="DV2" s="301"/>
      <c r="DW2" s="301"/>
      <c r="DX2" s="301"/>
      <c r="DY2" s="301"/>
      <c r="DZ2" s="301" t="s">
        <v>104</v>
      </c>
      <c r="EA2" s="301"/>
      <c r="EB2" s="301"/>
      <c r="EC2" s="301"/>
      <c r="ED2" s="301"/>
      <c r="EE2" s="301"/>
      <c r="EF2" s="301"/>
      <c r="EG2" s="301" t="s">
        <v>105</v>
      </c>
      <c r="EH2" s="301"/>
      <c r="EI2" s="301"/>
      <c r="EJ2" s="301"/>
      <c r="EK2" s="301"/>
      <c r="EL2" s="301"/>
      <c r="EM2" s="301"/>
      <c r="EN2" s="301" t="s">
        <v>106</v>
      </c>
      <c r="EO2" s="301"/>
      <c r="EP2" s="301"/>
      <c r="EQ2" s="301"/>
      <c r="ER2" s="301"/>
      <c r="ES2" s="301"/>
      <c r="ET2" s="301"/>
      <c r="EU2" s="301" t="s">
        <v>107</v>
      </c>
      <c r="EV2" s="301"/>
      <c r="EW2" s="301"/>
      <c r="EX2" s="301"/>
      <c r="EY2" s="301"/>
      <c r="EZ2" s="301"/>
      <c r="FA2" s="301"/>
      <c r="FB2" s="301" t="s">
        <v>108</v>
      </c>
      <c r="FC2" s="301"/>
      <c r="FD2" s="301"/>
      <c r="FE2" s="301"/>
      <c r="FF2" s="301"/>
      <c r="FG2" s="301"/>
      <c r="FH2" s="301"/>
      <c r="FI2" s="301" t="s">
        <v>109</v>
      </c>
      <c r="FJ2" s="301"/>
      <c r="FK2" s="301"/>
      <c r="FL2" s="301"/>
      <c r="FM2" s="301"/>
      <c r="FN2" s="301"/>
      <c r="FO2" s="301"/>
      <c r="FP2" s="301" t="s">
        <v>110</v>
      </c>
      <c r="FQ2" s="301"/>
      <c r="FR2" s="301"/>
      <c r="FS2" s="301"/>
      <c r="FT2" s="301"/>
      <c r="FU2" s="301"/>
      <c r="FV2" s="301"/>
      <c r="FW2" s="301" t="s">
        <v>111</v>
      </c>
      <c r="FX2" s="301"/>
      <c r="FY2" s="301"/>
      <c r="FZ2" s="301"/>
      <c r="GA2" s="301"/>
      <c r="GB2" s="301"/>
      <c r="GC2" s="301"/>
      <c r="GD2" s="301" t="s">
        <v>112</v>
      </c>
      <c r="GE2" s="301"/>
      <c r="GF2" s="301"/>
      <c r="GG2" s="301"/>
      <c r="GH2" s="301"/>
      <c r="GI2" s="301"/>
      <c r="GJ2" s="301"/>
      <c r="GK2" s="301" t="s">
        <v>113</v>
      </c>
      <c r="GL2" s="301"/>
      <c r="GM2" s="301"/>
      <c r="GN2" s="301"/>
      <c r="GO2" s="301"/>
      <c r="GP2" s="301"/>
      <c r="GQ2" s="301"/>
      <c r="GR2" s="301" t="s">
        <v>114</v>
      </c>
      <c r="GS2" s="301"/>
      <c r="GT2" s="301"/>
      <c r="GU2" s="301"/>
      <c r="GV2" s="301"/>
      <c r="GW2" s="301"/>
      <c r="GX2" s="301"/>
      <c r="GY2" s="301" t="s">
        <v>115</v>
      </c>
      <c r="GZ2" s="301"/>
      <c r="HA2" s="301"/>
      <c r="HB2" s="301"/>
      <c r="HC2" s="301"/>
      <c r="HD2" s="301"/>
      <c r="HE2" s="301"/>
      <c r="HF2" s="301" t="s">
        <v>116</v>
      </c>
      <c r="HG2" s="301"/>
      <c r="HH2" s="301"/>
      <c r="HI2" s="301"/>
      <c r="HJ2" s="301"/>
      <c r="HK2" s="301"/>
      <c r="HL2" s="301"/>
      <c r="HM2" s="301" t="s">
        <v>117</v>
      </c>
      <c r="HN2" s="301"/>
      <c r="HO2" s="301"/>
      <c r="HP2" s="301"/>
      <c r="HQ2" s="301"/>
      <c r="HR2" s="301"/>
      <c r="HS2" s="301"/>
      <c r="HT2" s="301" t="s">
        <v>118</v>
      </c>
      <c r="HU2" s="301"/>
      <c r="HV2" s="301"/>
      <c r="HW2" s="301"/>
      <c r="HX2" s="301"/>
      <c r="HY2" s="301"/>
      <c r="HZ2" s="301"/>
      <c r="IA2" s="301" t="s">
        <v>119</v>
      </c>
      <c r="IB2" s="301"/>
      <c r="IC2" s="301"/>
      <c r="ID2" s="301"/>
      <c r="IE2" s="301"/>
      <c r="IF2" s="301"/>
      <c r="IG2" s="301"/>
      <c r="IH2" s="301" t="s">
        <v>120</v>
      </c>
      <c r="II2" s="301"/>
      <c r="IJ2" s="301"/>
      <c r="IK2" s="301"/>
      <c r="IL2" s="301"/>
      <c r="IM2" s="301"/>
      <c r="IN2" s="301"/>
      <c r="IO2" s="301" t="s">
        <v>121</v>
      </c>
      <c r="IP2" s="301"/>
      <c r="IQ2" s="301"/>
      <c r="IR2" s="301"/>
      <c r="IS2" s="301"/>
      <c r="IT2" s="301"/>
      <c r="IU2" s="301"/>
      <c r="IV2" s="301" t="s">
        <v>122</v>
      </c>
      <c r="IW2" s="301"/>
      <c r="IX2" s="301"/>
      <c r="IY2" s="301"/>
      <c r="IZ2" s="301"/>
      <c r="JA2" s="301"/>
      <c r="JB2" s="301"/>
      <c r="JC2" s="301" t="s">
        <v>123</v>
      </c>
      <c r="JD2" s="301"/>
      <c r="JE2" s="301"/>
      <c r="JF2" s="301"/>
      <c r="JG2" s="301"/>
      <c r="JH2" s="301"/>
      <c r="JI2" s="301"/>
      <c r="JJ2" s="301" t="s">
        <v>124</v>
      </c>
      <c r="JK2" s="301"/>
      <c r="JL2" s="301"/>
      <c r="JM2" s="301"/>
      <c r="JN2" s="301"/>
      <c r="JO2" s="301"/>
      <c r="JP2" s="301"/>
      <c r="JQ2" s="301" t="s">
        <v>125</v>
      </c>
      <c r="JR2" s="301"/>
      <c r="JS2" s="301"/>
      <c r="JT2" s="301"/>
      <c r="JU2" s="301"/>
      <c r="JV2" s="301"/>
      <c r="JW2" s="301"/>
      <c r="JX2" s="301" t="s">
        <v>126</v>
      </c>
      <c r="JY2" s="301"/>
      <c r="JZ2" s="301"/>
      <c r="KA2" s="301"/>
      <c r="KB2" s="301"/>
      <c r="KC2" s="301"/>
      <c r="KD2" s="301"/>
      <c r="KE2" s="301" t="s">
        <v>127</v>
      </c>
      <c r="KF2" s="301"/>
      <c r="KG2" s="301"/>
      <c r="KH2" s="301"/>
      <c r="KI2" s="301"/>
      <c r="KJ2" s="301"/>
      <c r="KK2" s="301"/>
      <c r="KL2" s="301" t="s">
        <v>128</v>
      </c>
      <c r="KM2" s="301"/>
      <c r="KN2" s="301"/>
      <c r="KO2" s="301"/>
      <c r="KP2" s="301"/>
      <c r="KQ2" s="301"/>
      <c r="KR2" s="301"/>
      <c r="KS2" s="301" t="s">
        <v>129</v>
      </c>
      <c r="KT2" s="301"/>
      <c r="KU2" s="301"/>
      <c r="KV2" s="301"/>
      <c r="KW2" s="301"/>
      <c r="KX2" s="301"/>
      <c r="KY2" s="301"/>
      <c r="KZ2" s="301" t="s">
        <v>130</v>
      </c>
      <c r="LA2" s="301"/>
      <c r="LB2" s="301"/>
      <c r="LC2" s="301"/>
      <c r="LD2" s="301"/>
      <c r="LE2" s="301"/>
      <c r="LF2" s="301"/>
      <c r="LG2" s="301" t="s">
        <v>131</v>
      </c>
      <c r="LH2" s="301"/>
      <c r="LI2" s="301"/>
      <c r="LJ2" s="301"/>
      <c r="LK2" s="301"/>
      <c r="LL2" s="301"/>
      <c r="LM2" s="301"/>
      <c r="LN2" s="301" t="s">
        <v>132</v>
      </c>
      <c r="LO2" s="301"/>
      <c r="LP2" s="301"/>
      <c r="LQ2" s="301"/>
      <c r="LR2" s="301"/>
      <c r="LS2" s="301"/>
      <c r="LT2" s="301"/>
      <c r="LU2" s="301" t="s">
        <v>133</v>
      </c>
      <c r="LV2" s="301"/>
      <c r="LW2" s="301"/>
      <c r="LX2" s="301"/>
      <c r="LY2" s="301"/>
      <c r="LZ2" s="301"/>
      <c r="MA2" s="301"/>
      <c r="MB2" s="301" t="s">
        <v>134</v>
      </c>
      <c r="MC2" s="301"/>
      <c r="MD2" s="301"/>
      <c r="ME2" s="301"/>
      <c r="MF2" s="301"/>
      <c r="MG2" s="301"/>
      <c r="MH2" s="301"/>
      <c r="MI2" s="301" t="s">
        <v>135</v>
      </c>
      <c r="MJ2" s="301"/>
      <c r="MK2" s="301"/>
      <c r="ML2" s="301"/>
      <c r="MM2" s="301"/>
      <c r="MN2" s="301"/>
      <c r="MO2" s="301"/>
      <c r="MP2" s="301" t="s">
        <v>136</v>
      </c>
      <c r="MQ2" s="301"/>
      <c r="MR2" s="301"/>
      <c r="MS2" s="301"/>
      <c r="MT2" s="301"/>
      <c r="MU2" s="301"/>
      <c r="MV2" s="301"/>
      <c r="MW2" s="301" t="s">
        <v>137</v>
      </c>
      <c r="MX2" s="301"/>
      <c r="MY2" s="301"/>
      <c r="MZ2" s="301"/>
      <c r="NA2" s="301"/>
      <c r="NB2" s="301"/>
      <c r="NC2" s="301"/>
      <c r="ND2" s="301" t="s">
        <v>138</v>
      </c>
      <c r="NE2" s="301"/>
      <c r="NF2" s="301"/>
      <c r="NG2" s="301"/>
      <c r="NH2" s="301"/>
      <c r="NI2" s="301"/>
      <c r="NJ2" s="301"/>
      <c r="NK2" s="301" t="s">
        <v>139</v>
      </c>
      <c r="NL2" s="301"/>
      <c r="NM2" s="301"/>
      <c r="NN2" s="301"/>
      <c r="NO2" s="301"/>
      <c r="NP2" s="301"/>
      <c r="NQ2" s="301"/>
    </row>
    <row r="3" spans="1:381" ht="15" x14ac:dyDescent="0.2">
      <c r="A3" s="307"/>
      <c r="B3" s="307"/>
      <c r="C3" s="308"/>
      <c r="D3" s="93" t="s">
        <v>63</v>
      </c>
      <c r="I3" s="125" t="s">
        <v>77</v>
      </c>
      <c r="J3" s="94">
        <f>COUNTIF(K3:NL3,"F")</f>
        <v>15</v>
      </c>
      <c r="K3" s="94" t="str">
        <f>IF(ISERROR(VLOOKUP(K1,Feriados!$A:$A,1,0)),IF(ISERROR(HLOOKUP(K1,$D$14:$I$15,1,0))," ","E"),"F")</f>
        <v>F</v>
      </c>
      <c r="L3" s="94" t="str">
        <f>IF(ISERROR(VLOOKUP(L1,Feriados!$A:$A,1,0)),IF(ISERROR(HLOOKUP(L1,$D$14:$I$15,1,0))," ","E"),"F")</f>
        <v xml:space="preserve"> </v>
      </c>
      <c r="M3" s="94" t="str">
        <f>IF(ISERROR(VLOOKUP(M1,Feriados!$A:$A,1,0)),IF(ISERROR(HLOOKUP(M1,$D$14:$I$15,1,0))," ","E"),"F")</f>
        <v xml:space="preserve"> </v>
      </c>
      <c r="N3" s="94" t="str">
        <f>IF(ISERROR(VLOOKUP(N1,Feriados!$A:$A,1,0)),IF(ISERROR(HLOOKUP(N1,$D$14:$I$15,1,0))," ","E"),"F")</f>
        <v xml:space="preserve"> </v>
      </c>
      <c r="O3" s="94" t="str">
        <f>IF(ISERROR(VLOOKUP(O1,Feriados!$A:$A,1,0)),IF(ISERROR(HLOOKUP(O1,$D$14:$I$15,1,0))," ","E"),"F")</f>
        <v xml:space="preserve"> </v>
      </c>
      <c r="P3" s="94" t="str">
        <f>IF(ISERROR(VLOOKUP(P1,Feriados!$A:$A,1,0)),IF(ISERROR(HLOOKUP(P1,$D$14:$I$15,1,0))," ","E"),"F")</f>
        <v xml:space="preserve"> </v>
      </c>
      <c r="Q3" s="94" t="str">
        <f>IF(ISERROR(VLOOKUP(Q1,Feriados!$A:$A,1,0)),IF(ISERROR(HLOOKUP(Q1,$D$14:$I$15,1,0))," ","E"),"F")</f>
        <v xml:space="preserve"> </v>
      </c>
      <c r="R3" s="94" t="str">
        <f>IF(ISERROR(VLOOKUP(R1,Feriados!$A:$A,1,0)),IF(ISERROR(HLOOKUP(R1,$D$14:$I$15,1,0))," ","E"),"F")</f>
        <v xml:space="preserve"> </v>
      </c>
      <c r="S3" s="94" t="str">
        <f>IF(ISERROR(VLOOKUP(S1,Feriados!$A:$A,1,0)),IF(ISERROR(HLOOKUP(S1,$D$14:$I$15,1,0))," ","E"),"F")</f>
        <v xml:space="preserve"> </v>
      </c>
      <c r="T3" s="94" t="str">
        <f>IF(ISERROR(VLOOKUP(T1,Feriados!$A:$A,1,0)),IF(ISERROR(HLOOKUP(T1,$D$14:$I$15,1,0))," ","E"),"F")</f>
        <v xml:space="preserve"> </v>
      </c>
      <c r="U3" s="94" t="str">
        <f>IF(ISERROR(VLOOKUP(U1,Feriados!$A:$A,1,0)),IF(ISERROR(HLOOKUP(U1,$D$14:$I$15,1,0))," ","E"),"F")</f>
        <v xml:space="preserve"> </v>
      </c>
      <c r="V3" s="94" t="str">
        <f>IF(ISERROR(VLOOKUP(V1,Feriados!$A:$A,1,0)),IF(ISERROR(HLOOKUP(V1,$D$14:$I$15,1,0))," ","E"),"F")</f>
        <v xml:space="preserve"> </v>
      </c>
      <c r="W3" s="94" t="str">
        <f>IF(ISERROR(VLOOKUP(W1,Feriados!$A:$A,1,0)),IF(ISERROR(HLOOKUP(W1,$D$14:$I$15,1,0))," ","E"),"F")</f>
        <v xml:space="preserve"> </v>
      </c>
      <c r="X3" s="94" t="str">
        <f>IF(ISERROR(VLOOKUP(X1,Feriados!$A:$A,1,0)),IF(ISERROR(HLOOKUP(X1,$D$14:$I$15,1,0))," ","E"),"F")</f>
        <v xml:space="preserve"> </v>
      </c>
      <c r="Y3" s="94" t="str">
        <f>IF(ISERROR(VLOOKUP(Y1,Feriados!$A:$A,1,0)),IF(ISERROR(HLOOKUP(Y1,$D$14:$I$15,1,0))," ","E"),"F")</f>
        <v xml:space="preserve"> </v>
      </c>
      <c r="Z3" s="94" t="str">
        <f>IF(ISERROR(VLOOKUP(Z1,Feriados!$A:$A,1,0)),IF(ISERROR(HLOOKUP(Z1,$D$14:$I$15,1,0))," ","E"),"F")</f>
        <v xml:space="preserve"> </v>
      </c>
      <c r="AA3" s="94" t="str">
        <f>IF(ISERROR(VLOOKUP(AA1,Feriados!$A:$A,1,0)),IF(ISERROR(HLOOKUP(AA1,$D$14:$I$15,1,0))," ","E"),"F")</f>
        <v xml:space="preserve"> </v>
      </c>
      <c r="AB3" s="94" t="str">
        <f>IF(ISERROR(VLOOKUP(AB1,Feriados!$A:$A,1,0)),IF(ISERROR(HLOOKUP(AB1,$D$14:$I$15,1,0))," ","E"),"F")</f>
        <v xml:space="preserve"> </v>
      </c>
      <c r="AC3" s="94" t="str">
        <f>IF(ISERROR(VLOOKUP(AC1,Feriados!$A:$A,1,0)),IF(ISERROR(HLOOKUP(AC1,$D$14:$I$15,1,0))," ","E"),"F")</f>
        <v xml:space="preserve"> </v>
      </c>
      <c r="AD3" s="94" t="str">
        <f>IF(ISERROR(VLOOKUP(AD1,Feriados!$A:$A,1,0)),IF(ISERROR(HLOOKUP(AD1,$D$14:$I$15,1,0))," ","E"),"F")</f>
        <v xml:space="preserve"> </v>
      </c>
      <c r="AE3" s="94" t="str">
        <f>IF(ISERROR(VLOOKUP(AE1,Feriados!$A:$A,1,0)),IF(ISERROR(HLOOKUP(AE1,$D$14:$I$15,1,0))," ","E"),"F")</f>
        <v xml:space="preserve"> </v>
      </c>
      <c r="AF3" s="94" t="str">
        <f>IF(ISERROR(VLOOKUP(AF1,Feriados!$A:$A,1,0)),IF(ISERROR(HLOOKUP(AF1,$D$14:$I$15,1,0))," ","E"),"F")</f>
        <v>F</v>
      </c>
      <c r="AG3" s="94" t="str">
        <f>IF(ISERROR(VLOOKUP(AG1,Feriados!$A:$A,1,0)),IF(ISERROR(HLOOKUP(AG1,$D$14:$I$15,1,0))," ","E"),"F")</f>
        <v xml:space="preserve"> </v>
      </c>
      <c r="AH3" s="94" t="str">
        <f>IF(ISERROR(VLOOKUP(AH1,Feriados!$A:$A,1,0)),IF(ISERROR(HLOOKUP(AH1,$D$14:$I$15,1,0))," ","E"),"F")</f>
        <v xml:space="preserve"> </v>
      </c>
      <c r="AI3" s="94" t="str">
        <f>IF(ISERROR(VLOOKUP(AI1,Feriados!$A:$A,1,0)),IF(ISERROR(HLOOKUP(AI1,$D$14:$I$15,1,0))," ","E"),"F")</f>
        <v xml:space="preserve"> </v>
      </c>
      <c r="AJ3" s="94" t="str">
        <f>IF(ISERROR(VLOOKUP(AJ1,Feriados!$A:$A,1,0)),IF(ISERROR(HLOOKUP(AJ1,$D$14:$I$15,1,0))," ","E"),"F")</f>
        <v xml:space="preserve"> </v>
      </c>
      <c r="AK3" s="94" t="str">
        <f>IF(ISERROR(VLOOKUP(AK1,Feriados!$A:$A,1,0)),IF(ISERROR(HLOOKUP(AK1,$D$14:$I$15,1,0))," ","E"),"F")</f>
        <v xml:space="preserve"> </v>
      </c>
      <c r="AL3" s="94" t="str">
        <f>IF(ISERROR(VLOOKUP(AL1,Feriados!$A:$A,1,0)),IF(ISERROR(HLOOKUP(AL1,$D$14:$I$15,1,0))," ","E"),"F")</f>
        <v xml:space="preserve"> </v>
      </c>
      <c r="AM3" s="94" t="str">
        <f>IF(ISERROR(VLOOKUP(AM1,Feriados!$A:$A,1,0)),IF(ISERROR(HLOOKUP(AM1,$D$14:$I$15,1,0))," ","E"),"F")</f>
        <v xml:space="preserve"> </v>
      </c>
      <c r="AN3" s="94" t="str">
        <f>IF(ISERROR(VLOOKUP(AN1,Feriados!$A:$A,1,0)),IF(ISERROR(HLOOKUP(AN1,$D$14:$I$15,1,0))," ","E"),"F")</f>
        <v xml:space="preserve"> </v>
      </c>
      <c r="AO3" s="94" t="str">
        <f>IF(ISERROR(VLOOKUP(AO1,Feriados!$A:$A,1,0)),IF(ISERROR(HLOOKUP(AO1,$D$14:$I$15,1,0))," ","E"),"F")</f>
        <v xml:space="preserve"> </v>
      </c>
      <c r="AP3" s="94" t="str">
        <f>IF(ISERROR(VLOOKUP(AP1,Feriados!$A:$A,1,0)),IF(ISERROR(HLOOKUP(AP1,$D$14:$I$15,1,0))," ","E"),"F")</f>
        <v xml:space="preserve"> </v>
      </c>
      <c r="AQ3" s="94" t="str">
        <f>IF(ISERROR(VLOOKUP(AQ1,Feriados!$A:$A,1,0)),IF(ISERROR(HLOOKUP(AQ1,$D$14:$I$15,1,0))," ","E"),"F")</f>
        <v xml:space="preserve"> </v>
      </c>
      <c r="AR3" s="94" t="str">
        <f>IF(ISERROR(VLOOKUP(AR1,Feriados!$A:$A,1,0)),IF(ISERROR(HLOOKUP(AR1,$D$14:$I$15,1,0))," ","E"),"F")</f>
        <v xml:space="preserve"> </v>
      </c>
      <c r="AS3" s="94" t="str">
        <f>IF(ISERROR(VLOOKUP(AS1,Feriados!$A:$A,1,0)),IF(ISERROR(HLOOKUP(AS1,$D$14:$I$15,1,0))," ","E"),"F")</f>
        <v xml:space="preserve"> </v>
      </c>
      <c r="AT3" s="94" t="str">
        <f>IF(ISERROR(VLOOKUP(AT1,Feriados!$A:$A,1,0)),IF(ISERROR(HLOOKUP(AT1,$D$14:$I$15,1,0))," ","E"),"F")</f>
        <v xml:space="preserve"> </v>
      </c>
      <c r="AU3" s="94" t="str">
        <f>IF(ISERROR(VLOOKUP(AU1,Feriados!$A:$A,1,0)),IF(ISERROR(HLOOKUP(AU1,$D$14:$I$15,1,0))," ","E"),"F")</f>
        <v xml:space="preserve"> </v>
      </c>
      <c r="AV3" s="94" t="str">
        <f>IF(ISERROR(VLOOKUP(AV1,Feriados!$A:$A,1,0)),IF(ISERROR(HLOOKUP(AV1,$D$14:$I$15,1,0))," ","E"),"F")</f>
        <v xml:space="preserve"> </v>
      </c>
      <c r="AW3" s="94" t="str">
        <f>IF(ISERROR(VLOOKUP(AW1,Feriados!$A:$A,1,0)),IF(ISERROR(HLOOKUP(AW1,$D$14:$I$15,1,0))," ","E"),"F")</f>
        <v xml:space="preserve"> </v>
      </c>
      <c r="AX3" s="94" t="str">
        <f>IF(ISERROR(VLOOKUP(AX1,Feriados!$A:$A,1,0)),IF(ISERROR(HLOOKUP(AX1,$D$14:$I$15,1,0))," ","E"),"F")</f>
        <v xml:space="preserve"> </v>
      </c>
      <c r="AY3" s="94" t="str">
        <f>IF(ISERROR(VLOOKUP(AY1,Feriados!$A:$A,1,0)),IF(ISERROR(HLOOKUP(AY1,$D$14:$I$15,1,0))," ","E"),"F")</f>
        <v xml:space="preserve"> </v>
      </c>
      <c r="AZ3" s="94" t="str">
        <f>IF(ISERROR(VLOOKUP(AZ1,Feriados!$A:$A,1,0)),IF(ISERROR(HLOOKUP(AZ1,$D$14:$I$15,1,0))," ","E"),"F")</f>
        <v xml:space="preserve"> </v>
      </c>
      <c r="BA3" s="94" t="str">
        <f>IF(ISERROR(VLOOKUP(BA1,Feriados!$A:$A,1,0)),IF(ISERROR(HLOOKUP(BA1,$D$14:$I$15,1,0))," ","E"),"F")</f>
        <v>F</v>
      </c>
      <c r="BB3" s="94" t="str">
        <f>IF(ISERROR(VLOOKUP(BB1,Feriados!$A:$A,1,0)),IF(ISERROR(HLOOKUP(BB1,$D$14:$I$15,1,0))," ","E"),"F")</f>
        <v>F</v>
      </c>
      <c r="BC3" s="94" t="str">
        <f>IF(ISERROR(VLOOKUP(BC1,Feriados!$A:$A,1,0)),IF(ISERROR(HLOOKUP(BC1,$D$14:$I$15,1,0))," ","E"),"F")</f>
        <v xml:space="preserve"> </v>
      </c>
      <c r="BD3" s="94" t="str">
        <f>IF(ISERROR(VLOOKUP(BD1,Feriados!$A:$A,1,0)),IF(ISERROR(HLOOKUP(BD1,$D$14:$I$15,1,0))," ","E"),"F")</f>
        <v xml:space="preserve"> </v>
      </c>
      <c r="BE3" s="94" t="str">
        <f>IF(ISERROR(VLOOKUP(BE1,Feriados!$A:$A,1,0)),IF(ISERROR(HLOOKUP(BE1,$D$14:$I$15,1,0))," ","E"),"F")</f>
        <v xml:space="preserve"> </v>
      </c>
      <c r="BF3" s="94" t="str">
        <f>IF(ISERROR(VLOOKUP(BF1,Feriados!$A:$A,1,0)),IF(ISERROR(HLOOKUP(BF1,$D$14:$I$15,1,0))," ","E"),"F")</f>
        <v xml:space="preserve"> </v>
      </c>
      <c r="BG3" s="94" t="str">
        <f>IF(ISERROR(VLOOKUP(BG1,Feriados!$A:$A,1,0)),IF(ISERROR(HLOOKUP(BG1,$D$14:$I$15,1,0))," ","E"),"F")</f>
        <v xml:space="preserve"> </v>
      </c>
      <c r="BH3" s="94" t="str">
        <f>IF(ISERROR(VLOOKUP(BH1,Feriados!$A:$A,1,0)),IF(ISERROR(HLOOKUP(BH1,$D$14:$I$15,1,0))," ","E"),"F")</f>
        <v xml:space="preserve"> </v>
      </c>
      <c r="BI3" s="94" t="str">
        <f>IF(ISERROR(VLOOKUP(BI1,Feriados!$A:$A,1,0)),IF(ISERROR(HLOOKUP(BI1,$D$14:$I$15,1,0))," ","E"),"F")</f>
        <v xml:space="preserve"> </v>
      </c>
      <c r="BJ3" s="94" t="str">
        <f>IF(ISERROR(VLOOKUP(BJ1,Feriados!$A:$A,1,0)),IF(ISERROR(HLOOKUP(BJ1,$D$14:$I$15,1,0))," ","E"),"F")</f>
        <v xml:space="preserve"> </v>
      </c>
      <c r="BK3" s="94" t="str">
        <f>IF(ISERROR(VLOOKUP(BK1,Feriados!$A:$A,1,0)),IF(ISERROR(HLOOKUP(BK1,$D$14:$I$15,1,0))," ","E"),"F")</f>
        <v xml:space="preserve"> </v>
      </c>
      <c r="BL3" s="94" t="str">
        <f>IF(ISERROR(VLOOKUP(BL1,Feriados!$A:$A,1,0)),IF(ISERROR(HLOOKUP(BL1,$D$14:$I$15,1,0))," ","E"),"F")</f>
        <v xml:space="preserve"> </v>
      </c>
      <c r="BM3" s="94" t="str">
        <f>IF(ISERROR(VLOOKUP(BM1,Feriados!$A:$A,1,0)),IF(ISERROR(HLOOKUP(BM1,$D$14:$I$15,1,0))," ","E"),"F")</f>
        <v xml:space="preserve"> </v>
      </c>
      <c r="BN3" s="94" t="str">
        <f>IF(ISERROR(VLOOKUP(BN1,Feriados!$A:$A,1,0)),IF(ISERROR(HLOOKUP(BN1,$D$14:$I$15,1,0))," ","E"),"F")</f>
        <v xml:space="preserve"> </v>
      </c>
      <c r="BO3" s="94" t="str">
        <f>IF(ISERROR(VLOOKUP(BO1,Feriados!$A:$A,1,0)),IF(ISERROR(HLOOKUP(BO1,$D$14:$I$15,1,0))," ","E"),"F")</f>
        <v xml:space="preserve"> </v>
      </c>
      <c r="BP3" s="94" t="str">
        <f>IF(ISERROR(VLOOKUP(BP1,Feriados!$A:$A,1,0)),IF(ISERROR(HLOOKUP(BP1,$D$14:$I$15,1,0))," ","E"),"F")</f>
        <v xml:space="preserve"> </v>
      </c>
      <c r="BQ3" s="94" t="str">
        <f>IF(ISERROR(VLOOKUP(BQ1,Feriados!$A:$A,1,0)),IF(ISERROR(HLOOKUP(BQ1,$D$14:$I$15,1,0))," ","E"),"F")</f>
        <v xml:space="preserve"> </v>
      </c>
      <c r="BR3" s="94" t="str">
        <f>IF(ISERROR(VLOOKUP(BR1,Feriados!$A:$A,1,0)),IF(ISERROR(HLOOKUP(BR1,$D$14:$I$15,1,0))," ","E"),"F")</f>
        <v xml:space="preserve"> </v>
      </c>
      <c r="BS3" s="94" t="str">
        <f>IF(ISERROR(VLOOKUP(BS1,Feriados!$A:$A,1,0)),IF(ISERROR(HLOOKUP(BS1,$D$14:$I$15,1,0))," ","E"),"F")</f>
        <v xml:space="preserve"> </v>
      </c>
      <c r="BT3" s="94" t="str">
        <f>IF(ISERROR(VLOOKUP(BT1,Feriados!$A:$A,1,0)),IF(ISERROR(HLOOKUP(BT1,$D$14:$I$15,1,0))," ","E"),"F")</f>
        <v xml:space="preserve"> </v>
      </c>
      <c r="BU3" s="94" t="str">
        <f>IF(ISERROR(VLOOKUP(BU1,Feriados!$A:$A,1,0)),IF(ISERROR(HLOOKUP(BU1,$D$14:$I$15,1,0))," ","E"),"F")</f>
        <v xml:space="preserve"> </v>
      </c>
      <c r="BV3" s="94" t="str">
        <f>IF(ISERROR(VLOOKUP(BV1,Feriados!$A:$A,1,0)),IF(ISERROR(HLOOKUP(BV1,$D$14:$I$15,1,0))," ","E"),"F")</f>
        <v xml:space="preserve"> </v>
      </c>
      <c r="BW3" s="94" t="str">
        <f>IF(ISERROR(VLOOKUP(BW1,Feriados!$A:$A,1,0)),IF(ISERROR(HLOOKUP(BW1,$D$14:$I$15,1,0))," ","E"),"F")</f>
        <v xml:space="preserve"> </v>
      </c>
      <c r="BX3" s="94" t="str">
        <f>IF(ISERROR(VLOOKUP(BX1,Feriados!$A:$A,1,0)),IF(ISERROR(HLOOKUP(BX1,$D$14:$I$15,1,0))," ","E"),"F")</f>
        <v xml:space="preserve"> </v>
      </c>
      <c r="BY3" s="94" t="str">
        <f>IF(ISERROR(VLOOKUP(BY1,Feriados!$A:$A,1,0)),IF(ISERROR(HLOOKUP(BY1,$D$14:$I$15,1,0))," ","E"),"F")</f>
        <v xml:space="preserve"> </v>
      </c>
      <c r="BZ3" s="94" t="str">
        <f>IF(ISERROR(VLOOKUP(BZ1,Feriados!$A:$A,1,0)),IF(ISERROR(HLOOKUP(BZ1,$D$14:$I$15,1,0))," ","E"),"F")</f>
        <v xml:space="preserve"> </v>
      </c>
      <c r="CA3" s="94" t="str">
        <f>IF(ISERROR(VLOOKUP(CA1,Feriados!$A:$A,1,0)),IF(ISERROR(HLOOKUP(CA1,$D$14:$I$15,1,0))," ","E"),"F")</f>
        <v xml:space="preserve"> </v>
      </c>
      <c r="CB3" s="94" t="str">
        <f>IF(ISERROR(VLOOKUP(CB1,Feriados!$A:$A,1,0)),IF(ISERROR(HLOOKUP(CB1,$D$14:$I$15,1,0))," ","E"),"F")</f>
        <v xml:space="preserve"> </v>
      </c>
      <c r="CC3" s="94" t="str">
        <f>IF(ISERROR(VLOOKUP(CC1,Feriados!$A:$A,1,0)),IF(ISERROR(HLOOKUP(CC1,$D$14:$I$15,1,0))," ","E"),"F")</f>
        <v xml:space="preserve"> </v>
      </c>
      <c r="CD3" s="94" t="str">
        <f>IF(ISERROR(VLOOKUP(CD1,Feriados!$A:$A,1,0)),IF(ISERROR(HLOOKUP(CD1,$D$14:$I$15,1,0))," ","E"),"F")</f>
        <v xml:space="preserve"> </v>
      </c>
      <c r="CE3" s="94" t="str">
        <f>IF(ISERROR(VLOOKUP(CE1,Feriados!$A:$A,1,0)),IF(ISERROR(HLOOKUP(CE1,$D$14:$I$15,1,0))," ","E"),"F")</f>
        <v xml:space="preserve"> </v>
      </c>
      <c r="CF3" s="94" t="str">
        <f>IF(ISERROR(VLOOKUP(CF1,Feriados!$A:$A,1,0)),IF(ISERROR(HLOOKUP(CF1,$D$14:$I$15,1,0))," ","E"),"F")</f>
        <v xml:space="preserve"> </v>
      </c>
      <c r="CG3" s="94" t="str">
        <f>IF(ISERROR(VLOOKUP(CG1,Feriados!$A:$A,1,0)),IF(ISERROR(HLOOKUP(CG1,$D$14:$I$15,1,0))," ","E"),"F")</f>
        <v xml:space="preserve"> </v>
      </c>
      <c r="CH3" s="94" t="str">
        <f>IF(ISERROR(VLOOKUP(CH1,Feriados!$A:$A,1,0)),IF(ISERROR(HLOOKUP(CH1,$D$14:$I$15,1,0))," ","E"),"F")</f>
        <v xml:space="preserve"> </v>
      </c>
      <c r="CI3" s="94" t="str">
        <f>IF(ISERROR(VLOOKUP(CI1,Feriados!$A:$A,1,0)),IF(ISERROR(HLOOKUP(CI1,$D$14:$I$15,1,0))," ","E"),"F")</f>
        <v xml:space="preserve"> </v>
      </c>
      <c r="CJ3" s="94" t="str">
        <f>IF(ISERROR(VLOOKUP(CJ1,Feriados!$A:$A,1,0)),IF(ISERROR(HLOOKUP(CJ1,$D$14:$I$15,1,0))," ","E"),"F")</f>
        <v xml:space="preserve"> </v>
      </c>
      <c r="CK3" s="94" t="str">
        <f>IF(ISERROR(VLOOKUP(CK1,Feriados!$A:$A,1,0)),IF(ISERROR(HLOOKUP(CK1,$D$14:$I$15,1,0))," ","E"),"F")</f>
        <v xml:space="preserve"> </v>
      </c>
      <c r="CL3" s="94" t="str">
        <f>IF(ISERROR(VLOOKUP(CL1,Feriados!$A:$A,1,0)),IF(ISERROR(HLOOKUP(CL1,$D$14:$I$15,1,0))," ","E"),"F")</f>
        <v xml:space="preserve"> </v>
      </c>
      <c r="CM3" s="94" t="str">
        <f>IF(ISERROR(VLOOKUP(CM1,Feriados!$A:$A,1,0)),IF(ISERROR(HLOOKUP(CM1,$D$14:$I$15,1,0))," ","E"),"F")</f>
        <v xml:space="preserve"> </v>
      </c>
      <c r="CN3" s="94" t="str">
        <f>IF(ISERROR(VLOOKUP(CN1,Feriados!$A:$A,1,0)),IF(ISERROR(HLOOKUP(CN1,$D$14:$I$15,1,0))," ","E"),"F")</f>
        <v xml:space="preserve"> </v>
      </c>
      <c r="CO3" s="94" t="str">
        <f>IF(ISERROR(VLOOKUP(CO1,Feriados!$A:$A,1,0)),IF(ISERROR(HLOOKUP(CO1,$D$14:$I$15,1,0))," ","E"),"F")</f>
        <v xml:space="preserve"> </v>
      </c>
      <c r="CP3" s="94" t="str">
        <f>IF(ISERROR(VLOOKUP(CP1,Feriados!$A:$A,1,0)),IF(ISERROR(HLOOKUP(CP1,$D$14:$I$15,1,0))," ","E"),"F")</f>
        <v xml:space="preserve"> </v>
      </c>
      <c r="CQ3" s="94" t="str">
        <f>IF(ISERROR(VLOOKUP(CQ1,Feriados!$A:$A,1,0)),IF(ISERROR(HLOOKUP(CQ1,$D$14:$I$15,1,0))," ","E"),"F")</f>
        <v xml:space="preserve"> </v>
      </c>
      <c r="CR3" s="94" t="str">
        <f>IF(ISERROR(VLOOKUP(CR1,Feriados!$A:$A,1,0)),IF(ISERROR(HLOOKUP(CR1,$D$14:$I$15,1,0))," ","E"),"F")</f>
        <v xml:space="preserve"> </v>
      </c>
      <c r="CS3" s="94" t="str">
        <f>IF(ISERROR(VLOOKUP(CS1,Feriados!$A:$A,1,0)),IF(ISERROR(HLOOKUP(CS1,$D$14:$I$15,1,0))," ","E"),"F")</f>
        <v xml:space="preserve"> </v>
      </c>
      <c r="CT3" s="94" t="str">
        <f>IF(ISERROR(VLOOKUP(CT1,Feriados!$A:$A,1,0)),IF(ISERROR(HLOOKUP(CT1,$D$14:$I$15,1,0))," ","E"),"F")</f>
        <v xml:space="preserve"> </v>
      </c>
      <c r="CU3" s="94" t="str">
        <f>IF(ISERROR(VLOOKUP(CU1,Feriados!$A:$A,1,0)),IF(ISERROR(HLOOKUP(CU1,$D$14:$I$15,1,0))," ","E"),"F")</f>
        <v>F</v>
      </c>
      <c r="CV3" s="94" t="str">
        <f>IF(ISERROR(VLOOKUP(CV1,Feriados!$A:$A,1,0)),IF(ISERROR(HLOOKUP(CV1,$D$14:$I$15,1,0))," ","E"),"F")</f>
        <v xml:space="preserve"> </v>
      </c>
      <c r="CW3" s="94" t="str">
        <f>IF(ISERROR(VLOOKUP(CW1,Feriados!$A:$A,1,0)),IF(ISERROR(HLOOKUP(CW1,$D$14:$I$15,1,0))," ","E"),"F")</f>
        <v xml:space="preserve"> </v>
      </c>
      <c r="CX3" s="94" t="str">
        <f>IF(ISERROR(VLOOKUP(CX1,Feriados!$A:$A,1,0)),IF(ISERROR(HLOOKUP(CX1,$D$14:$I$15,1,0))," ","E"),"F")</f>
        <v xml:space="preserve"> </v>
      </c>
      <c r="CY3" s="94" t="str">
        <f>IF(ISERROR(VLOOKUP(CY1,Feriados!$A:$A,1,0)),IF(ISERROR(HLOOKUP(CY1,$D$14:$I$15,1,0))," ","E"),"F")</f>
        <v xml:space="preserve"> </v>
      </c>
      <c r="CZ3" s="94" t="str">
        <f>IF(ISERROR(VLOOKUP(CZ1,Feriados!$A:$A,1,0)),IF(ISERROR(HLOOKUP(CZ1,$D$14:$I$15,1,0))," ","E"),"F")</f>
        <v xml:space="preserve"> </v>
      </c>
      <c r="DA3" s="94" t="str">
        <f>IF(ISERROR(VLOOKUP(DA1,Feriados!$A:$A,1,0)),IF(ISERROR(HLOOKUP(DA1,$D$14:$I$15,1,0))," ","E"),"F")</f>
        <v xml:space="preserve"> </v>
      </c>
      <c r="DB3" s="94" t="str">
        <f>IF(ISERROR(VLOOKUP(DB1,Feriados!$A:$A,1,0)),IF(ISERROR(HLOOKUP(DB1,$D$14:$I$15,1,0))," ","E"),"F")</f>
        <v xml:space="preserve"> </v>
      </c>
      <c r="DC3" s="94" t="str">
        <f>IF(ISERROR(VLOOKUP(DC1,Feriados!$A:$A,1,0)),IF(ISERROR(HLOOKUP(DC1,$D$14:$I$15,1,0))," ","E"),"F")</f>
        <v xml:space="preserve"> </v>
      </c>
      <c r="DD3" s="94" t="str">
        <f>IF(ISERROR(VLOOKUP(DD1,Feriados!$A:$A,1,0)),IF(ISERROR(HLOOKUP(DD1,$D$14:$I$15,1,0))," ","E"),"F")</f>
        <v xml:space="preserve"> </v>
      </c>
      <c r="DE3" s="94" t="str">
        <f>IF(ISERROR(VLOOKUP(DE1,Feriados!$A:$A,1,0)),IF(ISERROR(HLOOKUP(DE1,$D$14:$I$15,1,0))," ","E"),"F")</f>
        <v xml:space="preserve"> </v>
      </c>
      <c r="DF3" s="94" t="str">
        <f>IF(ISERROR(VLOOKUP(DF1,Feriados!$A:$A,1,0)),IF(ISERROR(HLOOKUP(DF1,$D$14:$I$15,1,0))," ","E"),"F")</f>
        <v xml:space="preserve"> </v>
      </c>
      <c r="DG3" s="94" t="str">
        <f>IF(ISERROR(VLOOKUP(DG1,Feriados!$A:$A,1,0)),IF(ISERROR(HLOOKUP(DG1,$D$14:$I$15,1,0))," ","E"),"F")</f>
        <v xml:space="preserve"> </v>
      </c>
      <c r="DH3" s="94" t="str">
        <f>IF(ISERROR(VLOOKUP(DH1,Feriados!$A:$A,1,0)),IF(ISERROR(HLOOKUP(DH1,$D$14:$I$15,1,0))," ","E"),"F")</f>
        <v xml:space="preserve"> </v>
      </c>
      <c r="DI3" s="94" t="str">
        <f>IF(ISERROR(VLOOKUP(DI1,Feriados!$A:$A,1,0)),IF(ISERROR(HLOOKUP(DI1,$D$14:$I$15,1,0))," ","E"),"F")</f>
        <v xml:space="preserve"> </v>
      </c>
      <c r="DJ3" s="94" t="str">
        <f>IF(ISERROR(VLOOKUP(DJ1,Feriados!$A:$A,1,0)),IF(ISERROR(HLOOKUP(DJ1,$D$14:$I$15,1,0))," ","E"),"F")</f>
        <v xml:space="preserve"> </v>
      </c>
      <c r="DK3" s="94" t="str">
        <f>IF(ISERROR(VLOOKUP(DK1,Feriados!$A:$A,1,0)),IF(ISERROR(HLOOKUP(DK1,$D$14:$I$15,1,0))," ","E"),"F")</f>
        <v xml:space="preserve"> </v>
      </c>
      <c r="DL3" s="94" t="str">
        <f>IF(ISERROR(VLOOKUP(DL1,Feriados!$A:$A,1,0)),IF(ISERROR(HLOOKUP(DL1,$D$14:$I$15,1,0))," ","E"),"F")</f>
        <v xml:space="preserve"> </v>
      </c>
      <c r="DM3" s="94" t="str">
        <f>IF(ISERROR(VLOOKUP(DM1,Feriados!$A:$A,1,0)),IF(ISERROR(HLOOKUP(DM1,$D$14:$I$15,1,0))," ","E"),"F")</f>
        <v xml:space="preserve"> </v>
      </c>
      <c r="DN3" s="94" t="str">
        <f>IF(ISERROR(VLOOKUP(DN1,Feriados!$A:$A,1,0)),IF(ISERROR(HLOOKUP(DN1,$D$14:$I$15,1,0))," ","E"),"F")</f>
        <v xml:space="preserve"> </v>
      </c>
      <c r="DO3" s="94" t="str">
        <f>IF(ISERROR(VLOOKUP(DO1,Feriados!$A:$A,1,0)),IF(ISERROR(HLOOKUP(DO1,$D$14:$I$15,1,0))," ","E"),"F")</f>
        <v xml:space="preserve"> </v>
      </c>
      <c r="DP3" s="94" t="str">
        <f>IF(ISERROR(VLOOKUP(DP1,Feriados!$A:$A,1,0)),IF(ISERROR(HLOOKUP(DP1,$D$14:$I$15,1,0))," ","E"),"F")</f>
        <v xml:space="preserve"> </v>
      </c>
      <c r="DQ3" s="94" t="str">
        <f>IF(ISERROR(VLOOKUP(DQ1,Feriados!$A:$A,1,0)),IF(ISERROR(HLOOKUP(DQ1,$D$14:$I$15,1,0))," ","E"),"F")</f>
        <v xml:space="preserve"> </v>
      </c>
      <c r="DR3" s="94" t="str">
        <f>IF(ISERROR(VLOOKUP(DR1,Feriados!$A:$A,1,0)),IF(ISERROR(HLOOKUP(DR1,$D$14:$I$15,1,0))," ","E"),"F")</f>
        <v xml:space="preserve"> </v>
      </c>
      <c r="DS3" s="94" t="str">
        <f>IF(ISERROR(VLOOKUP(DS1,Feriados!$A:$A,1,0)),IF(ISERROR(HLOOKUP(DS1,$D$14:$I$15,1,0))," ","E"),"F")</f>
        <v xml:space="preserve"> </v>
      </c>
      <c r="DT3" s="94" t="str">
        <f>IF(ISERROR(VLOOKUP(DT1,Feriados!$A:$A,1,0)),IF(ISERROR(HLOOKUP(DT1,$D$14:$I$15,1,0))," ","E"),"F")</f>
        <v xml:space="preserve"> </v>
      </c>
      <c r="DU3" s="94" t="str">
        <f>IF(ISERROR(VLOOKUP(DU1,Feriados!$A:$A,1,0)),IF(ISERROR(HLOOKUP(DU1,$D$14:$I$15,1,0))," ","E"),"F")</f>
        <v xml:space="preserve"> </v>
      </c>
      <c r="DV3" s="94" t="str">
        <f>IF(ISERROR(VLOOKUP(DV1,Feriados!$A:$A,1,0)),IF(ISERROR(HLOOKUP(DV1,$D$14:$I$15,1,0))," ","E"),"F")</f>
        <v xml:space="preserve"> </v>
      </c>
      <c r="DW3" s="94" t="str">
        <f>IF(ISERROR(VLOOKUP(DW1,Feriados!$A:$A,1,0)),IF(ISERROR(HLOOKUP(DW1,$D$14:$I$15,1,0))," ","E"),"F")</f>
        <v xml:space="preserve"> </v>
      </c>
      <c r="DX3" s="94" t="str">
        <f>IF(ISERROR(VLOOKUP(DX1,Feriados!$A:$A,1,0)),IF(ISERROR(HLOOKUP(DX1,$D$14:$I$15,1,0))," ","E"),"F")</f>
        <v xml:space="preserve"> </v>
      </c>
      <c r="DY3" s="94" t="str">
        <f>IF(ISERROR(VLOOKUP(DY1,Feriados!$A:$A,1,0)),IF(ISERROR(HLOOKUP(DY1,$D$14:$I$15,1,0))," ","E"),"F")</f>
        <v xml:space="preserve"> </v>
      </c>
      <c r="DZ3" s="94" t="str">
        <f>IF(ISERROR(VLOOKUP(DZ1,Feriados!$A:$A,1,0)),IF(ISERROR(HLOOKUP(DZ1,$D$14:$I$15,1,0))," ","E"),"F")</f>
        <v xml:space="preserve"> </v>
      </c>
      <c r="EA3" s="94" t="str">
        <f>IF(ISERROR(VLOOKUP(EA1,Feriados!$A:$A,1,0)),IF(ISERROR(HLOOKUP(EA1,$D$14:$I$15,1,0))," ","E"),"F")</f>
        <v>F</v>
      </c>
      <c r="EB3" s="94" t="str">
        <f>IF(ISERROR(VLOOKUP(EB1,Feriados!$A:$A,1,0)),IF(ISERROR(HLOOKUP(EB1,$D$14:$I$15,1,0))," ","E"),"F")</f>
        <v xml:space="preserve"> </v>
      </c>
      <c r="EC3" s="94" t="str">
        <f>IF(ISERROR(VLOOKUP(EC1,Feriados!$A:$A,1,0)),IF(ISERROR(HLOOKUP(EC1,$D$14:$I$15,1,0))," ","E"),"F")</f>
        <v xml:space="preserve"> </v>
      </c>
      <c r="ED3" s="94" t="str">
        <f>IF(ISERROR(VLOOKUP(ED1,Feriados!$A:$A,1,0)),IF(ISERROR(HLOOKUP(ED1,$D$14:$I$15,1,0))," ","E"),"F")</f>
        <v xml:space="preserve"> </v>
      </c>
      <c r="EE3" s="94" t="str">
        <f>IF(ISERROR(VLOOKUP(EE1,Feriados!$A:$A,1,0)),IF(ISERROR(HLOOKUP(EE1,$D$14:$I$15,1,0))," ","E"),"F")</f>
        <v xml:space="preserve"> </v>
      </c>
      <c r="EF3" s="94" t="str">
        <f>IF(ISERROR(VLOOKUP(EF1,Feriados!$A:$A,1,0)),IF(ISERROR(HLOOKUP(EF1,$D$14:$I$15,1,0))," ","E"),"F")</f>
        <v xml:space="preserve"> </v>
      </c>
      <c r="EG3" s="94" t="str">
        <f>IF(ISERROR(VLOOKUP(EG1,Feriados!$A:$A,1,0)),IF(ISERROR(HLOOKUP(EG1,$D$14:$I$15,1,0))," ","E"),"F")</f>
        <v xml:space="preserve"> </v>
      </c>
      <c r="EH3" s="94" t="str">
        <f>IF(ISERROR(VLOOKUP(EH1,Feriados!$A:$A,1,0)),IF(ISERROR(HLOOKUP(EH1,$D$14:$I$15,1,0))," ","E"),"F")</f>
        <v xml:space="preserve"> </v>
      </c>
      <c r="EI3" s="94" t="str">
        <f>IF(ISERROR(VLOOKUP(EI1,Feriados!$A:$A,1,0)),IF(ISERROR(HLOOKUP(EI1,$D$14:$I$15,1,0))," ","E"),"F")</f>
        <v xml:space="preserve"> </v>
      </c>
      <c r="EJ3" s="94" t="str">
        <f>IF(ISERROR(VLOOKUP(EJ1,Feriados!$A:$A,1,0)),IF(ISERROR(HLOOKUP(EJ1,$D$14:$I$15,1,0))," ","E"),"F")</f>
        <v xml:space="preserve"> </v>
      </c>
      <c r="EK3" s="94" t="str">
        <f>IF(ISERROR(VLOOKUP(EK1,Feriados!$A:$A,1,0)),IF(ISERROR(HLOOKUP(EK1,$D$14:$I$15,1,0))," ","E"),"F")</f>
        <v xml:space="preserve"> </v>
      </c>
      <c r="EL3" s="94" t="str">
        <f>IF(ISERROR(VLOOKUP(EL1,Feriados!$A:$A,1,0)),IF(ISERROR(HLOOKUP(EL1,$D$14:$I$15,1,0))," ","E"),"F")</f>
        <v xml:space="preserve"> </v>
      </c>
      <c r="EM3" s="94" t="str">
        <f>IF(ISERROR(VLOOKUP(EM1,Feriados!$A:$A,1,0)),IF(ISERROR(HLOOKUP(EM1,$D$14:$I$15,1,0))," ","E"),"F")</f>
        <v xml:space="preserve"> </v>
      </c>
      <c r="EN3" s="94" t="str">
        <f>IF(ISERROR(VLOOKUP(EN1,Feriados!$A:$A,1,0)),IF(ISERROR(HLOOKUP(EN1,$D$14:$I$15,1,0))," ","E"),"F")</f>
        <v xml:space="preserve"> </v>
      </c>
      <c r="EO3" s="94" t="str">
        <f>IF(ISERROR(VLOOKUP(EO1,Feriados!$A:$A,1,0)),IF(ISERROR(HLOOKUP(EO1,$D$14:$I$15,1,0))," ","E"),"F")</f>
        <v xml:space="preserve"> </v>
      </c>
      <c r="EP3" s="94" t="str">
        <f>IF(ISERROR(VLOOKUP(EP1,Feriados!$A:$A,1,0)),IF(ISERROR(HLOOKUP(EP1,$D$14:$I$15,1,0))," ","E"),"F")</f>
        <v xml:space="preserve"> </v>
      </c>
      <c r="EQ3" s="94" t="str">
        <f>IF(ISERROR(VLOOKUP(EQ1,Feriados!$A:$A,1,0)),IF(ISERROR(HLOOKUP(EQ1,$D$14:$I$15,1,0))," ","E"),"F")</f>
        <v xml:space="preserve"> </v>
      </c>
      <c r="ER3" s="94" t="str">
        <f>IF(ISERROR(VLOOKUP(ER1,Feriados!$A:$A,1,0)),IF(ISERROR(HLOOKUP(ER1,$D$14:$I$15,1,0))," ","E"),"F")</f>
        <v xml:space="preserve"> </v>
      </c>
      <c r="ES3" s="94" t="str">
        <f>IF(ISERROR(VLOOKUP(ES1,Feriados!$A:$A,1,0)),IF(ISERROR(HLOOKUP(ES1,$D$14:$I$15,1,0))," ","E"),"F")</f>
        <v xml:space="preserve"> </v>
      </c>
      <c r="ET3" s="94" t="str">
        <f>IF(ISERROR(VLOOKUP(ET1,Feriados!$A:$A,1,0)),IF(ISERROR(HLOOKUP(ET1,$D$14:$I$15,1,0))," ","E"),"F")</f>
        <v xml:space="preserve"> </v>
      </c>
      <c r="EU3" s="94" t="str">
        <f>IF(ISERROR(VLOOKUP(EU1,Feriados!$A:$A,1,0)),IF(ISERROR(HLOOKUP(EU1,$D$14:$I$15,1,0))," ","E"),"F")</f>
        <v xml:space="preserve"> </v>
      </c>
      <c r="EV3" s="94" t="str">
        <f>IF(ISERROR(VLOOKUP(EV1,Feriados!$A:$A,1,0)),IF(ISERROR(HLOOKUP(EV1,$D$14:$I$15,1,0))," ","E"),"F")</f>
        <v xml:space="preserve"> </v>
      </c>
      <c r="EW3" s="94" t="str">
        <f>IF(ISERROR(VLOOKUP(EW1,Feriados!$A:$A,1,0)),IF(ISERROR(HLOOKUP(EW1,$D$14:$I$15,1,0))," ","E"),"F")</f>
        <v xml:space="preserve"> </v>
      </c>
      <c r="EX3" s="94" t="str">
        <f>IF(ISERROR(VLOOKUP(EX1,Feriados!$A:$A,1,0)),IF(ISERROR(HLOOKUP(EX1,$D$14:$I$15,1,0))," ","E"),"F")</f>
        <v xml:space="preserve"> </v>
      </c>
      <c r="EY3" s="94" t="str">
        <f>IF(ISERROR(VLOOKUP(EY1,Feriados!$A:$A,1,0)),IF(ISERROR(HLOOKUP(EY1,$D$14:$I$15,1,0))," ","E"),"F")</f>
        <v xml:space="preserve"> </v>
      </c>
      <c r="EZ3" s="94" t="str">
        <f>IF(ISERROR(VLOOKUP(EZ1,Feriados!$A:$A,1,0)),IF(ISERROR(HLOOKUP(EZ1,$D$14:$I$15,1,0))," ","E"),"F")</f>
        <v xml:space="preserve"> </v>
      </c>
      <c r="FA3" s="94" t="str">
        <f>IF(ISERROR(VLOOKUP(FA1,Feriados!$A:$A,1,0)),IF(ISERROR(HLOOKUP(FA1,$D$14:$I$15,1,0))," ","E"),"F")</f>
        <v xml:space="preserve"> </v>
      </c>
      <c r="FB3" s="94" t="str">
        <f>IF(ISERROR(VLOOKUP(FB1,Feriados!$A:$A,1,0)),IF(ISERROR(HLOOKUP(FB1,$D$14:$I$15,1,0))," ","E"),"F")</f>
        <v xml:space="preserve"> </v>
      </c>
      <c r="FC3" s="94" t="str">
        <f>IF(ISERROR(VLOOKUP(FC1,Feriados!$A:$A,1,0)),IF(ISERROR(HLOOKUP(FC1,$D$14:$I$15,1,0))," ","E"),"F")</f>
        <v xml:space="preserve"> </v>
      </c>
      <c r="FD3" s="94" t="str">
        <f>IF(ISERROR(VLOOKUP(FD1,Feriados!$A:$A,1,0)),IF(ISERROR(HLOOKUP(FD1,$D$14:$I$15,1,0))," ","E"),"F")</f>
        <v xml:space="preserve"> </v>
      </c>
      <c r="FE3" s="94" t="str">
        <f>IF(ISERROR(VLOOKUP(FE1,Feriados!$A:$A,1,0)),IF(ISERROR(HLOOKUP(FE1,$D$14:$I$15,1,0))," ","E"),"F")</f>
        <v>F</v>
      </c>
      <c r="FF3" s="94" t="str">
        <f>IF(ISERROR(VLOOKUP(FF1,Feriados!$A:$A,1,0)),IF(ISERROR(HLOOKUP(FF1,$D$14:$I$15,1,0))," ","E"),"F")</f>
        <v xml:space="preserve"> </v>
      </c>
      <c r="FG3" s="94" t="str">
        <f>IF(ISERROR(VLOOKUP(FG1,Feriados!$A:$A,1,0)),IF(ISERROR(HLOOKUP(FG1,$D$14:$I$15,1,0))," ","E"),"F")</f>
        <v xml:space="preserve"> </v>
      </c>
      <c r="FH3" s="94" t="str">
        <f>IF(ISERROR(VLOOKUP(FH1,Feriados!$A:$A,1,0)),IF(ISERROR(HLOOKUP(FH1,$D$14:$I$15,1,0))," ","E"),"F")</f>
        <v xml:space="preserve"> </v>
      </c>
      <c r="FI3" s="94" t="str">
        <f>IF(ISERROR(VLOOKUP(FI1,Feriados!$A:$A,1,0)),IF(ISERROR(HLOOKUP(FI1,$D$14:$I$15,1,0))," ","E"),"F")</f>
        <v xml:space="preserve"> </v>
      </c>
      <c r="FJ3" s="94" t="str">
        <f>IF(ISERROR(VLOOKUP(FJ1,Feriados!$A:$A,1,0)),IF(ISERROR(HLOOKUP(FJ1,$D$14:$I$15,1,0))," ","E"),"F")</f>
        <v xml:space="preserve"> </v>
      </c>
      <c r="FK3" s="94" t="str">
        <f>IF(ISERROR(VLOOKUP(FK1,Feriados!$A:$A,1,0)),IF(ISERROR(HLOOKUP(FK1,$D$14:$I$15,1,0))," ","E"),"F")</f>
        <v xml:space="preserve"> </v>
      </c>
      <c r="FL3" s="94" t="str">
        <f>IF(ISERROR(VLOOKUP(FL1,Feriados!$A:$A,1,0)),IF(ISERROR(HLOOKUP(FL1,$D$14:$I$15,1,0))," ","E"),"F")</f>
        <v xml:space="preserve"> </v>
      </c>
      <c r="FM3" s="94" t="str">
        <f>IF(ISERROR(VLOOKUP(FM1,Feriados!$A:$A,1,0)),IF(ISERROR(HLOOKUP(FM1,$D$14:$I$15,1,0))," ","E"),"F")</f>
        <v xml:space="preserve"> </v>
      </c>
      <c r="FN3" s="94" t="str">
        <f>IF(ISERROR(VLOOKUP(FN1,Feriados!$A:$A,1,0)),IF(ISERROR(HLOOKUP(FN1,$D$14:$I$15,1,0))," ","E"),"F")</f>
        <v xml:space="preserve"> </v>
      </c>
      <c r="FO3" s="94" t="str">
        <f>IF(ISERROR(VLOOKUP(FO1,Feriados!$A:$A,1,0)),IF(ISERROR(HLOOKUP(FO1,$D$14:$I$15,1,0))," ","E"),"F")</f>
        <v xml:space="preserve"> </v>
      </c>
      <c r="FP3" s="94" t="str">
        <f>IF(ISERROR(VLOOKUP(FP1,Feriados!$A:$A,1,0)),IF(ISERROR(HLOOKUP(FP1,$D$14:$I$15,1,0))," ","E"),"F")</f>
        <v xml:space="preserve"> </v>
      </c>
      <c r="FQ3" s="94" t="str">
        <f>IF(ISERROR(VLOOKUP(FQ1,Feriados!$A:$A,1,0)),IF(ISERROR(HLOOKUP(FQ1,$D$14:$I$15,1,0))," ","E"),"F")</f>
        <v xml:space="preserve"> </v>
      </c>
      <c r="FR3" s="94" t="str">
        <f>IF(ISERROR(VLOOKUP(FR1,Feriados!$A:$A,1,0)),IF(ISERROR(HLOOKUP(FR1,$D$14:$I$15,1,0))," ","E"),"F")</f>
        <v xml:space="preserve"> </v>
      </c>
      <c r="FS3" s="94" t="str">
        <f>IF(ISERROR(VLOOKUP(FS1,Feriados!$A:$A,1,0)),IF(ISERROR(HLOOKUP(FS1,$D$14:$I$15,1,0))," ","E"),"F")</f>
        <v xml:space="preserve"> </v>
      </c>
      <c r="FT3" s="94" t="str">
        <f>IF(ISERROR(VLOOKUP(FT1,Feriados!$A:$A,1,0)),IF(ISERROR(HLOOKUP(FT1,$D$14:$I$15,1,0))," ","E"),"F")</f>
        <v xml:space="preserve"> </v>
      </c>
      <c r="FU3" s="94" t="str">
        <f>IF(ISERROR(VLOOKUP(FU1,Feriados!$A:$A,1,0)),IF(ISERROR(HLOOKUP(FU1,$D$14:$I$15,1,0))," ","E"),"F")</f>
        <v xml:space="preserve"> </v>
      </c>
      <c r="FV3" s="94" t="str">
        <f>IF(ISERROR(VLOOKUP(FV1,Feriados!$A:$A,1,0)),IF(ISERROR(HLOOKUP(FV1,$D$14:$I$15,1,0))," ","E"),"F")</f>
        <v xml:space="preserve"> </v>
      </c>
      <c r="FW3" s="94" t="str">
        <f>IF(ISERROR(VLOOKUP(FW1,Feriados!$A:$A,1,0)),IF(ISERROR(HLOOKUP(FW1,$D$14:$I$15,1,0))," ","E"),"F")</f>
        <v xml:space="preserve"> </v>
      </c>
      <c r="FX3" s="94" t="str">
        <f>IF(ISERROR(VLOOKUP(FX1,Feriados!$A:$A,1,0)),IF(ISERROR(HLOOKUP(FX1,$D$14:$I$15,1,0))," ","E"),"F")</f>
        <v xml:space="preserve"> </v>
      </c>
      <c r="FY3" s="94" t="str">
        <f>IF(ISERROR(VLOOKUP(FY1,Feriados!$A:$A,1,0)),IF(ISERROR(HLOOKUP(FY1,$D$14:$I$15,1,0))," ","E"),"F")</f>
        <v xml:space="preserve"> </v>
      </c>
      <c r="FZ3" s="94" t="str">
        <f>IF(ISERROR(VLOOKUP(FZ1,Feriados!$A:$A,1,0)),IF(ISERROR(HLOOKUP(FZ1,$D$14:$I$15,1,0))," ","E"),"F")</f>
        <v>F</v>
      </c>
      <c r="GA3" s="94" t="str">
        <f>IF(ISERROR(VLOOKUP(GA1,Feriados!$A:$A,1,0)),IF(ISERROR(HLOOKUP(GA1,$D$14:$I$15,1,0))," ","E"),"F")</f>
        <v xml:space="preserve"> </v>
      </c>
      <c r="GB3" s="94" t="str">
        <f>IF(ISERROR(VLOOKUP(GB1,Feriados!$A:$A,1,0)),IF(ISERROR(HLOOKUP(GB1,$D$14:$I$15,1,0))," ","E"),"F")</f>
        <v xml:space="preserve"> </v>
      </c>
      <c r="GC3" s="94" t="str">
        <f>IF(ISERROR(VLOOKUP(GC1,Feriados!$A:$A,1,0)),IF(ISERROR(HLOOKUP(GC1,$D$14:$I$15,1,0))," ","E"),"F")</f>
        <v xml:space="preserve"> </v>
      </c>
      <c r="GD3" s="94" t="str">
        <f>IF(ISERROR(VLOOKUP(GD1,Feriados!$A:$A,1,0)),IF(ISERROR(HLOOKUP(GD1,$D$14:$I$15,1,0))," ","E"),"F")</f>
        <v xml:space="preserve"> </v>
      </c>
      <c r="GE3" s="94" t="str">
        <f>IF(ISERROR(VLOOKUP(GE1,Feriados!$A:$A,1,0)),IF(ISERROR(HLOOKUP(GE1,$D$14:$I$15,1,0))," ","E"),"F")</f>
        <v xml:space="preserve"> </v>
      </c>
      <c r="GF3" s="94" t="str">
        <f>IF(ISERROR(VLOOKUP(GF1,Feriados!$A:$A,1,0)),IF(ISERROR(HLOOKUP(GF1,$D$14:$I$15,1,0))," ","E"),"F")</f>
        <v xml:space="preserve"> </v>
      </c>
      <c r="GG3" s="94" t="str">
        <f>IF(ISERROR(VLOOKUP(GG1,Feriados!$A:$A,1,0)),IF(ISERROR(HLOOKUP(GG1,$D$14:$I$15,1,0))," ","E"),"F")</f>
        <v xml:space="preserve"> </v>
      </c>
      <c r="GH3" s="94" t="str">
        <f>IF(ISERROR(VLOOKUP(GH1,Feriados!$A:$A,1,0)),IF(ISERROR(HLOOKUP(GH1,$D$14:$I$15,1,0))," ","E"),"F")</f>
        <v xml:space="preserve"> </v>
      </c>
      <c r="GI3" s="94" t="str">
        <f>IF(ISERROR(VLOOKUP(GI1,Feriados!$A:$A,1,0)),IF(ISERROR(HLOOKUP(GI1,$D$14:$I$15,1,0))," ","E"),"F")</f>
        <v xml:space="preserve"> </v>
      </c>
      <c r="GJ3" s="94" t="str">
        <f>IF(ISERROR(VLOOKUP(GJ1,Feriados!$A:$A,1,0)),IF(ISERROR(HLOOKUP(GJ1,$D$14:$I$15,1,0))," ","E"),"F")</f>
        <v xml:space="preserve"> </v>
      </c>
      <c r="GK3" s="94" t="str">
        <f>IF(ISERROR(VLOOKUP(GK1,Feriados!$A:$A,1,0)),IF(ISERROR(HLOOKUP(GK1,$D$14:$I$15,1,0))," ","E"),"F")</f>
        <v xml:space="preserve"> </v>
      </c>
      <c r="GL3" s="94" t="str">
        <f>IF(ISERROR(VLOOKUP(GL1,Feriados!$A:$A,1,0)),IF(ISERROR(HLOOKUP(GL1,$D$14:$I$15,1,0))," ","E"),"F")</f>
        <v xml:space="preserve"> </v>
      </c>
      <c r="GM3" s="94" t="str">
        <f>IF(ISERROR(VLOOKUP(GM1,Feriados!$A:$A,1,0)),IF(ISERROR(HLOOKUP(GM1,$D$14:$I$15,1,0))," ","E"),"F")</f>
        <v xml:space="preserve"> </v>
      </c>
      <c r="GN3" s="94" t="str">
        <f>IF(ISERROR(VLOOKUP(GN1,Feriados!$A:$A,1,0)),IF(ISERROR(HLOOKUP(GN1,$D$14:$I$15,1,0))," ","E"),"F")</f>
        <v xml:space="preserve"> </v>
      </c>
      <c r="GO3" s="94" t="str">
        <f>IF(ISERROR(VLOOKUP(GO1,Feriados!$A:$A,1,0)),IF(ISERROR(HLOOKUP(GO1,$D$14:$I$15,1,0))," ","E"),"F")</f>
        <v xml:space="preserve"> </v>
      </c>
      <c r="GP3" s="94" t="str">
        <f>IF(ISERROR(VLOOKUP(GP1,Feriados!$A:$A,1,0)),IF(ISERROR(HLOOKUP(GP1,$D$14:$I$15,1,0))," ","E"),"F")</f>
        <v xml:space="preserve"> </v>
      </c>
      <c r="GQ3" s="94" t="str">
        <f>IF(ISERROR(VLOOKUP(GQ1,Feriados!$A:$A,1,0)),IF(ISERROR(HLOOKUP(GQ1,$D$14:$I$15,1,0))," ","E"),"F")</f>
        <v xml:space="preserve"> </v>
      </c>
      <c r="GR3" s="94" t="str">
        <f>IF(ISERROR(VLOOKUP(GR1,Feriados!$A:$A,1,0)),IF(ISERROR(HLOOKUP(GR1,$D$14:$I$15,1,0))," ","E"),"F")</f>
        <v xml:space="preserve"> </v>
      </c>
      <c r="GS3" s="94" t="str">
        <f>IF(ISERROR(VLOOKUP(GS1,Feriados!$A:$A,1,0)),IF(ISERROR(HLOOKUP(GS1,$D$14:$I$15,1,0))," ","E"),"F")</f>
        <v xml:space="preserve"> </v>
      </c>
      <c r="GT3" s="94" t="str">
        <f>IF(ISERROR(VLOOKUP(GT1,Feriados!$A:$A,1,0)),IF(ISERROR(HLOOKUP(GT1,$D$14:$I$15,1,0))," ","E"),"F")</f>
        <v xml:space="preserve"> </v>
      </c>
      <c r="GU3" s="94" t="str">
        <f>IF(ISERROR(VLOOKUP(GU1,Feriados!$A:$A,1,0)),IF(ISERROR(HLOOKUP(GU1,$D$14:$I$15,1,0))," ","E"),"F")</f>
        <v xml:space="preserve"> </v>
      </c>
      <c r="GV3" s="94" t="str">
        <f>IF(ISERROR(VLOOKUP(GV1,Feriados!$A:$A,1,0)),IF(ISERROR(HLOOKUP(GV1,$D$14:$I$15,1,0))," ","E"),"F")</f>
        <v xml:space="preserve"> </v>
      </c>
      <c r="GW3" s="94" t="str">
        <f>IF(ISERROR(VLOOKUP(GW1,Feriados!$A:$A,1,0)),IF(ISERROR(HLOOKUP(GW1,$D$14:$I$15,1,0))," ","E"),"F")</f>
        <v xml:space="preserve"> </v>
      </c>
      <c r="GX3" s="94" t="str">
        <f>IF(ISERROR(VLOOKUP(GX1,Feriados!$A:$A,1,0)),IF(ISERROR(HLOOKUP(GX1,$D$14:$I$15,1,0))," ","E"),"F")</f>
        <v xml:space="preserve"> </v>
      </c>
      <c r="GY3" s="94" t="str">
        <f>IF(ISERROR(VLOOKUP(GY1,Feriados!$A:$A,1,0)),IF(ISERROR(HLOOKUP(GY1,$D$14:$I$15,1,0))," ","E"),"F")</f>
        <v xml:space="preserve"> </v>
      </c>
      <c r="GZ3" s="94" t="str">
        <f>IF(ISERROR(VLOOKUP(GZ1,Feriados!$A:$A,1,0)),IF(ISERROR(HLOOKUP(GZ1,$D$14:$I$15,1,0))," ","E"),"F")</f>
        <v xml:space="preserve"> </v>
      </c>
      <c r="HA3" s="94" t="str">
        <f>IF(ISERROR(VLOOKUP(HA1,Feriados!$A:$A,1,0)),IF(ISERROR(HLOOKUP(HA1,$D$14:$I$15,1,0))," ","E"),"F")</f>
        <v xml:space="preserve"> </v>
      </c>
      <c r="HB3" s="94" t="str">
        <f>IF(ISERROR(VLOOKUP(HB1,Feriados!$A:$A,1,0)),IF(ISERROR(HLOOKUP(HB1,$D$14:$I$15,1,0))," ","E"),"F")</f>
        <v xml:space="preserve"> </v>
      </c>
      <c r="HC3" s="94" t="str">
        <f>IF(ISERROR(VLOOKUP(HC1,Feriados!$A:$A,1,0)),IF(ISERROR(HLOOKUP(HC1,$D$14:$I$15,1,0))," ","E"),"F")</f>
        <v xml:space="preserve"> </v>
      </c>
      <c r="HD3" s="94" t="str">
        <f>IF(ISERROR(VLOOKUP(HD1,Feriados!$A:$A,1,0)),IF(ISERROR(HLOOKUP(HD1,$D$14:$I$15,1,0))," ","E"),"F")</f>
        <v xml:space="preserve"> </v>
      </c>
      <c r="HE3" s="94" t="str">
        <f>IF(ISERROR(VLOOKUP(HE1,Feriados!$A:$A,1,0)),IF(ISERROR(HLOOKUP(HE1,$D$14:$I$15,1,0))," ","E"),"F")</f>
        <v xml:space="preserve"> </v>
      </c>
      <c r="HF3" s="94" t="str">
        <f>IF(ISERROR(VLOOKUP(HF1,Feriados!$A:$A,1,0)),IF(ISERROR(HLOOKUP(HF1,$D$14:$I$15,1,0))," ","E"),"F")</f>
        <v xml:space="preserve"> </v>
      </c>
      <c r="HG3" s="94" t="str">
        <f>IF(ISERROR(VLOOKUP(HG1,Feriados!$A:$A,1,0)),IF(ISERROR(HLOOKUP(HG1,$D$14:$I$15,1,0))," ","E"),"F")</f>
        <v xml:space="preserve"> </v>
      </c>
      <c r="HH3" s="94" t="str">
        <f>IF(ISERROR(VLOOKUP(HH1,Feriados!$A:$A,1,0)),IF(ISERROR(HLOOKUP(HH1,$D$14:$I$15,1,0))," ","E"),"F")</f>
        <v xml:space="preserve"> </v>
      </c>
      <c r="HI3" s="94" t="str">
        <f>IF(ISERROR(VLOOKUP(HI1,Feriados!$A:$A,1,0)),IF(ISERROR(HLOOKUP(HI1,$D$14:$I$15,1,0))," ","E"),"F")</f>
        <v xml:space="preserve"> </v>
      </c>
      <c r="HJ3" s="94" t="str">
        <f>IF(ISERROR(VLOOKUP(HJ1,Feriados!$A:$A,1,0)),IF(ISERROR(HLOOKUP(HJ1,$D$14:$I$15,1,0))," ","E"),"F")</f>
        <v xml:space="preserve"> </v>
      </c>
      <c r="HK3" s="94" t="str">
        <f>IF(ISERROR(VLOOKUP(HK1,Feriados!$A:$A,1,0)),IF(ISERROR(HLOOKUP(HK1,$D$14:$I$15,1,0))," ","E"),"F")</f>
        <v xml:space="preserve"> </v>
      </c>
      <c r="HL3" s="94" t="str">
        <f>IF(ISERROR(VLOOKUP(HL1,Feriados!$A:$A,1,0)),IF(ISERROR(HLOOKUP(HL1,$D$14:$I$15,1,0))," ","E"),"F")</f>
        <v xml:space="preserve"> </v>
      </c>
      <c r="HM3" s="94" t="str">
        <f>IF(ISERROR(VLOOKUP(HM1,Feriados!$A:$A,1,0)),IF(ISERROR(HLOOKUP(HM1,$D$14:$I$15,1,0))," ","E"),"F")</f>
        <v xml:space="preserve"> </v>
      </c>
      <c r="HN3" s="94" t="str">
        <f>IF(ISERROR(VLOOKUP(HN1,Feriados!$A:$A,1,0)),IF(ISERROR(HLOOKUP(HN1,$D$14:$I$15,1,0))," ","E"),"F")</f>
        <v xml:space="preserve"> </v>
      </c>
      <c r="HO3" s="94" t="str">
        <f>IF(ISERROR(VLOOKUP(HO1,Feriados!$A:$A,1,0)),IF(ISERROR(HLOOKUP(HO1,$D$14:$I$15,1,0))," ","E"),"F")</f>
        <v xml:space="preserve"> </v>
      </c>
      <c r="HP3" s="94" t="str">
        <f>IF(ISERROR(VLOOKUP(HP1,Feriados!$A:$A,1,0)),IF(ISERROR(HLOOKUP(HP1,$D$14:$I$15,1,0))," ","E"),"F")</f>
        <v xml:space="preserve"> </v>
      </c>
      <c r="HQ3" s="94" t="str">
        <f>IF(ISERROR(VLOOKUP(HQ1,Feriados!$A:$A,1,0)),IF(ISERROR(HLOOKUP(HQ1,$D$14:$I$15,1,0))," ","E"),"F")</f>
        <v xml:space="preserve"> </v>
      </c>
      <c r="HR3" s="94" t="str">
        <f>IF(ISERROR(VLOOKUP(HR1,Feriados!$A:$A,1,0)),IF(ISERROR(HLOOKUP(HR1,$D$14:$I$15,1,0))," ","E"),"F")</f>
        <v xml:space="preserve"> </v>
      </c>
      <c r="HS3" s="94" t="str">
        <f>IF(ISERROR(VLOOKUP(HS1,Feriados!$A:$A,1,0)),IF(ISERROR(HLOOKUP(HS1,$D$14:$I$15,1,0))," ","E"),"F")</f>
        <v xml:space="preserve"> </v>
      </c>
      <c r="HT3" s="94" t="str">
        <f>IF(ISERROR(VLOOKUP(HT1,Feriados!$A:$A,1,0)),IF(ISERROR(HLOOKUP(HT1,$D$14:$I$15,1,0))," ","E"),"F")</f>
        <v>F</v>
      </c>
      <c r="HU3" s="94" t="str">
        <f>IF(ISERROR(VLOOKUP(HU1,Feriados!$A:$A,1,0)),IF(ISERROR(HLOOKUP(HU1,$D$14:$I$15,1,0))," ","E"),"F")</f>
        <v xml:space="preserve"> </v>
      </c>
      <c r="HV3" s="94" t="str">
        <f>IF(ISERROR(VLOOKUP(HV1,Feriados!$A:$A,1,0)),IF(ISERROR(HLOOKUP(HV1,$D$14:$I$15,1,0))," ","E"),"F")</f>
        <v xml:space="preserve"> </v>
      </c>
      <c r="HW3" s="94" t="str">
        <f>IF(ISERROR(VLOOKUP(HW1,Feriados!$A:$A,1,0)),IF(ISERROR(HLOOKUP(HW1,$D$14:$I$15,1,0))," ","E"),"F")</f>
        <v xml:space="preserve"> </v>
      </c>
      <c r="HX3" s="94" t="str">
        <f>IF(ISERROR(VLOOKUP(HX1,Feriados!$A:$A,1,0)),IF(ISERROR(HLOOKUP(HX1,$D$14:$I$15,1,0))," ","E"),"F")</f>
        <v xml:space="preserve"> </v>
      </c>
      <c r="HY3" s="94" t="str">
        <f>IF(ISERROR(VLOOKUP(HY1,Feriados!$A:$A,1,0)),IF(ISERROR(HLOOKUP(HY1,$D$14:$I$15,1,0))," ","E"),"F")</f>
        <v xml:space="preserve"> </v>
      </c>
      <c r="HZ3" s="94" t="str">
        <f>IF(ISERROR(VLOOKUP(HZ1,Feriados!$A:$A,1,0)),IF(ISERROR(HLOOKUP(HZ1,$D$14:$I$15,1,0))," ","E"),"F")</f>
        <v xml:space="preserve"> </v>
      </c>
      <c r="IA3" s="94" t="str">
        <f>IF(ISERROR(VLOOKUP(IA1,Feriados!$A:$A,1,0)),IF(ISERROR(HLOOKUP(IA1,$D$14:$I$15,1,0))," ","E"),"F")</f>
        <v xml:space="preserve"> </v>
      </c>
      <c r="IB3" s="94" t="str">
        <f>IF(ISERROR(VLOOKUP(IB1,Feriados!$A:$A,1,0)),IF(ISERROR(HLOOKUP(IB1,$D$14:$I$15,1,0))," ","E"),"F")</f>
        <v xml:space="preserve"> </v>
      </c>
      <c r="IC3" s="94" t="str">
        <f>IF(ISERROR(VLOOKUP(IC1,Feriados!$A:$A,1,0)),IF(ISERROR(HLOOKUP(IC1,$D$14:$I$15,1,0))," ","E"),"F")</f>
        <v xml:space="preserve"> </v>
      </c>
      <c r="ID3" s="94" t="str">
        <f>IF(ISERROR(VLOOKUP(ID1,Feriados!$A:$A,1,0)),IF(ISERROR(HLOOKUP(ID1,$D$14:$I$15,1,0))," ","E"),"F")</f>
        <v xml:space="preserve"> </v>
      </c>
      <c r="IE3" s="94" t="str">
        <f>IF(ISERROR(VLOOKUP(IE1,Feriados!$A:$A,1,0)),IF(ISERROR(HLOOKUP(IE1,$D$14:$I$15,1,0))," ","E"),"F")</f>
        <v xml:space="preserve"> </v>
      </c>
      <c r="IF3" s="94" t="str">
        <f>IF(ISERROR(VLOOKUP(IF1,Feriados!$A:$A,1,0)),IF(ISERROR(HLOOKUP(IF1,$D$14:$I$15,1,0))," ","E"),"F")</f>
        <v xml:space="preserve"> </v>
      </c>
      <c r="IG3" s="94" t="str">
        <f>IF(ISERROR(VLOOKUP(IG1,Feriados!$A:$A,1,0)),IF(ISERROR(HLOOKUP(IG1,$D$14:$I$15,1,0))," ","E"),"F")</f>
        <v xml:space="preserve"> </v>
      </c>
      <c r="IH3" s="94" t="str">
        <f>IF(ISERROR(VLOOKUP(IH1,Feriados!$A:$A,1,0)),IF(ISERROR(HLOOKUP(IH1,$D$14:$I$15,1,0))," ","E"),"F")</f>
        <v xml:space="preserve"> </v>
      </c>
      <c r="II3" s="94" t="str">
        <f>IF(ISERROR(VLOOKUP(II1,Feriados!$A:$A,1,0)),IF(ISERROR(HLOOKUP(II1,$D$14:$I$15,1,0))," ","E"),"F")</f>
        <v xml:space="preserve"> </v>
      </c>
      <c r="IJ3" s="94" t="str">
        <f>IF(ISERROR(VLOOKUP(IJ1,Feriados!$A:$A,1,0)),IF(ISERROR(HLOOKUP(IJ1,$D$14:$I$15,1,0))," ","E"),"F")</f>
        <v xml:space="preserve"> </v>
      </c>
      <c r="IK3" s="94" t="str">
        <f>IF(ISERROR(VLOOKUP(IK1,Feriados!$A:$A,1,0)),IF(ISERROR(HLOOKUP(IK1,$D$14:$I$15,1,0))," ","E"),"F")</f>
        <v xml:space="preserve"> </v>
      </c>
      <c r="IL3" s="94" t="str">
        <f>IF(ISERROR(VLOOKUP(IL1,Feriados!$A:$A,1,0)),IF(ISERROR(HLOOKUP(IL1,$D$14:$I$15,1,0))," ","E"),"F")</f>
        <v xml:space="preserve"> </v>
      </c>
      <c r="IM3" s="94" t="str">
        <f>IF(ISERROR(VLOOKUP(IM1,Feriados!$A:$A,1,0)),IF(ISERROR(HLOOKUP(IM1,$D$14:$I$15,1,0))," ","E"),"F")</f>
        <v xml:space="preserve"> </v>
      </c>
      <c r="IN3" s="94" t="str">
        <f>IF(ISERROR(VLOOKUP(IN1,Feriados!$A:$A,1,0)),IF(ISERROR(HLOOKUP(IN1,$D$14:$I$15,1,0))," ","E"),"F")</f>
        <v xml:space="preserve"> </v>
      </c>
      <c r="IO3" s="94" t="str">
        <f>IF(ISERROR(VLOOKUP(IO1,Feriados!$A:$A,1,0)),IF(ISERROR(HLOOKUP(IO1,$D$14:$I$15,1,0))," ","E"),"F")</f>
        <v xml:space="preserve"> </v>
      </c>
      <c r="IP3" s="94" t="str">
        <f>IF(ISERROR(VLOOKUP(IP1,Feriados!$A:$A,1,0)),IF(ISERROR(HLOOKUP(IP1,$D$14:$I$15,1,0))," ","E"),"F")</f>
        <v xml:space="preserve"> </v>
      </c>
      <c r="IQ3" s="94" t="str">
        <f>IF(ISERROR(VLOOKUP(IQ1,Feriados!$A:$A,1,0)),IF(ISERROR(HLOOKUP(IQ1,$D$14:$I$15,1,0))," ","E"),"F")</f>
        <v xml:space="preserve"> </v>
      </c>
      <c r="IR3" s="94" t="str">
        <f>IF(ISERROR(VLOOKUP(IR1,Feriados!$A:$A,1,0)),IF(ISERROR(HLOOKUP(IR1,$D$14:$I$15,1,0))," ","E"),"F")</f>
        <v xml:space="preserve"> </v>
      </c>
      <c r="IS3" s="94" t="str">
        <f>IF(ISERROR(VLOOKUP(IS1,Feriados!$A:$A,1,0)),IF(ISERROR(HLOOKUP(IS1,$D$14:$I$15,1,0))," ","E"),"F")</f>
        <v xml:space="preserve"> </v>
      </c>
      <c r="IT3" s="94" t="str">
        <f>IF(ISERROR(VLOOKUP(IT1,Feriados!$A:$A,1,0)),IF(ISERROR(HLOOKUP(IT1,$D$14:$I$15,1,0))," ","E"),"F")</f>
        <v xml:space="preserve"> </v>
      </c>
      <c r="IU3" s="94" t="str">
        <f>IF(ISERROR(VLOOKUP(IU1,Feriados!$A:$A,1,0)),IF(ISERROR(HLOOKUP(IU1,$D$14:$I$15,1,0))," ","E"),"F")</f>
        <v xml:space="preserve"> </v>
      </c>
      <c r="IV3" s="94" t="str">
        <f>IF(ISERROR(VLOOKUP(IV1,Feriados!$A:$A,1,0)),IF(ISERROR(HLOOKUP(IV1,$D$14:$I$15,1,0))," ","E"),"F")</f>
        <v xml:space="preserve"> </v>
      </c>
      <c r="IW3" s="94" t="str">
        <f>IF(ISERROR(VLOOKUP(IW1,Feriados!$A:$A,1,0)),IF(ISERROR(HLOOKUP(IW1,$D$14:$I$15,1,0))," ","E"),"F")</f>
        <v xml:space="preserve"> </v>
      </c>
      <c r="IX3" s="94" t="str">
        <f>IF(ISERROR(VLOOKUP(IX1,Feriados!$A:$A,1,0)),IF(ISERROR(HLOOKUP(IX1,$D$14:$I$15,1,0))," ","E"),"F")</f>
        <v xml:space="preserve"> </v>
      </c>
      <c r="IY3" s="94" t="str">
        <f>IF(ISERROR(VLOOKUP(IY1,Feriados!$A:$A,1,0)),IF(ISERROR(HLOOKUP(IY1,$D$14:$I$15,1,0))," ","E"),"F")</f>
        <v xml:space="preserve"> </v>
      </c>
      <c r="IZ3" s="94" t="str">
        <f>IF(ISERROR(VLOOKUP(IZ1,Feriados!$A:$A,1,0)),IF(ISERROR(HLOOKUP(IZ1,$D$14:$I$15,1,0))," ","E"),"F")</f>
        <v xml:space="preserve"> </v>
      </c>
      <c r="JA3" s="94" t="str">
        <f>IF(ISERROR(VLOOKUP(JA1,Feriados!$A:$A,1,0)),IF(ISERROR(HLOOKUP(JA1,$D$14:$I$15,1,0))," ","E"),"F")</f>
        <v xml:space="preserve"> </v>
      </c>
      <c r="JB3" s="94" t="str">
        <f>IF(ISERROR(VLOOKUP(JB1,Feriados!$A:$A,1,0)),IF(ISERROR(HLOOKUP(JB1,$D$14:$I$15,1,0))," ","E"),"F")</f>
        <v xml:space="preserve"> </v>
      </c>
      <c r="JC3" s="94" t="str">
        <f>IF(ISERROR(VLOOKUP(JC1,Feriados!$A:$A,1,0)),IF(ISERROR(HLOOKUP(JC1,$D$14:$I$15,1,0))," ","E"),"F")</f>
        <v xml:space="preserve"> </v>
      </c>
      <c r="JD3" s="94" t="str">
        <f>IF(ISERROR(VLOOKUP(JD1,Feriados!$A:$A,1,0)),IF(ISERROR(HLOOKUP(JD1,$D$14:$I$15,1,0))," ","E"),"F")</f>
        <v xml:space="preserve"> </v>
      </c>
      <c r="JE3" s="94" t="str">
        <f>IF(ISERROR(VLOOKUP(JE1,Feriados!$A:$A,1,0)),IF(ISERROR(HLOOKUP(JE1,$D$14:$I$15,1,0))," ","E"),"F")</f>
        <v xml:space="preserve"> </v>
      </c>
      <c r="JF3" s="94" t="str">
        <f>IF(ISERROR(VLOOKUP(JF1,Feriados!$A:$A,1,0)),IF(ISERROR(HLOOKUP(JF1,$D$14:$I$15,1,0))," ","E"),"F")</f>
        <v xml:space="preserve"> </v>
      </c>
      <c r="JG3" s="94" t="str">
        <f>IF(ISERROR(VLOOKUP(JG1,Feriados!$A:$A,1,0)),IF(ISERROR(HLOOKUP(JG1,$D$14:$I$15,1,0))," ","E"),"F")</f>
        <v>F</v>
      </c>
      <c r="JH3" s="94" t="str">
        <f>IF(ISERROR(VLOOKUP(JH1,Feriados!$A:$A,1,0)),IF(ISERROR(HLOOKUP(JH1,$D$14:$I$15,1,0))," ","E"),"F")</f>
        <v xml:space="preserve"> </v>
      </c>
      <c r="JI3" s="94" t="str">
        <f>IF(ISERROR(VLOOKUP(JI1,Feriados!$A:$A,1,0)),IF(ISERROR(HLOOKUP(JI1,$D$14:$I$15,1,0))," ","E"),"F")</f>
        <v xml:space="preserve"> </v>
      </c>
      <c r="JJ3" s="94" t="str">
        <f>IF(ISERROR(VLOOKUP(JJ1,Feriados!$A:$A,1,0)),IF(ISERROR(HLOOKUP(JJ1,$D$14:$I$15,1,0))," ","E"),"F")</f>
        <v>E</v>
      </c>
      <c r="JK3" s="94" t="str">
        <f>IF(ISERROR(VLOOKUP(JK1,Feriados!$A:$A,1,0)),IF(ISERROR(HLOOKUP(JK1,$D$14:$I$15,1,0))," ","E"),"F")</f>
        <v xml:space="preserve"> </v>
      </c>
      <c r="JL3" s="94" t="str">
        <f>IF(ISERROR(VLOOKUP(JL1,Feriados!$A:$A,1,0)),IF(ISERROR(HLOOKUP(JL1,$D$14:$I$15,1,0))," ","E"),"F")</f>
        <v xml:space="preserve"> </v>
      </c>
      <c r="JM3" s="94" t="str">
        <f>IF(ISERROR(VLOOKUP(JM1,Feriados!$A:$A,1,0)),IF(ISERROR(HLOOKUP(JM1,$D$14:$I$15,1,0))," ","E"),"F")</f>
        <v xml:space="preserve"> </v>
      </c>
      <c r="JN3" s="94" t="str">
        <f>IF(ISERROR(VLOOKUP(JN1,Feriados!$A:$A,1,0)),IF(ISERROR(HLOOKUP(JN1,$D$14:$I$15,1,0))," ","E"),"F")</f>
        <v>F</v>
      </c>
      <c r="JO3" s="94" t="str">
        <f>IF(ISERROR(VLOOKUP(JO1,Feriados!$A:$A,1,0)),IF(ISERROR(HLOOKUP(JO1,$D$14:$I$15,1,0))," ","E"),"F")</f>
        <v xml:space="preserve"> </v>
      </c>
      <c r="JP3" s="94" t="str">
        <f>IF(ISERROR(VLOOKUP(JP1,Feriados!$A:$A,1,0)),IF(ISERROR(HLOOKUP(JP1,$D$14:$I$15,1,0))," ","E"),"F")</f>
        <v xml:space="preserve"> </v>
      </c>
      <c r="JQ3" s="94" t="str">
        <f>IF(ISERROR(VLOOKUP(JQ1,Feriados!$A:$A,1,0)),IF(ISERROR(HLOOKUP(JQ1,$D$14:$I$15,1,0))," ","E"),"F")</f>
        <v xml:space="preserve"> </v>
      </c>
      <c r="JR3" s="94" t="str">
        <f>IF(ISERROR(VLOOKUP(JR1,Feriados!$A:$A,1,0)),IF(ISERROR(HLOOKUP(JR1,$D$14:$I$15,1,0))," ","E"),"F")</f>
        <v xml:space="preserve"> </v>
      </c>
      <c r="JS3" s="94" t="str">
        <f>IF(ISERROR(VLOOKUP(JS1,Feriados!$A:$A,1,0)),IF(ISERROR(HLOOKUP(JS1,$D$14:$I$15,1,0))," ","E"),"F")</f>
        <v xml:space="preserve"> </v>
      </c>
      <c r="JT3" s="94" t="str">
        <f>IF(ISERROR(VLOOKUP(JT1,Feriados!$A:$A,1,0)),IF(ISERROR(HLOOKUP(JT1,$D$14:$I$15,1,0))," ","E"),"F")</f>
        <v xml:space="preserve"> </v>
      </c>
      <c r="JU3" s="94" t="str">
        <f>IF(ISERROR(VLOOKUP(JU1,Feriados!$A:$A,1,0)),IF(ISERROR(HLOOKUP(JU1,$D$14:$I$15,1,0))," ","E"),"F")</f>
        <v xml:space="preserve"> </v>
      </c>
      <c r="JV3" s="94" t="str">
        <f>IF(ISERROR(VLOOKUP(JV1,Feriados!$A:$A,1,0)),IF(ISERROR(HLOOKUP(JV1,$D$14:$I$15,1,0))," ","E"),"F")</f>
        <v xml:space="preserve"> </v>
      </c>
      <c r="JW3" s="94" t="str">
        <f>IF(ISERROR(VLOOKUP(JW1,Feriados!$A:$A,1,0)),IF(ISERROR(HLOOKUP(JW1,$D$14:$I$15,1,0))," ","E"),"F")</f>
        <v xml:space="preserve"> </v>
      </c>
      <c r="JX3" s="94" t="str">
        <f>IF(ISERROR(VLOOKUP(JX1,Feriados!$A:$A,1,0)),IF(ISERROR(HLOOKUP(JX1,$D$14:$I$15,1,0))," ","E"),"F")</f>
        <v xml:space="preserve"> </v>
      </c>
      <c r="JY3" s="94" t="str">
        <f>IF(ISERROR(VLOOKUP(JY1,Feriados!$A:$A,1,0)),IF(ISERROR(HLOOKUP(JY1,$D$14:$I$15,1,0))," ","E"),"F")</f>
        <v xml:space="preserve"> </v>
      </c>
      <c r="JZ3" s="94" t="str">
        <f>IF(ISERROR(VLOOKUP(JZ1,Feriados!$A:$A,1,0)),IF(ISERROR(HLOOKUP(JZ1,$D$14:$I$15,1,0))," ","E"),"F")</f>
        <v xml:space="preserve"> </v>
      </c>
      <c r="KA3" s="94" t="str">
        <f>IF(ISERROR(VLOOKUP(KA1,Feriados!$A:$A,1,0)),IF(ISERROR(HLOOKUP(KA1,$D$14:$I$15,1,0))," ","E"),"F")</f>
        <v>F</v>
      </c>
      <c r="KB3" s="94" t="str">
        <f>IF(ISERROR(VLOOKUP(KB1,Feriados!$A:$A,1,0)),IF(ISERROR(HLOOKUP(KB1,$D$14:$I$15,1,0))," ","E"),"F")</f>
        <v xml:space="preserve"> </v>
      </c>
      <c r="KC3" s="94" t="str">
        <f>IF(ISERROR(VLOOKUP(KC1,Feriados!$A:$A,1,0)),IF(ISERROR(HLOOKUP(KC1,$D$14:$I$15,1,0))," ","E"),"F")</f>
        <v xml:space="preserve"> </v>
      </c>
      <c r="KD3" s="94" t="str">
        <f>IF(ISERROR(VLOOKUP(KD1,Feriados!$A:$A,1,0)),IF(ISERROR(HLOOKUP(KD1,$D$14:$I$15,1,0))," ","E"),"F")</f>
        <v xml:space="preserve"> </v>
      </c>
      <c r="KE3" s="94" t="str">
        <f>IF(ISERROR(VLOOKUP(KE1,Feriados!$A:$A,1,0)),IF(ISERROR(HLOOKUP(KE1,$D$14:$I$15,1,0))," ","E"),"F")</f>
        <v xml:space="preserve"> </v>
      </c>
      <c r="KF3" s="94" t="str">
        <f>IF(ISERROR(VLOOKUP(KF1,Feriados!$A:$A,1,0)),IF(ISERROR(HLOOKUP(KF1,$D$14:$I$15,1,0))," ","E"),"F")</f>
        <v xml:space="preserve"> </v>
      </c>
      <c r="KG3" s="94" t="str">
        <f>IF(ISERROR(VLOOKUP(KG1,Feriados!$A:$A,1,0)),IF(ISERROR(HLOOKUP(KG1,$D$14:$I$15,1,0))," ","E"),"F")</f>
        <v xml:space="preserve"> </v>
      </c>
      <c r="KH3" s="94" t="str">
        <f>IF(ISERROR(VLOOKUP(KH1,Feriados!$A:$A,1,0)),IF(ISERROR(HLOOKUP(KH1,$D$14:$I$15,1,0))," ","E"),"F")</f>
        <v xml:space="preserve"> </v>
      </c>
      <c r="KI3" s="94" t="str">
        <f>IF(ISERROR(VLOOKUP(KI1,Feriados!$A:$A,1,0)),IF(ISERROR(HLOOKUP(KI1,$D$14:$I$15,1,0))," ","E"),"F")</f>
        <v xml:space="preserve"> </v>
      </c>
      <c r="KJ3" s="94" t="str">
        <f>IF(ISERROR(VLOOKUP(KJ1,Feriados!$A:$A,1,0)),IF(ISERROR(HLOOKUP(KJ1,$D$14:$I$15,1,0))," ","E"),"F")</f>
        <v xml:space="preserve"> </v>
      </c>
      <c r="KK3" s="94" t="str">
        <f>IF(ISERROR(VLOOKUP(KK1,Feriados!$A:$A,1,0)),IF(ISERROR(HLOOKUP(KK1,$D$14:$I$15,1,0))," ","E"),"F")</f>
        <v xml:space="preserve"> </v>
      </c>
      <c r="KL3" s="94" t="str">
        <f>IF(ISERROR(VLOOKUP(KL1,Feriados!$A:$A,1,0)),IF(ISERROR(HLOOKUP(KL1,$D$14:$I$15,1,0))," ","E"),"F")</f>
        <v xml:space="preserve"> </v>
      </c>
      <c r="KM3" s="94" t="str">
        <f>IF(ISERROR(VLOOKUP(KM1,Feriados!$A:$A,1,0)),IF(ISERROR(HLOOKUP(KM1,$D$14:$I$15,1,0))," ","E"),"F")</f>
        <v xml:space="preserve"> </v>
      </c>
      <c r="KN3" s="94" t="str">
        <f>IF(ISERROR(VLOOKUP(KN1,Feriados!$A:$A,1,0)),IF(ISERROR(HLOOKUP(KN1,$D$14:$I$15,1,0))," ","E"),"F")</f>
        <v xml:space="preserve"> </v>
      </c>
      <c r="KO3" s="94" t="str">
        <f>IF(ISERROR(VLOOKUP(KO1,Feriados!$A:$A,1,0)),IF(ISERROR(HLOOKUP(KO1,$D$14:$I$15,1,0))," ","E"),"F")</f>
        <v xml:space="preserve"> </v>
      </c>
      <c r="KP3" s="94" t="str">
        <f>IF(ISERROR(VLOOKUP(KP1,Feriados!$A:$A,1,0)),IF(ISERROR(HLOOKUP(KP1,$D$14:$I$15,1,0))," ","E"),"F")</f>
        <v xml:space="preserve"> </v>
      </c>
      <c r="KQ3" s="94" t="str">
        <f>IF(ISERROR(VLOOKUP(KQ1,Feriados!$A:$A,1,0)),IF(ISERROR(HLOOKUP(KQ1,$D$14:$I$15,1,0))," ","E"),"F")</f>
        <v xml:space="preserve"> </v>
      </c>
      <c r="KR3" s="94" t="str">
        <f>IF(ISERROR(VLOOKUP(KR1,Feriados!$A:$A,1,0)),IF(ISERROR(HLOOKUP(KR1,$D$14:$I$15,1,0))," ","E"),"F")</f>
        <v xml:space="preserve"> </v>
      </c>
      <c r="KS3" s="94" t="str">
        <f>IF(ISERROR(VLOOKUP(KS1,Feriados!$A:$A,1,0)),IF(ISERROR(HLOOKUP(KS1,$D$14:$I$15,1,0))," ","E"),"F")</f>
        <v xml:space="preserve"> </v>
      </c>
      <c r="KT3" s="94" t="str">
        <f>IF(ISERROR(VLOOKUP(KT1,Feriados!$A:$A,1,0)),IF(ISERROR(HLOOKUP(KT1,$D$14:$I$15,1,0))," ","E"),"F")</f>
        <v xml:space="preserve"> </v>
      </c>
      <c r="KU3" s="94" t="str">
        <f>IF(ISERROR(VLOOKUP(KU1,Feriados!$A:$A,1,0)),IF(ISERROR(HLOOKUP(KU1,$D$14:$I$15,1,0))," ","E"),"F")</f>
        <v xml:space="preserve"> </v>
      </c>
      <c r="KV3" s="94" t="str">
        <f>IF(ISERROR(VLOOKUP(KV1,Feriados!$A:$A,1,0)),IF(ISERROR(HLOOKUP(KV1,$D$14:$I$15,1,0))," ","E"),"F")</f>
        <v xml:space="preserve"> </v>
      </c>
      <c r="KW3" s="94" t="str">
        <f>IF(ISERROR(VLOOKUP(KW1,Feriados!$A:$A,1,0)),IF(ISERROR(HLOOKUP(KW1,$D$14:$I$15,1,0))," ","E"),"F")</f>
        <v xml:space="preserve"> </v>
      </c>
      <c r="KX3" s="94" t="str">
        <f>IF(ISERROR(VLOOKUP(KX1,Feriados!$A:$A,1,0)),IF(ISERROR(HLOOKUP(KX1,$D$14:$I$15,1,0))," ","E"),"F")</f>
        <v xml:space="preserve"> </v>
      </c>
      <c r="KY3" s="94" t="str">
        <f>IF(ISERROR(VLOOKUP(KY1,Feriados!$A:$A,1,0)),IF(ISERROR(HLOOKUP(KY1,$D$14:$I$15,1,0))," ","E"),"F")</f>
        <v xml:space="preserve"> </v>
      </c>
      <c r="KZ3" s="94" t="str">
        <f>IF(ISERROR(VLOOKUP(KZ1,Feriados!$A:$A,1,0)),IF(ISERROR(HLOOKUP(KZ1,$D$14:$I$15,1,0))," ","E"),"F")</f>
        <v xml:space="preserve"> </v>
      </c>
      <c r="LA3" s="94" t="str">
        <f>IF(ISERROR(VLOOKUP(LA1,Feriados!$A:$A,1,0)),IF(ISERROR(HLOOKUP(LA1,$D$14:$I$15,1,0))," ","E"),"F")</f>
        <v xml:space="preserve"> </v>
      </c>
      <c r="LB3" s="94" t="str">
        <f>IF(ISERROR(VLOOKUP(LB1,Feriados!$A:$A,1,0)),IF(ISERROR(HLOOKUP(LB1,$D$14:$I$15,1,0))," ","E"),"F")</f>
        <v xml:space="preserve"> </v>
      </c>
      <c r="LC3" s="94" t="str">
        <f>IF(ISERROR(VLOOKUP(LC1,Feriados!$A:$A,1,0)),IF(ISERROR(HLOOKUP(LC1,$D$14:$I$15,1,0))," ","E"),"F")</f>
        <v xml:space="preserve"> </v>
      </c>
      <c r="LD3" s="94" t="str">
        <f>IF(ISERROR(VLOOKUP(LD1,Feriados!$A:$A,1,0)),IF(ISERROR(HLOOKUP(LD1,$D$14:$I$15,1,0))," ","E"),"F")</f>
        <v>F</v>
      </c>
      <c r="LE3" s="94" t="str">
        <f>IF(ISERROR(VLOOKUP(LE1,Feriados!$A:$A,1,0)),IF(ISERROR(HLOOKUP(LE1,$D$14:$I$15,1,0))," ","E"),"F")</f>
        <v xml:space="preserve"> </v>
      </c>
      <c r="LF3" s="94" t="str">
        <f>IF(ISERROR(VLOOKUP(LF1,Feriados!$A:$A,1,0)),IF(ISERROR(HLOOKUP(LF1,$D$14:$I$15,1,0))," ","E"),"F")</f>
        <v xml:space="preserve"> </v>
      </c>
      <c r="LG3" s="94" t="str">
        <f>IF(ISERROR(VLOOKUP(LG1,Feriados!$A:$A,1,0)),IF(ISERROR(HLOOKUP(LG1,$D$14:$I$15,1,0))," ","E"),"F")</f>
        <v xml:space="preserve"> </v>
      </c>
      <c r="LH3" s="94" t="str">
        <f>IF(ISERROR(VLOOKUP(LH1,Feriados!$A:$A,1,0)),IF(ISERROR(HLOOKUP(LH1,$D$14:$I$15,1,0))," ","E"),"F")</f>
        <v xml:space="preserve"> </v>
      </c>
      <c r="LI3" s="94" t="str">
        <f>IF(ISERROR(VLOOKUP(LI1,Feriados!$A:$A,1,0)),IF(ISERROR(HLOOKUP(LI1,$D$14:$I$15,1,0))," ","E"),"F")</f>
        <v xml:space="preserve"> </v>
      </c>
      <c r="LJ3" s="94" t="str">
        <f>IF(ISERROR(VLOOKUP(LJ1,Feriados!$A:$A,1,0)),IF(ISERROR(HLOOKUP(LJ1,$D$14:$I$15,1,0))," ","E"),"F")</f>
        <v xml:space="preserve"> </v>
      </c>
      <c r="LK3" s="94" t="str">
        <f>IF(ISERROR(VLOOKUP(LK1,Feriados!$A:$A,1,0)),IF(ISERROR(HLOOKUP(LK1,$D$14:$I$15,1,0))," ","E"),"F")</f>
        <v xml:space="preserve"> </v>
      </c>
      <c r="LL3" s="94" t="str">
        <f>IF(ISERROR(VLOOKUP(LL1,Feriados!$A:$A,1,0)),IF(ISERROR(HLOOKUP(LL1,$D$14:$I$15,1,0))," ","E"),"F")</f>
        <v xml:space="preserve"> </v>
      </c>
      <c r="LM3" s="94" t="str">
        <f>IF(ISERROR(VLOOKUP(LM1,Feriados!$A:$A,1,0)),IF(ISERROR(HLOOKUP(LM1,$D$14:$I$15,1,0))," ","E"),"F")</f>
        <v xml:space="preserve"> </v>
      </c>
      <c r="LN3" s="94" t="str">
        <f>IF(ISERROR(VLOOKUP(LN1,Feriados!$A:$A,1,0)),IF(ISERROR(HLOOKUP(LN1,$D$14:$I$15,1,0))," ","E"),"F")</f>
        <v>E</v>
      </c>
      <c r="LO3" s="94" t="str">
        <f>IF(ISERROR(VLOOKUP(LO1,Feriados!$A:$A,1,0)),IF(ISERROR(HLOOKUP(LO1,$D$14:$I$15,1,0))," ","E"),"F")</f>
        <v xml:space="preserve"> </v>
      </c>
      <c r="LP3" s="94" t="str">
        <f>IF(ISERROR(VLOOKUP(LP1,Feriados!$A:$A,1,0)),IF(ISERROR(HLOOKUP(LP1,$D$14:$I$15,1,0))," ","E"),"F")</f>
        <v xml:space="preserve"> </v>
      </c>
      <c r="LQ3" s="94" t="str">
        <f>IF(ISERROR(VLOOKUP(LQ1,Feriados!$A:$A,1,0)),IF(ISERROR(HLOOKUP(LQ1,$D$14:$I$15,1,0))," ","E"),"F")</f>
        <v xml:space="preserve"> </v>
      </c>
      <c r="LR3" s="94" t="str">
        <f>IF(ISERROR(VLOOKUP(LR1,Feriados!$A:$A,1,0)),IF(ISERROR(HLOOKUP(LR1,$D$14:$I$15,1,0))," ","E"),"F")</f>
        <v xml:space="preserve"> </v>
      </c>
      <c r="LS3" s="94" t="str">
        <f>IF(ISERROR(VLOOKUP(LS1,Feriados!$A:$A,1,0)),IF(ISERROR(HLOOKUP(LS1,$D$14:$I$15,1,0))," ","E"),"F")</f>
        <v xml:space="preserve"> </v>
      </c>
      <c r="LT3" s="94" t="str">
        <f>IF(ISERROR(VLOOKUP(LT1,Feriados!$A:$A,1,0)),IF(ISERROR(HLOOKUP(LT1,$D$14:$I$15,1,0))," ","E"),"F")</f>
        <v xml:space="preserve"> </v>
      </c>
      <c r="LU3" s="94" t="str">
        <f>IF(ISERROR(VLOOKUP(LU1,Feriados!$A:$A,1,0)),IF(ISERROR(HLOOKUP(LU1,$D$14:$I$15,1,0))," ","E"),"F")</f>
        <v xml:space="preserve"> </v>
      </c>
      <c r="LV3" s="94" t="str">
        <f>IF(ISERROR(VLOOKUP(LV1,Feriados!$A:$A,1,0)),IF(ISERROR(HLOOKUP(LV1,$D$14:$I$15,1,0))," ","E"),"F")</f>
        <v xml:space="preserve"> </v>
      </c>
      <c r="LW3" s="94" t="str">
        <f>IF(ISERROR(VLOOKUP(LW1,Feriados!$A:$A,1,0)),IF(ISERROR(HLOOKUP(LW1,$D$14:$I$15,1,0))," ","E"),"F")</f>
        <v xml:space="preserve"> </v>
      </c>
      <c r="LX3" s="94" t="str">
        <f>IF(ISERROR(VLOOKUP(LX1,Feriados!$A:$A,1,0)),IF(ISERROR(HLOOKUP(LX1,$D$14:$I$15,1,0))," ","E"),"F")</f>
        <v xml:space="preserve"> </v>
      </c>
      <c r="LY3" s="94" t="str">
        <f>IF(ISERROR(VLOOKUP(LY1,Feriados!$A:$A,1,0)),IF(ISERROR(HLOOKUP(LY1,$D$14:$I$15,1,0))," ","E"),"F")</f>
        <v xml:space="preserve"> </v>
      </c>
      <c r="LZ3" s="94" t="str">
        <f>IF(ISERROR(VLOOKUP(LZ1,Feriados!$A:$A,1,0)),IF(ISERROR(HLOOKUP(LZ1,$D$14:$I$15,1,0))," ","E"),"F")</f>
        <v xml:space="preserve"> </v>
      </c>
      <c r="MA3" s="94" t="str">
        <f>IF(ISERROR(VLOOKUP(MA1,Feriados!$A:$A,1,0)),IF(ISERROR(HLOOKUP(MA1,$D$14:$I$15,1,0))," ","E"),"F")</f>
        <v xml:space="preserve"> </v>
      </c>
      <c r="MB3" s="94" t="str">
        <f>IF(ISERROR(VLOOKUP(MB1,Feriados!$A:$A,1,0)),IF(ISERROR(HLOOKUP(MB1,$D$14:$I$15,1,0))," ","E"),"F")</f>
        <v xml:space="preserve"> </v>
      </c>
      <c r="MC3" s="94" t="str">
        <f>IF(ISERROR(VLOOKUP(MC1,Feriados!$A:$A,1,0)),IF(ISERROR(HLOOKUP(MC1,$D$14:$I$15,1,0))," ","E"),"F")</f>
        <v xml:space="preserve"> </v>
      </c>
      <c r="MD3" s="94" t="str">
        <f>IF(ISERROR(VLOOKUP(MD1,Feriados!$A:$A,1,0)),IF(ISERROR(HLOOKUP(MD1,$D$14:$I$15,1,0))," ","E"),"F")</f>
        <v xml:space="preserve"> </v>
      </c>
      <c r="ME3" s="94" t="str">
        <f>IF(ISERROR(VLOOKUP(ME1,Feriados!$A:$A,1,0)),IF(ISERROR(HLOOKUP(ME1,$D$14:$I$15,1,0))," ","E"),"F")</f>
        <v xml:space="preserve"> </v>
      </c>
      <c r="MF3" s="94" t="str">
        <f>IF(ISERROR(VLOOKUP(MF1,Feriados!$A:$A,1,0)),IF(ISERROR(HLOOKUP(MF1,$D$14:$I$15,1,0))," ","E"),"F")</f>
        <v xml:space="preserve"> </v>
      </c>
      <c r="MG3" s="94" t="str">
        <f>IF(ISERROR(VLOOKUP(MG1,Feriados!$A:$A,1,0)),IF(ISERROR(HLOOKUP(MG1,$D$14:$I$15,1,0))," ","E"),"F")</f>
        <v xml:space="preserve"> </v>
      </c>
      <c r="MH3" s="94" t="str">
        <f>IF(ISERROR(VLOOKUP(MH1,Feriados!$A:$A,1,0)),IF(ISERROR(HLOOKUP(MH1,$D$14:$I$15,1,0))," ","E"),"F")</f>
        <v xml:space="preserve"> </v>
      </c>
      <c r="MI3" s="94" t="str">
        <f>IF(ISERROR(VLOOKUP(MI1,Feriados!$A:$A,1,0)),IF(ISERROR(HLOOKUP(MI1,$D$14:$I$15,1,0))," ","E"),"F")</f>
        <v xml:space="preserve"> </v>
      </c>
      <c r="MJ3" s="94" t="str">
        <f>IF(ISERROR(VLOOKUP(MJ1,Feriados!$A:$A,1,0)),IF(ISERROR(HLOOKUP(MJ1,$D$14:$I$15,1,0))," ","E"),"F")</f>
        <v xml:space="preserve"> </v>
      </c>
      <c r="MK3" s="94" t="str">
        <f>IF(ISERROR(VLOOKUP(MK1,Feriados!$A:$A,1,0)),IF(ISERROR(HLOOKUP(MK1,$D$14:$I$15,1,0))," ","E"),"F")</f>
        <v xml:space="preserve"> </v>
      </c>
      <c r="ML3" s="94" t="str">
        <f>IF(ISERROR(VLOOKUP(ML1,Feriados!$A:$A,1,0)),IF(ISERROR(HLOOKUP(ML1,$D$14:$I$15,1,0))," ","E"),"F")</f>
        <v xml:space="preserve"> </v>
      </c>
      <c r="MM3" s="94" t="str">
        <f>IF(ISERROR(VLOOKUP(MM1,Feriados!$A:$A,1,0)),IF(ISERROR(HLOOKUP(MM1,$D$14:$I$15,1,0))," ","E"),"F")</f>
        <v xml:space="preserve"> </v>
      </c>
      <c r="MN3" s="94" t="str">
        <f>IF(ISERROR(VLOOKUP(MN1,Feriados!$A:$A,1,0)),IF(ISERROR(HLOOKUP(MN1,$D$14:$I$15,1,0))," ","E"),"F")</f>
        <v xml:space="preserve"> </v>
      </c>
      <c r="MO3" s="94" t="str">
        <f>IF(ISERROR(VLOOKUP(MO1,Feriados!$A:$A,1,0)),IF(ISERROR(HLOOKUP(MO1,$D$14:$I$15,1,0))," ","E"),"F")</f>
        <v xml:space="preserve"> </v>
      </c>
      <c r="MP3" s="94" t="str">
        <f>IF(ISERROR(VLOOKUP(MP1,Feriados!$A:$A,1,0)),IF(ISERROR(HLOOKUP(MP1,$D$14:$I$15,1,0))," ","E"),"F")</f>
        <v>E</v>
      </c>
      <c r="MQ3" s="94" t="str">
        <f>IF(ISERROR(VLOOKUP(MQ1,Feriados!$A:$A,1,0)),IF(ISERROR(HLOOKUP(MQ1,$D$14:$I$15,1,0))," ","E"),"F")</f>
        <v xml:space="preserve"> </v>
      </c>
      <c r="MR3" s="94" t="str">
        <f>IF(ISERROR(VLOOKUP(MR1,Feriados!$A:$A,1,0)),IF(ISERROR(HLOOKUP(MR1,$D$14:$I$15,1,0))," ","E"),"F")</f>
        <v xml:space="preserve"> </v>
      </c>
      <c r="MS3" s="94" t="str">
        <f>IF(ISERROR(VLOOKUP(MS1,Feriados!$A:$A,1,0)),IF(ISERROR(HLOOKUP(MS1,$D$14:$I$15,1,0))," ","E"),"F")</f>
        <v xml:space="preserve"> </v>
      </c>
      <c r="MT3" s="94" t="str">
        <f>IF(ISERROR(VLOOKUP(MT1,Feriados!$A:$A,1,0)),IF(ISERROR(HLOOKUP(MT1,$D$14:$I$15,1,0))," ","E"),"F")</f>
        <v xml:space="preserve"> </v>
      </c>
      <c r="MU3" s="94" t="str">
        <f>IF(ISERROR(VLOOKUP(MU1,Feriados!$A:$A,1,0)),IF(ISERROR(HLOOKUP(MU1,$D$14:$I$15,1,0))," ","E"),"F")</f>
        <v xml:space="preserve"> </v>
      </c>
      <c r="MV3" s="94" t="str">
        <f>IF(ISERROR(VLOOKUP(MV1,Feriados!$A:$A,1,0)),IF(ISERROR(HLOOKUP(MV1,$D$14:$I$15,1,0))," ","E"),"F")</f>
        <v xml:space="preserve"> </v>
      </c>
      <c r="MW3" s="94" t="str">
        <f>IF(ISERROR(VLOOKUP(MW1,Feriados!$A:$A,1,0)),IF(ISERROR(HLOOKUP(MW1,$D$14:$I$15,1,0))," ","E"),"F")</f>
        <v xml:space="preserve"> </v>
      </c>
      <c r="MX3" s="94" t="str">
        <f>IF(ISERROR(VLOOKUP(MX1,Feriados!$A:$A,1,0)),IF(ISERROR(HLOOKUP(MX1,$D$14:$I$15,1,0))," ","E"),"F")</f>
        <v xml:space="preserve"> </v>
      </c>
      <c r="MY3" s="94" t="str">
        <f>IF(ISERROR(VLOOKUP(MY1,Feriados!$A:$A,1,0)),IF(ISERROR(HLOOKUP(MY1,$D$14:$I$15,1,0))," ","E"),"F")</f>
        <v xml:space="preserve"> </v>
      </c>
      <c r="MZ3" s="94" t="str">
        <f>IF(ISERROR(VLOOKUP(MZ1,Feriados!$A:$A,1,0)),IF(ISERROR(HLOOKUP(MZ1,$D$14:$I$15,1,0))," ","E"),"F")</f>
        <v xml:space="preserve"> </v>
      </c>
      <c r="NA3" s="94" t="str">
        <f>IF(ISERROR(VLOOKUP(NA1,Feriados!$A:$A,1,0)),IF(ISERROR(HLOOKUP(NA1,$D$14:$I$15,1,0))," ","E"),"F")</f>
        <v xml:space="preserve"> </v>
      </c>
      <c r="NB3" s="94" t="str">
        <f>IF(ISERROR(VLOOKUP(NB1,Feriados!$A:$A,1,0)),IF(ISERROR(HLOOKUP(NB1,$D$14:$I$15,1,0))," ","E"),"F")</f>
        <v xml:space="preserve"> </v>
      </c>
      <c r="NC3" s="94" t="str">
        <f>IF(ISERROR(VLOOKUP(NC1,Feriados!$A:$A,1,0)),IF(ISERROR(HLOOKUP(NC1,$D$14:$I$15,1,0))," ","E"),"F")</f>
        <v xml:space="preserve"> </v>
      </c>
      <c r="ND3" s="94" t="str">
        <f>IF(ISERROR(VLOOKUP(ND1,Feriados!$A:$A,1,0)),IF(ISERROR(HLOOKUP(ND1,$D$14:$I$15,1,0))," ","E"),"F")</f>
        <v xml:space="preserve"> </v>
      </c>
      <c r="NE3" s="94" t="str">
        <f>IF(ISERROR(VLOOKUP(NE1,Feriados!$A:$A,1,0)),IF(ISERROR(HLOOKUP(NE1,$D$14:$I$15,1,0))," ","E"),"F")</f>
        <v>F</v>
      </c>
      <c r="NF3" s="94" t="str">
        <f>IF(ISERROR(VLOOKUP(NF1,Feriados!$A:$A,1,0)),IF(ISERROR(HLOOKUP(NF1,$D$14:$I$15,1,0))," ","E"),"F")</f>
        <v xml:space="preserve"> </v>
      </c>
      <c r="NG3" s="94" t="str">
        <f>IF(ISERROR(VLOOKUP(NG1,Feriados!$A:$A,1,0)),IF(ISERROR(HLOOKUP(NG1,$D$14:$I$15,1,0))," ","E"),"F")</f>
        <v xml:space="preserve"> </v>
      </c>
      <c r="NH3" s="94" t="str">
        <f>IF(ISERROR(VLOOKUP(NH1,Feriados!$A:$A,1,0)),IF(ISERROR(HLOOKUP(NH1,$D$14:$I$15,1,0))," ","E"),"F")</f>
        <v xml:space="preserve"> </v>
      </c>
      <c r="NI3" s="94" t="str">
        <f>IF(ISERROR(VLOOKUP(NI1,Feriados!$A:$A,1,0)),IF(ISERROR(HLOOKUP(NI1,$D$14:$I$15,1,0))," ","E"),"F")</f>
        <v xml:space="preserve"> </v>
      </c>
      <c r="NJ3" s="94" t="str">
        <f>IF(ISERROR(VLOOKUP(NJ1,Feriados!$A:$A,1,0)),IF(ISERROR(HLOOKUP(NJ1,$D$14:$I$15,1,0))," ","E"),"F")</f>
        <v xml:space="preserve"> </v>
      </c>
      <c r="NK3" s="94" t="str">
        <f>IF(ISERROR(VLOOKUP(NK1,Feriados!$A:$A,1,0)),IF(ISERROR(HLOOKUP(NK1,$D$14:$I$15,1,0))," ","E"),"F")</f>
        <v xml:space="preserve"> </v>
      </c>
      <c r="NL3" s="94" t="str">
        <f>IF(ISERROR(VLOOKUP(NL1,Feriados!$A:$A,1,0)),IF(ISERROR(HLOOKUP(NL1,$D$14:$I$15,1,0))," ","E"),"F")</f>
        <v>F</v>
      </c>
      <c r="NM3" s="94" t="str">
        <f>IF(ISERROR(VLOOKUP(NM1,Feriados!$A:$A,1,0)),IF(ISERROR(HLOOKUP(NM1,$D$14:$I$15,1,0))," ","E"),"F")</f>
        <v xml:space="preserve"> </v>
      </c>
      <c r="NN3" s="94" t="str">
        <f>IF(ISERROR(VLOOKUP(NN1,Feriados!$A:$A,1,0)),IF(ISERROR(HLOOKUP(NN1,$D$14:$I$15,1,0))," ","E"),"F")</f>
        <v xml:space="preserve"> </v>
      </c>
      <c r="NO3" s="94" t="str">
        <f>IF(ISERROR(VLOOKUP(NO1,Feriados!$A:$A,1,0)),IF(ISERROR(HLOOKUP(NO1,$D$14:$I$15,1,0))," ","E"),"F")</f>
        <v xml:space="preserve"> </v>
      </c>
      <c r="NP3" s="94" t="str">
        <f>IF(ISERROR(VLOOKUP(NP1,Feriados!$A:$A,1,0)),IF(ISERROR(HLOOKUP(NP1,$D$14:$I$15,1,0))," ","E"),"F")</f>
        <v xml:space="preserve"> </v>
      </c>
      <c r="NQ3" s="94" t="str">
        <f>IF(ISERROR(VLOOKUP(NQ1,Feriados!$A:$A,1,0)),IF(ISERROR(HLOOKUP(NQ1,$D$14:$I$15,1,0))," ","E"),"F")</f>
        <v xml:space="preserve"> </v>
      </c>
    </row>
    <row r="4" spans="1:381" x14ac:dyDescent="0.2">
      <c r="A4" s="309" t="str">
        <f>CARATULA!F8</f>
        <v>PROGRAMACION WEB III</v>
      </c>
      <c r="B4" s="309"/>
      <c r="C4" s="309"/>
      <c r="D4" s="95" t="str">
        <f>CARATULA!I8</f>
        <v>A</v>
      </c>
      <c r="K4" s="128">
        <v>43101</v>
      </c>
      <c r="L4" s="128">
        <v>43102</v>
      </c>
      <c r="M4" s="128">
        <v>43103</v>
      </c>
      <c r="N4" s="128">
        <v>43104</v>
      </c>
      <c r="O4" s="128">
        <v>43105</v>
      </c>
      <c r="P4" s="128">
        <v>43106</v>
      </c>
      <c r="Q4" s="128">
        <v>43107</v>
      </c>
      <c r="R4" s="128">
        <v>43108</v>
      </c>
      <c r="S4" s="128">
        <v>43109</v>
      </c>
      <c r="T4" s="128">
        <v>43110</v>
      </c>
      <c r="U4" s="128">
        <v>43111</v>
      </c>
      <c r="V4" s="128">
        <v>43112</v>
      </c>
      <c r="W4" s="128">
        <v>43113</v>
      </c>
      <c r="X4" s="128">
        <v>43114</v>
      </c>
      <c r="Y4" s="128">
        <v>43115</v>
      </c>
      <c r="Z4" s="128">
        <v>43116</v>
      </c>
      <c r="AA4" s="128">
        <v>43117</v>
      </c>
      <c r="AB4" s="128">
        <v>43118</v>
      </c>
      <c r="AC4" s="128">
        <v>43119</v>
      </c>
      <c r="AD4" s="128">
        <v>43120</v>
      </c>
      <c r="AE4" s="128">
        <v>43121</v>
      </c>
      <c r="AF4" s="128">
        <v>43122</v>
      </c>
      <c r="AG4" s="128">
        <v>43123</v>
      </c>
      <c r="AH4" s="128">
        <v>43124</v>
      </c>
      <c r="AI4" s="128">
        <v>43125</v>
      </c>
      <c r="AJ4" s="128">
        <v>43126</v>
      </c>
      <c r="AK4" s="128">
        <v>43127</v>
      </c>
      <c r="AL4" s="128">
        <v>43128</v>
      </c>
      <c r="AM4" s="128">
        <v>43129</v>
      </c>
      <c r="AN4" s="128">
        <v>43130</v>
      </c>
      <c r="AO4" s="128">
        <v>43131</v>
      </c>
      <c r="AP4" s="128">
        <v>43132</v>
      </c>
      <c r="AQ4" s="128">
        <v>43133</v>
      </c>
      <c r="AR4" s="128">
        <v>43134</v>
      </c>
      <c r="AS4" s="128">
        <v>43135</v>
      </c>
      <c r="AT4" s="128">
        <v>43136</v>
      </c>
      <c r="AU4" s="128">
        <v>43137</v>
      </c>
      <c r="AV4" s="128">
        <v>43138</v>
      </c>
      <c r="AW4" s="128">
        <v>43139</v>
      </c>
      <c r="AX4" s="128">
        <v>43140</v>
      </c>
      <c r="AY4" s="128">
        <v>43141</v>
      </c>
      <c r="AZ4" s="128">
        <v>43142</v>
      </c>
      <c r="BA4" s="128">
        <v>43143</v>
      </c>
      <c r="BB4" s="128">
        <v>43144</v>
      </c>
      <c r="BC4" s="128">
        <v>43145</v>
      </c>
      <c r="BD4" s="128">
        <v>43146</v>
      </c>
      <c r="BE4" s="128">
        <v>43147</v>
      </c>
      <c r="BF4" s="128">
        <v>43148</v>
      </c>
      <c r="BG4" s="128">
        <v>43149</v>
      </c>
      <c r="BH4" s="128">
        <v>43150</v>
      </c>
      <c r="BI4" s="128">
        <v>43151</v>
      </c>
      <c r="BJ4" s="128">
        <v>43152</v>
      </c>
      <c r="BK4" s="128">
        <v>43153</v>
      </c>
      <c r="BL4" s="128">
        <v>43154</v>
      </c>
      <c r="BM4" s="128">
        <v>43155</v>
      </c>
      <c r="BN4" s="128">
        <v>43156</v>
      </c>
      <c r="BO4" s="128">
        <v>43157</v>
      </c>
      <c r="BP4" s="128">
        <v>43158</v>
      </c>
      <c r="BQ4" s="128">
        <v>43159</v>
      </c>
      <c r="BR4" s="128">
        <v>43160</v>
      </c>
      <c r="BS4" s="128">
        <v>43161</v>
      </c>
      <c r="BT4" s="128">
        <v>43162</v>
      </c>
      <c r="BU4" s="128">
        <v>43163</v>
      </c>
      <c r="BV4" s="128">
        <v>43164</v>
      </c>
      <c r="BW4" s="128">
        <v>43165</v>
      </c>
      <c r="BX4" s="128">
        <v>43166</v>
      </c>
      <c r="BY4" s="128">
        <v>43167</v>
      </c>
      <c r="BZ4" s="128">
        <v>43168</v>
      </c>
      <c r="CA4" s="128">
        <v>43169</v>
      </c>
      <c r="CB4" s="128">
        <v>43170</v>
      </c>
      <c r="CC4" s="128">
        <v>43171</v>
      </c>
      <c r="CD4" s="128">
        <v>43172</v>
      </c>
      <c r="CE4" s="128">
        <v>43173</v>
      </c>
      <c r="CF4" s="128">
        <v>43174</v>
      </c>
      <c r="CG4" s="128">
        <v>43175</v>
      </c>
      <c r="CH4" s="128">
        <v>43176</v>
      </c>
      <c r="CI4" s="128">
        <v>43177</v>
      </c>
      <c r="CJ4" s="128">
        <v>43178</v>
      </c>
      <c r="CK4" s="128">
        <v>43179</v>
      </c>
      <c r="CL4" s="128">
        <v>43180</v>
      </c>
      <c r="CM4" s="128">
        <v>43181</v>
      </c>
      <c r="CN4" s="128">
        <v>43182</v>
      </c>
      <c r="CO4" s="128">
        <v>43183</v>
      </c>
      <c r="CP4" s="128">
        <v>43184</v>
      </c>
      <c r="CQ4" s="128">
        <v>43185</v>
      </c>
      <c r="CR4" s="128">
        <v>43186</v>
      </c>
      <c r="CS4" s="128">
        <v>43187</v>
      </c>
      <c r="CT4" s="128">
        <v>43188</v>
      </c>
      <c r="CU4" s="128">
        <v>43189</v>
      </c>
      <c r="CV4" s="128">
        <v>43190</v>
      </c>
      <c r="CW4" s="128">
        <v>43191</v>
      </c>
      <c r="CX4" s="128">
        <v>43192</v>
      </c>
      <c r="CY4" s="128">
        <v>43193</v>
      </c>
      <c r="CZ4" s="128">
        <v>43194</v>
      </c>
      <c r="DA4" s="128">
        <v>43195</v>
      </c>
      <c r="DB4" s="128">
        <v>43196</v>
      </c>
      <c r="DC4" s="128">
        <v>43197</v>
      </c>
      <c r="DD4" s="128">
        <v>43198</v>
      </c>
      <c r="DE4" s="128">
        <v>43199</v>
      </c>
      <c r="DF4" s="128">
        <v>43200</v>
      </c>
      <c r="DG4" s="128">
        <v>43201</v>
      </c>
      <c r="DH4" s="128">
        <v>43202</v>
      </c>
      <c r="DI4" s="128">
        <v>43203</v>
      </c>
      <c r="DJ4" s="128">
        <v>43204</v>
      </c>
      <c r="DK4" s="128">
        <v>43205</v>
      </c>
      <c r="DL4" s="128">
        <v>43206</v>
      </c>
      <c r="DM4" s="128">
        <v>43207</v>
      </c>
      <c r="DN4" s="128">
        <v>43208</v>
      </c>
      <c r="DO4" s="128">
        <v>43209</v>
      </c>
      <c r="DP4" s="128">
        <v>43210</v>
      </c>
      <c r="DQ4" s="128">
        <v>43211</v>
      </c>
      <c r="DR4" s="128">
        <v>43212</v>
      </c>
      <c r="DS4" s="128">
        <v>43213</v>
      </c>
      <c r="DT4" s="128">
        <v>43214</v>
      </c>
      <c r="DU4" s="128">
        <v>43215</v>
      </c>
      <c r="DV4" s="128">
        <v>43216</v>
      </c>
      <c r="DW4" s="128">
        <v>43217</v>
      </c>
      <c r="DX4" s="128">
        <v>43218</v>
      </c>
      <c r="DY4" s="128">
        <v>43219</v>
      </c>
      <c r="DZ4" s="128">
        <v>43220</v>
      </c>
      <c r="EA4" s="128">
        <v>43221</v>
      </c>
      <c r="EB4" s="128">
        <v>43222</v>
      </c>
      <c r="EC4" s="128">
        <v>43223</v>
      </c>
      <c r="ED4" s="128">
        <v>43224</v>
      </c>
      <c r="EE4" s="128">
        <v>43225</v>
      </c>
      <c r="EF4" s="128">
        <v>43226</v>
      </c>
      <c r="EG4" s="128">
        <v>43227</v>
      </c>
      <c r="EH4" s="128">
        <v>43228</v>
      </c>
      <c r="EI4" s="128">
        <v>43229</v>
      </c>
      <c r="EJ4" s="128">
        <v>43230</v>
      </c>
      <c r="EK4" s="128">
        <v>43231</v>
      </c>
      <c r="EL4" s="128">
        <v>43232</v>
      </c>
      <c r="EM4" s="128">
        <v>43233</v>
      </c>
      <c r="EN4" s="128">
        <v>43234</v>
      </c>
      <c r="EO4" s="128">
        <v>43235</v>
      </c>
      <c r="EP4" s="128">
        <v>43236</v>
      </c>
      <c r="EQ4" s="128">
        <v>43237</v>
      </c>
      <c r="ER4" s="128">
        <v>43238</v>
      </c>
      <c r="ES4" s="128">
        <v>43239</v>
      </c>
      <c r="ET4" s="128">
        <v>43240</v>
      </c>
      <c r="EU4" s="128">
        <v>43241</v>
      </c>
      <c r="EV4" s="128">
        <v>43242</v>
      </c>
      <c r="EW4" s="128">
        <v>43243</v>
      </c>
      <c r="EX4" s="128">
        <v>43244</v>
      </c>
      <c r="EY4" s="128">
        <v>43245</v>
      </c>
      <c r="EZ4" s="128">
        <v>43246</v>
      </c>
      <c r="FA4" s="128">
        <v>43247</v>
      </c>
      <c r="FB4" s="128">
        <v>43248</v>
      </c>
      <c r="FC4" s="128">
        <v>43249</v>
      </c>
      <c r="FD4" s="128">
        <v>43250</v>
      </c>
      <c r="FE4" s="128">
        <v>43251</v>
      </c>
      <c r="FF4" s="128">
        <v>43252</v>
      </c>
      <c r="FG4" s="128">
        <v>43253</v>
      </c>
      <c r="FH4" s="128">
        <v>43254</v>
      </c>
      <c r="FI4" s="128">
        <v>43255</v>
      </c>
      <c r="FJ4" s="128">
        <v>43256</v>
      </c>
      <c r="FK4" s="128">
        <v>43257</v>
      </c>
      <c r="FL4" s="128">
        <v>43258</v>
      </c>
      <c r="FM4" s="128">
        <v>43259</v>
      </c>
      <c r="FN4" s="128">
        <v>43260</v>
      </c>
      <c r="FO4" s="128">
        <v>43261</v>
      </c>
      <c r="FP4" s="128">
        <v>43262</v>
      </c>
      <c r="FQ4" s="128">
        <v>43263</v>
      </c>
      <c r="FR4" s="128">
        <v>43264</v>
      </c>
      <c r="FS4" s="128">
        <v>43265</v>
      </c>
      <c r="FT4" s="128">
        <v>43266</v>
      </c>
      <c r="FU4" s="128">
        <v>43267</v>
      </c>
      <c r="FV4" s="128">
        <v>43268</v>
      </c>
      <c r="FW4" s="128">
        <v>43269</v>
      </c>
      <c r="FX4" s="128">
        <v>43270</v>
      </c>
      <c r="FY4" s="128">
        <v>43271</v>
      </c>
      <c r="FZ4" s="128">
        <v>43272</v>
      </c>
      <c r="GA4" s="128">
        <v>43273</v>
      </c>
      <c r="GB4" s="128">
        <v>43274</v>
      </c>
      <c r="GC4" s="128">
        <v>43275</v>
      </c>
      <c r="GD4" s="128">
        <v>43276</v>
      </c>
      <c r="GE4" s="128">
        <v>43277</v>
      </c>
      <c r="GF4" s="128">
        <v>43278</v>
      </c>
      <c r="GG4" s="128">
        <v>43279</v>
      </c>
      <c r="GH4" s="128">
        <v>43280</v>
      </c>
      <c r="GI4" s="128">
        <v>43281</v>
      </c>
      <c r="GJ4" s="128">
        <v>43282</v>
      </c>
      <c r="GK4" s="128">
        <v>43283</v>
      </c>
      <c r="GL4" s="128">
        <v>43284</v>
      </c>
      <c r="GM4" s="128">
        <v>43285</v>
      </c>
      <c r="GN4" s="128">
        <v>43286</v>
      </c>
      <c r="GO4" s="128">
        <v>43287</v>
      </c>
      <c r="GP4" s="128">
        <v>43288</v>
      </c>
      <c r="GQ4" s="128">
        <v>43289</v>
      </c>
      <c r="GR4" s="128">
        <v>43290</v>
      </c>
      <c r="GS4" s="128">
        <v>43291</v>
      </c>
      <c r="GT4" s="128">
        <v>43292</v>
      </c>
      <c r="GU4" s="128">
        <v>43293</v>
      </c>
      <c r="GV4" s="128">
        <v>43294</v>
      </c>
      <c r="GW4" s="128">
        <v>43295</v>
      </c>
      <c r="GX4" s="128">
        <v>43296</v>
      </c>
      <c r="GY4" s="128">
        <v>43297</v>
      </c>
      <c r="GZ4" s="128">
        <v>43298</v>
      </c>
      <c r="HA4" s="128">
        <v>43299</v>
      </c>
      <c r="HB4" s="128">
        <v>43300</v>
      </c>
      <c r="HC4" s="128">
        <v>43301</v>
      </c>
      <c r="HD4" s="128">
        <v>43302</v>
      </c>
      <c r="HE4" s="128">
        <v>43303</v>
      </c>
      <c r="HF4" s="128">
        <v>43304</v>
      </c>
      <c r="HG4" s="128">
        <v>43305</v>
      </c>
      <c r="HH4" s="128">
        <v>43306</v>
      </c>
      <c r="HI4" s="128">
        <v>43307</v>
      </c>
      <c r="HJ4" s="128">
        <v>43308</v>
      </c>
      <c r="HK4" s="128">
        <v>43309</v>
      </c>
      <c r="HL4" s="128">
        <v>43310</v>
      </c>
      <c r="HM4" s="128">
        <v>43311</v>
      </c>
      <c r="HN4" s="128">
        <v>43312</v>
      </c>
      <c r="HO4" s="128">
        <v>43313</v>
      </c>
      <c r="HP4" s="128">
        <v>43314</v>
      </c>
      <c r="HQ4" s="128">
        <v>43315</v>
      </c>
      <c r="HR4" s="128">
        <v>43316</v>
      </c>
      <c r="HS4" s="128">
        <v>43317</v>
      </c>
      <c r="HT4" s="128">
        <v>43318</v>
      </c>
      <c r="HU4" s="128">
        <v>43319</v>
      </c>
      <c r="HV4" s="128">
        <v>43320</v>
      </c>
      <c r="HW4" s="128">
        <v>43321</v>
      </c>
      <c r="HX4" s="128">
        <v>43322</v>
      </c>
      <c r="HY4" s="128">
        <v>43323</v>
      </c>
      <c r="HZ4" s="128">
        <v>43324</v>
      </c>
      <c r="IA4" s="128">
        <v>43325</v>
      </c>
      <c r="IB4" s="128">
        <v>43326</v>
      </c>
      <c r="IC4" s="128">
        <v>43327</v>
      </c>
      <c r="ID4" s="128">
        <v>43328</v>
      </c>
      <c r="IE4" s="128">
        <v>43329</v>
      </c>
      <c r="IF4" s="128">
        <v>43330</v>
      </c>
      <c r="IG4" s="128">
        <v>43331</v>
      </c>
      <c r="IH4" s="128">
        <v>43332</v>
      </c>
      <c r="II4" s="128">
        <v>43333</v>
      </c>
      <c r="IJ4" s="128">
        <v>43334</v>
      </c>
      <c r="IK4" s="128">
        <v>43335</v>
      </c>
      <c r="IL4" s="128">
        <v>43336</v>
      </c>
      <c r="IM4" s="128">
        <v>43337</v>
      </c>
      <c r="IN4" s="128">
        <v>43338</v>
      </c>
      <c r="IO4" s="128">
        <v>43339</v>
      </c>
      <c r="IP4" s="128">
        <v>43340</v>
      </c>
      <c r="IQ4" s="128">
        <v>43341</v>
      </c>
      <c r="IR4" s="128">
        <v>43342</v>
      </c>
      <c r="IS4" s="128">
        <v>43343</v>
      </c>
      <c r="IT4" s="128">
        <v>43344</v>
      </c>
      <c r="IU4" s="128">
        <v>43345</v>
      </c>
      <c r="IV4" s="128">
        <v>43346</v>
      </c>
      <c r="IW4" s="128">
        <v>43347</v>
      </c>
      <c r="IX4" s="128">
        <v>43348</v>
      </c>
      <c r="IY4" s="128">
        <v>43349</v>
      </c>
      <c r="IZ4" s="128">
        <v>43350</v>
      </c>
      <c r="JA4" s="128">
        <v>43351</v>
      </c>
      <c r="JB4" s="128">
        <v>43352</v>
      </c>
      <c r="JC4" s="128">
        <v>43353</v>
      </c>
      <c r="JD4" s="128">
        <v>43354</v>
      </c>
      <c r="JE4" s="128">
        <v>43355</v>
      </c>
      <c r="JF4" s="128">
        <v>43356</v>
      </c>
      <c r="JG4" s="128">
        <v>43357</v>
      </c>
      <c r="JH4" s="128">
        <v>43358</v>
      </c>
      <c r="JI4" s="128">
        <v>43359</v>
      </c>
      <c r="JJ4" s="128">
        <v>43360</v>
      </c>
      <c r="JK4" s="128">
        <v>43361</v>
      </c>
      <c r="JL4" s="128">
        <v>43362</v>
      </c>
      <c r="JM4" s="128">
        <v>43363</v>
      </c>
      <c r="JN4" s="128">
        <v>43364</v>
      </c>
      <c r="JO4" s="128">
        <v>43365</v>
      </c>
      <c r="JP4" s="128">
        <v>43366</v>
      </c>
      <c r="JQ4" s="128">
        <v>43367</v>
      </c>
      <c r="JR4" s="128">
        <v>43368</v>
      </c>
      <c r="JS4" s="128">
        <v>43369</v>
      </c>
      <c r="JT4" s="128">
        <v>43370</v>
      </c>
      <c r="JU4" s="128">
        <v>43371</v>
      </c>
      <c r="JV4" s="128">
        <v>43372</v>
      </c>
      <c r="JW4" s="128">
        <v>43373</v>
      </c>
      <c r="JX4" s="128">
        <v>43374</v>
      </c>
      <c r="JY4" s="128">
        <v>43375</v>
      </c>
      <c r="JZ4" s="128">
        <v>43376</v>
      </c>
      <c r="KA4" s="128">
        <v>43377</v>
      </c>
      <c r="KB4" s="128">
        <v>43378</v>
      </c>
      <c r="KC4" s="128">
        <v>43379</v>
      </c>
      <c r="KD4" s="128">
        <v>43380</v>
      </c>
      <c r="KE4" s="128">
        <v>43381</v>
      </c>
      <c r="KF4" s="128">
        <v>43382</v>
      </c>
      <c r="KG4" s="128">
        <v>43383</v>
      </c>
      <c r="KH4" s="128">
        <v>43384</v>
      </c>
      <c r="KI4" s="128">
        <v>43385</v>
      </c>
      <c r="KJ4" s="128">
        <v>43386</v>
      </c>
      <c r="KK4" s="128">
        <v>43387</v>
      </c>
      <c r="KL4" s="128">
        <v>43388</v>
      </c>
      <c r="KM4" s="128">
        <v>43389</v>
      </c>
      <c r="KN4" s="128">
        <v>43390</v>
      </c>
      <c r="KO4" s="128">
        <v>43391</v>
      </c>
      <c r="KP4" s="128">
        <v>43392</v>
      </c>
      <c r="KQ4" s="128">
        <v>43393</v>
      </c>
      <c r="KR4" s="128">
        <v>43394</v>
      </c>
      <c r="KS4" s="128">
        <v>43395</v>
      </c>
      <c r="KT4" s="128">
        <v>43396</v>
      </c>
      <c r="KU4" s="128">
        <v>43397</v>
      </c>
      <c r="KV4" s="128">
        <v>43398</v>
      </c>
      <c r="KW4" s="128">
        <v>43399</v>
      </c>
      <c r="KX4" s="128">
        <v>43400</v>
      </c>
      <c r="KY4" s="128">
        <v>43401</v>
      </c>
      <c r="KZ4" s="128">
        <v>43402</v>
      </c>
      <c r="LA4" s="128">
        <v>43403</v>
      </c>
      <c r="LB4" s="128">
        <v>43404</v>
      </c>
      <c r="LC4" s="128">
        <v>43405</v>
      </c>
      <c r="LD4" s="128">
        <v>43406</v>
      </c>
      <c r="LE4" s="128">
        <v>43407</v>
      </c>
      <c r="LF4" s="128">
        <v>43408</v>
      </c>
      <c r="LG4" s="128">
        <v>43409</v>
      </c>
      <c r="LH4" s="128">
        <v>43410</v>
      </c>
      <c r="LI4" s="128">
        <v>43411</v>
      </c>
      <c r="LJ4" s="128">
        <v>43412</v>
      </c>
      <c r="LK4" s="128">
        <v>43413</v>
      </c>
      <c r="LL4" s="128">
        <v>43414</v>
      </c>
      <c r="LM4" s="128">
        <v>43415</v>
      </c>
      <c r="LN4" s="128">
        <v>43416</v>
      </c>
      <c r="LO4" s="128">
        <v>43417</v>
      </c>
      <c r="LP4" s="128">
        <v>43418</v>
      </c>
      <c r="LQ4" s="128">
        <v>43419</v>
      </c>
      <c r="LR4" s="128">
        <v>43420</v>
      </c>
      <c r="LS4" s="128">
        <v>43421</v>
      </c>
      <c r="LT4" s="128">
        <v>43422</v>
      </c>
      <c r="LU4" s="128">
        <v>43423</v>
      </c>
      <c r="LV4" s="128">
        <v>43424</v>
      </c>
      <c r="LW4" s="128">
        <v>43425</v>
      </c>
      <c r="LX4" s="128">
        <v>43426</v>
      </c>
      <c r="LY4" s="128">
        <v>43427</v>
      </c>
      <c r="LZ4" s="128">
        <v>43428</v>
      </c>
      <c r="MA4" s="128">
        <v>43429</v>
      </c>
      <c r="MB4" s="128">
        <v>43430</v>
      </c>
      <c r="MC4" s="128">
        <v>43431</v>
      </c>
      <c r="MD4" s="128">
        <v>43432</v>
      </c>
      <c r="ME4" s="128">
        <v>43433</v>
      </c>
      <c r="MF4" s="128">
        <v>43434</v>
      </c>
      <c r="MG4" s="128">
        <v>43435</v>
      </c>
      <c r="MH4" s="128">
        <v>43436</v>
      </c>
      <c r="MI4" s="128">
        <v>43437</v>
      </c>
      <c r="MJ4" s="128">
        <v>43438</v>
      </c>
      <c r="MK4" s="128">
        <v>43439</v>
      </c>
      <c r="ML4" s="128">
        <v>43440</v>
      </c>
      <c r="MM4" s="128">
        <v>43441</v>
      </c>
      <c r="MN4" s="128">
        <v>43442</v>
      </c>
      <c r="MO4" s="128">
        <v>43443</v>
      </c>
      <c r="MP4" s="128">
        <v>43444</v>
      </c>
      <c r="MQ4" s="128">
        <v>43445</v>
      </c>
      <c r="MR4" s="128">
        <v>43446</v>
      </c>
      <c r="MS4" s="128">
        <v>43447</v>
      </c>
      <c r="MT4" s="128">
        <v>43448</v>
      </c>
      <c r="MU4" s="128">
        <v>43449</v>
      </c>
      <c r="MV4" s="128">
        <v>43450</v>
      </c>
      <c r="MW4" s="128">
        <v>43451</v>
      </c>
      <c r="MX4" s="128">
        <v>43452</v>
      </c>
      <c r="MY4" s="128">
        <v>43453</v>
      </c>
      <c r="MZ4" s="128">
        <v>43454</v>
      </c>
      <c r="NA4" s="128">
        <v>43455</v>
      </c>
      <c r="NB4" s="128">
        <v>43456</v>
      </c>
      <c r="NC4" s="128">
        <v>43457</v>
      </c>
      <c r="ND4" s="128">
        <v>43458</v>
      </c>
      <c r="NE4" s="128">
        <v>43459</v>
      </c>
      <c r="NF4" s="128">
        <v>43460</v>
      </c>
      <c r="NG4" s="128">
        <v>43461</v>
      </c>
      <c r="NH4" s="128">
        <v>43462</v>
      </c>
      <c r="NI4" s="128">
        <v>43463</v>
      </c>
      <c r="NJ4" s="128">
        <v>43464</v>
      </c>
      <c r="NK4" s="128">
        <v>43465</v>
      </c>
      <c r="NL4" s="128">
        <v>43466</v>
      </c>
      <c r="NM4" s="128">
        <v>43467</v>
      </c>
      <c r="NN4" s="128">
        <v>43468</v>
      </c>
      <c r="NO4" s="128">
        <v>43469</v>
      </c>
      <c r="NP4" s="128">
        <v>43470</v>
      </c>
      <c r="NQ4" s="128">
        <v>43471</v>
      </c>
    </row>
    <row r="5" spans="1:381" ht="15.75" x14ac:dyDescent="0.2">
      <c r="A5" s="310" t="str">
        <f>IF((HLOOKUP(A2,K4:NQ6,3,0))="LUN", "Ok", "EL primer dia siempre tiene que ser Lunes")</f>
        <v>Ok</v>
      </c>
      <c r="B5" s="310"/>
      <c r="C5" s="310"/>
      <c r="D5" s="306" t="s">
        <v>11</v>
      </c>
      <c r="E5" s="306"/>
      <c r="F5" s="306"/>
      <c r="G5" s="306"/>
      <c r="H5" s="306"/>
      <c r="I5" s="306"/>
      <c r="J5" s="306"/>
      <c r="K5" s="94">
        <v>364</v>
      </c>
      <c r="L5" s="94">
        <v>365</v>
      </c>
      <c r="M5" s="94">
        <v>366</v>
      </c>
      <c r="N5" s="94">
        <v>1</v>
      </c>
      <c r="O5" s="94">
        <v>2</v>
      </c>
      <c r="P5" s="94">
        <v>3</v>
      </c>
      <c r="Q5" s="94">
        <v>4</v>
      </c>
      <c r="R5" s="94">
        <v>5</v>
      </c>
      <c r="S5" s="94">
        <v>6</v>
      </c>
      <c r="T5" s="94">
        <v>7</v>
      </c>
      <c r="U5" s="94">
        <v>8</v>
      </c>
      <c r="V5" s="94">
        <v>9</v>
      </c>
      <c r="W5" s="94">
        <v>10</v>
      </c>
      <c r="X5" s="94">
        <v>11</v>
      </c>
      <c r="Y5" s="94">
        <v>12</v>
      </c>
      <c r="Z5" s="94">
        <v>13</v>
      </c>
      <c r="AA5" s="94">
        <v>14</v>
      </c>
      <c r="AB5" s="94">
        <v>15</v>
      </c>
      <c r="AC5" s="94">
        <v>16</v>
      </c>
      <c r="AD5" s="94">
        <v>17</v>
      </c>
      <c r="AE5" s="94">
        <v>18</v>
      </c>
      <c r="AF5" s="94">
        <v>19</v>
      </c>
      <c r="AG5" s="94">
        <v>20</v>
      </c>
      <c r="AH5" s="94">
        <v>21</v>
      </c>
      <c r="AI5" s="94">
        <v>22</v>
      </c>
      <c r="AJ5" s="94">
        <v>23</v>
      </c>
      <c r="AK5" s="94">
        <v>24</v>
      </c>
      <c r="AL5" s="94">
        <v>25</v>
      </c>
      <c r="AM5" s="94">
        <v>26</v>
      </c>
      <c r="AN5" s="94">
        <v>27</v>
      </c>
      <c r="AO5" s="94">
        <v>28</v>
      </c>
      <c r="AP5" s="94">
        <v>29</v>
      </c>
      <c r="AQ5" s="94">
        <v>30</v>
      </c>
      <c r="AR5" s="94">
        <v>31</v>
      </c>
      <c r="AS5" s="94">
        <v>32</v>
      </c>
      <c r="AT5" s="94">
        <v>33</v>
      </c>
      <c r="AU5" s="94">
        <v>34</v>
      </c>
      <c r="AV5" s="94">
        <v>35</v>
      </c>
      <c r="AW5" s="94">
        <v>36</v>
      </c>
      <c r="AX5" s="94">
        <v>37</v>
      </c>
      <c r="AY5" s="94">
        <v>38</v>
      </c>
      <c r="AZ5" s="94">
        <v>39</v>
      </c>
      <c r="BA5" s="94">
        <v>40</v>
      </c>
      <c r="BB5" s="94">
        <v>41</v>
      </c>
      <c r="BC5" s="94">
        <v>42</v>
      </c>
      <c r="BD5" s="94">
        <v>43</v>
      </c>
      <c r="BE5" s="94">
        <v>44</v>
      </c>
      <c r="BF5" s="94">
        <v>45</v>
      </c>
      <c r="BG5" s="94">
        <v>46</v>
      </c>
      <c r="BH5" s="94">
        <v>47</v>
      </c>
      <c r="BI5" s="94">
        <v>48</v>
      </c>
      <c r="BJ5" s="94">
        <v>49</v>
      </c>
      <c r="BK5" s="94">
        <v>50</v>
      </c>
      <c r="BL5" s="94">
        <v>51</v>
      </c>
      <c r="BM5" s="94">
        <v>52</v>
      </c>
      <c r="BN5" s="94">
        <v>53</v>
      </c>
      <c r="BO5" s="94">
        <v>54</v>
      </c>
      <c r="BP5" s="94">
        <v>55</v>
      </c>
      <c r="BQ5" s="94">
        <v>56</v>
      </c>
      <c r="BR5" s="94">
        <v>57</v>
      </c>
      <c r="BS5" s="94">
        <v>58</v>
      </c>
      <c r="BT5" s="94">
        <v>59</v>
      </c>
      <c r="BU5" s="94">
        <v>60</v>
      </c>
      <c r="BV5" s="94">
        <v>61</v>
      </c>
      <c r="BW5" s="94">
        <v>62</v>
      </c>
      <c r="BX5" s="94">
        <v>63</v>
      </c>
      <c r="BY5" s="94">
        <v>64</v>
      </c>
      <c r="BZ5" s="94">
        <v>65</v>
      </c>
      <c r="CA5" s="94">
        <v>66</v>
      </c>
      <c r="CB5" s="94">
        <v>67</v>
      </c>
      <c r="CC5" s="94">
        <v>68</v>
      </c>
      <c r="CD5" s="94">
        <v>69</v>
      </c>
      <c r="CE5" s="94">
        <v>70</v>
      </c>
      <c r="CF5" s="94">
        <v>71</v>
      </c>
      <c r="CG5" s="94">
        <v>72</v>
      </c>
      <c r="CH5" s="94">
        <v>73</v>
      </c>
      <c r="CI5" s="94">
        <v>74</v>
      </c>
      <c r="CJ5" s="94">
        <v>75</v>
      </c>
      <c r="CK5" s="94">
        <v>76</v>
      </c>
      <c r="CL5" s="94">
        <v>77</v>
      </c>
      <c r="CM5" s="94">
        <v>78</v>
      </c>
      <c r="CN5" s="94">
        <v>79</v>
      </c>
      <c r="CO5" s="94">
        <v>80</v>
      </c>
      <c r="CP5" s="94">
        <v>81</v>
      </c>
      <c r="CQ5" s="94">
        <v>82</v>
      </c>
      <c r="CR5" s="94">
        <v>83</v>
      </c>
      <c r="CS5" s="94">
        <v>84</v>
      </c>
      <c r="CT5" s="94">
        <v>85</v>
      </c>
      <c r="CU5" s="94">
        <v>86</v>
      </c>
      <c r="CV5" s="94">
        <v>87</v>
      </c>
      <c r="CW5" s="94">
        <v>88</v>
      </c>
      <c r="CX5" s="94">
        <v>89</v>
      </c>
      <c r="CY5" s="94">
        <v>90</v>
      </c>
      <c r="CZ5" s="94">
        <v>91</v>
      </c>
      <c r="DA5" s="94">
        <v>92</v>
      </c>
      <c r="DB5" s="94">
        <v>93</v>
      </c>
      <c r="DC5" s="94">
        <v>94</v>
      </c>
      <c r="DD5" s="94">
        <v>95</v>
      </c>
      <c r="DE5" s="94">
        <v>96</v>
      </c>
      <c r="DF5" s="94">
        <v>97</v>
      </c>
      <c r="DG5" s="94">
        <v>98</v>
      </c>
      <c r="DH5" s="94">
        <v>99</v>
      </c>
      <c r="DI5" s="94">
        <v>100</v>
      </c>
      <c r="DJ5" s="94">
        <v>101</v>
      </c>
      <c r="DK5" s="94">
        <v>102</v>
      </c>
      <c r="DL5" s="94">
        <v>103</v>
      </c>
      <c r="DM5" s="94">
        <v>104</v>
      </c>
      <c r="DN5" s="94">
        <v>105</v>
      </c>
      <c r="DO5" s="94">
        <v>106</v>
      </c>
      <c r="DP5" s="94">
        <v>107</v>
      </c>
      <c r="DQ5" s="94">
        <v>108</v>
      </c>
      <c r="DR5" s="94">
        <v>109</v>
      </c>
      <c r="DS5" s="94">
        <v>110</v>
      </c>
      <c r="DT5" s="94">
        <v>111</v>
      </c>
      <c r="DU5" s="94">
        <v>112</v>
      </c>
      <c r="DV5" s="94">
        <v>113</v>
      </c>
      <c r="DW5" s="94">
        <v>114</v>
      </c>
      <c r="DX5" s="94">
        <v>115</v>
      </c>
      <c r="DY5" s="94">
        <v>116</v>
      </c>
      <c r="DZ5" s="94">
        <v>117</v>
      </c>
      <c r="EA5" s="94">
        <v>118</v>
      </c>
      <c r="EB5" s="94">
        <v>119</v>
      </c>
      <c r="EC5" s="94">
        <v>120</v>
      </c>
      <c r="ED5" s="94">
        <v>121</v>
      </c>
      <c r="EE5" s="94">
        <v>122</v>
      </c>
      <c r="EF5" s="94">
        <v>123</v>
      </c>
      <c r="EG5" s="94">
        <v>124</v>
      </c>
      <c r="EH5" s="94">
        <v>125</v>
      </c>
      <c r="EI5" s="94">
        <v>126</v>
      </c>
      <c r="EJ5" s="94">
        <v>127</v>
      </c>
      <c r="EK5" s="94">
        <v>128</v>
      </c>
      <c r="EL5" s="94">
        <v>129</v>
      </c>
      <c r="EM5" s="94">
        <v>130</v>
      </c>
      <c r="EN5" s="94">
        <v>131</v>
      </c>
      <c r="EO5" s="94">
        <v>132</v>
      </c>
      <c r="EP5" s="94">
        <v>133</v>
      </c>
      <c r="EQ5" s="94">
        <v>134</v>
      </c>
      <c r="ER5" s="94">
        <v>135</v>
      </c>
      <c r="ES5" s="94">
        <v>136</v>
      </c>
      <c r="ET5" s="94">
        <v>137</v>
      </c>
      <c r="EU5" s="94">
        <v>138</v>
      </c>
      <c r="EV5" s="94">
        <v>139</v>
      </c>
      <c r="EW5" s="94">
        <v>140</v>
      </c>
      <c r="EX5" s="94">
        <v>141</v>
      </c>
      <c r="EY5" s="94">
        <v>142</v>
      </c>
      <c r="EZ5" s="94">
        <v>143</v>
      </c>
      <c r="FA5" s="94">
        <v>144</v>
      </c>
      <c r="FB5" s="94">
        <v>145</v>
      </c>
      <c r="FC5" s="94">
        <v>146</v>
      </c>
      <c r="FD5" s="94">
        <v>147</v>
      </c>
      <c r="FE5" s="94">
        <v>148</v>
      </c>
      <c r="FF5" s="94">
        <v>149</v>
      </c>
      <c r="FG5" s="94">
        <v>150</v>
      </c>
      <c r="FH5" s="94">
        <v>151</v>
      </c>
      <c r="FI5" s="94">
        <v>152</v>
      </c>
      <c r="FJ5" s="94">
        <v>153</v>
      </c>
      <c r="FK5" s="94">
        <v>154</v>
      </c>
      <c r="FL5" s="94">
        <v>155</v>
      </c>
      <c r="FM5" s="94">
        <v>156</v>
      </c>
      <c r="FN5" s="94">
        <v>157</v>
      </c>
      <c r="FO5" s="94">
        <v>158</v>
      </c>
      <c r="FP5" s="94">
        <v>159</v>
      </c>
      <c r="FQ5" s="94">
        <v>160</v>
      </c>
      <c r="FR5" s="94">
        <v>161</v>
      </c>
      <c r="FS5" s="94">
        <v>162</v>
      </c>
      <c r="FT5" s="94">
        <v>163</v>
      </c>
      <c r="FU5" s="94">
        <v>164</v>
      </c>
      <c r="FV5" s="94">
        <v>165</v>
      </c>
      <c r="FW5" s="94">
        <v>166</v>
      </c>
      <c r="FX5" s="94">
        <v>167</v>
      </c>
      <c r="FY5" s="94">
        <v>168</v>
      </c>
      <c r="FZ5" s="94">
        <v>169</v>
      </c>
      <c r="GA5" s="94">
        <v>170</v>
      </c>
      <c r="GB5" s="94">
        <v>171</v>
      </c>
      <c r="GC5" s="94">
        <v>172</v>
      </c>
      <c r="GD5" s="94">
        <v>173</v>
      </c>
      <c r="GE5" s="94">
        <v>174</v>
      </c>
      <c r="GF5" s="94">
        <v>175</v>
      </c>
      <c r="GG5" s="94">
        <v>176</v>
      </c>
      <c r="GH5" s="94">
        <v>177</v>
      </c>
      <c r="GI5" s="94">
        <v>178</v>
      </c>
      <c r="GJ5" s="94">
        <v>179</v>
      </c>
      <c r="GK5" s="94">
        <v>180</v>
      </c>
      <c r="GL5" s="94">
        <v>181</v>
      </c>
      <c r="GM5" s="94">
        <v>182</v>
      </c>
      <c r="GN5" s="94">
        <v>183</v>
      </c>
      <c r="GO5" s="94">
        <v>184</v>
      </c>
      <c r="GP5" s="94">
        <v>185</v>
      </c>
      <c r="GQ5" s="94">
        <v>186</v>
      </c>
      <c r="GR5" s="94">
        <v>187</v>
      </c>
      <c r="GS5" s="94">
        <v>188</v>
      </c>
      <c r="GT5" s="94">
        <v>189</v>
      </c>
      <c r="GU5" s="94">
        <v>190</v>
      </c>
      <c r="GV5" s="94">
        <v>191</v>
      </c>
      <c r="GW5" s="94">
        <v>192</v>
      </c>
      <c r="GX5" s="94">
        <v>193</v>
      </c>
      <c r="GY5" s="94">
        <v>194</v>
      </c>
      <c r="GZ5" s="94">
        <v>195</v>
      </c>
      <c r="HA5" s="94">
        <v>196</v>
      </c>
      <c r="HB5" s="94">
        <v>197</v>
      </c>
      <c r="HC5" s="94">
        <v>198</v>
      </c>
      <c r="HD5" s="94">
        <v>199</v>
      </c>
      <c r="HE5" s="94">
        <v>200</v>
      </c>
      <c r="HF5" s="94">
        <v>201</v>
      </c>
      <c r="HG5" s="94">
        <v>202</v>
      </c>
      <c r="HH5" s="94">
        <v>203</v>
      </c>
      <c r="HI5" s="94">
        <v>204</v>
      </c>
      <c r="HJ5" s="94">
        <v>205</v>
      </c>
      <c r="HK5" s="94">
        <v>206</v>
      </c>
      <c r="HL5" s="94">
        <v>207</v>
      </c>
      <c r="HM5" s="94">
        <v>208</v>
      </c>
      <c r="HN5" s="94">
        <v>209</v>
      </c>
      <c r="HO5" s="94">
        <v>210</v>
      </c>
      <c r="HP5" s="94">
        <v>211</v>
      </c>
      <c r="HQ5" s="94">
        <v>212</v>
      </c>
      <c r="HR5" s="94">
        <v>213</v>
      </c>
      <c r="HS5" s="94">
        <v>214</v>
      </c>
      <c r="HT5" s="94">
        <v>215</v>
      </c>
      <c r="HU5" s="94">
        <v>216</v>
      </c>
      <c r="HV5" s="94">
        <v>217</v>
      </c>
      <c r="HW5" s="94">
        <v>218</v>
      </c>
      <c r="HX5" s="94">
        <v>219</v>
      </c>
      <c r="HY5" s="94">
        <v>220</v>
      </c>
      <c r="HZ5" s="94">
        <v>221</v>
      </c>
      <c r="IA5" s="94">
        <v>222</v>
      </c>
      <c r="IB5" s="94">
        <v>223</v>
      </c>
      <c r="IC5" s="94">
        <v>224</v>
      </c>
      <c r="ID5" s="94">
        <v>225</v>
      </c>
      <c r="IE5" s="94">
        <v>226</v>
      </c>
      <c r="IF5" s="94">
        <v>227</v>
      </c>
      <c r="IG5" s="94">
        <v>228</v>
      </c>
      <c r="IH5" s="94">
        <v>229</v>
      </c>
      <c r="II5" s="94">
        <v>230</v>
      </c>
      <c r="IJ5" s="94">
        <v>231</v>
      </c>
      <c r="IK5" s="94">
        <v>232</v>
      </c>
      <c r="IL5" s="94">
        <v>233</v>
      </c>
      <c r="IM5" s="94">
        <v>234</v>
      </c>
      <c r="IN5" s="94">
        <v>235</v>
      </c>
      <c r="IO5" s="94">
        <v>236</v>
      </c>
      <c r="IP5" s="94">
        <v>237</v>
      </c>
      <c r="IQ5" s="94">
        <v>238</v>
      </c>
      <c r="IR5" s="94">
        <v>239</v>
      </c>
      <c r="IS5" s="94">
        <v>240</v>
      </c>
      <c r="IT5" s="94">
        <v>241</v>
      </c>
      <c r="IU5" s="94">
        <v>242</v>
      </c>
      <c r="IV5" s="94">
        <v>243</v>
      </c>
      <c r="IW5" s="94">
        <v>244</v>
      </c>
      <c r="IX5" s="94">
        <v>245</v>
      </c>
      <c r="IY5" s="94">
        <v>246</v>
      </c>
      <c r="IZ5" s="94">
        <v>247</v>
      </c>
      <c r="JA5" s="94">
        <v>248</v>
      </c>
      <c r="JB5" s="94">
        <v>249</v>
      </c>
      <c r="JC5" s="94">
        <v>250</v>
      </c>
      <c r="JD5" s="94">
        <v>251</v>
      </c>
      <c r="JE5" s="94">
        <v>252</v>
      </c>
      <c r="JF5" s="94">
        <v>253</v>
      </c>
      <c r="JG5" s="94">
        <v>254</v>
      </c>
      <c r="JH5" s="94">
        <v>255</v>
      </c>
      <c r="JI5" s="94">
        <v>256</v>
      </c>
      <c r="JJ5" s="94">
        <v>257</v>
      </c>
      <c r="JK5" s="94">
        <v>258</v>
      </c>
      <c r="JL5" s="94">
        <v>259</v>
      </c>
      <c r="JM5" s="94">
        <v>260</v>
      </c>
      <c r="JN5" s="94">
        <v>261</v>
      </c>
      <c r="JO5" s="94">
        <v>262</v>
      </c>
      <c r="JP5" s="94">
        <v>263</v>
      </c>
      <c r="JQ5" s="94">
        <v>264</v>
      </c>
      <c r="JR5" s="94">
        <v>265</v>
      </c>
      <c r="JS5" s="94">
        <v>266</v>
      </c>
      <c r="JT5" s="94">
        <v>267</v>
      </c>
      <c r="JU5" s="94">
        <v>268</v>
      </c>
      <c r="JV5" s="94">
        <v>269</v>
      </c>
      <c r="JW5" s="94">
        <v>270</v>
      </c>
      <c r="JX5" s="94">
        <v>271</v>
      </c>
      <c r="JY5" s="94">
        <v>272</v>
      </c>
      <c r="JZ5" s="94">
        <v>273</v>
      </c>
      <c r="KA5" s="94">
        <v>274</v>
      </c>
      <c r="KB5" s="94">
        <v>275</v>
      </c>
      <c r="KC5" s="94">
        <v>276</v>
      </c>
      <c r="KD5" s="94">
        <v>277</v>
      </c>
      <c r="KE5" s="94">
        <v>278</v>
      </c>
      <c r="KF5" s="94">
        <v>279</v>
      </c>
      <c r="KG5" s="94">
        <v>280</v>
      </c>
      <c r="KH5" s="94">
        <v>281</v>
      </c>
      <c r="KI5" s="94">
        <v>282</v>
      </c>
      <c r="KJ5" s="94">
        <v>283</v>
      </c>
      <c r="KK5" s="94">
        <v>284</v>
      </c>
      <c r="KL5" s="94">
        <v>285</v>
      </c>
      <c r="KM5" s="94">
        <v>286</v>
      </c>
      <c r="KN5" s="94">
        <v>287</v>
      </c>
      <c r="KO5" s="94">
        <v>288</v>
      </c>
      <c r="KP5" s="94">
        <v>289</v>
      </c>
      <c r="KQ5" s="94">
        <v>290</v>
      </c>
      <c r="KR5" s="94">
        <v>291</v>
      </c>
      <c r="KS5" s="94">
        <v>292</v>
      </c>
      <c r="KT5" s="94">
        <v>293</v>
      </c>
      <c r="KU5" s="94">
        <v>294</v>
      </c>
      <c r="KV5" s="94">
        <v>295</v>
      </c>
      <c r="KW5" s="94">
        <v>296</v>
      </c>
      <c r="KX5" s="94">
        <v>297</v>
      </c>
      <c r="KY5" s="94">
        <v>298</v>
      </c>
      <c r="KZ5" s="94">
        <v>299</v>
      </c>
      <c r="LA5" s="94">
        <v>300</v>
      </c>
      <c r="LB5" s="94">
        <v>301</v>
      </c>
      <c r="LC5" s="94">
        <v>302</v>
      </c>
      <c r="LD5" s="94">
        <v>303</v>
      </c>
      <c r="LE5" s="94">
        <v>304</v>
      </c>
      <c r="LF5" s="94">
        <v>305</v>
      </c>
      <c r="LG5" s="94">
        <v>306</v>
      </c>
      <c r="LH5" s="94">
        <v>307</v>
      </c>
      <c r="LI5" s="94">
        <v>308</v>
      </c>
      <c r="LJ5" s="94">
        <v>309</v>
      </c>
      <c r="LK5" s="94">
        <v>310</v>
      </c>
      <c r="LL5" s="94">
        <v>311</v>
      </c>
      <c r="LM5" s="94">
        <v>312</v>
      </c>
      <c r="LN5" s="94">
        <v>313</v>
      </c>
      <c r="LO5" s="94">
        <v>314</v>
      </c>
      <c r="LP5" s="94">
        <v>315</v>
      </c>
      <c r="LQ5" s="94">
        <v>316</v>
      </c>
      <c r="LR5" s="94">
        <v>317</v>
      </c>
      <c r="LS5" s="94">
        <v>318</v>
      </c>
      <c r="LT5" s="94">
        <v>319</v>
      </c>
      <c r="LU5" s="94">
        <v>320</v>
      </c>
      <c r="LV5" s="94">
        <v>321</v>
      </c>
      <c r="LW5" s="94">
        <v>322</v>
      </c>
      <c r="LX5" s="94">
        <v>323</v>
      </c>
      <c r="LY5" s="94">
        <v>324</v>
      </c>
      <c r="LZ5" s="94">
        <v>325</v>
      </c>
      <c r="MA5" s="94">
        <v>326</v>
      </c>
      <c r="MB5" s="94">
        <v>327</v>
      </c>
      <c r="MC5" s="94">
        <v>328</v>
      </c>
      <c r="MD5" s="94">
        <v>329</v>
      </c>
      <c r="ME5" s="94">
        <v>330</v>
      </c>
      <c r="MF5" s="94">
        <v>331</v>
      </c>
      <c r="MG5" s="94">
        <v>332</v>
      </c>
      <c r="MH5" s="94">
        <v>333</v>
      </c>
      <c r="MI5" s="94">
        <v>334</v>
      </c>
      <c r="MJ5" s="94">
        <v>335</v>
      </c>
      <c r="MK5" s="94">
        <v>336</v>
      </c>
      <c r="ML5" s="94">
        <v>337</v>
      </c>
      <c r="MM5" s="94">
        <v>338</v>
      </c>
      <c r="MN5" s="94">
        <v>339</v>
      </c>
      <c r="MO5" s="94">
        <v>340</v>
      </c>
      <c r="MP5" s="94">
        <v>341</v>
      </c>
      <c r="MQ5" s="94">
        <v>342</v>
      </c>
      <c r="MR5" s="94">
        <v>343</v>
      </c>
      <c r="MS5" s="94">
        <v>344</v>
      </c>
      <c r="MT5" s="94">
        <v>345</v>
      </c>
      <c r="MU5" s="94">
        <v>346</v>
      </c>
      <c r="MV5" s="94">
        <v>347</v>
      </c>
      <c r="MW5" s="94">
        <v>348</v>
      </c>
      <c r="MX5" s="94">
        <v>349</v>
      </c>
      <c r="MY5" s="94">
        <v>350</v>
      </c>
      <c r="MZ5" s="94">
        <v>351</v>
      </c>
      <c r="NA5" s="94">
        <v>352</v>
      </c>
      <c r="NB5" s="94">
        <v>353</v>
      </c>
      <c r="NC5" s="94">
        <v>354</v>
      </c>
      <c r="ND5" s="94">
        <v>355</v>
      </c>
      <c r="NE5" s="94">
        <v>356</v>
      </c>
      <c r="NF5" s="94">
        <v>357</v>
      </c>
      <c r="NG5" s="94">
        <v>358</v>
      </c>
      <c r="NH5" s="94">
        <v>359</v>
      </c>
      <c r="NI5" s="94">
        <v>360</v>
      </c>
      <c r="NJ5" s="94">
        <v>361</v>
      </c>
      <c r="NK5" s="94">
        <v>362</v>
      </c>
      <c r="NL5" s="94">
        <v>363</v>
      </c>
      <c r="NM5" s="94">
        <v>364</v>
      </c>
      <c r="NN5" s="94">
        <v>365</v>
      </c>
      <c r="NO5" s="94">
        <v>1</v>
      </c>
      <c r="NP5" s="94">
        <v>2</v>
      </c>
      <c r="NQ5" s="94">
        <v>3</v>
      </c>
    </row>
    <row r="6" spans="1:381" x14ac:dyDescent="0.2">
      <c r="B6" s="96" t="s">
        <v>2</v>
      </c>
      <c r="D6" s="97" t="s">
        <v>3</v>
      </c>
      <c r="E6" s="97" t="s">
        <v>4</v>
      </c>
      <c r="F6" s="97" t="s">
        <v>5</v>
      </c>
      <c r="G6" s="97" t="s">
        <v>6</v>
      </c>
      <c r="H6" s="97" t="s">
        <v>7</v>
      </c>
      <c r="I6" s="97" t="s">
        <v>8</v>
      </c>
      <c r="J6" s="98" t="s">
        <v>9</v>
      </c>
      <c r="K6" s="98" t="s">
        <v>3</v>
      </c>
      <c r="L6" s="98" t="s">
        <v>4</v>
      </c>
      <c r="M6" s="98" t="s">
        <v>5</v>
      </c>
      <c r="N6" s="98" t="s">
        <v>6</v>
      </c>
      <c r="O6" s="98" t="s">
        <v>7</v>
      </c>
      <c r="P6" s="98" t="s">
        <v>8</v>
      </c>
      <c r="Q6" s="98" t="s">
        <v>9</v>
      </c>
      <c r="R6" s="98" t="s">
        <v>3</v>
      </c>
      <c r="S6" s="98" t="s">
        <v>4</v>
      </c>
      <c r="T6" s="98" t="s">
        <v>5</v>
      </c>
      <c r="U6" s="98" t="s">
        <v>6</v>
      </c>
      <c r="V6" s="98" t="s">
        <v>7</v>
      </c>
      <c r="W6" s="98" t="s">
        <v>8</v>
      </c>
      <c r="X6" s="98" t="s">
        <v>9</v>
      </c>
      <c r="Y6" s="98" t="s">
        <v>3</v>
      </c>
      <c r="Z6" s="98" t="s">
        <v>4</v>
      </c>
      <c r="AA6" s="98" t="s">
        <v>5</v>
      </c>
      <c r="AB6" s="98" t="s">
        <v>6</v>
      </c>
      <c r="AC6" s="98" t="s">
        <v>7</v>
      </c>
      <c r="AD6" s="98" t="s">
        <v>8</v>
      </c>
      <c r="AE6" s="98" t="s">
        <v>9</v>
      </c>
      <c r="AF6" s="98" t="s">
        <v>3</v>
      </c>
      <c r="AG6" s="98" t="s">
        <v>4</v>
      </c>
      <c r="AH6" s="98" t="s">
        <v>5</v>
      </c>
      <c r="AI6" s="98" t="s">
        <v>6</v>
      </c>
      <c r="AJ6" s="98" t="s">
        <v>7</v>
      </c>
      <c r="AK6" s="98" t="s">
        <v>8</v>
      </c>
      <c r="AL6" s="98" t="s">
        <v>9</v>
      </c>
      <c r="AM6" s="98" t="s">
        <v>3</v>
      </c>
      <c r="AN6" s="98" t="s">
        <v>4</v>
      </c>
      <c r="AO6" s="98" t="s">
        <v>5</v>
      </c>
      <c r="AP6" s="98" t="s">
        <v>6</v>
      </c>
      <c r="AQ6" s="98" t="s">
        <v>7</v>
      </c>
      <c r="AR6" s="98" t="s">
        <v>8</v>
      </c>
      <c r="AS6" s="98" t="s">
        <v>9</v>
      </c>
      <c r="AT6" s="98" t="s">
        <v>3</v>
      </c>
      <c r="AU6" s="98" t="s">
        <v>4</v>
      </c>
      <c r="AV6" s="98" t="s">
        <v>5</v>
      </c>
      <c r="AW6" s="98" t="s">
        <v>6</v>
      </c>
      <c r="AX6" s="98" t="s">
        <v>7</v>
      </c>
      <c r="AY6" s="98" t="s">
        <v>8</v>
      </c>
      <c r="AZ6" s="98" t="s">
        <v>9</v>
      </c>
      <c r="BA6" s="98" t="s">
        <v>3</v>
      </c>
      <c r="BB6" s="98" t="s">
        <v>4</v>
      </c>
      <c r="BC6" s="98" t="s">
        <v>5</v>
      </c>
      <c r="BD6" s="98" t="s">
        <v>6</v>
      </c>
      <c r="BE6" s="98" t="s">
        <v>7</v>
      </c>
      <c r="BF6" s="98" t="s">
        <v>8</v>
      </c>
      <c r="BG6" s="98" t="s">
        <v>9</v>
      </c>
      <c r="BH6" s="98" t="s">
        <v>3</v>
      </c>
      <c r="BI6" s="98" t="s">
        <v>4</v>
      </c>
      <c r="BJ6" s="98" t="s">
        <v>5</v>
      </c>
      <c r="BK6" s="98" t="s">
        <v>6</v>
      </c>
      <c r="BL6" s="98" t="s">
        <v>7</v>
      </c>
      <c r="BM6" s="98" t="s">
        <v>8</v>
      </c>
      <c r="BN6" s="98" t="s">
        <v>9</v>
      </c>
      <c r="BO6" s="98" t="s">
        <v>3</v>
      </c>
      <c r="BP6" s="98" t="s">
        <v>4</v>
      </c>
      <c r="BQ6" s="98" t="s">
        <v>5</v>
      </c>
      <c r="BR6" s="98" t="s">
        <v>6</v>
      </c>
      <c r="BS6" s="98" t="s">
        <v>7</v>
      </c>
      <c r="BT6" s="98" t="s">
        <v>8</v>
      </c>
      <c r="BU6" s="98" t="s">
        <v>9</v>
      </c>
      <c r="BV6" s="98" t="s">
        <v>3</v>
      </c>
      <c r="BW6" s="98" t="s">
        <v>4</v>
      </c>
      <c r="BX6" s="98" t="s">
        <v>5</v>
      </c>
      <c r="BY6" s="98" t="s">
        <v>6</v>
      </c>
      <c r="BZ6" s="98" t="s">
        <v>7</v>
      </c>
      <c r="CA6" s="98" t="s">
        <v>8</v>
      </c>
      <c r="CB6" s="98" t="s">
        <v>9</v>
      </c>
      <c r="CC6" s="98" t="s">
        <v>3</v>
      </c>
      <c r="CD6" s="98" t="s">
        <v>4</v>
      </c>
      <c r="CE6" s="98" t="s">
        <v>5</v>
      </c>
      <c r="CF6" s="98" t="s">
        <v>6</v>
      </c>
      <c r="CG6" s="98" t="s">
        <v>7</v>
      </c>
      <c r="CH6" s="98" t="s">
        <v>8</v>
      </c>
      <c r="CI6" s="98" t="s">
        <v>9</v>
      </c>
      <c r="CJ6" s="98" t="s">
        <v>3</v>
      </c>
      <c r="CK6" s="98" t="s">
        <v>4</v>
      </c>
      <c r="CL6" s="98" t="s">
        <v>5</v>
      </c>
      <c r="CM6" s="98" t="s">
        <v>6</v>
      </c>
      <c r="CN6" s="98" t="s">
        <v>7</v>
      </c>
      <c r="CO6" s="98" t="s">
        <v>8</v>
      </c>
      <c r="CP6" s="98" t="s">
        <v>9</v>
      </c>
      <c r="CQ6" s="98" t="s">
        <v>3</v>
      </c>
      <c r="CR6" s="98" t="s">
        <v>4</v>
      </c>
      <c r="CS6" s="98" t="s">
        <v>5</v>
      </c>
      <c r="CT6" s="98" t="s">
        <v>6</v>
      </c>
      <c r="CU6" s="98" t="s">
        <v>7</v>
      </c>
      <c r="CV6" s="98" t="s">
        <v>8</v>
      </c>
      <c r="CW6" s="98" t="s">
        <v>9</v>
      </c>
      <c r="CX6" s="98" t="s">
        <v>3</v>
      </c>
      <c r="CY6" s="98" t="s">
        <v>4</v>
      </c>
      <c r="CZ6" s="98" t="s">
        <v>5</v>
      </c>
      <c r="DA6" s="98" t="s">
        <v>6</v>
      </c>
      <c r="DB6" s="98" t="s">
        <v>7</v>
      </c>
      <c r="DC6" s="98" t="s">
        <v>8</v>
      </c>
      <c r="DD6" s="98" t="s">
        <v>9</v>
      </c>
      <c r="DE6" s="98" t="s">
        <v>3</v>
      </c>
      <c r="DF6" s="98" t="s">
        <v>4</v>
      </c>
      <c r="DG6" s="98" t="s">
        <v>5</v>
      </c>
      <c r="DH6" s="98" t="s">
        <v>6</v>
      </c>
      <c r="DI6" s="98" t="s">
        <v>7</v>
      </c>
      <c r="DJ6" s="98" t="s">
        <v>8</v>
      </c>
      <c r="DK6" s="98" t="s">
        <v>9</v>
      </c>
      <c r="DL6" s="98" t="s">
        <v>3</v>
      </c>
      <c r="DM6" s="98" t="s">
        <v>4</v>
      </c>
      <c r="DN6" s="98" t="s">
        <v>5</v>
      </c>
      <c r="DO6" s="98" t="s">
        <v>6</v>
      </c>
      <c r="DP6" s="98" t="s">
        <v>7</v>
      </c>
      <c r="DQ6" s="98" t="s">
        <v>8</v>
      </c>
      <c r="DR6" s="98" t="s">
        <v>9</v>
      </c>
      <c r="DS6" s="98" t="s">
        <v>3</v>
      </c>
      <c r="DT6" s="98" t="s">
        <v>4</v>
      </c>
      <c r="DU6" s="98" t="s">
        <v>5</v>
      </c>
      <c r="DV6" s="98" t="s">
        <v>6</v>
      </c>
      <c r="DW6" s="98" t="s">
        <v>7</v>
      </c>
      <c r="DX6" s="98" t="s">
        <v>8</v>
      </c>
      <c r="DY6" s="98" t="s">
        <v>9</v>
      </c>
      <c r="DZ6" s="98" t="s">
        <v>3</v>
      </c>
      <c r="EA6" s="98" t="s">
        <v>4</v>
      </c>
      <c r="EB6" s="98" t="s">
        <v>5</v>
      </c>
      <c r="EC6" s="98" t="s">
        <v>6</v>
      </c>
      <c r="ED6" s="98" t="s">
        <v>7</v>
      </c>
      <c r="EE6" s="98" t="s">
        <v>8</v>
      </c>
      <c r="EF6" s="98" t="s">
        <v>9</v>
      </c>
      <c r="EG6" s="98" t="s">
        <v>3</v>
      </c>
      <c r="EH6" s="98" t="s">
        <v>4</v>
      </c>
      <c r="EI6" s="98" t="s">
        <v>5</v>
      </c>
      <c r="EJ6" s="98" t="s">
        <v>6</v>
      </c>
      <c r="EK6" s="98" t="s">
        <v>7</v>
      </c>
      <c r="EL6" s="98" t="s">
        <v>8</v>
      </c>
      <c r="EM6" s="98" t="s">
        <v>9</v>
      </c>
      <c r="EN6" s="98" t="s">
        <v>3</v>
      </c>
      <c r="EO6" s="98" t="s">
        <v>4</v>
      </c>
      <c r="EP6" s="98" t="s">
        <v>5</v>
      </c>
      <c r="EQ6" s="98" t="s">
        <v>6</v>
      </c>
      <c r="ER6" s="98" t="s">
        <v>7</v>
      </c>
      <c r="ES6" s="98" t="s">
        <v>8</v>
      </c>
      <c r="ET6" s="98" t="s">
        <v>9</v>
      </c>
      <c r="EU6" s="98" t="s">
        <v>3</v>
      </c>
      <c r="EV6" s="98" t="s">
        <v>4</v>
      </c>
      <c r="EW6" s="98" t="s">
        <v>5</v>
      </c>
      <c r="EX6" s="98" t="s">
        <v>6</v>
      </c>
      <c r="EY6" s="98" t="s">
        <v>7</v>
      </c>
      <c r="EZ6" s="98" t="s">
        <v>8</v>
      </c>
      <c r="FA6" s="98" t="s">
        <v>9</v>
      </c>
      <c r="FB6" s="98" t="s">
        <v>3</v>
      </c>
      <c r="FC6" s="98" t="s">
        <v>4</v>
      </c>
      <c r="FD6" s="98" t="s">
        <v>5</v>
      </c>
      <c r="FE6" s="98" t="s">
        <v>6</v>
      </c>
      <c r="FF6" s="98" t="s">
        <v>7</v>
      </c>
      <c r="FG6" s="98" t="s">
        <v>8</v>
      </c>
      <c r="FH6" s="98" t="s">
        <v>9</v>
      </c>
      <c r="FI6" s="98" t="s">
        <v>3</v>
      </c>
      <c r="FJ6" s="98" t="s">
        <v>4</v>
      </c>
      <c r="FK6" s="98" t="s">
        <v>5</v>
      </c>
      <c r="FL6" s="98" t="s">
        <v>6</v>
      </c>
      <c r="FM6" s="98" t="s">
        <v>7</v>
      </c>
      <c r="FN6" s="98" t="s">
        <v>8</v>
      </c>
      <c r="FO6" s="98" t="s">
        <v>9</v>
      </c>
      <c r="FP6" s="98" t="s">
        <v>3</v>
      </c>
      <c r="FQ6" s="98" t="s">
        <v>4</v>
      </c>
      <c r="FR6" s="98" t="s">
        <v>5</v>
      </c>
      <c r="FS6" s="98" t="s">
        <v>6</v>
      </c>
      <c r="FT6" s="98" t="s">
        <v>7</v>
      </c>
      <c r="FU6" s="98" t="s">
        <v>8</v>
      </c>
      <c r="FV6" s="98" t="s">
        <v>9</v>
      </c>
      <c r="FW6" s="98" t="s">
        <v>3</v>
      </c>
      <c r="FX6" s="98" t="s">
        <v>4</v>
      </c>
      <c r="FY6" s="98" t="s">
        <v>5</v>
      </c>
      <c r="FZ6" s="98" t="s">
        <v>6</v>
      </c>
      <c r="GA6" s="98" t="s">
        <v>7</v>
      </c>
      <c r="GB6" s="98" t="s">
        <v>8</v>
      </c>
      <c r="GC6" s="98" t="s">
        <v>9</v>
      </c>
      <c r="GD6" s="98" t="s">
        <v>3</v>
      </c>
      <c r="GE6" s="98" t="s">
        <v>4</v>
      </c>
      <c r="GF6" s="98" t="s">
        <v>5</v>
      </c>
      <c r="GG6" s="98" t="s">
        <v>6</v>
      </c>
      <c r="GH6" s="98" t="s">
        <v>7</v>
      </c>
      <c r="GI6" s="98" t="s">
        <v>8</v>
      </c>
      <c r="GJ6" s="98" t="s">
        <v>9</v>
      </c>
      <c r="GK6" s="98" t="s">
        <v>3</v>
      </c>
      <c r="GL6" s="98" t="s">
        <v>4</v>
      </c>
      <c r="GM6" s="98" t="s">
        <v>5</v>
      </c>
      <c r="GN6" s="98" t="s">
        <v>6</v>
      </c>
      <c r="GO6" s="98" t="s">
        <v>7</v>
      </c>
      <c r="GP6" s="98" t="s">
        <v>8</v>
      </c>
      <c r="GQ6" s="98" t="s">
        <v>9</v>
      </c>
      <c r="GR6" s="98" t="s">
        <v>3</v>
      </c>
      <c r="GS6" s="98" t="s">
        <v>4</v>
      </c>
      <c r="GT6" s="98" t="s">
        <v>5</v>
      </c>
      <c r="GU6" s="98" t="s">
        <v>6</v>
      </c>
      <c r="GV6" s="98" t="s">
        <v>7</v>
      </c>
      <c r="GW6" s="98" t="s">
        <v>8</v>
      </c>
      <c r="GX6" s="98" t="s">
        <v>9</v>
      </c>
      <c r="GY6" s="98" t="s">
        <v>3</v>
      </c>
      <c r="GZ6" s="98" t="s">
        <v>4</v>
      </c>
      <c r="HA6" s="98" t="s">
        <v>5</v>
      </c>
      <c r="HB6" s="98" t="s">
        <v>6</v>
      </c>
      <c r="HC6" s="98" t="s">
        <v>7</v>
      </c>
      <c r="HD6" s="98" t="s">
        <v>8</v>
      </c>
      <c r="HE6" s="98" t="s">
        <v>9</v>
      </c>
      <c r="HF6" s="98" t="s">
        <v>3</v>
      </c>
      <c r="HG6" s="98" t="s">
        <v>4</v>
      </c>
      <c r="HH6" s="98" t="s">
        <v>5</v>
      </c>
      <c r="HI6" s="98" t="s">
        <v>6</v>
      </c>
      <c r="HJ6" s="98" t="s">
        <v>7</v>
      </c>
      <c r="HK6" s="98" t="s">
        <v>8</v>
      </c>
      <c r="HL6" s="98" t="s">
        <v>9</v>
      </c>
      <c r="HM6" s="98" t="s">
        <v>3</v>
      </c>
      <c r="HN6" s="98" t="s">
        <v>4</v>
      </c>
      <c r="HO6" s="98" t="s">
        <v>5</v>
      </c>
      <c r="HP6" s="98" t="s">
        <v>6</v>
      </c>
      <c r="HQ6" s="98" t="s">
        <v>7</v>
      </c>
      <c r="HR6" s="98" t="s">
        <v>8</v>
      </c>
      <c r="HS6" s="98" t="s">
        <v>9</v>
      </c>
      <c r="HT6" s="98" t="s">
        <v>3</v>
      </c>
      <c r="HU6" s="98" t="s">
        <v>4</v>
      </c>
      <c r="HV6" s="98" t="s">
        <v>5</v>
      </c>
      <c r="HW6" s="98" t="s">
        <v>6</v>
      </c>
      <c r="HX6" s="98" t="s">
        <v>7</v>
      </c>
      <c r="HY6" s="98" t="s">
        <v>8</v>
      </c>
      <c r="HZ6" s="98" t="s">
        <v>9</v>
      </c>
      <c r="IA6" s="98" t="s">
        <v>3</v>
      </c>
      <c r="IB6" s="98" t="s">
        <v>4</v>
      </c>
      <c r="IC6" s="98" t="s">
        <v>5</v>
      </c>
      <c r="ID6" s="98" t="s">
        <v>6</v>
      </c>
      <c r="IE6" s="98" t="s">
        <v>7</v>
      </c>
      <c r="IF6" s="98" t="s">
        <v>8</v>
      </c>
      <c r="IG6" s="98" t="s">
        <v>9</v>
      </c>
      <c r="IH6" s="98" t="s">
        <v>3</v>
      </c>
      <c r="II6" s="98" t="s">
        <v>4</v>
      </c>
      <c r="IJ6" s="98" t="s">
        <v>5</v>
      </c>
      <c r="IK6" s="98" t="s">
        <v>6</v>
      </c>
      <c r="IL6" s="98" t="s">
        <v>7</v>
      </c>
      <c r="IM6" s="98" t="s">
        <v>8</v>
      </c>
      <c r="IN6" s="98" t="s">
        <v>9</v>
      </c>
      <c r="IO6" s="98" t="s">
        <v>3</v>
      </c>
      <c r="IP6" s="98" t="s">
        <v>4</v>
      </c>
      <c r="IQ6" s="98" t="s">
        <v>5</v>
      </c>
      <c r="IR6" s="98" t="s">
        <v>6</v>
      </c>
      <c r="IS6" s="98" t="s">
        <v>7</v>
      </c>
      <c r="IT6" s="98" t="s">
        <v>8</v>
      </c>
      <c r="IU6" s="98" t="s">
        <v>9</v>
      </c>
      <c r="IV6" s="98" t="s">
        <v>3</v>
      </c>
      <c r="IW6" s="98" t="s">
        <v>4</v>
      </c>
      <c r="IX6" s="98" t="s">
        <v>5</v>
      </c>
      <c r="IY6" s="98" t="s">
        <v>6</v>
      </c>
      <c r="IZ6" s="98" t="s">
        <v>7</v>
      </c>
      <c r="JA6" s="98" t="s">
        <v>8</v>
      </c>
      <c r="JB6" s="98" t="s">
        <v>9</v>
      </c>
      <c r="JC6" s="98" t="s">
        <v>3</v>
      </c>
      <c r="JD6" s="98" t="s">
        <v>4</v>
      </c>
      <c r="JE6" s="98" t="s">
        <v>5</v>
      </c>
      <c r="JF6" s="98" t="s">
        <v>6</v>
      </c>
      <c r="JG6" s="98" t="s">
        <v>7</v>
      </c>
      <c r="JH6" s="98" t="s">
        <v>8</v>
      </c>
      <c r="JI6" s="98" t="s">
        <v>9</v>
      </c>
      <c r="JJ6" s="98" t="s">
        <v>3</v>
      </c>
      <c r="JK6" s="98" t="s">
        <v>4</v>
      </c>
      <c r="JL6" s="98" t="s">
        <v>5</v>
      </c>
      <c r="JM6" s="98" t="s">
        <v>6</v>
      </c>
      <c r="JN6" s="98" t="s">
        <v>7</v>
      </c>
      <c r="JO6" s="98" t="s">
        <v>8</v>
      </c>
      <c r="JP6" s="98" t="s">
        <v>9</v>
      </c>
      <c r="JQ6" s="98" t="s">
        <v>3</v>
      </c>
      <c r="JR6" s="98" t="s">
        <v>4</v>
      </c>
      <c r="JS6" s="98" t="s">
        <v>5</v>
      </c>
      <c r="JT6" s="98" t="s">
        <v>6</v>
      </c>
      <c r="JU6" s="98" t="s">
        <v>7</v>
      </c>
      <c r="JV6" s="98" t="s">
        <v>8</v>
      </c>
      <c r="JW6" s="98" t="s">
        <v>9</v>
      </c>
      <c r="JX6" s="98" t="s">
        <v>3</v>
      </c>
      <c r="JY6" s="98" t="s">
        <v>4</v>
      </c>
      <c r="JZ6" s="98" t="s">
        <v>5</v>
      </c>
      <c r="KA6" s="98" t="s">
        <v>6</v>
      </c>
      <c r="KB6" s="98" t="s">
        <v>7</v>
      </c>
      <c r="KC6" s="98" t="s">
        <v>8</v>
      </c>
      <c r="KD6" s="98" t="s">
        <v>9</v>
      </c>
      <c r="KE6" s="98" t="s">
        <v>3</v>
      </c>
      <c r="KF6" s="98" t="s">
        <v>4</v>
      </c>
      <c r="KG6" s="98" t="s">
        <v>5</v>
      </c>
      <c r="KH6" s="98" t="s">
        <v>6</v>
      </c>
      <c r="KI6" s="98" t="s">
        <v>7</v>
      </c>
      <c r="KJ6" s="98" t="s">
        <v>8</v>
      </c>
      <c r="KK6" s="98" t="s">
        <v>9</v>
      </c>
      <c r="KL6" s="98" t="s">
        <v>3</v>
      </c>
      <c r="KM6" s="98" t="s">
        <v>4</v>
      </c>
      <c r="KN6" s="98" t="s">
        <v>5</v>
      </c>
      <c r="KO6" s="98" t="s">
        <v>6</v>
      </c>
      <c r="KP6" s="98" t="s">
        <v>7</v>
      </c>
      <c r="KQ6" s="98" t="s">
        <v>8</v>
      </c>
      <c r="KR6" s="98" t="s">
        <v>9</v>
      </c>
      <c r="KS6" s="98" t="s">
        <v>3</v>
      </c>
      <c r="KT6" s="98" t="s">
        <v>4</v>
      </c>
      <c r="KU6" s="98" t="s">
        <v>5</v>
      </c>
      <c r="KV6" s="98" t="s">
        <v>6</v>
      </c>
      <c r="KW6" s="98" t="s">
        <v>7</v>
      </c>
      <c r="KX6" s="98" t="s">
        <v>8</v>
      </c>
      <c r="KY6" s="98" t="s">
        <v>9</v>
      </c>
      <c r="KZ6" s="98" t="s">
        <v>3</v>
      </c>
      <c r="LA6" s="98" t="s">
        <v>4</v>
      </c>
      <c r="LB6" s="98" t="s">
        <v>5</v>
      </c>
      <c r="LC6" s="98" t="s">
        <v>6</v>
      </c>
      <c r="LD6" s="98" t="s">
        <v>7</v>
      </c>
      <c r="LE6" s="98" t="s">
        <v>8</v>
      </c>
      <c r="LF6" s="98" t="s">
        <v>9</v>
      </c>
      <c r="LG6" s="98" t="s">
        <v>3</v>
      </c>
      <c r="LH6" s="98" t="s">
        <v>4</v>
      </c>
      <c r="LI6" s="98" t="s">
        <v>5</v>
      </c>
      <c r="LJ6" s="98" t="s">
        <v>6</v>
      </c>
      <c r="LK6" s="98" t="s">
        <v>7</v>
      </c>
      <c r="LL6" s="98" t="s">
        <v>8</v>
      </c>
      <c r="LM6" s="98" t="s">
        <v>9</v>
      </c>
      <c r="LN6" s="98" t="s">
        <v>3</v>
      </c>
      <c r="LO6" s="98" t="s">
        <v>4</v>
      </c>
      <c r="LP6" s="98" t="s">
        <v>5</v>
      </c>
      <c r="LQ6" s="98" t="s">
        <v>6</v>
      </c>
      <c r="LR6" s="98" t="s">
        <v>7</v>
      </c>
      <c r="LS6" s="98" t="s">
        <v>8</v>
      </c>
      <c r="LT6" s="98" t="s">
        <v>9</v>
      </c>
      <c r="LU6" s="98" t="s">
        <v>3</v>
      </c>
      <c r="LV6" s="98" t="s">
        <v>4</v>
      </c>
      <c r="LW6" s="98" t="s">
        <v>5</v>
      </c>
      <c r="LX6" s="98" t="s">
        <v>6</v>
      </c>
      <c r="LY6" s="98" t="s">
        <v>7</v>
      </c>
      <c r="LZ6" s="98" t="s">
        <v>8</v>
      </c>
      <c r="MA6" s="98" t="s">
        <v>9</v>
      </c>
      <c r="MB6" s="98" t="s">
        <v>3</v>
      </c>
      <c r="MC6" s="98" t="s">
        <v>4</v>
      </c>
      <c r="MD6" s="98" t="s">
        <v>5</v>
      </c>
      <c r="ME6" s="98" t="s">
        <v>6</v>
      </c>
      <c r="MF6" s="98" t="s">
        <v>7</v>
      </c>
      <c r="MG6" s="98" t="s">
        <v>8</v>
      </c>
      <c r="MH6" s="98" t="s">
        <v>9</v>
      </c>
      <c r="MI6" s="98" t="s">
        <v>3</v>
      </c>
      <c r="MJ6" s="98" t="s">
        <v>4</v>
      </c>
      <c r="MK6" s="98" t="s">
        <v>5</v>
      </c>
      <c r="ML6" s="98" t="s">
        <v>6</v>
      </c>
      <c r="MM6" s="98" t="s">
        <v>7</v>
      </c>
      <c r="MN6" s="98" t="s">
        <v>8</v>
      </c>
      <c r="MO6" s="98" t="s">
        <v>9</v>
      </c>
      <c r="MP6" s="98" t="s">
        <v>3</v>
      </c>
      <c r="MQ6" s="98" t="s">
        <v>4</v>
      </c>
      <c r="MR6" s="98" t="s">
        <v>5</v>
      </c>
      <c r="MS6" s="98" t="s">
        <v>6</v>
      </c>
      <c r="MT6" s="98" t="s">
        <v>7</v>
      </c>
      <c r="MU6" s="98" t="s">
        <v>8</v>
      </c>
      <c r="MV6" s="98" t="s">
        <v>9</v>
      </c>
      <c r="MW6" s="98" t="s">
        <v>3</v>
      </c>
      <c r="MX6" s="98" t="s">
        <v>4</v>
      </c>
      <c r="MY6" s="98" t="s">
        <v>5</v>
      </c>
      <c r="MZ6" s="98" t="s">
        <v>6</v>
      </c>
      <c r="NA6" s="98" t="s">
        <v>7</v>
      </c>
      <c r="NB6" s="98" t="s">
        <v>8</v>
      </c>
      <c r="NC6" s="98" t="s">
        <v>9</v>
      </c>
      <c r="ND6" s="98" t="s">
        <v>3</v>
      </c>
      <c r="NE6" s="98" t="s">
        <v>4</v>
      </c>
      <c r="NF6" s="98" t="s">
        <v>5</v>
      </c>
      <c r="NG6" s="98" t="s">
        <v>6</v>
      </c>
      <c r="NH6" s="98" t="s">
        <v>7</v>
      </c>
      <c r="NI6" s="98" t="s">
        <v>8</v>
      </c>
      <c r="NJ6" s="98" t="s">
        <v>9</v>
      </c>
      <c r="NK6" s="98" t="s">
        <v>3</v>
      </c>
      <c r="NL6" s="98" t="s">
        <v>4</v>
      </c>
      <c r="NM6" s="98" t="s">
        <v>5</v>
      </c>
      <c r="NN6" s="98" t="s">
        <v>6</v>
      </c>
      <c r="NO6" s="98" t="s">
        <v>7</v>
      </c>
      <c r="NP6" s="98" t="s">
        <v>8</v>
      </c>
      <c r="NQ6" s="98" t="s">
        <v>9</v>
      </c>
    </row>
    <row r="7" spans="1:381" ht="15" x14ac:dyDescent="0.2">
      <c r="A7" s="99" t="s">
        <v>13</v>
      </c>
      <c r="B7" s="100">
        <f>SUM(K7:NL7)+6</f>
        <v>112</v>
      </c>
      <c r="D7" s="167">
        <v>2</v>
      </c>
      <c r="E7" s="167"/>
      <c r="F7" s="167">
        <v>2</v>
      </c>
      <c r="G7" s="167">
        <v>2</v>
      </c>
      <c r="H7" s="167"/>
      <c r="I7" s="167"/>
      <c r="J7" s="94" t="s">
        <v>14</v>
      </c>
      <c r="K7" s="94" t="str">
        <f t="shared" ref="K7:BG7" si="0">IF(K3="E", "E",IF(K3="V","V",IF(K3="F", "F",IF(($K$4:$NL$4&gt;=$A$2)*($K$4:$NL$4&lt;=$B$2),HLOOKUP(K6,$D$6:$J$7,2,0),0))))</f>
        <v>F</v>
      </c>
      <c r="L7" s="94">
        <f t="shared" si="0"/>
        <v>0</v>
      </c>
      <c r="M7" s="94">
        <f t="shared" si="0"/>
        <v>0</v>
      </c>
      <c r="N7" s="94">
        <f t="shared" si="0"/>
        <v>0</v>
      </c>
      <c r="O7" s="94">
        <f t="shared" si="0"/>
        <v>0</v>
      </c>
      <c r="P7" s="94">
        <f t="shared" si="0"/>
        <v>0</v>
      </c>
      <c r="Q7" s="94">
        <f t="shared" si="0"/>
        <v>0</v>
      </c>
      <c r="R7" s="94">
        <f t="shared" si="0"/>
        <v>0</v>
      </c>
      <c r="S7" s="94">
        <f t="shared" si="0"/>
        <v>0</v>
      </c>
      <c r="T7" s="94">
        <f t="shared" si="0"/>
        <v>0</v>
      </c>
      <c r="U7" s="94">
        <f t="shared" si="0"/>
        <v>0</v>
      </c>
      <c r="V7" s="94">
        <f t="shared" si="0"/>
        <v>0</v>
      </c>
      <c r="W7" s="94">
        <f t="shared" si="0"/>
        <v>0</v>
      </c>
      <c r="X7" s="94">
        <f t="shared" si="0"/>
        <v>0</v>
      </c>
      <c r="Y7" s="94">
        <f t="shared" si="0"/>
        <v>0</v>
      </c>
      <c r="Z7" s="94">
        <f t="shared" si="0"/>
        <v>0</v>
      </c>
      <c r="AA7" s="94">
        <f t="shared" si="0"/>
        <v>0</v>
      </c>
      <c r="AB7" s="94">
        <f t="shared" si="0"/>
        <v>0</v>
      </c>
      <c r="AC7" s="94">
        <f t="shared" si="0"/>
        <v>0</v>
      </c>
      <c r="AD7" s="94">
        <f t="shared" si="0"/>
        <v>0</v>
      </c>
      <c r="AE7" s="94">
        <f t="shared" si="0"/>
        <v>0</v>
      </c>
      <c r="AF7" s="94" t="str">
        <f t="shared" si="0"/>
        <v>F</v>
      </c>
      <c r="AG7" s="94">
        <f t="shared" si="0"/>
        <v>0</v>
      </c>
      <c r="AH7" s="94">
        <f t="shared" si="0"/>
        <v>0</v>
      </c>
      <c r="AI7" s="94">
        <f t="shared" si="0"/>
        <v>0</v>
      </c>
      <c r="AJ7" s="94">
        <f t="shared" si="0"/>
        <v>0</v>
      </c>
      <c r="AK7" s="94">
        <f t="shared" si="0"/>
        <v>0</v>
      </c>
      <c r="AL7" s="94">
        <f t="shared" si="0"/>
        <v>0</v>
      </c>
      <c r="AM7" s="94">
        <f t="shared" si="0"/>
        <v>0</v>
      </c>
      <c r="AN7" s="94">
        <f t="shared" si="0"/>
        <v>0</v>
      </c>
      <c r="AO7" s="94">
        <f t="shared" si="0"/>
        <v>0</v>
      </c>
      <c r="AP7" s="94">
        <f t="shared" si="0"/>
        <v>0</v>
      </c>
      <c r="AQ7" s="94">
        <f t="shared" si="0"/>
        <v>0</v>
      </c>
      <c r="AR7" s="94">
        <f t="shared" si="0"/>
        <v>0</v>
      </c>
      <c r="AS7" s="94">
        <f t="shared" si="0"/>
        <v>0</v>
      </c>
      <c r="AT7" s="94">
        <f t="shared" si="0"/>
        <v>0</v>
      </c>
      <c r="AU7" s="94">
        <f t="shared" si="0"/>
        <v>0</v>
      </c>
      <c r="AV7" s="94">
        <f t="shared" si="0"/>
        <v>0</v>
      </c>
      <c r="AW7" s="94">
        <f t="shared" si="0"/>
        <v>0</v>
      </c>
      <c r="AX7" s="94">
        <f t="shared" si="0"/>
        <v>0</v>
      </c>
      <c r="AY7" s="94">
        <f t="shared" si="0"/>
        <v>0</v>
      </c>
      <c r="AZ7" s="94">
        <f t="shared" si="0"/>
        <v>0</v>
      </c>
      <c r="BA7" s="94" t="str">
        <f t="shared" si="0"/>
        <v>F</v>
      </c>
      <c r="BB7" s="94" t="str">
        <f t="shared" si="0"/>
        <v>F</v>
      </c>
      <c r="BC7" s="94">
        <f t="shared" si="0"/>
        <v>0</v>
      </c>
      <c r="BD7" s="94">
        <f t="shared" si="0"/>
        <v>0</v>
      </c>
      <c r="BE7" s="94">
        <f t="shared" si="0"/>
        <v>0</v>
      </c>
      <c r="BF7" s="94">
        <f t="shared" si="0"/>
        <v>0</v>
      </c>
      <c r="BG7" s="94">
        <f t="shared" si="0"/>
        <v>0</v>
      </c>
      <c r="BH7" s="94">
        <f>IF(BH3="E", "E",IF(BH3="V","V",IF(BH3="F", "F",IF(($K$4:$NL$4&gt;=$A$2)*($K$4:$NL$4&lt;=$B$2),HLOOKUP(BH6,$D$6:$J$7,2,0),0))))</f>
        <v>0</v>
      </c>
      <c r="BI7" s="94">
        <f t="shared" ref="BI7:DT7" si="1">IF(BI3="E", "E",IF(BI3="V","V",IF(BI3="F", "F",IF(($K$4:$NL$4&gt;=$A$2)*($K$4:$NL$4&lt;=$B$2),HLOOKUP(BI6,$D$6:$J$7,2,0),0))))</f>
        <v>0</v>
      </c>
      <c r="BJ7" s="94">
        <f t="shared" si="1"/>
        <v>0</v>
      </c>
      <c r="BK7" s="94">
        <f t="shared" si="1"/>
        <v>0</v>
      </c>
      <c r="BL7" s="94">
        <f t="shared" si="1"/>
        <v>0</v>
      </c>
      <c r="BM7" s="94">
        <f t="shared" si="1"/>
        <v>0</v>
      </c>
      <c r="BN7" s="94">
        <f t="shared" si="1"/>
        <v>0</v>
      </c>
      <c r="BO7" s="94">
        <f t="shared" si="1"/>
        <v>0</v>
      </c>
      <c r="BP7" s="94">
        <f t="shared" si="1"/>
        <v>0</v>
      </c>
      <c r="BQ7" s="94">
        <f t="shared" si="1"/>
        <v>0</v>
      </c>
      <c r="BR7" s="94">
        <f t="shared" si="1"/>
        <v>0</v>
      </c>
      <c r="BS7" s="94">
        <f t="shared" si="1"/>
        <v>0</v>
      </c>
      <c r="BT7" s="94">
        <f t="shared" si="1"/>
        <v>0</v>
      </c>
      <c r="BU7" s="94">
        <f t="shared" si="1"/>
        <v>0</v>
      </c>
      <c r="BV7" s="94">
        <f t="shared" si="1"/>
        <v>0</v>
      </c>
      <c r="BW7" s="94">
        <f t="shared" si="1"/>
        <v>0</v>
      </c>
      <c r="BX7" s="94">
        <f t="shared" si="1"/>
        <v>0</v>
      </c>
      <c r="BY7" s="94">
        <f t="shared" si="1"/>
        <v>0</v>
      </c>
      <c r="BZ7" s="94">
        <f t="shared" si="1"/>
        <v>0</v>
      </c>
      <c r="CA7" s="94">
        <f t="shared" si="1"/>
        <v>0</v>
      </c>
      <c r="CB7" s="94">
        <f t="shared" si="1"/>
        <v>0</v>
      </c>
      <c r="CC7" s="94">
        <f t="shared" si="1"/>
        <v>0</v>
      </c>
      <c r="CD7" s="94">
        <f t="shared" si="1"/>
        <v>0</v>
      </c>
      <c r="CE7" s="94">
        <f t="shared" si="1"/>
        <v>0</v>
      </c>
      <c r="CF7" s="94">
        <f t="shared" si="1"/>
        <v>0</v>
      </c>
      <c r="CG7" s="94">
        <f t="shared" si="1"/>
        <v>0</v>
      </c>
      <c r="CH7" s="94">
        <f t="shared" si="1"/>
        <v>0</v>
      </c>
      <c r="CI7" s="94">
        <f t="shared" si="1"/>
        <v>0</v>
      </c>
      <c r="CJ7" s="94">
        <f t="shared" si="1"/>
        <v>0</v>
      </c>
      <c r="CK7" s="94">
        <f t="shared" si="1"/>
        <v>0</v>
      </c>
      <c r="CL7" s="94">
        <f t="shared" si="1"/>
        <v>0</v>
      </c>
      <c r="CM7" s="94">
        <f t="shared" si="1"/>
        <v>0</v>
      </c>
      <c r="CN7" s="94">
        <f t="shared" si="1"/>
        <v>0</v>
      </c>
      <c r="CO7" s="94">
        <f t="shared" si="1"/>
        <v>0</v>
      </c>
      <c r="CP7" s="94">
        <f t="shared" si="1"/>
        <v>0</v>
      </c>
      <c r="CQ7" s="94">
        <f t="shared" si="1"/>
        <v>0</v>
      </c>
      <c r="CR7" s="94">
        <f t="shared" si="1"/>
        <v>0</v>
      </c>
      <c r="CS7" s="94">
        <f t="shared" si="1"/>
        <v>0</v>
      </c>
      <c r="CT7" s="94">
        <f t="shared" si="1"/>
        <v>0</v>
      </c>
      <c r="CU7" s="94" t="str">
        <f t="shared" si="1"/>
        <v>F</v>
      </c>
      <c r="CV7" s="94">
        <f t="shared" si="1"/>
        <v>0</v>
      </c>
      <c r="CW7" s="94">
        <f t="shared" si="1"/>
        <v>0</v>
      </c>
      <c r="CX7" s="94">
        <f t="shared" si="1"/>
        <v>0</v>
      </c>
      <c r="CY7" s="94">
        <f t="shared" si="1"/>
        <v>0</v>
      </c>
      <c r="CZ7" s="94">
        <f t="shared" si="1"/>
        <v>0</v>
      </c>
      <c r="DA7" s="94">
        <f t="shared" si="1"/>
        <v>0</v>
      </c>
      <c r="DB7" s="94">
        <f t="shared" si="1"/>
        <v>0</v>
      </c>
      <c r="DC7" s="94">
        <f t="shared" si="1"/>
        <v>0</v>
      </c>
      <c r="DD7" s="94">
        <f t="shared" si="1"/>
        <v>0</v>
      </c>
      <c r="DE7" s="94">
        <f t="shared" si="1"/>
        <v>0</v>
      </c>
      <c r="DF7" s="94">
        <f t="shared" si="1"/>
        <v>0</v>
      </c>
      <c r="DG7" s="94">
        <f t="shared" si="1"/>
        <v>0</v>
      </c>
      <c r="DH7" s="94">
        <f t="shared" si="1"/>
        <v>0</v>
      </c>
      <c r="DI7" s="94">
        <f t="shared" si="1"/>
        <v>0</v>
      </c>
      <c r="DJ7" s="94">
        <f t="shared" si="1"/>
        <v>0</v>
      </c>
      <c r="DK7" s="94">
        <f t="shared" si="1"/>
        <v>0</v>
      </c>
      <c r="DL7" s="94">
        <f t="shared" si="1"/>
        <v>0</v>
      </c>
      <c r="DM7" s="94">
        <f t="shared" si="1"/>
        <v>0</v>
      </c>
      <c r="DN7" s="94">
        <f t="shared" si="1"/>
        <v>0</v>
      </c>
      <c r="DO7" s="94">
        <f t="shared" si="1"/>
        <v>0</v>
      </c>
      <c r="DP7" s="94">
        <f t="shared" si="1"/>
        <v>0</v>
      </c>
      <c r="DQ7" s="94">
        <f t="shared" si="1"/>
        <v>0</v>
      </c>
      <c r="DR7" s="94">
        <f t="shared" si="1"/>
        <v>0</v>
      </c>
      <c r="DS7" s="94">
        <f t="shared" si="1"/>
        <v>0</v>
      </c>
      <c r="DT7" s="94">
        <f t="shared" si="1"/>
        <v>0</v>
      </c>
      <c r="DU7" s="94">
        <f t="shared" ref="DU7:GF7" si="2">IF(DU3="E", "E",IF(DU3="V","V",IF(DU3="F", "F",IF(($K$4:$NL$4&gt;=$A$2)*($K$4:$NL$4&lt;=$B$2),HLOOKUP(DU6,$D$6:$J$7,2,0),0))))</f>
        <v>0</v>
      </c>
      <c r="DV7" s="94">
        <f t="shared" si="2"/>
        <v>0</v>
      </c>
      <c r="DW7" s="94">
        <f t="shared" si="2"/>
        <v>0</v>
      </c>
      <c r="DX7" s="94">
        <f t="shared" si="2"/>
        <v>0</v>
      </c>
      <c r="DY7" s="94">
        <f t="shared" si="2"/>
        <v>0</v>
      </c>
      <c r="DZ7" s="94">
        <f t="shared" si="2"/>
        <v>0</v>
      </c>
      <c r="EA7" s="94" t="str">
        <f t="shared" si="2"/>
        <v>F</v>
      </c>
      <c r="EB7" s="94">
        <f t="shared" si="2"/>
        <v>0</v>
      </c>
      <c r="EC7" s="94">
        <f t="shared" si="2"/>
        <v>0</v>
      </c>
      <c r="ED7" s="94">
        <f t="shared" si="2"/>
        <v>0</v>
      </c>
      <c r="EE7" s="94">
        <f t="shared" si="2"/>
        <v>0</v>
      </c>
      <c r="EF7" s="94">
        <f t="shared" si="2"/>
        <v>0</v>
      </c>
      <c r="EG7" s="94">
        <f t="shared" si="2"/>
        <v>0</v>
      </c>
      <c r="EH7" s="94">
        <f t="shared" si="2"/>
        <v>0</v>
      </c>
      <c r="EI7" s="94">
        <f t="shared" si="2"/>
        <v>0</v>
      </c>
      <c r="EJ7" s="94">
        <f t="shared" si="2"/>
        <v>0</v>
      </c>
      <c r="EK7" s="94">
        <f t="shared" si="2"/>
        <v>0</v>
      </c>
      <c r="EL7" s="94">
        <f t="shared" si="2"/>
        <v>0</v>
      </c>
      <c r="EM7" s="94">
        <f t="shared" si="2"/>
        <v>0</v>
      </c>
      <c r="EN7" s="94">
        <f t="shared" si="2"/>
        <v>0</v>
      </c>
      <c r="EO7" s="94">
        <f t="shared" si="2"/>
        <v>0</v>
      </c>
      <c r="EP7" s="94">
        <f t="shared" si="2"/>
        <v>0</v>
      </c>
      <c r="EQ7" s="94">
        <f t="shared" si="2"/>
        <v>0</v>
      </c>
      <c r="ER7" s="94">
        <f t="shared" si="2"/>
        <v>0</v>
      </c>
      <c r="ES7" s="94">
        <f t="shared" si="2"/>
        <v>0</v>
      </c>
      <c r="ET7" s="94">
        <f t="shared" si="2"/>
        <v>0</v>
      </c>
      <c r="EU7" s="94">
        <f t="shared" si="2"/>
        <v>0</v>
      </c>
      <c r="EV7" s="94">
        <f t="shared" si="2"/>
        <v>0</v>
      </c>
      <c r="EW7" s="94">
        <f t="shared" si="2"/>
        <v>0</v>
      </c>
      <c r="EX7" s="94">
        <f t="shared" si="2"/>
        <v>0</v>
      </c>
      <c r="EY7" s="94">
        <f t="shared" si="2"/>
        <v>0</v>
      </c>
      <c r="EZ7" s="94">
        <f t="shared" si="2"/>
        <v>0</v>
      </c>
      <c r="FA7" s="94">
        <f t="shared" si="2"/>
        <v>0</v>
      </c>
      <c r="FB7" s="94">
        <f t="shared" si="2"/>
        <v>0</v>
      </c>
      <c r="FC7" s="94">
        <f t="shared" si="2"/>
        <v>0</v>
      </c>
      <c r="FD7" s="94">
        <f t="shared" si="2"/>
        <v>0</v>
      </c>
      <c r="FE7" s="94" t="str">
        <f t="shared" si="2"/>
        <v>F</v>
      </c>
      <c r="FF7" s="94">
        <f t="shared" si="2"/>
        <v>0</v>
      </c>
      <c r="FG7" s="94">
        <f t="shared" si="2"/>
        <v>0</v>
      </c>
      <c r="FH7" s="94">
        <f t="shared" si="2"/>
        <v>0</v>
      </c>
      <c r="FI7" s="94">
        <f t="shared" si="2"/>
        <v>0</v>
      </c>
      <c r="FJ7" s="94">
        <f t="shared" si="2"/>
        <v>0</v>
      </c>
      <c r="FK7" s="94">
        <f t="shared" si="2"/>
        <v>0</v>
      </c>
      <c r="FL7" s="94">
        <f t="shared" si="2"/>
        <v>0</v>
      </c>
      <c r="FM7" s="94">
        <f t="shared" si="2"/>
        <v>0</v>
      </c>
      <c r="FN7" s="94">
        <f t="shared" si="2"/>
        <v>0</v>
      </c>
      <c r="FO7" s="94">
        <f t="shared" si="2"/>
        <v>0</v>
      </c>
      <c r="FP7" s="94">
        <f t="shared" si="2"/>
        <v>0</v>
      </c>
      <c r="FQ7" s="94">
        <f t="shared" si="2"/>
        <v>0</v>
      </c>
      <c r="FR7" s="94">
        <f t="shared" si="2"/>
        <v>0</v>
      </c>
      <c r="FS7" s="94">
        <f t="shared" si="2"/>
        <v>0</v>
      </c>
      <c r="FT7" s="94">
        <f t="shared" si="2"/>
        <v>0</v>
      </c>
      <c r="FU7" s="94">
        <f t="shared" si="2"/>
        <v>0</v>
      </c>
      <c r="FV7" s="94">
        <f t="shared" si="2"/>
        <v>0</v>
      </c>
      <c r="FW7" s="94">
        <f t="shared" si="2"/>
        <v>0</v>
      </c>
      <c r="FX7" s="94">
        <f t="shared" si="2"/>
        <v>0</v>
      </c>
      <c r="FY7" s="94">
        <f t="shared" si="2"/>
        <v>0</v>
      </c>
      <c r="FZ7" s="94" t="str">
        <f t="shared" si="2"/>
        <v>F</v>
      </c>
      <c r="GA7" s="94">
        <f t="shared" si="2"/>
        <v>0</v>
      </c>
      <c r="GB7" s="94">
        <f t="shared" si="2"/>
        <v>0</v>
      </c>
      <c r="GC7" s="94">
        <f t="shared" si="2"/>
        <v>0</v>
      </c>
      <c r="GD7" s="94">
        <f t="shared" si="2"/>
        <v>0</v>
      </c>
      <c r="GE7" s="94">
        <f t="shared" si="2"/>
        <v>0</v>
      </c>
      <c r="GF7" s="94">
        <f t="shared" si="2"/>
        <v>0</v>
      </c>
      <c r="GG7" s="94">
        <f t="shared" ref="GG7:IR7" si="3">IF(GG3="E", "E",IF(GG3="V","V",IF(GG3="F", "F",IF(($K$4:$NL$4&gt;=$A$2)*($K$4:$NL$4&lt;=$B$2),HLOOKUP(GG6,$D$6:$J$7,2,0),0))))</f>
        <v>0</v>
      </c>
      <c r="GH7" s="94">
        <f t="shared" si="3"/>
        <v>0</v>
      </c>
      <c r="GI7" s="94">
        <f t="shared" si="3"/>
        <v>0</v>
      </c>
      <c r="GJ7" s="94">
        <f t="shared" si="3"/>
        <v>0</v>
      </c>
      <c r="GK7" s="94">
        <f t="shared" si="3"/>
        <v>0</v>
      </c>
      <c r="GL7" s="94">
        <f t="shared" si="3"/>
        <v>0</v>
      </c>
      <c r="GM7" s="94">
        <f t="shared" si="3"/>
        <v>0</v>
      </c>
      <c r="GN7" s="94">
        <f t="shared" si="3"/>
        <v>0</v>
      </c>
      <c r="GO7" s="94">
        <f t="shared" si="3"/>
        <v>0</v>
      </c>
      <c r="GP7" s="94">
        <f t="shared" si="3"/>
        <v>0</v>
      </c>
      <c r="GQ7" s="94">
        <f t="shared" si="3"/>
        <v>0</v>
      </c>
      <c r="GR7" s="94">
        <f t="shared" si="3"/>
        <v>0</v>
      </c>
      <c r="GS7" s="94">
        <f t="shared" si="3"/>
        <v>0</v>
      </c>
      <c r="GT7" s="94">
        <f t="shared" si="3"/>
        <v>0</v>
      </c>
      <c r="GU7" s="94">
        <f t="shared" si="3"/>
        <v>0</v>
      </c>
      <c r="GV7" s="94">
        <f t="shared" si="3"/>
        <v>0</v>
      </c>
      <c r="GW7" s="94">
        <f t="shared" si="3"/>
        <v>0</v>
      </c>
      <c r="GX7" s="94">
        <f t="shared" si="3"/>
        <v>0</v>
      </c>
      <c r="GY7" s="94">
        <f t="shared" si="3"/>
        <v>0</v>
      </c>
      <c r="GZ7" s="94">
        <f t="shared" si="3"/>
        <v>0</v>
      </c>
      <c r="HA7" s="94">
        <f t="shared" si="3"/>
        <v>0</v>
      </c>
      <c r="HB7" s="94">
        <f t="shared" si="3"/>
        <v>0</v>
      </c>
      <c r="HC7" s="94">
        <f t="shared" si="3"/>
        <v>0</v>
      </c>
      <c r="HD7" s="94">
        <f t="shared" si="3"/>
        <v>0</v>
      </c>
      <c r="HE7" s="94">
        <f t="shared" si="3"/>
        <v>0</v>
      </c>
      <c r="HF7" s="94">
        <f t="shared" si="3"/>
        <v>0</v>
      </c>
      <c r="HG7" s="94">
        <f t="shared" si="3"/>
        <v>0</v>
      </c>
      <c r="HH7" s="94">
        <f t="shared" si="3"/>
        <v>0</v>
      </c>
      <c r="HI7" s="94">
        <f t="shared" si="3"/>
        <v>0</v>
      </c>
      <c r="HJ7" s="94">
        <f t="shared" si="3"/>
        <v>0</v>
      </c>
      <c r="HK7" s="94">
        <f t="shared" si="3"/>
        <v>0</v>
      </c>
      <c r="HL7" s="94">
        <f t="shared" si="3"/>
        <v>0</v>
      </c>
      <c r="HM7" s="94">
        <f t="shared" si="3"/>
        <v>2</v>
      </c>
      <c r="HN7" s="94">
        <f t="shared" si="3"/>
        <v>0</v>
      </c>
      <c r="HO7" s="94">
        <f t="shared" si="3"/>
        <v>2</v>
      </c>
      <c r="HP7" s="94">
        <f t="shared" si="3"/>
        <v>2</v>
      </c>
      <c r="HQ7" s="94">
        <f t="shared" si="3"/>
        <v>0</v>
      </c>
      <c r="HR7" s="94">
        <f t="shared" si="3"/>
        <v>0</v>
      </c>
      <c r="HS7" s="94" t="str">
        <f t="shared" si="3"/>
        <v>NO</v>
      </c>
      <c r="HT7" s="94" t="str">
        <f t="shared" si="3"/>
        <v>F</v>
      </c>
      <c r="HU7" s="94">
        <f t="shared" si="3"/>
        <v>0</v>
      </c>
      <c r="HV7" s="94">
        <f t="shared" si="3"/>
        <v>2</v>
      </c>
      <c r="HW7" s="94">
        <f t="shared" si="3"/>
        <v>2</v>
      </c>
      <c r="HX7" s="94">
        <f t="shared" si="3"/>
        <v>0</v>
      </c>
      <c r="HY7" s="94">
        <f t="shared" si="3"/>
        <v>0</v>
      </c>
      <c r="HZ7" s="94" t="str">
        <f t="shared" si="3"/>
        <v>NO</v>
      </c>
      <c r="IA7" s="94">
        <f t="shared" si="3"/>
        <v>2</v>
      </c>
      <c r="IB7" s="94">
        <f t="shared" si="3"/>
        <v>0</v>
      </c>
      <c r="IC7" s="94">
        <f t="shared" si="3"/>
        <v>2</v>
      </c>
      <c r="ID7" s="94">
        <f t="shared" si="3"/>
        <v>2</v>
      </c>
      <c r="IE7" s="94">
        <f t="shared" si="3"/>
        <v>0</v>
      </c>
      <c r="IF7" s="94">
        <f t="shared" si="3"/>
        <v>0</v>
      </c>
      <c r="IG7" s="94" t="str">
        <f t="shared" si="3"/>
        <v>NO</v>
      </c>
      <c r="IH7" s="94">
        <f t="shared" si="3"/>
        <v>2</v>
      </c>
      <c r="II7" s="94">
        <f t="shared" si="3"/>
        <v>0</v>
      </c>
      <c r="IJ7" s="94">
        <f t="shared" si="3"/>
        <v>2</v>
      </c>
      <c r="IK7" s="94">
        <f t="shared" si="3"/>
        <v>2</v>
      </c>
      <c r="IL7" s="94">
        <f t="shared" si="3"/>
        <v>0</v>
      </c>
      <c r="IM7" s="94">
        <f t="shared" si="3"/>
        <v>0</v>
      </c>
      <c r="IN7" s="94" t="str">
        <f t="shared" si="3"/>
        <v>NO</v>
      </c>
      <c r="IO7" s="94">
        <f t="shared" si="3"/>
        <v>2</v>
      </c>
      <c r="IP7" s="94">
        <f t="shared" si="3"/>
        <v>0</v>
      </c>
      <c r="IQ7" s="94">
        <f t="shared" si="3"/>
        <v>2</v>
      </c>
      <c r="IR7" s="94">
        <f t="shared" si="3"/>
        <v>2</v>
      </c>
      <c r="IS7" s="94">
        <f t="shared" ref="IS7:LD7" si="4">IF(IS3="E", "E",IF(IS3="V","V",IF(IS3="F", "F",IF(($K$4:$NL$4&gt;=$A$2)*($K$4:$NL$4&lt;=$B$2),HLOOKUP(IS6,$D$6:$J$7,2,0),0))))</f>
        <v>0</v>
      </c>
      <c r="IT7" s="94">
        <f t="shared" si="4"/>
        <v>0</v>
      </c>
      <c r="IU7" s="94" t="str">
        <f t="shared" si="4"/>
        <v>NO</v>
      </c>
      <c r="IV7" s="94">
        <f t="shared" si="4"/>
        <v>2</v>
      </c>
      <c r="IW7" s="94">
        <f t="shared" si="4"/>
        <v>0</v>
      </c>
      <c r="IX7" s="94">
        <f t="shared" si="4"/>
        <v>2</v>
      </c>
      <c r="IY7" s="94">
        <f t="shared" si="4"/>
        <v>2</v>
      </c>
      <c r="IZ7" s="94">
        <f t="shared" si="4"/>
        <v>0</v>
      </c>
      <c r="JA7" s="94">
        <f t="shared" si="4"/>
        <v>0</v>
      </c>
      <c r="JB7" s="94" t="str">
        <f t="shared" si="4"/>
        <v>NO</v>
      </c>
      <c r="JC7" s="94">
        <f t="shared" si="4"/>
        <v>2</v>
      </c>
      <c r="JD7" s="94">
        <f t="shared" si="4"/>
        <v>0</v>
      </c>
      <c r="JE7" s="94">
        <f t="shared" si="4"/>
        <v>2</v>
      </c>
      <c r="JF7" s="94">
        <f t="shared" si="4"/>
        <v>2</v>
      </c>
      <c r="JG7" s="94" t="str">
        <f t="shared" si="4"/>
        <v>F</v>
      </c>
      <c r="JH7" s="94">
        <f t="shared" si="4"/>
        <v>0</v>
      </c>
      <c r="JI7" s="94" t="str">
        <f t="shared" si="4"/>
        <v>NO</v>
      </c>
      <c r="JJ7" s="94" t="str">
        <f t="shared" si="4"/>
        <v>E</v>
      </c>
      <c r="JK7" s="94">
        <f t="shared" si="4"/>
        <v>0</v>
      </c>
      <c r="JL7" s="94">
        <f t="shared" si="4"/>
        <v>2</v>
      </c>
      <c r="JM7" s="94">
        <f t="shared" si="4"/>
        <v>2</v>
      </c>
      <c r="JN7" s="94" t="str">
        <f t="shared" si="4"/>
        <v>F</v>
      </c>
      <c r="JO7" s="94">
        <f t="shared" si="4"/>
        <v>0</v>
      </c>
      <c r="JP7" s="94" t="str">
        <f t="shared" si="4"/>
        <v>NO</v>
      </c>
      <c r="JQ7" s="94">
        <f t="shared" si="4"/>
        <v>2</v>
      </c>
      <c r="JR7" s="94">
        <f t="shared" si="4"/>
        <v>0</v>
      </c>
      <c r="JS7" s="94">
        <f t="shared" si="4"/>
        <v>2</v>
      </c>
      <c r="JT7" s="94">
        <f t="shared" si="4"/>
        <v>2</v>
      </c>
      <c r="JU7" s="94">
        <f t="shared" si="4"/>
        <v>0</v>
      </c>
      <c r="JV7" s="94">
        <f t="shared" si="4"/>
        <v>0</v>
      </c>
      <c r="JW7" s="94" t="str">
        <f t="shared" si="4"/>
        <v>NO</v>
      </c>
      <c r="JX7" s="94">
        <f t="shared" si="4"/>
        <v>2</v>
      </c>
      <c r="JY7" s="94">
        <f t="shared" si="4"/>
        <v>0</v>
      </c>
      <c r="JZ7" s="94">
        <f t="shared" si="4"/>
        <v>2</v>
      </c>
      <c r="KA7" s="94" t="str">
        <f t="shared" si="4"/>
        <v>F</v>
      </c>
      <c r="KB7" s="94">
        <f t="shared" si="4"/>
        <v>0</v>
      </c>
      <c r="KC7" s="94">
        <f t="shared" si="4"/>
        <v>0</v>
      </c>
      <c r="KD7" s="94" t="str">
        <f t="shared" si="4"/>
        <v>NO</v>
      </c>
      <c r="KE7" s="94">
        <f t="shared" si="4"/>
        <v>2</v>
      </c>
      <c r="KF7" s="94">
        <f t="shared" si="4"/>
        <v>0</v>
      </c>
      <c r="KG7" s="94">
        <f t="shared" si="4"/>
        <v>2</v>
      </c>
      <c r="KH7" s="94">
        <f t="shared" si="4"/>
        <v>2</v>
      </c>
      <c r="KI7" s="94">
        <f t="shared" si="4"/>
        <v>0</v>
      </c>
      <c r="KJ7" s="94">
        <f t="shared" si="4"/>
        <v>0</v>
      </c>
      <c r="KK7" s="94" t="str">
        <f t="shared" si="4"/>
        <v>NO</v>
      </c>
      <c r="KL7" s="94">
        <f t="shared" si="4"/>
        <v>2</v>
      </c>
      <c r="KM7" s="94">
        <f t="shared" si="4"/>
        <v>0</v>
      </c>
      <c r="KN7" s="94">
        <f t="shared" si="4"/>
        <v>2</v>
      </c>
      <c r="KO7" s="94">
        <f t="shared" si="4"/>
        <v>2</v>
      </c>
      <c r="KP7" s="94">
        <f t="shared" si="4"/>
        <v>0</v>
      </c>
      <c r="KQ7" s="94">
        <f t="shared" si="4"/>
        <v>0</v>
      </c>
      <c r="KR7" s="94" t="str">
        <f t="shared" si="4"/>
        <v>NO</v>
      </c>
      <c r="KS7" s="94">
        <f t="shared" si="4"/>
        <v>2</v>
      </c>
      <c r="KT7" s="94">
        <f t="shared" si="4"/>
        <v>0</v>
      </c>
      <c r="KU7" s="94">
        <f t="shared" si="4"/>
        <v>2</v>
      </c>
      <c r="KV7" s="94">
        <f t="shared" si="4"/>
        <v>2</v>
      </c>
      <c r="KW7" s="94">
        <f t="shared" si="4"/>
        <v>0</v>
      </c>
      <c r="KX7" s="94">
        <f t="shared" si="4"/>
        <v>0</v>
      </c>
      <c r="KY7" s="94" t="str">
        <f t="shared" si="4"/>
        <v>NO</v>
      </c>
      <c r="KZ7" s="94">
        <f t="shared" si="4"/>
        <v>2</v>
      </c>
      <c r="LA7" s="94">
        <f t="shared" si="4"/>
        <v>0</v>
      </c>
      <c r="LB7" s="94">
        <f t="shared" si="4"/>
        <v>2</v>
      </c>
      <c r="LC7" s="94">
        <f t="shared" si="4"/>
        <v>2</v>
      </c>
      <c r="LD7" s="94" t="str">
        <f t="shared" si="4"/>
        <v>F</v>
      </c>
      <c r="LE7" s="94">
        <f t="shared" ref="LE7:NL7" si="5">IF(LE3="E", "E",IF(LE3="V","V",IF(LE3="F", "F",IF(($K$4:$NL$4&gt;=$A$2)*($K$4:$NL$4&lt;=$B$2),HLOOKUP(LE6,$D$6:$J$7,2,0),0))))</f>
        <v>0</v>
      </c>
      <c r="LF7" s="94" t="str">
        <f t="shared" si="5"/>
        <v>NO</v>
      </c>
      <c r="LG7" s="94">
        <f t="shared" si="5"/>
        <v>2</v>
      </c>
      <c r="LH7" s="94">
        <f t="shared" si="5"/>
        <v>0</v>
      </c>
      <c r="LI7" s="94">
        <f t="shared" si="5"/>
        <v>2</v>
      </c>
      <c r="LJ7" s="94">
        <f t="shared" si="5"/>
        <v>2</v>
      </c>
      <c r="LK7" s="94">
        <f t="shared" si="5"/>
        <v>0</v>
      </c>
      <c r="LL7" s="94">
        <f t="shared" si="5"/>
        <v>0</v>
      </c>
      <c r="LM7" s="94" t="str">
        <f t="shared" si="5"/>
        <v>NO</v>
      </c>
      <c r="LN7" s="94" t="str">
        <f t="shared" si="5"/>
        <v>E</v>
      </c>
      <c r="LO7" s="94">
        <f t="shared" si="5"/>
        <v>0</v>
      </c>
      <c r="LP7" s="94">
        <f t="shared" si="5"/>
        <v>2</v>
      </c>
      <c r="LQ7" s="94">
        <f t="shared" si="5"/>
        <v>2</v>
      </c>
      <c r="LR7" s="94">
        <f t="shared" si="5"/>
        <v>0</v>
      </c>
      <c r="LS7" s="94">
        <f t="shared" si="5"/>
        <v>0</v>
      </c>
      <c r="LT7" s="94" t="str">
        <f t="shared" si="5"/>
        <v>NO</v>
      </c>
      <c r="LU7" s="94">
        <f t="shared" si="5"/>
        <v>2</v>
      </c>
      <c r="LV7" s="94">
        <f t="shared" si="5"/>
        <v>0</v>
      </c>
      <c r="LW7" s="94">
        <f t="shared" si="5"/>
        <v>2</v>
      </c>
      <c r="LX7" s="94">
        <f t="shared" si="5"/>
        <v>2</v>
      </c>
      <c r="LY7" s="94">
        <f t="shared" si="5"/>
        <v>0</v>
      </c>
      <c r="LZ7" s="94">
        <f t="shared" si="5"/>
        <v>0</v>
      </c>
      <c r="MA7" s="94" t="str">
        <f t="shared" si="5"/>
        <v>NO</v>
      </c>
      <c r="MB7" s="94">
        <f t="shared" si="5"/>
        <v>2</v>
      </c>
      <c r="MC7" s="94">
        <f t="shared" si="5"/>
        <v>0</v>
      </c>
      <c r="MD7" s="94">
        <f t="shared" si="5"/>
        <v>2</v>
      </c>
      <c r="ME7" s="94">
        <f t="shared" si="5"/>
        <v>2</v>
      </c>
      <c r="MF7" s="94">
        <f t="shared" si="5"/>
        <v>0</v>
      </c>
      <c r="MG7" s="94">
        <f t="shared" si="5"/>
        <v>0</v>
      </c>
      <c r="MH7" s="94" t="str">
        <f t="shared" si="5"/>
        <v>NO</v>
      </c>
      <c r="MI7" s="94">
        <f t="shared" si="5"/>
        <v>2</v>
      </c>
      <c r="MJ7" s="94">
        <f t="shared" si="5"/>
        <v>0</v>
      </c>
      <c r="MK7" s="94">
        <f t="shared" si="5"/>
        <v>2</v>
      </c>
      <c r="ML7" s="94">
        <f t="shared" si="5"/>
        <v>2</v>
      </c>
      <c r="MM7" s="94">
        <f t="shared" si="5"/>
        <v>0</v>
      </c>
      <c r="MN7" s="94">
        <f t="shared" si="5"/>
        <v>0</v>
      </c>
      <c r="MO7" s="94" t="str">
        <f t="shared" si="5"/>
        <v>NO</v>
      </c>
      <c r="MP7" s="94" t="str">
        <f t="shared" si="5"/>
        <v>E</v>
      </c>
      <c r="MQ7" s="94">
        <f t="shared" si="5"/>
        <v>0</v>
      </c>
      <c r="MR7" s="94">
        <f t="shared" si="5"/>
        <v>0</v>
      </c>
      <c r="MS7" s="94">
        <f t="shared" si="5"/>
        <v>0</v>
      </c>
      <c r="MT7" s="94">
        <f t="shared" si="5"/>
        <v>0</v>
      </c>
      <c r="MU7" s="94">
        <f t="shared" si="5"/>
        <v>0</v>
      </c>
      <c r="MV7" s="94">
        <f t="shared" si="5"/>
        <v>0</v>
      </c>
      <c r="MW7" s="94">
        <f t="shared" si="5"/>
        <v>0</v>
      </c>
      <c r="MX7" s="94">
        <f t="shared" si="5"/>
        <v>0</v>
      </c>
      <c r="MY7" s="94">
        <f t="shared" si="5"/>
        <v>0</v>
      </c>
      <c r="MZ7" s="94">
        <f t="shared" si="5"/>
        <v>0</v>
      </c>
      <c r="NA7" s="94">
        <f t="shared" si="5"/>
        <v>0</v>
      </c>
      <c r="NB7" s="94">
        <f t="shared" si="5"/>
        <v>0</v>
      </c>
      <c r="NC7" s="94">
        <f t="shared" si="5"/>
        <v>0</v>
      </c>
      <c r="ND7" s="94">
        <f t="shared" si="5"/>
        <v>0</v>
      </c>
      <c r="NE7" s="94" t="str">
        <f t="shared" si="5"/>
        <v>F</v>
      </c>
      <c r="NF7" s="94">
        <f t="shared" si="5"/>
        <v>0</v>
      </c>
      <c r="NG7" s="94">
        <f t="shared" si="5"/>
        <v>0</v>
      </c>
      <c r="NH7" s="94">
        <f t="shared" si="5"/>
        <v>0</v>
      </c>
      <c r="NI7" s="94">
        <f t="shared" si="5"/>
        <v>0</v>
      </c>
      <c r="NJ7" s="94">
        <f t="shared" si="5"/>
        <v>0</v>
      </c>
      <c r="NK7" s="94">
        <f t="shared" si="5"/>
        <v>0</v>
      </c>
      <c r="NL7" s="94" t="str">
        <f t="shared" si="5"/>
        <v>F</v>
      </c>
      <c r="NM7" s="94"/>
      <c r="NN7" s="94"/>
      <c r="NO7" s="94"/>
      <c r="NP7" s="94"/>
      <c r="NQ7" s="94"/>
    </row>
    <row r="8" spans="1:381" x14ac:dyDescent="0.2">
      <c r="C8" s="101" t="s">
        <v>86</v>
      </c>
      <c r="D8" s="90"/>
      <c r="E8" s="90"/>
      <c r="F8" s="90"/>
      <c r="G8" s="90"/>
      <c r="H8" s="90"/>
      <c r="K8" s="102">
        <f>IF(K3="V", "-", IF(SUM(K7:Q7)&lt;$C$11, SUM(K7:Q7)-$C$11, $C$11))</f>
        <v>-6</v>
      </c>
      <c r="L8" s="102"/>
      <c r="M8" s="102"/>
      <c r="N8" s="102"/>
      <c r="O8" s="102"/>
      <c r="P8" s="102"/>
      <c r="Q8" s="102"/>
      <c r="R8" s="102">
        <f t="shared" ref="R8" si="6">IF(R3="V", "-", IF(SUM(R7:X7)&lt;$C$11, SUM(R7:X7)-$C$11, $C$11))</f>
        <v>-6</v>
      </c>
      <c r="S8" s="102"/>
      <c r="T8" s="102"/>
      <c r="U8" s="102"/>
      <c r="V8" s="102"/>
      <c r="W8" s="102"/>
      <c r="X8" s="102"/>
      <c r="Y8" s="102">
        <f t="shared" ref="Y8" si="7">IF(Y3="V", "-", IF(SUM(Y7:AE7)&lt;$C$11, SUM(Y7:AE7)-$C$11, $C$11))</f>
        <v>-6</v>
      </c>
      <c r="Z8" s="102"/>
      <c r="AA8" s="102"/>
      <c r="AB8" s="102"/>
      <c r="AC8" s="102"/>
      <c r="AD8" s="102"/>
      <c r="AE8" s="102"/>
      <c r="AF8" s="102">
        <f t="shared" ref="AF8" si="8">IF(AF3="V", "-", IF(SUM(AF7:AL7)&lt;$C$11, SUM(AF7:AL7)-$C$11, $C$11))</f>
        <v>-6</v>
      </c>
      <c r="AG8" s="102"/>
      <c r="AH8" s="102"/>
      <c r="AI8" s="102"/>
      <c r="AJ8" s="102"/>
      <c r="AK8" s="102"/>
      <c r="AL8" s="102"/>
      <c r="AM8" s="102">
        <f t="shared" ref="AM8" si="9">IF(AM3="V", "-", IF(SUM(AM7:AS7)&lt;$C$11, SUM(AM7:AS7)-$C$11, $C$11))</f>
        <v>-6</v>
      </c>
      <c r="AN8" s="102"/>
      <c r="AO8" s="102"/>
      <c r="AP8" s="102"/>
      <c r="AQ8" s="102"/>
      <c r="AR8" s="102"/>
      <c r="AS8" s="102"/>
      <c r="AT8" s="102">
        <f t="shared" ref="AT8" si="10">IF(AT3="V", "-", IF(SUM(AT7:AZ7)&lt;$C$11, SUM(AT7:AZ7)-$C$11, $C$11))</f>
        <v>-6</v>
      </c>
      <c r="AU8" s="102"/>
      <c r="AV8" s="102"/>
      <c r="AW8" s="102"/>
      <c r="AX8" s="102"/>
      <c r="AY8" s="102"/>
      <c r="AZ8" s="102"/>
      <c r="BA8" s="102">
        <f t="shared" ref="BA8" si="11">IF(BA3="V", "-", IF(SUM(BA7:BG7)&lt;$C$11, SUM(BA7:BG7)-$C$11, $C$11))</f>
        <v>-6</v>
      </c>
      <c r="BB8" s="102"/>
      <c r="BC8" s="102"/>
      <c r="BD8" s="102"/>
      <c r="BE8" s="102"/>
      <c r="BF8" s="102"/>
      <c r="BG8" s="102"/>
      <c r="BH8" s="102">
        <f>IF((BH3="V") + (BH3="E"), "-", IF(SUM(BH7:BN7)&lt;$C$11, SUM(BH7:BN7)-$C$11, $C$11))</f>
        <v>-6</v>
      </c>
      <c r="BI8" s="102"/>
      <c r="BJ8" s="102"/>
      <c r="BK8" s="102"/>
      <c r="BL8" s="102"/>
      <c r="BM8" s="102"/>
      <c r="BN8" s="102"/>
      <c r="BO8" s="102">
        <f t="shared" ref="BO8" si="12">IF(BO3="V", "-", IF(SUM(BO7:BU7)&lt;$C$11, SUM(BO7:BU7)-$C$11, $C$11))</f>
        <v>-6</v>
      </c>
      <c r="BP8" s="102"/>
      <c r="BQ8" s="102"/>
      <c r="BR8" s="102"/>
      <c r="BS8" s="102"/>
      <c r="BT8" s="102"/>
      <c r="BU8" s="102"/>
      <c r="BV8" s="102">
        <f t="shared" ref="BV8" si="13">IF(BV3="V", "-", IF(SUM(BV7:CB7)&lt;$C$11, SUM(BV7:CB7)-$C$11, $C$11))</f>
        <v>-6</v>
      </c>
      <c r="BW8" s="102"/>
      <c r="BX8" s="102"/>
      <c r="BY8" s="102"/>
      <c r="BZ8" s="102"/>
      <c r="CA8" s="102"/>
      <c r="CB8" s="102"/>
      <c r="CC8" s="102">
        <f t="shared" ref="CC8" si="14">IF(CC3="V", "-", IF(SUM(CC7:CI7)&lt;$C$11, SUM(CC7:CI7)-$C$11, $C$11))</f>
        <v>-6</v>
      </c>
      <c r="CD8" s="102"/>
      <c r="CE8" s="102"/>
      <c r="CF8" s="102"/>
      <c r="CG8" s="102"/>
      <c r="CH8" s="102"/>
      <c r="CI8" s="102"/>
      <c r="CJ8" s="102">
        <f t="shared" ref="CJ8" si="15">IF(CJ3="V", "-", IF(SUM(CJ7:CP7)&lt;$C$11, SUM(CJ7:CP7)-$C$11, $C$11))</f>
        <v>-6</v>
      </c>
      <c r="CK8" s="102"/>
      <c r="CL8" s="102"/>
      <c r="CM8" s="102"/>
      <c r="CN8" s="102"/>
      <c r="CO8" s="102"/>
      <c r="CP8" s="102"/>
      <c r="CQ8" s="102">
        <f t="shared" ref="CQ8" si="16">IF(CQ3="V", "-", IF(SUM(CQ7:CW7)&lt;$C$11, SUM(CQ7:CW7)-$C$11, $C$11))</f>
        <v>-6</v>
      </c>
      <c r="CR8" s="102"/>
      <c r="CS8" s="102"/>
      <c r="CT8" s="102"/>
      <c r="CU8" s="102"/>
      <c r="CV8" s="102"/>
      <c r="CW8" s="102"/>
      <c r="CX8" s="102">
        <f t="shared" ref="CX8" si="17">IF(CX3="V", "-", IF(SUM(CX7:DD7)&lt;$C$11, SUM(CX7:DD7)-$C$11, $C$11))</f>
        <v>-6</v>
      </c>
      <c r="CY8" s="102"/>
      <c r="CZ8" s="102"/>
      <c r="DA8" s="102"/>
      <c r="DB8" s="102"/>
      <c r="DC8" s="102"/>
      <c r="DD8" s="102"/>
      <c r="DE8" s="102">
        <f t="shared" ref="DE8" si="18">IF(DE3="V", "-", IF(SUM(DE7:DK7)&lt;$C$11, SUM(DE7:DK7)-$C$11, $C$11))</f>
        <v>-6</v>
      </c>
      <c r="DF8" s="102"/>
      <c r="DG8" s="102"/>
      <c r="DH8" s="102"/>
      <c r="DI8" s="102"/>
      <c r="DJ8" s="102"/>
      <c r="DK8" s="102"/>
      <c r="DL8" s="102">
        <f t="shared" ref="DL8" si="19">IF(DL3="V", "-", IF(SUM(DL7:DR7)&lt;$C$11, SUM(DL7:DR7)-$C$11, $C$11))</f>
        <v>-6</v>
      </c>
      <c r="DM8" s="102"/>
      <c r="DN8" s="102"/>
      <c r="DO8" s="102"/>
      <c r="DP8" s="102"/>
      <c r="DQ8" s="102"/>
      <c r="DR8" s="102"/>
      <c r="DS8" s="102">
        <f t="shared" ref="DS8" si="20">IF(DS3="V", "-", IF(SUM(DS7:DY7)&lt;$C$11, SUM(DS7:DY7)-$C$11, $C$11))</f>
        <v>-6</v>
      </c>
      <c r="DT8" s="102"/>
      <c r="DU8" s="102"/>
      <c r="DV8" s="102"/>
      <c r="DW8" s="102"/>
      <c r="DX8" s="102"/>
      <c r="DY8" s="102"/>
      <c r="DZ8" s="102">
        <f t="shared" ref="DZ8" si="21">IF(DZ3="V", "-", IF(SUM(DZ7:EF7)&lt;$C$11, SUM(DZ7:EF7)-$C$11, $C$11))</f>
        <v>-6</v>
      </c>
      <c r="EA8" s="102"/>
      <c r="EB8" s="102"/>
      <c r="EC8" s="102"/>
      <c r="ED8" s="102"/>
      <c r="EE8" s="102"/>
      <c r="EF8" s="102"/>
      <c r="EG8" s="102">
        <f t="shared" ref="EG8" si="22">IF(EG3="V", "-", IF(SUM(EG7:EM7)&lt;$C$11, SUM(EG7:EM7)-$C$11, $C$11))</f>
        <v>-6</v>
      </c>
      <c r="EH8" s="102"/>
      <c r="EI8" s="102"/>
      <c r="EJ8" s="102"/>
      <c r="EK8" s="102"/>
      <c r="EL8" s="102"/>
      <c r="EM8" s="102"/>
      <c r="EN8" s="102">
        <f t="shared" ref="EN8" si="23">IF(EN3="V", "-", IF(SUM(EN7:ET7)&lt;$C$11, SUM(EN7:ET7)-$C$11, $C$11))</f>
        <v>-6</v>
      </c>
      <c r="EO8" s="102"/>
      <c r="EP8" s="102"/>
      <c r="EQ8" s="102"/>
      <c r="ER8" s="102"/>
      <c r="ES8" s="102"/>
      <c r="ET8" s="102"/>
      <c r="EU8" s="102">
        <f t="shared" ref="EU8" si="24">IF(EU3="V", "-", IF(SUM(EU7:FA7)&lt;$C$11, SUM(EU7:FA7)-$C$11, $C$11))</f>
        <v>-6</v>
      </c>
      <c r="EV8" s="102"/>
      <c r="EW8" s="102"/>
      <c r="EX8" s="102"/>
      <c r="EY8" s="102"/>
      <c r="EZ8" s="102"/>
      <c r="FA8" s="102"/>
      <c r="FB8" s="102">
        <f t="shared" ref="FB8" si="25">IF(FB3="V", "-", IF(SUM(FB7:FH7)&lt;$C$11, SUM(FB7:FH7)-$C$11, $C$11))</f>
        <v>-6</v>
      </c>
      <c r="FC8" s="102"/>
      <c r="FD8" s="102"/>
      <c r="FE8" s="102"/>
      <c r="FF8" s="102"/>
      <c r="FG8" s="102"/>
      <c r="FH8" s="102"/>
      <c r="FI8" s="102">
        <f t="shared" ref="FI8" si="26">IF(FI3="V", "-", IF(SUM(FI7:FO7)&lt;$C$11, SUM(FI7:FO7)-$C$11, $C$11))</f>
        <v>-6</v>
      </c>
      <c r="FJ8" s="102"/>
      <c r="FK8" s="102"/>
      <c r="FL8" s="102"/>
      <c r="FM8" s="102"/>
      <c r="FN8" s="102"/>
      <c r="FO8" s="102"/>
      <c r="FP8" s="102">
        <f t="shared" ref="FP8" si="27">IF(FP3="V", "-", IF(SUM(FP7:FV7)&lt;$C$11, SUM(FP7:FV7)-$C$11, $C$11))</f>
        <v>-6</v>
      </c>
      <c r="FQ8" s="102"/>
      <c r="FR8" s="102"/>
      <c r="FS8" s="102"/>
      <c r="FT8" s="102"/>
      <c r="FU8" s="102"/>
      <c r="FV8" s="102"/>
      <c r="FW8" s="102">
        <f t="shared" ref="FW8" si="28">IF(FW3="V", "-", IF(SUM(FW7:GC7)&lt;$C$11, SUM(FW7:GC7)-$C$11, $C$11))</f>
        <v>-6</v>
      </c>
      <c r="FX8" s="102"/>
      <c r="FY8" s="102"/>
      <c r="FZ8" s="102"/>
      <c r="GA8" s="102"/>
      <c r="GB8" s="102"/>
      <c r="GC8" s="102"/>
      <c r="GD8" s="102">
        <f t="shared" ref="GD8" si="29">IF(GD3="V", "-", IF(SUM(GD7:GJ7)&lt;$C$11, SUM(GD7:GJ7)-$C$11, $C$11))</f>
        <v>-6</v>
      </c>
      <c r="GE8" s="102"/>
      <c r="GF8" s="102"/>
      <c r="GG8" s="102"/>
      <c r="GH8" s="102"/>
      <c r="GI8" s="102"/>
      <c r="GJ8" s="102"/>
      <c r="GK8" s="102">
        <f t="shared" ref="GK8" si="30">IF(GK3="V", "-", IF(SUM(GK7:GQ7)&lt;$C$11, SUM(GK7:GQ7)-$C$11, $C$11))</f>
        <v>-6</v>
      </c>
      <c r="GL8" s="102"/>
      <c r="GM8" s="102"/>
      <c r="GN8" s="102"/>
      <c r="GO8" s="102"/>
      <c r="GP8" s="102"/>
      <c r="GQ8" s="102"/>
      <c r="GR8" s="102">
        <f t="shared" ref="GR8" si="31">IF(GR3="V", "-", IF(SUM(GR7:GX7)&lt;$C$11, SUM(GR7:GX7)-$C$11, $C$11))</f>
        <v>-6</v>
      </c>
      <c r="GS8" s="102"/>
      <c r="GT8" s="102"/>
      <c r="GU8" s="102"/>
      <c r="GV8" s="102"/>
      <c r="GW8" s="102"/>
      <c r="GX8" s="102"/>
      <c r="GY8" s="102">
        <f t="shared" ref="GY8" si="32">IF(GY3="V", "-", IF(SUM(GY7:HE7)&lt;$C$11, SUM(GY7:HE7)-$C$11, $C$11))</f>
        <v>-6</v>
      </c>
      <c r="GZ8" s="102"/>
      <c r="HA8" s="102"/>
      <c r="HB8" s="102"/>
      <c r="HC8" s="102"/>
      <c r="HD8" s="102"/>
      <c r="HE8" s="102"/>
      <c r="HF8" s="102">
        <f t="shared" ref="HF8" si="33">IF(HF3="V", "-", IF(SUM(HF7:HL7)&lt;$C$11, SUM(HF7:HL7)-$C$11, $C$11))</f>
        <v>-6</v>
      </c>
      <c r="HG8" s="102"/>
      <c r="HH8" s="102"/>
      <c r="HI8" s="102"/>
      <c r="HJ8" s="102"/>
      <c r="HK8" s="102"/>
      <c r="HL8" s="102"/>
      <c r="HM8" s="102">
        <f t="shared" ref="HM8" si="34">IF(HM3="V", "-", IF(SUM(HM7:HS7)&lt;$C$11, SUM(HM7:HS7)-$C$11, $C$11))</f>
        <v>6</v>
      </c>
      <c r="HN8" s="102"/>
      <c r="HO8" s="102"/>
      <c r="HP8" s="102"/>
      <c r="HQ8" s="102"/>
      <c r="HR8" s="102"/>
      <c r="HS8" s="102"/>
      <c r="HT8" s="102">
        <f t="shared" ref="HT8" si="35">IF(HT3="V", "-", IF(SUM(HT7:HZ7)&lt;$C$11, SUM(HT7:HZ7)-$C$11, $C$11))</f>
        <v>-2</v>
      </c>
      <c r="HU8" s="102"/>
      <c r="HV8" s="102"/>
      <c r="HW8" s="102"/>
      <c r="HX8" s="102"/>
      <c r="HY8" s="102"/>
      <c r="HZ8" s="102"/>
      <c r="IA8" s="102">
        <f t="shared" ref="IA8" si="36">IF(IA3="V", "-", IF(SUM(IA7:IG7)&lt;$C$11, SUM(IA7:IG7)-$C$11, $C$11))</f>
        <v>6</v>
      </c>
      <c r="IB8" s="102"/>
      <c r="IC8" s="102"/>
      <c r="ID8" s="102"/>
      <c r="IE8" s="102"/>
      <c r="IF8" s="102"/>
      <c r="IG8" s="102"/>
      <c r="IH8" s="102">
        <f t="shared" ref="IH8" si="37">IF(IH3="V", "-", IF(SUM(IH7:IN7)&lt;$C$11, SUM(IH7:IN7)-$C$11, $C$11))</f>
        <v>6</v>
      </c>
      <c r="II8" s="102"/>
      <c r="IJ8" s="102"/>
      <c r="IK8" s="102"/>
      <c r="IL8" s="102"/>
      <c r="IM8" s="102"/>
      <c r="IN8" s="102"/>
      <c r="IO8" s="102">
        <f t="shared" ref="IO8" si="38">IF(IO3="V", "-", IF(SUM(IO7:IU7)&lt;$C$11, SUM(IO7:IU7)-$C$11, $C$11))</f>
        <v>6</v>
      </c>
      <c r="IP8" s="102"/>
      <c r="IQ8" s="102"/>
      <c r="IR8" s="102"/>
      <c r="IS8" s="102"/>
      <c r="IT8" s="102"/>
      <c r="IU8" s="102"/>
      <c r="IV8" s="102">
        <f t="shared" ref="IV8" si="39">IF(IV3="V", "-", IF(SUM(IV7:JB7)&lt;$C$11, SUM(IV7:JB7)-$C$11, $C$11))</f>
        <v>6</v>
      </c>
      <c r="IW8" s="102"/>
      <c r="IX8" s="102"/>
      <c r="IY8" s="102"/>
      <c r="IZ8" s="102"/>
      <c r="JA8" s="102"/>
      <c r="JB8" s="102"/>
      <c r="JC8" s="102">
        <f t="shared" ref="JC8" si="40">IF(JC3="V", "-", IF(SUM(JC7:JI7)&lt;$C$11, SUM(JC7:JI7)-$C$11, $C$11))</f>
        <v>6</v>
      </c>
      <c r="JD8" s="102"/>
      <c r="JE8" s="102"/>
      <c r="JF8" s="102"/>
      <c r="JG8" s="102"/>
      <c r="JH8" s="102"/>
      <c r="JI8" s="102"/>
      <c r="JJ8" s="102">
        <f t="shared" ref="JJ8" si="41">IF(JJ3="V", "-", IF(SUM(JJ7:JP7)&lt;$C$11, SUM(JJ7:JP7)-$C$11, $C$11))</f>
        <v>-2</v>
      </c>
      <c r="JK8" s="102"/>
      <c r="JL8" s="102"/>
      <c r="JM8" s="102"/>
      <c r="JN8" s="102"/>
      <c r="JO8" s="102"/>
      <c r="JP8" s="102"/>
      <c r="JQ8" s="102">
        <f t="shared" ref="JQ8" si="42">IF(JQ3="V", "-", IF(SUM(JQ7:JW7)&lt;$C$11, SUM(JQ7:JW7)-$C$11, $C$11))</f>
        <v>6</v>
      </c>
      <c r="JR8" s="102"/>
      <c r="JS8" s="102"/>
      <c r="JT8" s="102"/>
      <c r="JU8" s="102"/>
      <c r="JV8" s="102"/>
      <c r="JW8" s="102"/>
      <c r="JX8" s="102">
        <f t="shared" ref="JX8" si="43">IF(JX3="V", "-", IF(SUM(JX7:KD7)&lt;$C$11, SUM(JX7:KD7)-$C$11, $C$11))</f>
        <v>-2</v>
      </c>
      <c r="JY8" s="102"/>
      <c r="JZ8" s="102"/>
      <c r="KA8" s="102"/>
      <c r="KB8" s="102"/>
      <c r="KC8" s="102"/>
      <c r="KD8" s="102"/>
      <c r="KE8" s="102">
        <f t="shared" ref="KE8" si="44">IF(KE3="V", "-", IF(SUM(KE7:KK7)&lt;$C$11, SUM(KE7:KK7)-$C$11, $C$11))</f>
        <v>6</v>
      </c>
      <c r="KF8" s="102"/>
      <c r="KG8" s="102"/>
      <c r="KH8" s="102"/>
      <c r="KI8" s="102"/>
      <c r="KJ8" s="102"/>
      <c r="KK8" s="102"/>
      <c r="KL8" s="102">
        <f t="shared" ref="KL8" si="45">IF(KL3="V", "-", IF(SUM(KL7:KR7)&lt;$C$11, SUM(KL7:KR7)-$C$11, $C$11))</f>
        <v>6</v>
      </c>
      <c r="KM8" s="102"/>
      <c r="KN8" s="102"/>
      <c r="KO8" s="102"/>
      <c r="KP8" s="102"/>
      <c r="KQ8" s="102"/>
      <c r="KR8" s="102"/>
      <c r="KS8" s="102">
        <f t="shared" ref="KS8" si="46">IF(KS3="V", "-", IF(SUM(KS7:KY7)&lt;$C$11, SUM(KS7:KY7)-$C$11, $C$11))</f>
        <v>6</v>
      </c>
      <c r="KT8" s="102"/>
      <c r="KU8" s="102"/>
      <c r="KV8" s="102"/>
      <c r="KW8" s="102"/>
      <c r="KX8" s="102"/>
      <c r="KY8" s="102"/>
      <c r="KZ8" s="102">
        <f t="shared" ref="KZ8" si="47">IF(KZ3="V", "-", IF(SUM(KZ7:LF7)&lt;$C$11, SUM(KZ7:LF7)-$C$11, $C$11))</f>
        <v>6</v>
      </c>
      <c r="LA8" s="102"/>
      <c r="LB8" s="102"/>
      <c r="LC8" s="102"/>
      <c r="LD8" s="102"/>
      <c r="LE8" s="102"/>
      <c r="LF8" s="102"/>
      <c r="LG8" s="102">
        <f t="shared" ref="LG8" si="48">IF(LG3="V", "-", IF(SUM(LG7:LM7)&lt;$C$11, SUM(LG7:LM7)-$C$11, $C$11))</f>
        <v>6</v>
      </c>
      <c r="LH8" s="102"/>
      <c r="LI8" s="102"/>
      <c r="LJ8" s="102"/>
      <c r="LK8" s="102"/>
      <c r="LL8" s="102"/>
      <c r="LM8" s="102"/>
      <c r="LN8" s="102">
        <f t="shared" ref="LN8" si="49">IF(LN3="V", "-", IF(SUM(LN7:LT7)&lt;$C$11, SUM(LN7:LT7)-$C$11, $C$11))</f>
        <v>-2</v>
      </c>
      <c r="LO8" s="102"/>
      <c r="LP8" s="102"/>
      <c r="LQ8" s="102"/>
      <c r="LR8" s="102"/>
      <c r="LS8" s="102"/>
      <c r="LT8" s="102"/>
      <c r="LU8" s="102">
        <f t="shared" ref="LU8" si="50">IF(LU3="V", "-", IF(SUM(LU7:MA7)&lt;$C$11, SUM(LU7:MA7)-$C$11, $C$11))</f>
        <v>6</v>
      </c>
      <c r="LV8" s="102"/>
      <c r="LW8" s="102"/>
      <c r="LX8" s="102"/>
      <c r="LY8" s="102"/>
      <c r="LZ8" s="102"/>
      <c r="MA8" s="102"/>
      <c r="MB8" s="102">
        <f t="shared" ref="MB8" si="51">IF(MB3="V", "-", IF(SUM(MB7:MH7)&lt;$C$11, SUM(MB7:MH7)-$C$11, $C$11))</f>
        <v>6</v>
      </c>
      <c r="MC8" s="102"/>
      <c r="MD8" s="102"/>
      <c r="ME8" s="102"/>
      <c r="MF8" s="102"/>
      <c r="MG8" s="102"/>
      <c r="MH8" s="102"/>
      <c r="MI8" s="102">
        <f t="shared" ref="MI8" si="52">IF(MI3="V", "-", IF(SUM(MI7:MO7)&lt;$C$11, SUM(MI7:MO7)-$C$11, $C$11))</f>
        <v>6</v>
      </c>
      <c r="MJ8" s="102"/>
      <c r="MK8" s="102"/>
      <c r="ML8" s="102"/>
      <c r="MM8" s="102"/>
      <c r="MN8" s="102"/>
      <c r="MO8" s="102"/>
      <c r="MP8" s="102">
        <f t="shared" ref="MP8" si="53">IF(MP3="V", "-", IF(SUM(MP7:MV7)&lt;$C$11, SUM(MP7:MV7)-$C$11, $C$11))</f>
        <v>-6</v>
      </c>
      <c r="MQ8" s="102"/>
      <c r="MR8" s="102"/>
      <c r="MS8" s="102"/>
      <c r="MT8" s="102"/>
      <c r="MU8" s="102"/>
      <c r="MV8" s="102"/>
      <c r="MW8" s="102">
        <f t="shared" ref="MW8" si="54">IF(MW3="V", "-", IF(SUM(MW7:NC7)&lt;$C$11, SUM(MW7:NC7)-$C$11, $C$11))</f>
        <v>-6</v>
      </c>
      <c r="MX8" s="102"/>
      <c r="MY8" s="102"/>
      <c r="MZ8" s="102"/>
      <c r="NA8" s="102"/>
      <c r="NB8" s="102"/>
      <c r="NC8" s="102"/>
      <c r="ND8" s="102">
        <f t="shared" ref="ND8" si="55">IF(ND3="V", "-", IF(SUM(ND7:NJ7)&lt;$C$11, SUM(ND7:NJ7)-$C$11, $C$11))</f>
        <v>-6</v>
      </c>
      <c r="NE8" s="102"/>
      <c r="NF8" s="102"/>
      <c r="NG8" s="102"/>
      <c r="NH8" s="102"/>
      <c r="NI8" s="102"/>
      <c r="NJ8" s="102"/>
      <c r="NK8" s="102">
        <f t="shared" ref="NK8" si="56">IF(NK3="V", "-", IF(SUM(NK7:NQ7)&lt;$C$11, SUM(NK7:NQ7)-$C$11, $C$11))</f>
        <v>-6</v>
      </c>
      <c r="NL8" s="102"/>
      <c r="NM8" s="102"/>
      <c r="NN8" s="102"/>
      <c r="NO8" s="102"/>
      <c r="NP8" s="102"/>
      <c r="NQ8" s="102"/>
    </row>
    <row r="9" spans="1:381" ht="15" x14ac:dyDescent="0.25">
      <c r="I9" s="103" t="s">
        <v>66</v>
      </c>
      <c r="J9" s="97">
        <f>MAX(K11:NL11)</f>
        <v>53</v>
      </c>
      <c r="M9" s="104"/>
      <c r="N9" s="90"/>
      <c r="O9" s="90"/>
      <c r="P9" s="90"/>
      <c r="Q9" s="90"/>
      <c r="GR9" s="90"/>
      <c r="GS9" s="90"/>
      <c r="GT9" s="90"/>
      <c r="GU9" s="90"/>
      <c r="GV9" s="90"/>
      <c r="GW9" s="90"/>
      <c r="GX9" s="90"/>
      <c r="GY9" s="90"/>
      <c r="GZ9" s="90"/>
      <c r="HA9" s="90"/>
      <c r="HB9" s="90"/>
      <c r="HC9" s="90"/>
      <c r="HD9" s="90"/>
      <c r="HE9" s="90"/>
    </row>
    <row r="10" spans="1:381" ht="15" x14ac:dyDescent="0.2">
      <c r="I10" s="101"/>
      <c r="J10" s="90"/>
      <c r="K10" s="105"/>
      <c r="L10" s="105"/>
      <c r="M10" s="104"/>
      <c r="N10" s="90"/>
      <c r="O10" s="90"/>
      <c r="P10" s="90"/>
      <c r="Q10" s="90"/>
    </row>
    <row r="11" spans="1:381" ht="15" x14ac:dyDescent="0.2">
      <c r="A11" s="304" t="s">
        <v>12</v>
      </c>
      <c r="B11" s="305"/>
      <c r="C11" s="100">
        <f>SUM(D7:J7)</f>
        <v>6</v>
      </c>
      <c r="G11" s="101"/>
      <c r="J11" s="97" t="s">
        <v>1</v>
      </c>
      <c r="K11" s="97" t="str">
        <f>IF(K3="E", "E",IF(K13= "2C", MAX($J$11:J11)+2, IF((ISNUMBER(K7) * (K7&gt;0)),MAX($J$11:J11)+1,"-")))</f>
        <v>-</v>
      </c>
      <c r="L11" s="97" t="str">
        <f>IF(L3="E", "E",IF(L13= "2C", MAX($J$11:K11)+2, IF((ISNUMBER(L7) * (L7&gt;0)),MAX($J$11:K11)+1,"-")))</f>
        <v>-</v>
      </c>
      <c r="M11" s="97" t="str">
        <f>IF(M3="E", "E",IF(M13= "2C", MAX($J$11:L11)+2, IF((ISNUMBER(M7) * (M7&gt;0)),MAX($J$11:L11)+1,"-")))</f>
        <v>-</v>
      </c>
      <c r="N11" s="97" t="str">
        <f>IF(N3="E", "E",IF(N13= "2C", MAX($J$11:M11)+2, IF((ISNUMBER(N7) * (N7&gt;0)),MAX($J$11:M11)+1,"-")))</f>
        <v>-</v>
      </c>
      <c r="O11" s="97" t="str">
        <f>IF(O3="E", "E",IF(O13= "2C", MAX($J$11:N11)+2, IF((ISNUMBER(O7) * (O7&gt;0)),MAX($J$11:N11)+1,"-")))</f>
        <v>-</v>
      </c>
      <c r="P11" s="97" t="str">
        <f>IF(P3="E", "E",IF(P13= "2C", MAX($J$11:O11)+2, IF((ISNUMBER(P7) * (P7&gt;0)),MAX($J$11:O11)+1,"-")))</f>
        <v>-</v>
      </c>
      <c r="Q11" s="97" t="str">
        <f>IF(Q3="E", "E",IF(Q13= "2C", MAX($J$11:P11)+2, IF((ISNUMBER(Q7) * (Q7&gt;0)),MAX($J$11:P11)+1,"-")))</f>
        <v>-</v>
      </c>
      <c r="R11" s="97" t="str">
        <f>IF(R3="E", "E",IF(R13= "2C", MAX($J$11:Q11)+2, IF((ISNUMBER(R7) * (R7&gt;0)),MAX($J$11:Q11)+1,"-")))</f>
        <v>-</v>
      </c>
      <c r="S11" s="97" t="str">
        <f>IF(S3="E", "E",IF(S13= "2C", MAX($J$11:R11)+2, IF((ISNUMBER(S7) * (S7&gt;0)),MAX($J$11:R11)+1,"-")))</f>
        <v>-</v>
      </c>
      <c r="T11" s="97" t="str">
        <f>IF(T3="E", "E",IF(T13= "2C", MAX($J$11:S11)+2, IF((ISNUMBER(T7) * (T7&gt;0)),MAX($J$11:S11)+1,"-")))</f>
        <v>-</v>
      </c>
      <c r="U11" s="97" t="str">
        <f>IF(U3="E", "E",IF(U13= "2C", MAX($J$11:T11)+2, IF((ISNUMBER(U7) * (U7&gt;0)),MAX($J$11:T11)+1,"-")))</f>
        <v>-</v>
      </c>
      <c r="V11" s="97" t="str">
        <f>IF(V3="E", "E",IF(V13= "2C", MAX($J$11:U11)+2, IF((ISNUMBER(V7) * (V7&gt;0)),MAX($J$11:U11)+1,"-")))</f>
        <v>-</v>
      </c>
      <c r="W11" s="97" t="str">
        <f>IF(W3="E", "E",IF(W13= "2C", MAX($J$11:V11)+2, IF((ISNUMBER(W7) * (W7&gt;0)),MAX($J$11:V11)+1,"-")))</f>
        <v>-</v>
      </c>
      <c r="X11" s="97" t="str">
        <f>IF(X3="E", "E",IF(X13= "2C", MAX($J$11:W11)+2, IF((ISNUMBER(X7) * (X7&gt;0)),MAX($J$11:W11)+1,"-")))</f>
        <v>-</v>
      </c>
      <c r="Y11" s="97" t="str">
        <f>IF(Y3="E", "E",IF(Y13= "2C", MAX($J$11:X11)+2, IF((ISNUMBER(Y7) * (Y7&gt;0)),MAX($J$11:X11)+1,"-")))</f>
        <v>-</v>
      </c>
      <c r="Z11" s="97" t="str">
        <f>IF(Z3="E", "E",IF(Z13= "2C", MAX($J$11:Y11)+2, IF((ISNUMBER(Z7) * (Z7&gt;0)),MAX($J$11:Y11)+1,"-")))</f>
        <v>-</v>
      </c>
      <c r="AA11" s="97" t="str">
        <f>IF(AA3="E", "E",IF(AA13= "2C", MAX($J$11:Z11)+2, IF((ISNUMBER(AA7) * (AA7&gt;0)),MAX($J$11:Z11)+1,"-")))</f>
        <v>-</v>
      </c>
      <c r="AB11" s="97" t="str">
        <f>IF(AB3="E", "E",IF(AB13= "2C", MAX($J$11:AA11)+2, IF((ISNUMBER(AB7) * (AB7&gt;0)),MAX($J$11:AA11)+1,"-")))</f>
        <v>-</v>
      </c>
      <c r="AC11" s="97" t="str">
        <f>IF(AC3="E", "E",IF(AC13= "2C", MAX($J$11:AB11)+2, IF((ISNUMBER(AC7) * (AC7&gt;0)),MAX($J$11:AB11)+1,"-")))</f>
        <v>-</v>
      </c>
      <c r="AD11" s="97" t="str">
        <f>IF(AD3="E", "E",IF(AD13= "2C", MAX($J$11:AC11)+2, IF((ISNUMBER(AD7) * (AD7&gt;0)),MAX($J$11:AC11)+1,"-")))</f>
        <v>-</v>
      </c>
      <c r="AE11" s="97" t="str">
        <f>IF(AE3="E", "E",IF(AE13= "2C", MAX($J$11:AD11)+2, IF((ISNUMBER(AE7) * (AE7&gt;0)),MAX($J$11:AD11)+1,"-")))</f>
        <v>-</v>
      </c>
      <c r="AF11" s="97" t="str">
        <f>IF(AF3="E", "E",IF(AF13= "2C", MAX($J$11:AE11)+2, IF((ISNUMBER(AF7) * (AF7&gt;0)),MAX($J$11:AE11)+1,"-")))</f>
        <v>-</v>
      </c>
      <c r="AG11" s="97" t="str">
        <f>IF(AG3="E", "E",IF(AG13= "2C", MAX($J$11:AF11)+2, IF((ISNUMBER(AG7) * (AG7&gt;0)),MAX($J$11:AF11)+1,"-")))</f>
        <v>-</v>
      </c>
      <c r="AH11" s="97" t="str">
        <f>IF(AH3="E", "E",IF(AH13= "2C", MAX($J$11:AG11)+2, IF((ISNUMBER(AH7) * (AH7&gt;0)),MAX($J$11:AG11)+1,"-")))</f>
        <v>-</v>
      </c>
      <c r="AI11" s="97" t="str">
        <f>IF(AI3="E", "E",IF(AI13= "2C", MAX($J$11:AH11)+2, IF((ISNUMBER(AI7) * (AI7&gt;0)),MAX($J$11:AH11)+1,"-")))</f>
        <v>-</v>
      </c>
      <c r="AJ11" s="97" t="str">
        <f>IF(AJ3="E", "E",IF(AJ13= "2C", MAX($J$11:AI11)+2, IF((ISNUMBER(AJ7) * (AJ7&gt;0)),MAX($J$11:AI11)+1,"-")))</f>
        <v>-</v>
      </c>
      <c r="AK11" s="97" t="str">
        <f>IF(AK3="E", "E",IF(AK13= "2C", MAX($J$11:AJ11)+2, IF((ISNUMBER(AK7) * (AK7&gt;0)),MAX($J$11:AJ11)+1,"-")))</f>
        <v>-</v>
      </c>
      <c r="AL11" s="97" t="str">
        <f>IF(AL3="E", "E",IF(AL13= "2C", MAX($J$11:AK11)+2, IF((ISNUMBER(AL7) * (AL7&gt;0)),MAX($J$11:AK11)+1,"-")))</f>
        <v>-</v>
      </c>
      <c r="AM11" s="97" t="str">
        <f>IF(AM3="E", "E",IF(AM13= "2C", MAX($J$11:AL11)+2, IF((ISNUMBER(AM7) * (AM7&gt;0)),MAX($J$11:AL11)+1,"-")))</f>
        <v>-</v>
      </c>
      <c r="AN11" s="97" t="str">
        <f>IF(AN3="E", "E",IF(AN13= "2C", MAX($J$11:AM11)+2, IF((ISNUMBER(AN7) * (AN7&gt;0)),MAX($J$11:AM11)+1,"-")))</f>
        <v>-</v>
      </c>
      <c r="AO11" s="97" t="str">
        <f>IF(AO3="E", "E",IF(AO13= "2C", MAX($J$11:AN11)+2, IF((ISNUMBER(AO7) * (AO7&gt;0)),MAX($J$11:AN11)+1,"-")))</f>
        <v>-</v>
      </c>
      <c r="AP11" s="97" t="str">
        <f>IF(AP3="E", "E",IF(AP13= "2C", MAX($J$11:AO11)+2, IF((ISNUMBER(AP7) * (AP7&gt;0)),MAX($J$11:AO11)+1,"-")))</f>
        <v>-</v>
      </c>
      <c r="AQ11" s="97" t="str">
        <f>IF(AQ3="E", "E",IF(AQ13= "2C", MAX($J$11:AP11)+2, IF((ISNUMBER(AQ7) * (AQ7&gt;0)),MAX($J$11:AP11)+1,"-")))</f>
        <v>-</v>
      </c>
      <c r="AR11" s="97" t="str">
        <f>IF(AR3="E", "E",IF(AR13= "2C", MAX($J$11:AQ11)+2, IF((ISNUMBER(AR7) * (AR7&gt;0)),MAX($J$11:AQ11)+1,"-")))</f>
        <v>-</v>
      </c>
      <c r="AS11" s="97" t="str">
        <f>IF(AS3="E", "E",IF(AS13= "2C", MAX($J$11:AR11)+2, IF((ISNUMBER(AS7) * (AS7&gt;0)),MAX($J$11:AR11)+1,"-")))</f>
        <v>-</v>
      </c>
      <c r="AT11" s="97" t="str">
        <f>IF(AT3="E", "E",IF(AT13= "2C", MAX($J$11:AS11)+2, IF((ISNUMBER(AT7) * (AT7&gt;0)),MAX($J$11:AS11)+1,"-")))</f>
        <v>-</v>
      </c>
      <c r="AU11" s="97" t="str">
        <f>IF(AU3="E", "E",IF(AU13= "2C", MAX($J$11:AT11)+2, IF((ISNUMBER(AU7) * (AU7&gt;0)),MAX($J$11:AT11)+1,"-")))</f>
        <v>-</v>
      </c>
      <c r="AV11" s="97" t="str">
        <f>IF(AV3="E", "E",IF(AV13= "2C", MAX($J$11:AU11)+2, IF((ISNUMBER(AV7) * (AV7&gt;0)),MAX($J$11:AU11)+1,"-")))</f>
        <v>-</v>
      </c>
      <c r="AW11" s="97" t="str">
        <f>IF(AW3="E", "E",IF(AW13= "2C", MAX($J$11:AV11)+2, IF((ISNUMBER(AW7) * (AW7&gt;0)),MAX($J$11:AV11)+1,"-")))</f>
        <v>-</v>
      </c>
      <c r="AX11" s="97" t="str">
        <f>IF(AX3="E", "E",IF(AX13= "2C", MAX($J$11:AW11)+2, IF((ISNUMBER(AX7) * (AX7&gt;0)),MAX($J$11:AW11)+1,"-")))</f>
        <v>-</v>
      </c>
      <c r="AY11" s="97" t="str">
        <f>IF(AY3="E", "E",IF(AY13= "2C", MAX($J$11:AX11)+2, IF((ISNUMBER(AY7) * (AY7&gt;0)),MAX($J$11:AX11)+1,"-")))</f>
        <v>-</v>
      </c>
      <c r="AZ11" s="97" t="str">
        <f>IF(AZ3="E", "E",IF(AZ13= "2C", MAX($J$11:AY11)+2, IF((ISNUMBER(AZ7) * (AZ7&gt;0)),MAX($J$11:AY11)+1,"-")))</f>
        <v>-</v>
      </c>
      <c r="BA11" s="97" t="str">
        <f>IF(BA3="E", "E",IF(BA13= "2C", MAX($J$11:AZ11)+2, IF((ISNUMBER(BA7) * (BA7&gt;0)),MAX($J$11:AZ11)+1,"-")))</f>
        <v>-</v>
      </c>
      <c r="BB11" s="97" t="str">
        <f>IF(BB3="E", "E",IF(BB13= "2C", MAX($J$11:BA11)+2, IF((ISNUMBER(BB7) * (BB7&gt;0)),MAX($J$11:BA11)+1,"-")))</f>
        <v>-</v>
      </c>
      <c r="BC11" s="97" t="str">
        <f>IF(BC3="E", "E",IF(BC13= "2C", MAX($J$11:BB11)+2, IF((ISNUMBER(BC7) * (BC7&gt;0)),MAX($J$11:BB11)+1,"-")))</f>
        <v>-</v>
      </c>
      <c r="BD11" s="97" t="str">
        <f>IF(BD3="E", "E",IF(BD13= "2C", MAX($J$11:BC11)+2, IF((ISNUMBER(BD7) * (BD7&gt;0)),MAX($J$11:BC11)+1,"-")))</f>
        <v>-</v>
      </c>
      <c r="BE11" s="97" t="str">
        <f>IF(BE3="E", "E",IF(BE13= "2C", MAX($J$11:BD11)+2, IF((ISNUMBER(BE7) * (BE7&gt;0)),MAX($J$11:BD11)+1,"-")))</f>
        <v>-</v>
      </c>
      <c r="BF11" s="97" t="str">
        <f>IF(BF3="E", "E",IF(BF13= "2C", MAX($J$11:BE11)+2, IF((ISNUMBER(BF7) * (BF7&gt;0)),MAX($J$11:BE11)+1,"-")))</f>
        <v>-</v>
      </c>
      <c r="BG11" s="97" t="str">
        <f>IF(BG3="E", "E",IF(BG13= "2C", MAX($J$11:BF11)+2, IF((ISNUMBER(BG7) * (BG7&gt;0)),MAX($J$11:BF11)+1,"-")))</f>
        <v>-</v>
      </c>
      <c r="BH11" s="97" t="str">
        <f>IF(BH3="E", "E",IF(BH13= "2C", MAX($J$11:BG11)+2, IF((ISNUMBER(BH7) * (BH7&gt;0)),MAX($J$11:BG11)+1,"-")))</f>
        <v>-</v>
      </c>
      <c r="BI11" s="97" t="str">
        <f>IF(BI3="E", "E",IF(BI13= "2C", MAX($J$11:BH11)+2, IF((ISNUMBER(BI7) * (BI7&gt;0)),MAX($J$11:BH11)+1,"-")))</f>
        <v>-</v>
      </c>
      <c r="BJ11" s="97" t="str">
        <f>IF(BJ3="E", "E",IF(BJ13= "2C", MAX($J$11:BI11)+2, IF((ISNUMBER(BJ7) * (BJ7&gt;0)),MAX($J$11:BI11)+1,"-")))</f>
        <v>-</v>
      </c>
      <c r="BK11" s="97" t="str">
        <f>IF(BK3="E", "E",IF(BK13= "2C", MAX($J$11:BJ11)+2, IF((ISNUMBER(BK7) * (BK7&gt;0)),MAX($J$11:BJ11)+1,"-")))</f>
        <v>-</v>
      </c>
      <c r="BL11" s="97" t="str">
        <f>IF(BL3="E", "E",IF(BL13= "2C", MAX($J$11:BK11)+2, IF((ISNUMBER(BL7) * (BL7&gt;0)),MAX($J$11:BK11)+1,"-")))</f>
        <v>-</v>
      </c>
      <c r="BM11" s="97" t="str">
        <f>IF(BM3="E", "E",IF(BM13= "2C", MAX($J$11:BL11)+2, IF((ISNUMBER(BM7) * (BM7&gt;0)),MAX($J$11:BL11)+1,"-")))</f>
        <v>-</v>
      </c>
      <c r="BN11" s="97" t="str">
        <f>IF(BN3="E", "E",IF(BN13= "2C", MAX($J$11:BM11)+2, IF((ISNUMBER(BN7) * (BN7&gt;0)),MAX($J$11:BM11)+1,"-")))</f>
        <v>-</v>
      </c>
      <c r="BO11" s="97" t="str">
        <f>IF(BO3="E", "E",IF(BO13= "2C", MAX($J$11:BN11)+2, IF((ISNUMBER(BO7) * (BO7&gt;0)),MAX($J$11:BN11)+1,"-")))</f>
        <v>-</v>
      </c>
      <c r="BP11" s="97" t="str">
        <f>IF(BP3="E", "E",IF(BP13= "2C", MAX($J$11:BO11)+2, IF((ISNUMBER(BP7) * (BP7&gt;0)),MAX($J$11:BO11)+1,"-")))</f>
        <v>-</v>
      </c>
      <c r="BQ11" s="97" t="str">
        <f>IF(BQ3="E", "E",IF(BQ13= "2C", MAX($J$11:BP11)+2, IF((ISNUMBER(BQ7) * (BQ7&gt;0)),MAX($J$11:BP11)+1,"-")))</f>
        <v>-</v>
      </c>
      <c r="BR11" s="97" t="str">
        <f>IF(BR3="E", "E",IF(BR13= "2C", MAX($J$11:BQ11)+2, IF((ISNUMBER(BR7) * (BR7&gt;0)),MAX($J$11:BQ11)+1,"-")))</f>
        <v>-</v>
      </c>
      <c r="BS11" s="97" t="str">
        <f>IF(BS3="E", "E",IF(BS13= "2C", MAX($J$11:BR11)+2, IF((ISNUMBER(BS7) * (BS7&gt;0)),MAX($J$11:BR11)+1,"-")))</f>
        <v>-</v>
      </c>
      <c r="BT11" s="97" t="str">
        <f>IF(BT3="E", "E",IF(BT13= "2C", MAX($J$11:BS11)+2, IF((ISNUMBER(BT7) * (BT7&gt;0)),MAX($J$11:BS11)+1,"-")))</f>
        <v>-</v>
      </c>
      <c r="BU11" s="97" t="str">
        <f>IF(BU3="E", "E",IF(BU13= "2C", MAX($J$11:BT11)+2, IF((ISNUMBER(BU7) * (BU7&gt;0)),MAX($J$11:BT11)+1,"-")))</f>
        <v>-</v>
      </c>
      <c r="BV11" s="97" t="str">
        <f>IF(BV3="E", "E",IF(BV13= "2C", MAX($J$11:BU11)+2, IF((ISNUMBER(BV7) * (BV7&gt;0)),MAX($J$11:BU11)+1,"-")))</f>
        <v>-</v>
      </c>
      <c r="BW11" s="97" t="str">
        <f>IF(BW3="E", "E",IF(BW13= "2C", MAX($J$11:BV11)+2, IF((ISNUMBER(BW7) * (BW7&gt;0)),MAX($J$11:BV11)+1,"-")))</f>
        <v>-</v>
      </c>
      <c r="BX11" s="97" t="str">
        <f>IF(BX3="E", "E",IF(BX13= "2C", MAX($J$11:BW11)+2, IF((ISNUMBER(BX7) * (BX7&gt;0)),MAX($J$11:BW11)+1,"-")))</f>
        <v>-</v>
      </c>
      <c r="BY11" s="97" t="str">
        <f>IF(BY3="E", "E",IF(BY13= "2C", MAX($J$11:BX11)+2, IF((ISNUMBER(BY7) * (BY7&gt;0)),MAX($J$11:BX11)+1,"-")))</f>
        <v>-</v>
      </c>
      <c r="BZ11" s="97" t="str">
        <f>IF(BZ3="E", "E",IF(BZ13= "2C", MAX($J$11:BY11)+2, IF((ISNUMBER(BZ7) * (BZ7&gt;0)),MAX($J$11:BY11)+1,"-")))</f>
        <v>-</v>
      </c>
      <c r="CA11" s="97" t="str">
        <f>IF(CA3="E", "E",IF(CA13= "2C", MAX($J$11:BZ11)+2, IF((ISNUMBER(CA7) * (CA7&gt;0)),MAX($J$11:BZ11)+1,"-")))</f>
        <v>-</v>
      </c>
      <c r="CB11" s="97" t="str">
        <f>IF(CB3="E", "E",IF(CB13= "2C", MAX($J$11:CA11)+2, IF((ISNUMBER(CB7) * (CB7&gt;0)),MAX($J$11:CA11)+1,"-")))</f>
        <v>-</v>
      </c>
      <c r="CC11" s="97" t="str">
        <f>IF(CC3="E", "E",IF(CC13= "2C", MAX($J$11:CB11)+2, IF((ISNUMBER(CC7) * (CC7&gt;0)),MAX($J$11:CB11)+1,"-")))</f>
        <v>-</v>
      </c>
      <c r="CD11" s="97" t="str">
        <f>IF(CD3="E", "E",IF(CD13= "2C", MAX($J$11:CC11)+2, IF((ISNUMBER(CD7) * (CD7&gt;0)),MAX($J$11:CC11)+1,"-")))</f>
        <v>-</v>
      </c>
      <c r="CE11" s="97" t="str">
        <f>IF(CE3="E", "E",IF(CE13= "2C", MAX($J$11:CD11)+2, IF((ISNUMBER(CE7) * (CE7&gt;0)),MAX($J$11:CD11)+1,"-")))</f>
        <v>-</v>
      </c>
      <c r="CF11" s="97" t="str">
        <f>IF(CF3="E", "E",IF(CF13= "2C", MAX($J$11:CE11)+2, IF((ISNUMBER(CF7) * (CF7&gt;0)),MAX($J$11:CE11)+1,"-")))</f>
        <v>-</v>
      </c>
      <c r="CG11" s="97" t="str">
        <f>IF(CG3="E", "E",IF(CG13= "2C", MAX($J$11:CF11)+2, IF((ISNUMBER(CG7) * (CG7&gt;0)),MAX($J$11:CF11)+1,"-")))</f>
        <v>-</v>
      </c>
      <c r="CH11" s="97" t="str">
        <f>IF(CH3="E", "E",IF(CH13= "2C", MAX($J$11:CG11)+2, IF((ISNUMBER(CH7) * (CH7&gt;0)),MAX($J$11:CG11)+1,"-")))</f>
        <v>-</v>
      </c>
      <c r="CI11" s="97" t="str">
        <f>IF(CI3="E", "E",IF(CI13= "2C", MAX($J$11:CH11)+2, IF((ISNUMBER(CI7) * (CI7&gt;0)),MAX($J$11:CH11)+1,"-")))</f>
        <v>-</v>
      </c>
      <c r="CJ11" s="97" t="str">
        <f>IF(CJ3="E", "E",IF(CJ13= "2C", MAX($J$11:CI11)+2, IF((ISNUMBER(CJ7) * (CJ7&gt;0)),MAX($J$11:CI11)+1,"-")))</f>
        <v>-</v>
      </c>
      <c r="CK11" s="97" t="str">
        <f>IF(CK3="E", "E",IF(CK13= "2C", MAX($J$11:CJ11)+2, IF((ISNUMBER(CK7) * (CK7&gt;0)),MAX($J$11:CJ11)+1,"-")))</f>
        <v>-</v>
      </c>
      <c r="CL11" s="97" t="str">
        <f>IF(CL3="E", "E",IF(CL13= "2C", MAX($J$11:CK11)+2, IF((ISNUMBER(CL7) * (CL7&gt;0)),MAX($J$11:CK11)+1,"-")))</f>
        <v>-</v>
      </c>
      <c r="CM11" s="97" t="str">
        <f>IF(CM3="E", "E",IF(CM13= "2C", MAX($J$11:CL11)+2, IF((ISNUMBER(CM7) * (CM7&gt;0)),MAX($J$11:CL11)+1,"-")))</f>
        <v>-</v>
      </c>
      <c r="CN11" s="97" t="str">
        <f>IF(CN3="E", "E",IF(CN13= "2C", MAX($J$11:CM11)+2, IF((ISNUMBER(CN7) * (CN7&gt;0)),MAX($J$11:CM11)+1,"-")))</f>
        <v>-</v>
      </c>
      <c r="CO11" s="97" t="str">
        <f>IF(CO3="E", "E",IF(CO13= "2C", MAX($J$11:CN11)+2, IF((ISNUMBER(CO7) * (CO7&gt;0)),MAX($J$11:CN11)+1,"-")))</f>
        <v>-</v>
      </c>
      <c r="CP11" s="97" t="str">
        <f>IF(CP3="E", "E",IF(CP13= "2C", MAX($J$11:CO11)+2, IF((ISNUMBER(CP7) * (CP7&gt;0)),MAX($J$11:CO11)+1,"-")))</f>
        <v>-</v>
      </c>
      <c r="CQ11" s="97" t="str">
        <f>IF(CQ3="E", "E",IF(CQ13= "2C", MAX($J$11:CP11)+2, IF((ISNUMBER(CQ7) * (CQ7&gt;0)),MAX($J$11:CP11)+1,"-")))</f>
        <v>-</v>
      </c>
      <c r="CR11" s="97" t="str">
        <f>IF(CR3="E", "E",IF(CR13= "2C", MAX($J$11:CQ11)+2, IF((ISNUMBER(CR7) * (CR7&gt;0)),MAX($J$11:CQ11)+1,"-")))</f>
        <v>-</v>
      </c>
      <c r="CS11" s="97" t="str">
        <f>IF(CS3="E", "E",IF(CS13= "2C", MAX($J$11:CR11)+2, IF((ISNUMBER(CS7) * (CS7&gt;0)),MAX($J$11:CR11)+1,"-")))</f>
        <v>-</v>
      </c>
      <c r="CT11" s="97" t="str">
        <f>IF(CT3="E", "E",IF(CT13= "2C", MAX($J$11:CS11)+2, IF((ISNUMBER(CT7) * (CT7&gt;0)),MAX($J$11:CS11)+1,"-")))</f>
        <v>-</v>
      </c>
      <c r="CU11" s="97" t="str">
        <f>IF(CU3="E", "E",IF(CU13= "2C", MAX($J$11:CT11)+2, IF((ISNUMBER(CU7) * (CU7&gt;0)),MAX($J$11:CT11)+1,"-")))</f>
        <v>-</v>
      </c>
      <c r="CV11" s="97" t="str">
        <f>IF(CV3="E", "E",IF(CV13= "2C", MAX($J$11:CU11)+2, IF((ISNUMBER(CV7) * (CV7&gt;0)),MAX($J$11:CU11)+1,"-")))</f>
        <v>-</v>
      </c>
      <c r="CW11" s="97" t="str">
        <f>IF(CW3="E", "E",IF(CW13= "2C", MAX($J$11:CV11)+2, IF((ISNUMBER(CW7) * (CW7&gt;0)),MAX($J$11:CV11)+1,"-")))</f>
        <v>-</v>
      </c>
      <c r="CX11" s="97" t="str">
        <f>IF(CX3="E", "E",IF(CX13= "2C", MAX($J$11:CW11)+2, IF((ISNUMBER(CX7) * (CX7&gt;0)),MAX($J$11:CW11)+1,"-")))</f>
        <v>-</v>
      </c>
      <c r="CY11" s="97" t="str">
        <f>IF(CY3="E", "E",IF(CY13= "2C", MAX($J$11:CX11)+2, IF((ISNUMBER(CY7) * (CY7&gt;0)),MAX($J$11:CX11)+1,"-")))</f>
        <v>-</v>
      </c>
      <c r="CZ11" s="97" t="str">
        <f>IF(CZ3="E", "E",IF(CZ13= "2C", MAX($J$11:CY11)+2, IF((ISNUMBER(CZ7) * (CZ7&gt;0)),MAX($J$11:CY11)+1,"-")))</f>
        <v>-</v>
      </c>
      <c r="DA11" s="97" t="str">
        <f>IF(DA3="E", "E",IF(DA13= "2C", MAX($J$11:CZ11)+2, IF((ISNUMBER(DA7) * (DA7&gt;0)),MAX($J$11:CZ11)+1,"-")))</f>
        <v>-</v>
      </c>
      <c r="DB11" s="97" t="str">
        <f>IF(DB3="E", "E",IF(DB13= "2C", MAX($J$11:DA11)+2, IF((ISNUMBER(DB7) * (DB7&gt;0)),MAX($J$11:DA11)+1,"-")))</f>
        <v>-</v>
      </c>
      <c r="DC11" s="97" t="str">
        <f>IF(DC3="E", "E",IF(DC13= "2C", MAX($J$11:DB11)+2, IF((ISNUMBER(DC7) * (DC7&gt;0)),MAX($J$11:DB11)+1,"-")))</f>
        <v>-</v>
      </c>
      <c r="DD11" s="97" t="str">
        <f>IF(DD3="E", "E",IF(DD13= "2C", MAX($J$11:DC11)+2, IF((ISNUMBER(DD7) * (DD7&gt;0)),MAX($J$11:DC11)+1,"-")))</f>
        <v>-</v>
      </c>
      <c r="DE11" s="97" t="str">
        <f>IF(DE3="E", "E",IF(DE13= "2C", MAX($J$11:DD11)+2, IF((ISNUMBER(DE7) * (DE7&gt;0)),MAX($J$11:DD11)+1,"-")))</f>
        <v>-</v>
      </c>
      <c r="DF11" s="97" t="str">
        <f>IF(DF3="E", "E",IF(DF13= "2C", MAX($J$11:DE11)+2, IF((ISNUMBER(DF7) * (DF7&gt;0)),MAX($J$11:DE11)+1,"-")))</f>
        <v>-</v>
      </c>
      <c r="DG11" s="97" t="str">
        <f>IF(DG3="E", "E",IF(DG13= "2C", MAX($J$11:DF11)+2, IF((ISNUMBER(DG7) * (DG7&gt;0)),MAX($J$11:DF11)+1,"-")))</f>
        <v>-</v>
      </c>
      <c r="DH11" s="97" t="str">
        <f>IF(DH3="E", "E",IF(DH13= "2C", MAX($J$11:DG11)+2, IF((ISNUMBER(DH7) * (DH7&gt;0)),MAX($J$11:DG11)+1,"-")))</f>
        <v>-</v>
      </c>
      <c r="DI11" s="97" t="str">
        <f>IF(DI3="E", "E",IF(DI13= "2C", MAX($J$11:DH11)+2, IF((ISNUMBER(DI7) * (DI7&gt;0)),MAX($J$11:DH11)+1,"-")))</f>
        <v>-</v>
      </c>
      <c r="DJ11" s="97" t="str">
        <f>IF(DJ3="E", "E",IF(DJ13= "2C", MAX($J$11:DI11)+2, IF((ISNUMBER(DJ7) * (DJ7&gt;0)),MAX($J$11:DI11)+1,"-")))</f>
        <v>-</v>
      </c>
      <c r="DK11" s="97" t="str">
        <f>IF(DK3="E", "E",IF(DK13= "2C", MAX($J$11:DJ11)+2, IF((ISNUMBER(DK7) * (DK7&gt;0)),MAX($J$11:DJ11)+1,"-")))</f>
        <v>-</v>
      </c>
      <c r="DL11" s="97" t="str">
        <f>IF(DL3="E", "E",IF(DL13= "2C", MAX($J$11:DK11)+2, IF((ISNUMBER(DL7) * (DL7&gt;0)),MAX($J$11:DK11)+1,"-")))</f>
        <v>-</v>
      </c>
      <c r="DM11" s="97" t="str">
        <f>IF(DM3="E", "E",IF(DM13= "2C", MAX($J$11:DL11)+2, IF((ISNUMBER(DM7) * (DM7&gt;0)),MAX($J$11:DL11)+1,"-")))</f>
        <v>-</v>
      </c>
      <c r="DN11" s="97" t="str">
        <f>IF(DN3="E", "E",IF(DN13= "2C", MAX($J$11:DM11)+2, IF((ISNUMBER(DN7) * (DN7&gt;0)),MAX($J$11:DM11)+1,"-")))</f>
        <v>-</v>
      </c>
      <c r="DO11" s="97" t="str">
        <f>IF(DO3="E", "E",IF(DO13= "2C", MAX($J$11:DN11)+2, IF((ISNUMBER(DO7) * (DO7&gt;0)),MAX($J$11:DN11)+1,"-")))</f>
        <v>-</v>
      </c>
      <c r="DP11" s="97" t="str">
        <f>IF(DP3="E", "E",IF(DP13= "2C", MAX($J$11:DO11)+2, IF((ISNUMBER(DP7) * (DP7&gt;0)),MAX($J$11:DO11)+1,"-")))</f>
        <v>-</v>
      </c>
      <c r="DQ11" s="97" t="str">
        <f>IF(DQ3="E", "E",IF(DQ13= "2C", MAX($J$11:DP11)+2, IF((ISNUMBER(DQ7) * (DQ7&gt;0)),MAX($J$11:DP11)+1,"-")))</f>
        <v>-</v>
      </c>
      <c r="DR11" s="97" t="str">
        <f>IF(DR3="E", "E",IF(DR13= "2C", MAX($J$11:DQ11)+2, IF((ISNUMBER(DR7) * (DR7&gt;0)),MAX($J$11:DQ11)+1,"-")))</f>
        <v>-</v>
      </c>
      <c r="DS11" s="97" t="str">
        <f>IF(DS3="E", "E",IF(DS13= "2C", MAX($J$11:DR11)+2, IF((ISNUMBER(DS7) * (DS7&gt;0)),MAX($J$11:DR11)+1,"-")))</f>
        <v>-</v>
      </c>
      <c r="DT11" s="97" t="str">
        <f>IF(DT3="E", "E",IF(DT13= "2C", MAX($J$11:DS11)+2, IF((ISNUMBER(DT7) * (DT7&gt;0)),MAX($J$11:DS11)+1,"-")))</f>
        <v>-</v>
      </c>
      <c r="DU11" s="97" t="str">
        <f>IF(DU3="E", "E",IF(DU13= "2C", MAX($J$11:DT11)+2, IF((ISNUMBER(DU7) * (DU7&gt;0)),MAX($J$11:DT11)+1,"-")))</f>
        <v>-</v>
      </c>
      <c r="DV11" s="97" t="str">
        <f>IF(DV3="E", "E",IF(DV13= "2C", MAX($J$11:DU11)+2, IF((ISNUMBER(DV7) * (DV7&gt;0)),MAX($J$11:DU11)+1,"-")))</f>
        <v>-</v>
      </c>
      <c r="DW11" s="97" t="str">
        <f>IF(DW3="E", "E",IF(DW13= "2C", MAX($J$11:DV11)+2, IF((ISNUMBER(DW7) * (DW7&gt;0)),MAX($J$11:DV11)+1,"-")))</f>
        <v>-</v>
      </c>
      <c r="DX11" s="97" t="str">
        <f>IF(DX3="E", "E",IF(DX13= "2C", MAX($J$11:DW11)+2, IF((ISNUMBER(DX7) * (DX7&gt;0)),MAX($J$11:DW11)+1,"-")))</f>
        <v>-</v>
      </c>
      <c r="DY11" s="97" t="str">
        <f>IF(DY3="E", "E",IF(DY13= "2C", MAX($J$11:DX11)+2, IF((ISNUMBER(DY7) * (DY7&gt;0)),MAX($J$11:DX11)+1,"-")))</f>
        <v>-</v>
      </c>
      <c r="DZ11" s="97" t="str">
        <f>IF(DZ3="E", "E",IF(DZ13= "2C", MAX($J$11:DY11)+2, IF((ISNUMBER(DZ7) * (DZ7&gt;0)),MAX($J$11:DY11)+1,"-")))</f>
        <v>-</v>
      </c>
      <c r="EA11" s="97" t="str">
        <f>IF(EA3="E", "E",IF(EA13= "2C", MAX($J$11:DZ11)+2, IF((ISNUMBER(EA7) * (EA7&gt;0)),MAX($J$11:DZ11)+1,"-")))</f>
        <v>-</v>
      </c>
      <c r="EB11" s="97" t="str">
        <f>IF(EB3="E", "E",IF(EB13= "2C", MAX($J$11:EA11)+2, IF((ISNUMBER(EB7) * (EB7&gt;0)),MAX($J$11:EA11)+1,"-")))</f>
        <v>-</v>
      </c>
      <c r="EC11" s="97" t="str">
        <f>IF(EC3="E", "E",IF(EC13= "2C", MAX($J$11:EB11)+2, IF((ISNUMBER(EC7) * (EC7&gt;0)),MAX($J$11:EB11)+1,"-")))</f>
        <v>-</v>
      </c>
      <c r="ED11" s="97" t="str">
        <f>IF(ED3="E", "E",IF(ED13= "2C", MAX($J$11:EC11)+2, IF((ISNUMBER(ED7) * (ED7&gt;0)),MAX($J$11:EC11)+1,"-")))</f>
        <v>-</v>
      </c>
      <c r="EE11" s="97" t="str">
        <f>IF(EE3="E", "E",IF(EE13= "2C", MAX($J$11:ED11)+2, IF((ISNUMBER(EE7) * (EE7&gt;0)),MAX($J$11:ED11)+1,"-")))</f>
        <v>-</v>
      </c>
      <c r="EF11" s="97" t="str">
        <f>IF(EF3="E", "E",IF(EF13= "2C", MAX($J$11:EE11)+2, IF((ISNUMBER(EF7) * (EF7&gt;0)),MAX($J$11:EE11)+1,"-")))</f>
        <v>-</v>
      </c>
      <c r="EG11" s="97" t="str">
        <f>IF(EG3="E", "E",IF(EG13= "2C", MAX($J$11:EF11)+2, IF((ISNUMBER(EG7) * (EG7&gt;0)),MAX($J$11:EF11)+1,"-")))</f>
        <v>-</v>
      </c>
      <c r="EH11" s="97" t="str">
        <f>IF(EH3="E", "E",IF(EH13= "2C", MAX($J$11:EG11)+2, IF((ISNUMBER(EH7) * (EH7&gt;0)),MAX($J$11:EG11)+1,"-")))</f>
        <v>-</v>
      </c>
      <c r="EI11" s="97" t="str">
        <f>IF(EI3="E", "E",IF(EI13= "2C", MAX($J$11:EH11)+2, IF((ISNUMBER(EI7) * (EI7&gt;0)),MAX($J$11:EH11)+1,"-")))</f>
        <v>-</v>
      </c>
      <c r="EJ11" s="97" t="str">
        <f>IF(EJ3="E", "E",IF(EJ13= "2C", MAX($J$11:EI11)+2, IF((ISNUMBER(EJ7) * (EJ7&gt;0)),MAX($J$11:EI11)+1,"-")))</f>
        <v>-</v>
      </c>
      <c r="EK11" s="97" t="str">
        <f>IF(EK3="E", "E",IF(EK13= "2C", MAX($J$11:EJ11)+2, IF((ISNUMBER(EK7) * (EK7&gt;0)),MAX($J$11:EJ11)+1,"-")))</f>
        <v>-</v>
      </c>
      <c r="EL11" s="97" t="str">
        <f>IF(EL3="E", "E",IF(EL13= "2C", MAX($J$11:EK11)+2, IF((ISNUMBER(EL7) * (EL7&gt;0)),MAX($J$11:EK11)+1,"-")))</f>
        <v>-</v>
      </c>
      <c r="EM11" s="97" t="str">
        <f>IF(EM3="E", "E",IF(EM13= "2C", MAX($J$11:EL11)+2, IF((ISNUMBER(EM7) * (EM7&gt;0)),MAX($J$11:EL11)+1,"-")))</f>
        <v>-</v>
      </c>
      <c r="EN11" s="97" t="str">
        <f>IF(EN3="E", "E",IF(EN13= "2C", MAX($J$11:EM11)+2, IF((ISNUMBER(EN7) * (EN7&gt;0)),MAX($J$11:EM11)+1,"-")))</f>
        <v>-</v>
      </c>
      <c r="EO11" s="97" t="str">
        <f>IF(EO3="E", "E",IF(EO13= "2C", MAX($J$11:EN11)+2, IF((ISNUMBER(EO7) * (EO7&gt;0)),MAX($J$11:EN11)+1,"-")))</f>
        <v>-</v>
      </c>
      <c r="EP11" s="97" t="str">
        <f>IF(EP3="E", "E",IF(EP13= "2C", MAX($J$11:EO11)+2, IF((ISNUMBER(EP7) * (EP7&gt;0)),MAX($J$11:EO11)+1,"-")))</f>
        <v>-</v>
      </c>
      <c r="EQ11" s="97" t="str">
        <f>IF(EQ3="E", "E",IF(EQ13= "2C", MAX($J$11:EP11)+2, IF((ISNUMBER(EQ7) * (EQ7&gt;0)),MAX($J$11:EP11)+1,"-")))</f>
        <v>-</v>
      </c>
      <c r="ER11" s="97" t="str">
        <f>IF(ER3="E", "E",IF(ER13= "2C", MAX($J$11:EQ11)+2, IF((ISNUMBER(ER7) * (ER7&gt;0)),MAX($J$11:EQ11)+1,"-")))</f>
        <v>-</v>
      </c>
      <c r="ES11" s="97" t="str">
        <f>IF(ES3="E", "E",IF(ES13= "2C", MAX($J$11:ER11)+2, IF((ISNUMBER(ES7) * (ES7&gt;0)),MAX($J$11:ER11)+1,"-")))</f>
        <v>-</v>
      </c>
      <c r="ET11" s="97" t="str">
        <f>IF(ET3="E", "E",IF(ET13= "2C", MAX($J$11:ES11)+2, IF((ISNUMBER(ET7) * (ET7&gt;0)),MAX($J$11:ES11)+1,"-")))</f>
        <v>-</v>
      </c>
      <c r="EU11" s="97" t="str">
        <f>IF(EU3="E", "E",IF(EU13= "2C", MAX($J$11:ET11)+2, IF((ISNUMBER(EU7) * (EU7&gt;0)),MAX($J$11:ET11)+1,"-")))</f>
        <v>-</v>
      </c>
      <c r="EV11" s="97" t="str">
        <f>IF(EV3="E", "E",IF(EV13= "2C", MAX($J$11:EU11)+2, IF((ISNUMBER(EV7) * (EV7&gt;0)),MAX($J$11:EU11)+1,"-")))</f>
        <v>-</v>
      </c>
      <c r="EW11" s="97" t="str">
        <f>IF(EW3="E", "E",IF(EW13= "2C", MAX($J$11:EV11)+2, IF((ISNUMBER(EW7) * (EW7&gt;0)),MAX($J$11:EV11)+1,"-")))</f>
        <v>-</v>
      </c>
      <c r="EX11" s="97" t="str">
        <f>IF(EX3="E", "E",IF(EX13= "2C", MAX($J$11:EW11)+2, IF((ISNUMBER(EX7) * (EX7&gt;0)),MAX($J$11:EW11)+1,"-")))</f>
        <v>-</v>
      </c>
      <c r="EY11" s="97" t="str">
        <f>IF(EY3="E", "E",IF(EY13= "2C", MAX($J$11:EX11)+2, IF((ISNUMBER(EY7) * (EY7&gt;0)),MAX($J$11:EX11)+1,"-")))</f>
        <v>-</v>
      </c>
      <c r="EZ11" s="97" t="str">
        <f>IF(EZ3="E", "E",IF(EZ13= "2C", MAX($J$11:EY11)+2, IF((ISNUMBER(EZ7) * (EZ7&gt;0)),MAX($J$11:EY11)+1,"-")))</f>
        <v>-</v>
      </c>
      <c r="FA11" s="97" t="str">
        <f>IF(FA3="E", "E",IF(FA13= "2C", MAX($J$11:EZ11)+2, IF((ISNUMBER(FA7) * (FA7&gt;0)),MAX($J$11:EZ11)+1,"-")))</f>
        <v>-</v>
      </c>
      <c r="FB11" s="97" t="str">
        <f>IF(FB3="E", "E",IF(FB13= "2C", MAX($J$11:FA11)+2, IF((ISNUMBER(FB7) * (FB7&gt;0)),MAX($J$11:FA11)+1,"-")))</f>
        <v>-</v>
      </c>
      <c r="FC11" s="97" t="str">
        <f>IF(FC3="E", "E",IF(FC13= "2C", MAX($J$11:FB11)+2, IF((ISNUMBER(FC7) * (FC7&gt;0)),MAX($J$11:FB11)+1,"-")))</f>
        <v>-</v>
      </c>
      <c r="FD11" s="97" t="str">
        <f>IF(FD3="E", "E",IF(FD13= "2C", MAX($J$11:FC11)+2, IF((ISNUMBER(FD7) * (FD7&gt;0)),MAX($J$11:FC11)+1,"-")))</f>
        <v>-</v>
      </c>
      <c r="FE11" s="97" t="str">
        <f>IF(FE3="E", "E",IF(FE13= "2C", MAX($J$11:FD11)+2, IF((ISNUMBER(FE7) * (FE7&gt;0)),MAX($J$11:FD11)+1,"-")))</f>
        <v>-</v>
      </c>
      <c r="FF11" s="97" t="str">
        <f>IF(FF3="E", "E",IF(FF13= "2C", MAX($J$11:FE11)+2, IF((ISNUMBER(FF7) * (FF7&gt;0)),MAX($J$11:FE11)+1,"-")))</f>
        <v>-</v>
      </c>
      <c r="FG11" s="97" t="str">
        <f>IF(FG3="E", "E",IF(FG13= "2C", MAX($J$11:FF11)+2, IF((ISNUMBER(FG7) * (FG7&gt;0)),MAX($J$11:FF11)+1,"-")))</f>
        <v>-</v>
      </c>
      <c r="FH11" s="97" t="str">
        <f>IF(FH3="E", "E",IF(FH13= "2C", MAX($J$11:FG11)+2, IF((ISNUMBER(FH7) * (FH7&gt;0)),MAX($J$11:FG11)+1,"-")))</f>
        <v>-</v>
      </c>
      <c r="FI11" s="97" t="str">
        <f>IF(FI3="E", "E",IF(FI13= "2C", MAX($J$11:FH11)+2, IF((ISNUMBER(FI7) * (FI7&gt;0)),MAX($J$11:FH11)+1,"-")))</f>
        <v>-</v>
      </c>
      <c r="FJ11" s="97" t="str">
        <f>IF(FJ3="E", "E",IF(FJ13= "2C", MAX($J$11:FI11)+2, IF((ISNUMBER(FJ7) * (FJ7&gt;0)),MAX($J$11:FI11)+1,"-")))</f>
        <v>-</v>
      </c>
      <c r="FK11" s="97" t="str">
        <f>IF(FK3="E", "E",IF(FK13= "2C", MAX($J$11:FJ11)+2, IF((ISNUMBER(FK7) * (FK7&gt;0)),MAX($J$11:FJ11)+1,"-")))</f>
        <v>-</v>
      </c>
      <c r="FL11" s="97" t="str">
        <f>IF(FL3="E", "E",IF(FL13= "2C", MAX($J$11:FK11)+2, IF((ISNUMBER(FL7) * (FL7&gt;0)),MAX($J$11:FK11)+1,"-")))</f>
        <v>-</v>
      </c>
      <c r="FM11" s="97" t="str">
        <f>IF(FM3="E", "E",IF(FM13= "2C", MAX($J$11:FL11)+2, IF((ISNUMBER(FM7) * (FM7&gt;0)),MAX($J$11:FL11)+1,"-")))</f>
        <v>-</v>
      </c>
      <c r="FN11" s="97" t="str">
        <f>IF(FN3="E", "E",IF(FN13= "2C", MAX($J$11:FM11)+2, IF((ISNUMBER(FN7) * (FN7&gt;0)),MAX($J$11:FM11)+1,"-")))</f>
        <v>-</v>
      </c>
      <c r="FO11" s="97" t="str">
        <f>IF(FO3="E", "E",IF(FO13= "2C", MAX($J$11:FN11)+2, IF((ISNUMBER(FO7) * (FO7&gt;0)),MAX($J$11:FN11)+1,"-")))</f>
        <v>-</v>
      </c>
      <c r="FP11" s="97" t="str">
        <f>IF(FP3="E", "E",IF(FP13= "2C", MAX($J$11:FO11)+2, IF((ISNUMBER(FP7) * (FP7&gt;0)),MAX($J$11:FO11)+1,"-")))</f>
        <v>-</v>
      </c>
      <c r="FQ11" s="97" t="str">
        <f>IF(FQ3="E", "E",IF(FQ13= "2C", MAX($J$11:FP11)+2, IF((ISNUMBER(FQ7) * (FQ7&gt;0)),MAX($J$11:FP11)+1,"-")))</f>
        <v>-</v>
      </c>
      <c r="FR11" s="97" t="str">
        <f>IF(FR3="E", "E",IF(FR13= "2C", MAX($J$11:FQ11)+2, IF((ISNUMBER(FR7) * (FR7&gt;0)),MAX($J$11:FQ11)+1,"-")))</f>
        <v>-</v>
      </c>
      <c r="FS11" s="97" t="str">
        <f>IF(FS3="E", "E",IF(FS13= "2C", MAX($J$11:FR11)+2, IF((ISNUMBER(FS7) * (FS7&gt;0)),MAX($J$11:FR11)+1,"-")))</f>
        <v>-</v>
      </c>
      <c r="FT11" s="97" t="str">
        <f>IF(FT3="E", "E",IF(FT13= "2C", MAX($J$11:FS11)+2, IF((ISNUMBER(FT7) * (FT7&gt;0)),MAX($J$11:FS11)+1,"-")))</f>
        <v>-</v>
      </c>
      <c r="FU11" s="97" t="str">
        <f>IF(FU3="E", "E",IF(FU13= "2C", MAX($J$11:FT11)+2, IF((ISNUMBER(FU7) * (FU7&gt;0)),MAX($J$11:FT11)+1,"-")))</f>
        <v>-</v>
      </c>
      <c r="FV11" s="97" t="str">
        <f>IF(FV3="E", "E",IF(FV13= "2C", MAX($J$11:FU11)+2, IF((ISNUMBER(FV7) * (FV7&gt;0)),MAX($J$11:FU11)+1,"-")))</f>
        <v>-</v>
      </c>
      <c r="FW11" s="97" t="str">
        <f>IF(FW3="E", "E",IF(FW13= "2C", MAX($J$11:FV11)+2, IF((ISNUMBER(FW7) * (FW7&gt;0)),MAX($J$11:FV11)+1,"-")))</f>
        <v>-</v>
      </c>
      <c r="FX11" s="97" t="str">
        <f>IF(FX3="E", "E",IF(FX13= "2C", MAX($J$11:FW11)+2, IF((ISNUMBER(FX7) * (FX7&gt;0)),MAX($J$11:FW11)+1,"-")))</f>
        <v>-</v>
      </c>
      <c r="FY11" s="97" t="str">
        <f>IF(FY3="E", "E",IF(FY13= "2C", MAX($J$11:FX11)+2, IF((ISNUMBER(FY7) * (FY7&gt;0)),MAX($J$11:FX11)+1,"-")))</f>
        <v>-</v>
      </c>
      <c r="FZ11" s="97" t="str">
        <f>IF(FZ3="E", "E",IF(FZ13= "2C", MAX($J$11:FY11)+2, IF((ISNUMBER(FZ7) * (FZ7&gt;0)),MAX($J$11:FY11)+1,"-")))</f>
        <v>-</v>
      </c>
      <c r="GA11" s="97" t="str">
        <f>IF(GA3="E", "E",IF(GA13= "2C", MAX($J$11:FZ11)+2, IF((ISNUMBER(GA7) * (GA7&gt;0)),MAX($J$11:FZ11)+1,"-")))</f>
        <v>-</v>
      </c>
      <c r="GB11" s="97" t="str">
        <f>IF(GB3="E", "E",IF(GB13= "2C", MAX($J$11:GA11)+2, IF((ISNUMBER(GB7) * (GB7&gt;0)),MAX($J$11:GA11)+1,"-")))</f>
        <v>-</v>
      </c>
      <c r="GC11" s="97" t="str">
        <f>IF(GC3="E", "E",IF(GC13= "2C", MAX($J$11:GB11)+2, IF((ISNUMBER(GC7) * (GC7&gt;0)),MAX($J$11:GB11)+1,"-")))</f>
        <v>-</v>
      </c>
      <c r="GD11" s="97" t="str">
        <f>IF(GD3="E", "E",IF(GD13= "2C", MAX($J$11:GC11)+2, IF((ISNUMBER(GD7) * (GD7&gt;0)),MAX($J$11:GC11)+1,"-")))</f>
        <v>-</v>
      </c>
      <c r="GE11" s="97" t="str">
        <f>IF(GE3="E", "E",IF(GE13= "2C", MAX($J$11:GD11)+2, IF((ISNUMBER(GE7) * (GE7&gt;0)),MAX($J$11:GD11)+1,"-")))</f>
        <v>-</v>
      </c>
      <c r="GF11" s="97" t="str">
        <f>IF(GF3="E", "E",IF(GF13= "2C", MAX($J$11:GE11)+2, IF((ISNUMBER(GF7) * (GF7&gt;0)),MAX($J$11:GE11)+1,"-")))</f>
        <v>-</v>
      </c>
      <c r="GG11" s="97" t="str">
        <f>IF(GG3="E", "E",IF(GG13= "2C", MAX($J$11:GF11)+2, IF((ISNUMBER(GG7) * (GG7&gt;0)),MAX($J$11:GF11)+1,"-")))</f>
        <v>-</v>
      </c>
      <c r="GH11" s="97" t="str">
        <f>IF(GH3="E", "E",IF(GH13= "2C", MAX($J$11:GG11)+2, IF((ISNUMBER(GH7) * (GH7&gt;0)),MAX($J$11:GG11)+1,"-")))</f>
        <v>-</v>
      </c>
      <c r="GI11" s="97" t="str">
        <f>IF(GI3="E", "E",IF(GI13= "2C", MAX($J$11:GH11)+2, IF((ISNUMBER(GI7) * (GI7&gt;0)),MAX($J$11:GH11)+1,"-")))</f>
        <v>-</v>
      </c>
      <c r="GJ11" s="97" t="str">
        <f>IF(GJ3="E", "E",IF(GJ13= "2C", MAX($J$11:GI11)+2, IF((ISNUMBER(GJ7) * (GJ7&gt;0)),MAX($J$11:GI11)+1,"-")))</f>
        <v>-</v>
      </c>
      <c r="GK11" s="97" t="str">
        <f>IF(GK3="E", "E",IF(GK13= "2C", MAX($J$11:GJ11)+2, IF((ISNUMBER(GK7) * (GK7&gt;0)),MAX($J$11:GJ11)+1,"-")))</f>
        <v>-</v>
      </c>
      <c r="GL11" s="97" t="str">
        <f>IF(GL3="E", "E",IF(GL13= "2C", MAX($J$11:GK11)+2, IF((ISNUMBER(GL7) * (GL7&gt;0)),MAX($J$11:GK11)+1,"-")))</f>
        <v>-</v>
      </c>
      <c r="GM11" s="97" t="str">
        <f>IF(GM3="E", "E",IF(GM13= "2C", MAX($J$11:GL11)+2, IF((ISNUMBER(GM7) * (GM7&gt;0)),MAX($J$11:GL11)+1,"-")))</f>
        <v>-</v>
      </c>
      <c r="GN11" s="97" t="str">
        <f>IF(GN3="E", "E",IF(GN13= "2C", MAX($J$11:GM11)+2, IF((ISNUMBER(GN7) * (GN7&gt;0)),MAX($J$11:GM11)+1,"-")))</f>
        <v>-</v>
      </c>
      <c r="GO11" s="97" t="str">
        <f>IF(GO3="E", "E",IF(GO13= "2C", MAX($J$11:GN11)+2, IF((ISNUMBER(GO7) * (GO7&gt;0)),MAX($J$11:GN11)+1,"-")))</f>
        <v>-</v>
      </c>
      <c r="GP11" s="97" t="str">
        <f>IF(GP3="E", "E",IF(GP13= "2C", MAX($J$11:GO11)+2, IF((ISNUMBER(GP7) * (GP7&gt;0)),MAX($J$11:GO11)+1,"-")))</f>
        <v>-</v>
      </c>
      <c r="GQ11" s="97" t="str">
        <f>IF(GQ3="E", "E",IF(GQ13= "2C", MAX($J$11:GP11)+2, IF((ISNUMBER(GQ7) * (GQ7&gt;0)),MAX($J$11:GP11)+1,"-")))</f>
        <v>-</v>
      </c>
      <c r="GR11" s="97" t="str">
        <f>IF(GR3="E", "E",IF(GR13= "2C", MAX($J$11:GQ11)+2, IF((ISNUMBER(GR7) * (GR7&gt;0)),MAX($J$11:GQ11)+1,"-")))</f>
        <v>-</v>
      </c>
      <c r="GS11" s="97" t="str">
        <f>IF(GS3="E", "E",IF(GS13= "2C", MAX($J$11:GR11)+2, IF((ISNUMBER(GS7) * (GS7&gt;0)),MAX($J$11:GR11)+1,"-")))</f>
        <v>-</v>
      </c>
      <c r="GT11" s="97" t="str">
        <f>IF(GT3="E", "E",IF(GT13= "2C", MAX($J$11:GS11)+2, IF((ISNUMBER(GT7) * (GT7&gt;0)),MAX($J$11:GS11)+1,"-")))</f>
        <v>-</v>
      </c>
      <c r="GU11" s="97" t="str">
        <f>IF(GU3="E", "E",IF(GU13= "2C", MAX($J$11:GT11)+2, IF((ISNUMBER(GU7) * (GU7&gt;0)),MAX($J$11:GT11)+1,"-")))</f>
        <v>-</v>
      </c>
      <c r="GV11" s="97" t="str">
        <f>IF(GV3="E", "E",IF(GV13= "2C", MAX($J$11:GU11)+2, IF((ISNUMBER(GV7) * (GV7&gt;0)),MAX($J$11:GU11)+1,"-")))</f>
        <v>-</v>
      </c>
      <c r="GW11" s="97" t="str">
        <f>IF(GW3="E", "E",IF(GW13= "2C", MAX($J$11:GV11)+2, IF((ISNUMBER(GW7) * (GW7&gt;0)),MAX($J$11:GV11)+1,"-")))</f>
        <v>-</v>
      </c>
      <c r="GX11" s="97" t="str">
        <f>IF(GX3="E", "E",IF(GX13= "2C", MAX($J$11:GW11)+2, IF((ISNUMBER(GX7) * (GX7&gt;0)),MAX($J$11:GW11)+1,"-")))</f>
        <v>-</v>
      </c>
      <c r="GY11" s="97" t="str">
        <f>IF(GY3="E", "E",IF(GY13= "2C", MAX($J$11:GX11)+2, IF((ISNUMBER(GY7) * (GY7&gt;0)),MAX($J$11:GX11)+1,"-")))</f>
        <v>-</v>
      </c>
      <c r="GZ11" s="97" t="str">
        <f>IF(GZ3="E", "E",IF(GZ13= "2C", MAX($J$11:GY11)+2, IF((ISNUMBER(GZ7) * (GZ7&gt;0)),MAX($J$11:GY11)+1,"-")))</f>
        <v>-</v>
      </c>
      <c r="HA11" s="97" t="str">
        <f>IF(HA3="E", "E",IF(HA13= "2C", MAX($J$11:GZ11)+2, IF((ISNUMBER(HA7) * (HA7&gt;0)),MAX($J$11:GZ11)+1,"-")))</f>
        <v>-</v>
      </c>
      <c r="HB11" s="97" t="str">
        <f>IF(HB3="E", "E",IF(HB13= "2C", MAX($J$11:HA11)+2, IF((ISNUMBER(HB7) * (HB7&gt;0)),MAX($J$11:HA11)+1,"-")))</f>
        <v>-</v>
      </c>
      <c r="HC11" s="97" t="str">
        <f>IF(HC3="E", "E",IF(HC13= "2C", MAX($J$11:HB11)+2, IF((ISNUMBER(HC7) * (HC7&gt;0)),MAX($J$11:HB11)+1,"-")))</f>
        <v>-</v>
      </c>
      <c r="HD11" s="97" t="str">
        <f>IF(HD3="E", "E",IF(HD13= "2C", MAX($J$11:HC11)+2, IF((ISNUMBER(HD7) * (HD7&gt;0)),MAX($J$11:HC11)+1,"-")))</f>
        <v>-</v>
      </c>
      <c r="HE11" s="97" t="str">
        <f>IF(HE3="E", "E",IF(HE13= "2C", MAX($J$11:HD11)+2, IF((ISNUMBER(HE7) * (HE7&gt;0)),MAX($J$11:HD11)+1,"-")))</f>
        <v>-</v>
      </c>
      <c r="HF11" s="97" t="str">
        <f>IF(HF3="E", "E",IF(HF13= "2C", MAX($J$11:HE11)+2, IF((ISNUMBER(HF7) * (HF7&gt;0)),MAX($J$11:HE11)+1,"-")))</f>
        <v>-</v>
      </c>
      <c r="HG11" s="97" t="str">
        <f>IF(HG3="E", "E",IF(HG13= "2C", MAX($J$11:HF11)+2, IF((ISNUMBER(HG7) * (HG7&gt;0)),MAX($J$11:HF11)+1,"-")))</f>
        <v>-</v>
      </c>
      <c r="HH11" s="97" t="str">
        <f>IF(HH3="E", "E",IF(HH13= "2C", MAX($J$11:HG11)+2, IF((ISNUMBER(HH7) * (HH7&gt;0)),MAX($J$11:HG11)+1,"-")))</f>
        <v>-</v>
      </c>
      <c r="HI11" s="97" t="str">
        <f>IF(HI3="E", "E",IF(HI13= "2C", MAX($J$11:HH11)+2, IF((ISNUMBER(HI7) * (HI7&gt;0)),MAX($J$11:HH11)+1,"-")))</f>
        <v>-</v>
      </c>
      <c r="HJ11" s="97" t="str">
        <f>IF(HJ3="E", "E",IF(HJ13= "2C", MAX($J$11:HI11)+2, IF((ISNUMBER(HJ7) * (HJ7&gt;0)),MAX($J$11:HI11)+1,"-")))</f>
        <v>-</v>
      </c>
      <c r="HK11" s="97" t="str">
        <f>IF(HK3="E", "E",IF(HK13= "2C", MAX($J$11:HJ11)+2, IF((ISNUMBER(HK7) * (HK7&gt;0)),MAX($J$11:HJ11)+1,"-")))</f>
        <v>-</v>
      </c>
      <c r="HL11" s="97" t="str">
        <f>IF(HL3="E", "E",IF(HL13= "2C", MAX($J$11:HK11)+2, IF((ISNUMBER(HL7) * (HL7&gt;0)),MAX($J$11:HK11)+1,"-")))</f>
        <v>-</v>
      </c>
      <c r="HM11" s="97">
        <f>IF(HM3="E", "E",IF(HM13= "2C", MAX($J$11:HL11)+2, IF((ISNUMBER(HM7) * (HM7&gt;0)),MAX($J$11:HL11)+1,"-")))</f>
        <v>1</v>
      </c>
      <c r="HN11" s="97" t="str">
        <f>IF(HN3="E", "E",IF(HN13= "2C", MAX($J$11:HM11)+2, IF((ISNUMBER(HN7) * (HN7&gt;0)),MAX($J$11:HM11)+1,"-")))</f>
        <v>-</v>
      </c>
      <c r="HO11" s="97">
        <f>IF(HO3="E", "E",IF(HO13= "2C", MAX($J$11:HN11)+2, IF((ISNUMBER(HO7) * (HO7&gt;0)),MAX($J$11:HN11)+1,"-")))</f>
        <v>2</v>
      </c>
      <c r="HP11" s="97">
        <f>IF(HP3="E", "E",IF(HP13= "2C", MAX($J$11:HO11)+2, IF((ISNUMBER(HP7) * (HP7&gt;0)),MAX($J$11:HO11)+1,"-")))</f>
        <v>3</v>
      </c>
      <c r="HQ11" s="97" t="str">
        <f>IF(HQ3="E", "E",IF(HQ13= "2C", MAX($J$11:HP11)+2, IF((ISNUMBER(HQ7) * (HQ7&gt;0)),MAX($J$11:HP11)+1,"-")))</f>
        <v>-</v>
      </c>
      <c r="HR11" s="97" t="str">
        <f>IF(HR3="E", "E",IF(HR13= "2C", MAX($J$11:HQ11)+2, IF((ISNUMBER(HR7) * (HR7&gt;0)),MAX($J$11:HQ11)+1,"-")))</f>
        <v>-</v>
      </c>
      <c r="HS11" s="97" t="str">
        <f>IF(HS3="E", "E",IF(HS13= "2C", MAX($J$11:HR11)+2, IF((ISNUMBER(HS7) * (HS7&gt;0)),MAX($J$11:HR11)+1,"-")))</f>
        <v>-</v>
      </c>
      <c r="HT11" s="97" t="str">
        <f>IF(HT3="E", "E",IF(HT13= "2C", MAX($J$11:HS11)+2, IF((ISNUMBER(HT7) * (HT7&gt;0)),MAX($J$11:HS11)+1,"-")))</f>
        <v>-</v>
      </c>
      <c r="HU11" s="97" t="str">
        <f>IF(HU3="E", "E",IF(HU13= "2C", MAX($J$11:HT11)+2, IF((ISNUMBER(HU7) * (HU7&gt;0)),MAX($J$11:HT11)+1,"-")))</f>
        <v>-</v>
      </c>
      <c r="HV11" s="97">
        <f>IF(HV3="E", "E",IF(HV13= "2C", MAX($J$11:HU11)+2, IF((ISNUMBER(HV7) * (HV7&gt;0)),MAX($J$11:HU11)+1,"-")))</f>
        <v>4</v>
      </c>
      <c r="HW11" s="97">
        <f>IF(HW3="E", "E",IF(HW13= "2C", MAX($J$11:HV11)+2, IF((ISNUMBER(HW7) * (HW7&gt;0)),MAX($J$11:HV11)+1,"-")))</f>
        <v>5</v>
      </c>
      <c r="HX11" s="97" t="str">
        <f>IF(HX3="E", "E",IF(HX13= "2C", MAX($J$11:HW11)+2, IF((ISNUMBER(HX7) * (HX7&gt;0)),MAX($J$11:HW11)+1,"-")))</f>
        <v>-</v>
      </c>
      <c r="HY11" s="97" t="str">
        <f>IF(HY3="E", "E",IF(HY13= "2C", MAX($J$11:HX11)+2, IF((ISNUMBER(HY7) * (HY7&gt;0)),MAX($J$11:HX11)+1,"-")))</f>
        <v>-</v>
      </c>
      <c r="HZ11" s="97" t="str">
        <f>IF(HZ3="E", "E",IF(HZ13= "2C", MAX($J$11:HY11)+2, IF((ISNUMBER(HZ7) * (HZ7&gt;0)),MAX($J$11:HY11)+1,"-")))</f>
        <v>-</v>
      </c>
      <c r="IA11" s="97">
        <f>IF(IA3="E", "E",IF(IA13= "2C", MAX($J$11:HZ11)+2, IF((ISNUMBER(IA7) * (IA7&gt;0)),MAX($J$11:HZ11)+1,"-")))</f>
        <v>6</v>
      </c>
      <c r="IB11" s="97" t="str">
        <f>IF(IB3="E", "E",IF(IB13= "2C", MAX($J$11:IA11)+2, IF((ISNUMBER(IB7) * (IB7&gt;0)),MAX($J$11:IA11)+1,"-")))</f>
        <v>-</v>
      </c>
      <c r="IC11" s="97">
        <f>IF(IC3="E", "E",IF(IC13= "2C", MAX($J$11:IB11)+2, IF((ISNUMBER(IC7) * (IC7&gt;0)),MAX($J$11:IB11)+1,"-")))</f>
        <v>7</v>
      </c>
      <c r="ID11" s="97">
        <f>IF(ID3="E", "E",IF(ID13= "2C", MAX($J$11:IC11)+2, IF((ISNUMBER(ID7) * (ID7&gt;0)),MAX($J$11:IC11)+1,"-")))</f>
        <v>8</v>
      </c>
      <c r="IE11" s="97" t="str">
        <f>IF(IE3="E", "E",IF(IE13= "2C", MAX($J$11:ID11)+2, IF((ISNUMBER(IE7) * (IE7&gt;0)),MAX($J$11:ID11)+1,"-")))</f>
        <v>-</v>
      </c>
      <c r="IF11" s="97" t="str">
        <f>IF(IF3="E", "E",IF(IF13= "2C", MAX($J$11:IE11)+2, IF((ISNUMBER(IF7) * (IF7&gt;0)),MAX($J$11:IE11)+1,"-")))</f>
        <v>-</v>
      </c>
      <c r="IG11" s="97" t="str">
        <f>IF(IG3="E", "E",IF(IG13= "2C", MAX($J$11:IF11)+2, IF((ISNUMBER(IG7) * (IG7&gt;0)),MAX($J$11:IF11)+1,"-")))</f>
        <v>-</v>
      </c>
      <c r="IH11" s="97">
        <f>IF(IH3="E", "E",IF(IH13= "2C", MAX($J$11:IG11)+2, IF((ISNUMBER(IH7) * (IH7&gt;0)),MAX($J$11:IG11)+1,"-")))</f>
        <v>9</v>
      </c>
      <c r="II11" s="97" t="str">
        <f>IF(II3="E", "E",IF(II13= "2C", MAX($J$11:IH11)+2, IF((ISNUMBER(II7) * (II7&gt;0)),MAX($J$11:IH11)+1,"-")))</f>
        <v>-</v>
      </c>
      <c r="IJ11" s="97">
        <f>IF(IJ3="E", "E",IF(IJ13= "2C", MAX($J$11:II11)+2, IF((ISNUMBER(IJ7) * (IJ7&gt;0)),MAX($J$11:II11)+1,"-")))</f>
        <v>10</v>
      </c>
      <c r="IK11" s="97">
        <f>IF(IK3="E", "E",IF(IK13= "2C", MAX($J$11:IJ11)+2, IF((ISNUMBER(IK7) * (IK7&gt;0)),MAX($J$11:IJ11)+1,"-")))</f>
        <v>11</v>
      </c>
      <c r="IL11" s="97" t="str">
        <f>IF(IL3="E", "E",IF(IL13= "2C", MAX($J$11:IK11)+2, IF((ISNUMBER(IL7) * (IL7&gt;0)),MAX($J$11:IK11)+1,"-")))</f>
        <v>-</v>
      </c>
      <c r="IM11" s="97" t="str">
        <f>IF(IM3="E", "E",IF(IM13= "2C", MAX($J$11:IL11)+2, IF((ISNUMBER(IM7) * (IM7&gt;0)),MAX($J$11:IL11)+1,"-")))</f>
        <v>-</v>
      </c>
      <c r="IN11" s="97" t="str">
        <f>IF(IN3="E", "E",IF(IN13= "2C", MAX($J$11:IM11)+2, IF((ISNUMBER(IN7) * (IN7&gt;0)),MAX($J$11:IM11)+1,"-")))</f>
        <v>-</v>
      </c>
      <c r="IO11" s="97">
        <f>IF(IO3="E", "E",IF(IO13= "2C", MAX($J$11:IN11)+2, IF((ISNUMBER(IO7) * (IO7&gt;0)),MAX($J$11:IN11)+1,"-")))</f>
        <v>12</v>
      </c>
      <c r="IP11" s="97" t="str">
        <f>IF(IP3="E", "E",IF(IP13= "2C", MAX($J$11:IO11)+2, IF((ISNUMBER(IP7) * (IP7&gt;0)),MAX($J$11:IO11)+1,"-")))</f>
        <v>-</v>
      </c>
      <c r="IQ11" s="97">
        <f>IF(IQ3="E", "E",IF(IQ13= "2C", MAX($J$11:IP11)+2, IF((ISNUMBER(IQ7) * (IQ7&gt;0)),MAX($J$11:IP11)+1,"-")))</f>
        <v>13</v>
      </c>
      <c r="IR11" s="97">
        <f>IF(IR3="E", "E",IF(IR13= "2C", MAX($J$11:IQ11)+2, IF((ISNUMBER(IR7) * (IR7&gt;0)),MAX($J$11:IQ11)+1,"-")))</f>
        <v>14</v>
      </c>
      <c r="IS11" s="97" t="str">
        <f>IF(IS3="E", "E",IF(IS13= "2C", MAX($J$11:IR11)+2, IF((ISNUMBER(IS7) * (IS7&gt;0)),MAX($J$11:IR11)+1,"-")))</f>
        <v>-</v>
      </c>
      <c r="IT11" s="97" t="str">
        <f>IF(IT3="E", "E",IF(IT13= "2C", MAX($J$11:IS11)+2, IF((ISNUMBER(IT7) * (IT7&gt;0)),MAX($J$11:IS11)+1,"-")))</f>
        <v>-</v>
      </c>
      <c r="IU11" s="97" t="str">
        <f>IF(IU3="E", "E",IF(IU13= "2C", MAX($J$11:IT11)+2, IF((ISNUMBER(IU7) * (IU7&gt;0)),MAX($J$11:IT11)+1,"-")))</f>
        <v>-</v>
      </c>
      <c r="IV11" s="97">
        <f>IF(IV3="E", "E",IF(IV13= "2C", MAX($J$11:IU11)+2, IF((ISNUMBER(IV7) * (IV7&gt;0)),MAX($J$11:IU11)+1,"-")))</f>
        <v>15</v>
      </c>
      <c r="IW11" s="97" t="str">
        <f>IF(IW3="E", "E",IF(IW13= "2C", MAX($J$11:IV11)+2, IF((ISNUMBER(IW7) * (IW7&gt;0)),MAX($J$11:IV11)+1,"-")))</f>
        <v>-</v>
      </c>
      <c r="IX11" s="97">
        <f>IF(IX3="E", "E",IF(IX13= "2C", MAX($J$11:IW11)+2, IF((ISNUMBER(IX7) * (IX7&gt;0)),MAX($J$11:IW11)+1,"-")))</f>
        <v>16</v>
      </c>
      <c r="IY11" s="97">
        <f>IF(IY3="E", "E",IF(IY13= "2C", MAX($J$11:IX11)+2, IF((ISNUMBER(IY7) * (IY7&gt;0)),MAX($J$11:IX11)+1,"-")))</f>
        <v>17</v>
      </c>
      <c r="IZ11" s="97" t="str">
        <f>IF(IZ3="E", "E",IF(IZ13= "2C", MAX($J$11:IY11)+2, IF((ISNUMBER(IZ7) * (IZ7&gt;0)),MAX($J$11:IY11)+1,"-")))</f>
        <v>-</v>
      </c>
      <c r="JA11" s="97" t="str">
        <f>IF(JA3="E", "E",IF(JA13= "2C", MAX($J$11:IZ11)+2, IF((ISNUMBER(JA7) * (JA7&gt;0)),MAX($J$11:IZ11)+1,"-")))</f>
        <v>-</v>
      </c>
      <c r="JB11" s="97" t="str">
        <f>IF(JB3="E", "E",IF(JB13= "2C", MAX($J$11:JA11)+2, IF((ISNUMBER(JB7) * (JB7&gt;0)),MAX($J$11:JA11)+1,"-")))</f>
        <v>-</v>
      </c>
      <c r="JC11" s="97">
        <f>IF(JC3="E", "E",IF(JC13= "2C", MAX($J$11:JB11)+2, IF((ISNUMBER(JC7) * (JC7&gt;0)),MAX($J$11:JB11)+1,"-")))</f>
        <v>18</v>
      </c>
      <c r="JD11" s="97" t="str">
        <f>IF(JD3="E", "E",IF(JD13= "2C", MAX($J$11:JC11)+2, IF((ISNUMBER(JD7) * (JD7&gt;0)),MAX($J$11:JC11)+1,"-")))</f>
        <v>-</v>
      </c>
      <c r="JE11" s="97">
        <f>IF(JE3="E", "E",IF(JE13= "2C", MAX($J$11:JD11)+2, IF((ISNUMBER(JE7) * (JE7&gt;0)),MAX($J$11:JD11)+1,"-")))</f>
        <v>19</v>
      </c>
      <c r="JF11" s="97">
        <f>IF(JF3="E", "E",IF(JF13= "2C", MAX($J$11:JE11)+2, IF((ISNUMBER(JF7) * (JF7&gt;0)),MAX($J$11:JE11)+1,"-")))</f>
        <v>20</v>
      </c>
      <c r="JG11" s="97" t="str">
        <f>IF(JG3="E", "E",IF(JG13= "2C", MAX($J$11:JF11)+2, IF((ISNUMBER(JG7) * (JG7&gt;0)),MAX($J$11:JF11)+1,"-")))</f>
        <v>-</v>
      </c>
      <c r="JH11" s="97" t="str">
        <f>IF(JH3="E", "E",IF(JH13= "2C", MAX($J$11:JG11)+2, IF((ISNUMBER(JH7) * (JH7&gt;0)),MAX($J$11:JG11)+1,"-")))</f>
        <v>-</v>
      </c>
      <c r="JI11" s="97" t="str">
        <f>IF(JI3="E", "E",IF(JI13= "2C", MAX($J$11:JH11)+2, IF((ISNUMBER(JI7) * (JI7&gt;0)),MAX($J$11:JH11)+1,"-")))</f>
        <v>-</v>
      </c>
      <c r="JJ11" s="97" t="str">
        <f>IF(JJ3="E", "E",IF(JJ13= "2C", MAX($J$11:JI11)+2, IF((ISNUMBER(JJ7) * (JJ7&gt;0)),MAX($J$11:JI11)+1,"-")))</f>
        <v>E</v>
      </c>
      <c r="JK11" s="97" t="str">
        <f>IF(JK3="E", "E",IF(JK13= "2C", MAX($J$11:JJ11)+2, IF((ISNUMBER(JK7) * (JK7&gt;0)),MAX($J$11:JJ11)+1,"-")))</f>
        <v>-</v>
      </c>
      <c r="JL11" s="97">
        <f>IF(JL3="E", "E",IF(JL13= "2C", MAX($J$11:JK11)+2, IF((ISNUMBER(JL7) * (JL7&gt;0)),MAX($J$11:JK11)+1,"-")))</f>
        <v>21</v>
      </c>
      <c r="JM11" s="97">
        <f>IF(JM3="E", "E",IF(JM13= "2C", MAX($J$11:JL11)+2, IF((ISNUMBER(JM7) * (JM7&gt;0)),MAX($J$11:JL11)+1,"-")))</f>
        <v>22</v>
      </c>
      <c r="JN11" s="97" t="str">
        <f>IF(JN3="E", "E",IF(JN13= "2C", MAX($J$11:JM11)+2, IF((ISNUMBER(JN7) * (JN7&gt;0)),MAX($J$11:JM11)+1,"-")))</f>
        <v>-</v>
      </c>
      <c r="JO11" s="97" t="str">
        <f>IF(JO3="E", "E",IF(JO13= "2C", MAX($J$11:JN11)+2, IF((ISNUMBER(JO7) * (JO7&gt;0)),MAX($J$11:JN11)+1,"-")))</f>
        <v>-</v>
      </c>
      <c r="JP11" s="97" t="str">
        <f>IF(JP3="E", "E",IF(JP13= "2C", MAX($J$11:JO11)+2, IF((ISNUMBER(JP7) * (JP7&gt;0)),MAX($J$11:JO11)+1,"-")))</f>
        <v>-</v>
      </c>
      <c r="JQ11" s="97">
        <f>IF(JQ3="E", "E",IF(JQ13= "2C", MAX($J$11:JP11)+2, IF((ISNUMBER(JQ7) * (JQ7&gt;0)),MAX($J$11:JP11)+1,"-")))</f>
        <v>23</v>
      </c>
      <c r="JR11" s="97" t="str">
        <f>IF(JR3="E", "E",IF(JR13= "2C", MAX($J$11:JQ11)+2, IF((ISNUMBER(JR7) * (JR7&gt;0)),MAX($J$11:JQ11)+1,"-")))</f>
        <v>-</v>
      </c>
      <c r="JS11" s="97">
        <f>IF(JS3="E", "E",IF(JS13= "2C", MAX($J$11:JR11)+2, IF((ISNUMBER(JS7) * (JS7&gt;0)),MAX($J$11:JR11)+1,"-")))</f>
        <v>24</v>
      </c>
      <c r="JT11" s="97">
        <f>IF(JT3="E", "E",IF(JT13= "2C", MAX($J$11:JS11)+2, IF((ISNUMBER(JT7) * (JT7&gt;0)),MAX($J$11:JS11)+1,"-")))</f>
        <v>25</v>
      </c>
      <c r="JU11" s="97" t="str">
        <f>IF(JU3="E", "E",IF(JU13= "2C", MAX($J$11:JT11)+2, IF((ISNUMBER(JU7) * (JU7&gt;0)),MAX($J$11:JT11)+1,"-")))</f>
        <v>-</v>
      </c>
      <c r="JV11" s="97" t="str">
        <f>IF(JV3="E", "E",IF(JV13= "2C", MAX($J$11:JU11)+2, IF((ISNUMBER(JV7) * (JV7&gt;0)),MAX($J$11:JU11)+1,"-")))</f>
        <v>-</v>
      </c>
      <c r="JW11" s="97" t="str">
        <f>IF(JW3="E", "E",IF(JW13= "2C", MAX($J$11:JV11)+2, IF((ISNUMBER(JW7) * (JW7&gt;0)),MAX($J$11:JV11)+1,"-")))</f>
        <v>-</v>
      </c>
      <c r="JX11" s="97">
        <f>IF(JX3="E", "E",IF(JX13= "2C", MAX($J$11:JW11)+2, IF((ISNUMBER(JX7) * (JX7&gt;0)),MAX($J$11:JW11)+1,"-")))</f>
        <v>26</v>
      </c>
      <c r="JY11" s="97" t="str">
        <f>IF(JY3="E", "E",IF(JY13= "2C", MAX($J$11:JX11)+2, IF((ISNUMBER(JY7) * (JY7&gt;0)),MAX($J$11:JX11)+1,"-")))</f>
        <v>-</v>
      </c>
      <c r="JZ11" s="97">
        <f>IF(JZ3="E", "E",IF(JZ13= "2C", MAX($J$11:JY11)+2, IF((ISNUMBER(JZ7) * (JZ7&gt;0)),MAX($J$11:JY11)+1,"-")))</f>
        <v>27</v>
      </c>
      <c r="KA11" s="97" t="str">
        <f>IF(KA3="E", "E",IF(KA13= "2C", MAX($J$11:JZ11)+2, IF((ISNUMBER(KA7) * (KA7&gt;0)),MAX($J$11:JZ11)+1,"-")))</f>
        <v>-</v>
      </c>
      <c r="KB11" s="97" t="str">
        <f>IF(KB3="E", "E",IF(KB13= "2C", MAX($J$11:KA11)+2, IF((ISNUMBER(KB7) * (KB7&gt;0)),MAX($J$11:KA11)+1,"-")))</f>
        <v>-</v>
      </c>
      <c r="KC11" s="97" t="str">
        <f>IF(KC3="E", "E",IF(KC13= "2C", MAX($J$11:KB11)+2, IF((ISNUMBER(KC7) * (KC7&gt;0)),MAX($J$11:KB11)+1,"-")))</f>
        <v>-</v>
      </c>
      <c r="KD11" s="97" t="str">
        <f>IF(KD3="E", "E",IF(KD13= "2C", MAX($J$11:KC11)+2, IF((ISNUMBER(KD7) * (KD7&gt;0)),MAX($J$11:KC11)+1,"-")))</f>
        <v>-</v>
      </c>
      <c r="KE11" s="97">
        <f>IF(KE3="E", "E",IF(KE13= "2C", MAX($J$11:KD11)+2, IF((ISNUMBER(KE7) * (KE7&gt;0)),MAX($J$11:KD11)+1,"-")))</f>
        <v>28</v>
      </c>
      <c r="KF11" s="97" t="str">
        <f>IF(KF3="E", "E",IF(KF13= "2C", MAX($J$11:KE11)+2, IF((ISNUMBER(KF7) * (KF7&gt;0)),MAX($J$11:KE11)+1,"-")))</f>
        <v>-</v>
      </c>
      <c r="KG11" s="97">
        <f>IF(KG3="E", "E",IF(KG13= "2C", MAX($J$11:KF11)+2, IF((ISNUMBER(KG7) * (KG7&gt;0)),MAX($J$11:KF11)+1,"-")))</f>
        <v>29</v>
      </c>
      <c r="KH11" s="97">
        <f>IF(KH3="E", "E",IF(KH13= "2C", MAX($J$11:KG11)+2, IF((ISNUMBER(KH7) * (KH7&gt;0)),MAX($J$11:KG11)+1,"-")))</f>
        <v>30</v>
      </c>
      <c r="KI11" s="97" t="str">
        <f>IF(KI3="E", "E",IF(KI13= "2C", MAX($J$11:KH11)+2, IF((ISNUMBER(KI7) * (KI7&gt;0)),MAX($J$11:KH11)+1,"-")))</f>
        <v>-</v>
      </c>
      <c r="KJ11" s="97" t="str">
        <f>IF(KJ3="E", "E",IF(KJ13= "2C", MAX($J$11:KI11)+2, IF((ISNUMBER(KJ7) * (KJ7&gt;0)),MAX($J$11:KI11)+1,"-")))</f>
        <v>-</v>
      </c>
      <c r="KK11" s="97" t="str">
        <f>IF(KK3="E", "E",IF(KK13= "2C", MAX($J$11:KJ11)+2, IF((ISNUMBER(KK7) * (KK7&gt;0)),MAX($J$11:KJ11)+1,"-")))</f>
        <v>-</v>
      </c>
      <c r="KL11" s="97">
        <f>IF(KL3="E", "E",IF(KL13= "2C", MAX($J$11:KK11)+2, IF((ISNUMBER(KL7) * (KL7&gt;0)),MAX($J$11:KK11)+1,"-")))</f>
        <v>31</v>
      </c>
      <c r="KM11" s="97" t="str">
        <f>IF(KM3="E", "E",IF(KM13= "2C", MAX($J$11:KL11)+2, IF((ISNUMBER(KM7) * (KM7&gt;0)),MAX($J$11:KL11)+1,"-")))</f>
        <v>-</v>
      </c>
      <c r="KN11" s="97">
        <f>IF(KN3="E", "E",IF(KN13= "2C", MAX($J$11:KM11)+2, IF((ISNUMBER(KN7) * (KN7&gt;0)),MAX($J$11:KM11)+1,"-")))</f>
        <v>32</v>
      </c>
      <c r="KO11" s="97">
        <f>IF(KO3="E", "E",IF(KO13= "2C", MAX($J$11:KN11)+2, IF((ISNUMBER(KO7) * (KO7&gt;0)),MAX($J$11:KN11)+1,"-")))</f>
        <v>33</v>
      </c>
      <c r="KP11" s="97" t="str">
        <f>IF(KP3="E", "E",IF(KP13= "2C", MAX($J$11:KO11)+2, IF((ISNUMBER(KP7) * (KP7&gt;0)),MAX($J$11:KO11)+1,"-")))</f>
        <v>-</v>
      </c>
      <c r="KQ11" s="97" t="str">
        <f>IF(KQ3="E", "E",IF(KQ13= "2C", MAX($J$11:KP11)+2, IF((ISNUMBER(KQ7) * (KQ7&gt;0)),MAX($J$11:KP11)+1,"-")))</f>
        <v>-</v>
      </c>
      <c r="KR11" s="97" t="str">
        <f>IF(KR3="E", "E",IF(KR13= "2C", MAX($J$11:KQ11)+2, IF((ISNUMBER(KR7) * (KR7&gt;0)),MAX($J$11:KQ11)+1,"-")))</f>
        <v>-</v>
      </c>
      <c r="KS11" s="97">
        <f>IF(KS3="E", "E",IF(KS13= "2C", MAX($J$11:KR11)+2, IF((ISNUMBER(KS7) * (KS7&gt;0)),MAX($J$11:KR11)+1,"-")))</f>
        <v>34</v>
      </c>
      <c r="KT11" s="97" t="str">
        <f>IF(KT3="E", "E",IF(KT13= "2C", MAX($J$11:KS11)+2, IF((ISNUMBER(KT7) * (KT7&gt;0)),MAX($J$11:KS11)+1,"-")))</f>
        <v>-</v>
      </c>
      <c r="KU11" s="97">
        <f>IF(KU3="E", "E",IF(KU13= "2C", MAX($J$11:KT11)+2, IF((ISNUMBER(KU7) * (KU7&gt;0)),MAX($J$11:KT11)+1,"-")))</f>
        <v>35</v>
      </c>
      <c r="KV11" s="97">
        <f>IF(KV3="E", "E",IF(KV13= "2C", MAX($J$11:KU11)+2, IF((ISNUMBER(KV7) * (KV7&gt;0)),MAX($J$11:KU11)+1,"-")))</f>
        <v>36</v>
      </c>
      <c r="KW11" s="97" t="str">
        <f>IF(KW3="E", "E",IF(KW13= "2C", MAX($J$11:KV11)+2, IF((ISNUMBER(KW7) * (KW7&gt;0)),MAX($J$11:KV11)+1,"-")))</f>
        <v>-</v>
      </c>
      <c r="KX11" s="97" t="str">
        <f>IF(KX3="E", "E",IF(KX13= "2C", MAX($J$11:KW11)+2, IF((ISNUMBER(KX7) * (KX7&gt;0)),MAX($J$11:KW11)+1,"-")))</f>
        <v>-</v>
      </c>
      <c r="KY11" s="97" t="str">
        <f>IF(KY3="E", "E",IF(KY13= "2C", MAX($J$11:KX11)+2, IF((ISNUMBER(KY7) * (KY7&gt;0)),MAX($J$11:KX11)+1,"-")))</f>
        <v>-</v>
      </c>
      <c r="KZ11" s="97">
        <f>IF(KZ3="E", "E",IF(KZ13= "2C", MAX($J$11:KY11)+2, IF((ISNUMBER(KZ7) * (KZ7&gt;0)),MAX($J$11:KY11)+1,"-")))</f>
        <v>37</v>
      </c>
      <c r="LA11" s="97" t="str">
        <f>IF(LA3="E", "E",IF(LA13= "2C", MAX($J$11:KZ11)+2, IF((ISNUMBER(LA7) * (LA7&gt;0)),MAX($J$11:KZ11)+1,"-")))</f>
        <v>-</v>
      </c>
      <c r="LB11" s="97">
        <f>IF(LB3="E", "E",IF(LB13= "2C", MAX($J$11:LA11)+2, IF((ISNUMBER(LB7) * (LB7&gt;0)),MAX($J$11:LA11)+1,"-")))</f>
        <v>38</v>
      </c>
      <c r="LC11" s="97">
        <f>IF(LC3="E", "E",IF(LC13= "2C", MAX($J$11:LB11)+2, IF((ISNUMBER(LC7) * (LC7&gt;0)),MAX($J$11:LB11)+1,"-")))</f>
        <v>39</v>
      </c>
      <c r="LD11" s="97" t="str">
        <f>IF(LD3="E", "E",IF(LD13= "2C", MAX($J$11:LC11)+2, IF((ISNUMBER(LD7) * (LD7&gt;0)),MAX($J$11:LC11)+1,"-")))</f>
        <v>-</v>
      </c>
      <c r="LE11" s="97" t="str">
        <f>IF(LE3="E", "E",IF(LE13= "2C", MAX($J$11:LD11)+2, IF((ISNUMBER(LE7) * (LE7&gt;0)),MAX($J$11:LD11)+1,"-")))</f>
        <v>-</v>
      </c>
      <c r="LF11" s="97" t="str">
        <f>IF(LF3="E", "E",IF(LF13= "2C", MAX($J$11:LE11)+2, IF((ISNUMBER(LF7) * (LF7&gt;0)),MAX($J$11:LE11)+1,"-")))</f>
        <v>-</v>
      </c>
      <c r="LG11" s="97">
        <f>IF(LG3="E", "E",IF(LG13= "2C", MAX($J$11:LF11)+2, IF((ISNUMBER(LG7) * (LG7&gt;0)),MAX($J$11:LF11)+1,"-")))</f>
        <v>40</v>
      </c>
      <c r="LH11" s="97" t="str">
        <f>IF(LH3="E", "E",IF(LH13= "2C", MAX($J$11:LG11)+2, IF((ISNUMBER(LH7) * (LH7&gt;0)),MAX($J$11:LG11)+1,"-")))</f>
        <v>-</v>
      </c>
      <c r="LI11" s="97">
        <f>IF(LI3="E", "E",IF(LI13= "2C", MAX($J$11:LH11)+2, IF((ISNUMBER(LI7) * (LI7&gt;0)),MAX($J$11:LH11)+1,"-")))</f>
        <v>41</v>
      </c>
      <c r="LJ11" s="97">
        <f>IF(LJ3="E", "E",IF(LJ13= "2C", MAX($J$11:LI11)+2, IF((ISNUMBER(LJ7) * (LJ7&gt;0)),MAX($J$11:LI11)+1,"-")))</f>
        <v>42</v>
      </c>
      <c r="LK11" s="97" t="str">
        <f>IF(LK3="E", "E",IF(LK13= "2C", MAX($J$11:LJ11)+2, IF((ISNUMBER(LK7) * (LK7&gt;0)),MAX($J$11:LJ11)+1,"-")))</f>
        <v>-</v>
      </c>
      <c r="LL11" s="97" t="str">
        <f>IF(LL3="E", "E",IF(LL13= "2C", MAX($J$11:LK11)+2, IF((ISNUMBER(LL7) * (LL7&gt;0)),MAX($J$11:LK11)+1,"-")))</f>
        <v>-</v>
      </c>
      <c r="LM11" s="97" t="str">
        <f>IF(LM3="E", "E",IF(LM13= "2C", MAX($J$11:LL11)+2, IF((ISNUMBER(LM7) * (LM7&gt;0)),MAX($J$11:LL11)+1,"-")))</f>
        <v>-</v>
      </c>
      <c r="LN11" s="97" t="str">
        <f>IF(LN3="E", "E",IF(LN13= "2C", MAX($J$11:LM11)+2, IF((ISNUMBER(LN7) * (LN7&gt;0)),MAX($J$11:LM11)+1,"-")))</f>
        <v>E</v>
      </c>
      <c r="LO11" s="97" t="str">
        <f>IF(LO3="E", "E",IF(LO13= "2C", MAX($J$11:LN11)+2, IF((ISNUMBER(LO7) * (LO7&gt;0)),MAX($J$11:LN11)+1,"-")))</f>
        <v>-</v>
      </c>
      <c r="LP11" s="97">
        <f>IF(LP3="E", "E",IF(LP13= "2C", MAX($J$11:LO11)+2, IF((ISNUMBER(LP7) * (LP7&gt;0)),MAX($J$11:LO11)+1,"-")))</f>
        <v>43</v>
      </c>
      <c r="LQ11" s="97">
        <f>IF(LQ3="E", "E",IF(LQ13= "2C", MAX($J$11:LP11)+2, IF((ISNUMBER(LQ7) * (LQ7&gt;0)),MAX($J$11:LP11)+1,"-")))</f>
        <v>44</v>
      </c>
      <c r="LR11" s="97" t="str">
        <f>IF(LR3="E", "E",IF(LR13= "2C", MAX($J$11:LQ11)+2, IF((ISNUMBER(LR7) * (LR7&gt;0)),MAX($J$11:LQ11)+1,"-")))</f>
        <v>-</v>
      </c>
      <c r="LS11" s="97" t="str">
        <f>IF(LS3="E", "E",IF(LS13= "2C", MAX($J$11:LR11)+2, IF((ISNUMBER(LS7) * (LS7&gt;0)),MAX($J$11:LR11)+1,"-")))</f>
        <v>-</v>
      </c>
      <c r="LT11" s="97" t="str">
        <f>IF(LT3="E", "E",IF(LT13= "2C", MAX($J$11:LS11)+2, IF((ISNUMBER(LT7) * (LT7&gt;0)),MAX($J$11:LS11)+1,"-")))</f>
        <v>-</v>
      </c>
      <c r="LU11" s="97">
        <f>IF(LU3="E", "E",IF(LU13= "2C", MAX($J$11:LT11)+2, IF((ISNUMBER(LU7) * (LU7&gt;0)),MAX($J$11:LT11)+1,"-")))</f>
        <v>45</v>
      </c>
      <c r="LV11" s="97" t="str">
        <f>IF(LV3="E", "E",IF(LV13= "2C", MAX($J$11:LU11)+2, IF((ISNUMBER(LV7) * (LV7&gt;0)),MAX($J$11:LU11)+1,"-")))</f>
        <v>-</v>
      </c>
      <c r="LW11" s="97">
        <f>IF(LW3="E", "E",IF(LW13= "2C", MAX($J$11:LV11)+2, IF((ISNUMBER(LW7) * (LW7&gt;0)),MAX($J$11:LV11)+1,"-")))</f>
        <v>46</v>
      </c>
      <c r="LX11" s="97">
        <f>IF(LX3="E", "E",IF(LX13= "2C", MAX($J$11:LW11)+2, IF((ISNUMBER(LX7) * (LX7&gt;0)),MAX($J$11:LW11)+1,"-")))</f>
        <v>47</v>
      </c>
      <c r="LY11" s="97" t="str">
        <f>IF(LY3="E", "E",IF(LY13= "2C", MAX($J$11:LX11)+2, IF((ISNUMBER(LY7) * (LY7&gt;0)),MAX($J$11:LX11)+1,"-")))</f>
        <v>-</v>
      </c>
      <c r="LZ11" s="97" t="str">
        <f>IF(LZ3="E", "E",IF(LZ13= "2C", MAX($J$11:LY11)+2, IF((ISNUMBER(LZ7) * (LZ7&gt;0)),MAX($J$11:LY11)+1,"-")))</f>
        <v>-</v>
      </c>
      <c r="MA11" s="97" t="str">
        <f>IF(MA3="E", "E",IF(MA13= "2C", MAX($J$11:LZ11)+2, IF((ISNUMBER(MA7) * (MA7&gt;0)),MAX($J$11:LZ11)+1,"-")))</f>
        <v>-</v>
      </c>
      <c r="MB11" s="97">
        <f>IF(MB3="E", "E",IF(MB13= "2C", MAX($J$11:MA11)+2, IF((ISNUMBER(MB7) * (MB7&gt;0)),MAX($J$11:MA11)+1,"-")))</f>
        <v>48</v>
      </c>
      <c r="MC11" s="97" t="str">
        <f>IF(MC3="E", "E",IF(MC13= "2C", MAX($J$11:MB11)+2, IF((ISNUMBER(MC7) * (MC7&gt;0)),MAX($J$11:MB11)+1,"-")))</f>
        <v>-</v>
      </c>
      <c r="MD11" s="97">
        <f>IF(MD3="E", "E",IF(MD13= "2C", MAX($J$11:MC11)+2, IF((ISNUMBER(MD7) * (MD7&gt;0)),MAX($J$11:MC11)+1,"-")))</f>
        <v>49</v>
      </c>
      <c r="ME11" s="97">
        <f>IF(ME3="E", "E",IF(ME13= "2C", MAX($J$11:MD11)+2, IF((ISNUMBER(ME7) * (ME7&gt;0)),MAX($J$11:MD11)+1,"-")))</f>
        <v>50</v>
      </c>
      <c r="MF11" s="97" t="str">
        <f>IF(MF3="E", "E",IF(MF13= "2C", MAX($J$11:ME11)+2, IF((ISNUMBER(MF7) * (MF7&gt;0)),MAX($J$11:ME11)+1,"-")))</f>
        <v>-</v>
      </c>
      <c r="MG11" s="97" t="str">
        <f>IF(MG3="E", "E",IF(MG13= "2C", MAX($J$11:MF11)+2, IF((ISNUMBER(MG7) * (MG7&gt;0)),MAX($J$11:MF11)+1,"-")))</f>
        <v>-</v>
      </c>
      <c r="MH11" s="97" t="str">
        <f>IF(MH3="E", "E",IF(MH13= "2C", MAX($J$11:MG11)+2, IF((ISNUMBER(MH7) * (MH7&gt;0)),MAX($J$11:MG11)+1,"-")))</f>
        <v>-</v>
      </c>
      <c r="MI11" s="97">
        <f>IF(MI3="E", "E",IF(MI13= "2C", MAX($J$11:MH11)+2, IF((ISNUMBER(MI7) * (MI7&gt;0)),MAX($J$11:MH11)+1,"-")))</f>
        <v>51</v>
      </c>
      <c r="MJ11" s="97" t="str">
        <f>IF(MJ3="E", "E",IF(MJ13= "2C", MAX($J$11:MI11)+2, IF((ISNUMBER(MJ7) * (MJ7&gt;0)),MAX($J$11:MI11)+1,"-")))</f>
        <v>-</v>
      </c>
      <c r="MK11" s="97">
        <f>IF(MK3="E", "E",IF(MK13= "2C", MAX($J$11:MJ11)+2, IF((ISNUMBER(MK7) * (MK7&gt;0)),MAX($J$11:MJ11)+1,"-")))</f>
        <v>52</v>
      </c>
      <c r="ML11" s="97">
        <f>IF(ML3="E", "E",IF(ML13= "2C", MAX($J$11:MK11)+2, IF((ISNUMBER(ML7) * (ML7&gt;0)),MAX($J$11:MK11)+1,"-")))</f>
        <v>53</v>
      </c>
      <c r="MM11" s="97" t="str">
        <f>IF(MM3="E", "E",IF(MM13= "2C", MAX($J$11:ML11)+2, IF((ISNUMBER(MM7) * (MM7&gt;0)),MAX($J$11:ML11)+1,"-")))</f>
        <v>-</v>
      </c>
      <c r="MN11" s="97" t="str">
        <f>IF(MN3="E", "E",IF(MN13= "2C", MAX($J$11:MM11)+2, IF((ISNUMBER(MN7) * (MN7&gt;0)),MAX($J$11:MM11)+1,"-")))</f>
        <v>-</v>
      </c>
      <c r="MO11" s="97" t="str">
        <f>IF(MO3="E", "E",IF(MO13= "2C", MAX($J$11:MN11)+2, IF((ISNUMBER(MO7) * (MO7&gt;0)),MAX($J$11:MN11)+1,"-")))</f>
        <v>-</v>
      </c>
      <c r="MP11" s="97" t="str">
        <f>IF(MP3="E", "E",IF(MP13= "2C", MAX($J$11:MO11)+2, IF((ISNUMBER(MP7) * (MP7&gt;0)),MAX($J$11:MO11)+1,"-")))</f>
        <v>E</v>
      </c>
      <c r="MQ11" s="97" t="str">
        <f>IF(MQ3="E", "E",IF(MQ13= "2C", MAX($J$11:MP11)+2, IF((ISNUMBER(MQ7) * (MQ7&gt;0)),MAX($J$11:MP11)+1,"-")))</f>
        <v>-</v>
      </c>
      <c r="MR11" s="97" t="str">
        <f>IF(MR3="E", "E",IF(MR13= "2C", MAX($J$11:MQ11)+2, IF((ISNUMBER(MR7) * (MR7&gt;0)),MAX($J$11:MQ11)+1,"-")))</f>
        <v>-</v>
      </c>
      <c r="MS11" s="97" t="str">
        <f>IF(MS3="E", "E",IF(MS13= "2C", MAX($J$11:MR11)+2, IF((ISNUMBER(MS7) * (MS7&gt;0)),MAX($J$11:MR11)+1,"-")))</f>
        <v>-</v>
      </c>
      <c r="MT11" s="97" t="str">
        <f>IF(MT3="E", "E",IF(MT13= "2C", MAX($J$11:MS11)+2, IF((ISNUMBER(MT7) * (MT7&gt;0)),MAX($J$11:MS11)+1,"-")))</f>
        <v>-</v>
      </c>
      <c r="MU11" s="97" t="str">
        <f>IF(MU3="E", "E",IF(MU13= "2C", MAX($J$11:MT11)+2, IF((ISNUMBER(MU7) * (MU7&gt;0)),MAX($J$11:MT11)+1,"-")))</f>
        <v>-</v>
      </c>
      <c r="MV11" s="97" t="str">
        <f>IF(MV3="E", "E",IF(MV13= "2C", MAX($J$11:MU11)+2, IF((ISNUMBER(MV7) * (MV7&gt;0)),MAX($J$11:MU11)+1,"-")))</f>
        <v>-</v>
      </c>
      <c r="MW11" s="97" t="str">
        <f>IF(MW3="E", "E",IF(MW13= "2C", MAX($J$11:MV11)+2, IF((ISNUMBER(MW7) * (MW7&gt;0)),MAX($J$11:MV11)+1,"-")))</f>
        <v>-</v>
      </c>
      <c r="MX11" s="97" t="str">
        <f>IF(MX3="E", "E",IF(MX13= "2C", MAX($J$11:MW11)+2, IF((ISNUMBER(MX7) * (MX7&gt;0)),MAX($J$11:MW11)+1,"-")))</f>
        <v>-</v>
      </c>
      <c r="MY11" s="97" t="str">
        <f>IF(MY3="E", "E",IF(MY13= "2C", MAX($J$11:MX11)+2, IF((ISNUMBER(MY7) * (MY7&gt;0)),MAX($J$11:MX11)+1,"-")))</f>
        <v>-</v>
      </c>
      <c r="MZ11" s="97" t="str">
        <f>IF(MZ3="E", "E",IF(MZ13= "2C", MAX($J$11:MY11)+2, IF((ISNUMBER(MZ7) * (MZ7&gt;0)),MAX($J$11:MY11)+1,"-")))</f>
        <v>-</v>
      </c>
      <c r="NA11" s="97" t="str">
        <f>IF(NA3="E", "E",IF(NA13= "2C", MAX($J$11:MZ11)+2, IF((ISNUMBER(NA7) * (NA7&gt;0)),MAX($J$11:MZ11)+1,"-")))</f>
        <v>-</v>
      </c>
      <c r="NB11" s="97" t="str">
        <f>IF(NB3="E", "E",IF(NB13= "2C", MAX($J$11:NA11)+2, IF((ISNUMBER(NB7) * (NB7&gt;0)),MAX($J$11:NA11)+1,"-")))</f>
        <v>-</v>
      </c>
      <c r="NC11" s="97" t="str">
        <f>IF(NC3="E", "E",IF(NC13= "2C", MAX($J$11:NB11)+2, IF((ISNUMBER(NC7) * (NC7&gt;0)),MAX($J$11:NB11)+1,"-")))</f>
        <v>-</v>
      </c>
      <c r="ND11" s="97" t="str">
        <f>IF(ND3="E", "E",IF(ND13= "2C", MAX($J$11:NC11)+2, IF((ISNUMBER(ND7) * (ND7&gt;0)),MAX($J$11:NC11)+1,"-")))</f>
        <v>-</v>
      </c>
      <c r="NE11" s="97" t="str">
        <f>IF(NE3="E", "E",IF(NE13= "2C", MAX($J$11:ND11)+2, IF((ISNUMBER(NE7) * (NE7&gt;0)),MAX($J$11:ND11)+1,"-")))</f>
        <v>-</v>
      </c>
      <c r="NF11" s="97" t="str">
        <f>IF(NF3="E", "E",IF(NF13= "2C", MAX($J$11:NE11)+2, IF((ISNUMBER(NF7) * (NF7&gt;0)),MAX($J$11:NE11)+1,"-")))</f>
        <v>-</v>
      </c>
      <c r="NG11" s="97" t="str">
        <f>IF(NG3="E", "E",IF(NG13= "2C", MAX($J$11:NF11)+2, IF((ISNUMBER(NG7) * (NG7&gt;0)),MAX($J$11:NF11)+1,"-")))</f>
        <v>-</v>
      </c>
      <c r="NH11" s="97" t="str">
        <f>IF(NH3="E", "E",IF(NH13= "2C", MAX($J$11:NG11)+2, IF((ISNUMBER(NH7) * (NH7&gt;0)),MAX($J$11:NG11)+1,"-")))</f>
        <v>-</v>
      </c>
      <c r="NI11" s="97" t="str">
        <f>IF(NI3="E", "E",IF(NI13= "2C", MAX($J$11:NH11)+2, IF((ISNUMBER(NI7) * (NI7&gt;0)),MAX($J$11:NH11)+1,"-")))</f>
        <v>-</v>
      </c>
      <c r="NJ11" s="97" t="str">
        <f>IF(NJ3="E", "E",IF(NJ13= "2C", MAX($J$11:NI11)+2, IF((ISNUMBER(NJ7) * (NJ7&gt;0)),MAX($J$11:NI11)+1,"-")))</f>
        <v>-</v>
      </c>
      <c r="NK11" s="97" t="str">
        <f>IF(NK3="E", "E",IF(NK13= "2C", MAX($J$11:NJ11)+2, IF((ISNUMBER(NK7) * (NK7&gt;0)),MAX($J$11:NJ11)+1,"-")))</f>
        <v>-</v>
      </c>
      <c r="NL11" s="97" t="str">
        <f>IF(NL3="E", "E",IF(NL13= "2C", MAX($J$11:NK11)+2, IF((ISNUMBER(NL7) * (NL7&gt;0)),MAX($J$11:NK11)+1,"-")))</f>
        <v>-</v>
      </c>
      <c r="NM11" s="97" t="str">
        <f>IF(NM3="E", "E",IF(NM13= "2C", MAX($J$11:NL11)+2, IF((ISNUMBER(NM7) * (NM7&gt;0)),MAX($J$11:NL11)+1,"-")))</f>
        <v>-</v>
      </c>
      <c r="NN11" s="97" t="str">
        <f>IF(NN3="E", "E",IF(NN13= "2C", MAX($J$11:NM11)+2, IF((ISNUMBER(NN7) * (NN7&gt;0)),MAX($J$11:NM11)+1,"-")))</f>
        <v>-</v>
      </c>
      <c r="NO11" s="97" t="str">
        <f>IF(NO3="E", "E",IF(NO13= "2C", MAX($J$11:NN11)+2, IF((ISNUMBER(NO7) * (NO7&gt;0)),MAX($J$11:NN11)+1,"-")))</f>
        <v>-</v>
      </c>
      <c r="NP11" s="97" t="str">
        <f>IF(NP3="E", "E",IF(NP13= "2C", MAX($J$11:NO11)+2, IF((ISNUMBER(NP7) * (NP7&gt;0)),MAX($J$11:NO11)+1,"-")))</f>
        <v>-</v>
      </c>
      <c r="NQ11" s="97" t="str">
        <f>IF(NQ3="E", "E",IF(NQ13= "2C", MAX($J$11:NP11)+2, IF((ISNUMBER(NQ7) * (NQ7&gt;0)),MAX($J$11:NP11)+1,"-")))</f>
        <v>-</v>
      </c>
    </row>
    <row r="12" spans="1:381" ht="15" x14ac:dyDescent="0.2">
      <c r="A12" s="302" t="s">
        <v>65</v>
      </c>
      <c r="B12" s="303"/>
      <c r="C12" s="106">
        <f t="array" ref="C12">SUM(IF(($K$4:$NL$4&gt;=$A$2)*($K$4:$NL$4&lt;=$B$2),IF(K8:NL8 &lt; 0,K8:NL8)))</f>
        <v>-14</v>
      </c>
      <c r="G12" s="107"/>
      <c r="H12" s="90"/>
      <c r="I12" s="107"/>
      <c r="J12" s="108"/>
      <c r="K12" s="109" t="str">
        <f>IF(K3="F",VLOOKUP(K4,Feriados!$A:$B,2,0),IF(K3="E",HLOOKUP(K4,$D$14:$I$15,2,0)," "))</f>
        <v>Feriado Año Nuevo</v>
      </c>
      <c r="L12" s="109" t="str">
        <f>IF(L3="F",VLOOKUP(L4,Feriados!$A:$B,2,0),IF(L3="E",HLOOKUP(L4,$D$14:$I$15,2,0)," "))</f>
        <v xml:space="preserve"> </v>
      </c>
      <c r="M12" s="109" t="str">
        <f>IF(M3="F",VLOOKUP(M4,Feriados!$A:$B,2,0),IF(M3="E",HLOOKUP(M4,$D$14:$I$15,2,0)," "))</f>
        <v xml:space="preserve"> </v>
      </c>
      <c r="N12" s="109" t="str">
        <f>IF(N3="F",VLOOKUP(N4,Feriados!$A:$B,2,0),IF(N3="E",HLOOKUP(N4,$D$14:$I$15,2,0)," "))</f>
        <v xml:space="preserve"> </v>
      </c>
      <c r="O12" s="109" t="str">
        <f>IF(O3="F",VLOOKUP(O4,Feriados!$A:$B,2,0),IF(O3="E",HLOOKUP(O4,$D$14:$I$15,2,0)," "))</f>
        <v xml:space="preserve"> </v>
      </c>
      <c r="P12" s="109" t="str">
        <f>IF(P3="F",VLOOKUP(P4,Feriados!$A:$B,2,0),IF(P3="E",HLOOKUP(P4,$D$14:$I$15,2,0)," "))</f>
        <v xml:space="preserve"> </v>
      </c>
      <c r="Q12" s="109" t="str">
        <f>IF(Q3="F",VLOOKUP(Q4,Feriados!$A:$B,2,0),IF(Q3="E",HLOOKUP(Q4,$D$14:$I$15,2,0)," "))</f>
        <v xml:space="preserve"> </v>
      </c>
      <c r="R12" s="109" t="str">
        <f>IF(R3="F",VLOOKUP(R4,Feriados!$A:$B,2,0),IF(R3="E",HLOOKUP(R4,$D$14:$I$15,2,0)," "))</f>
        <v xml:space="preserve"> </v>
      </c>
      <c r="S12" s="109" t="str">
        <f>IF(S3="F",VLOOKUP(S4,Feriados!$A:$B,2,0),IF(S3="E",HLOOKUP(S4,$D$14:$I$15,2,0)," "))</f>
        <v xml:space="preserve"> </v>
      </c>
      <c r="T12" s="109" t="str">
        <f>IF(T3="F",VLOOKUP(T4,Feriados!$A:$B,2,0),IF(T3="E",HLOOKUP(T4,$D$14:$I$15,2,0)," "))</f>
        <v xml:space="preserve"> </v>
      </c>
      <c r="U12" s="109" t="str">
        <f>IF(U3="F",VLOOKUP(U4,Feriados!$A:$B,2,0),IF(U3="E",HLOOKUP(U4,$D$14:$I$15,2,0)," "))</f>
        <v xml:space="preserve"> </v>
      </c>
      <c r="V12" s="109" t="str">
        <f>IF(V3="F",VLOOKUP(V4,Feriados!$A:$B,2,0),IF(V3="E",HLOOKUP(V4,$D$14:$I$15,2,0)," "))</f>
        <v xml:space="preserve"> </v>
      </c>
      <c r="W12" s="109" t="str">
        <f>IF(W3="F",VLOOKUP(W4,Feriados!$A:$B,2,0),IF(W3="E",HLOOKUP(W4,$D$14:$I$15,2,0)," "))</f>
        <v xml:space="preserve"> </v>
      </c>
      <c r="X12" s="109" t="str">
        <f>IF(X3="F",VLOOKUP(X4,Feriados!$A:$B,2,0),IF(X3="E",HLOOKUP(X4,$D$14:$I$15,2,0)," "))</f>
        <v xml:space="preserve"> </v>
      </c>
      <c r="Y12" s="109" t="str">
        <f>IF(Y3="F",VLOOKUP(Y4,Feriados!$A:$B,2,0),IF(Y3="E",HLOOKUP(Y4,$D$14:$I$15,2,0)," "))</f>
        <v xml:space="preserve"> </v>
      </c>
      <c r="Z12" s="109" t="str">
        <f>IF(Z3="F",VLOOKUP(Z4,Feriados!$A:$B,2,0),IF(Z3="E",HLOOKUP(Z4,$D$14:$I$15,2,0)," "))</f>
        <v xml:space="preserve"> </v>
      </c>
      <c r="AA12" s="109" t="str">
        <f>IF(AA3="F",VLOOKUP(AA4,Feriados!$A:$B,2,0),IF(AA3="E",HLOOKUP(AA4,$D$14:$I$15,2,0)," "))</f>
        <v xml:space="preserve"> </v>
      </c>
      <c r="AB12" s="109" t="str">
        <f>IF(AB3="F",VLOOKUP(AB4,Feriados!$A:$B,2,0),IF(AB3="E",HLOOKUP(AB4,$D$14:$I$15,2,0)," "))</f>
        <v xml:space="preserve"> </v>
      </c>
      <c r="AC12" s="109" t="str">
        <f>IF(AC3="F",VLOOKUP(AC4,Feriados!$A:$B,2,0),IF(AC3="E",HLOOKUP(AC4,$D$14:$I$15,2,0)," "))</f>
        <v xml:space="preserve"> </v>
      </c>
      <c r="AD12" s="109" t="str">
        <f>IF(AD3="F",VLOOKUP(AD4,Feriados!$A:$B,2,0),IF(AD3="E",HLOOKUP(AD4,$D$14:$I$15,2,0)," "))</f>
        <v xml:space="preserve"> </v>
      </c>
      <c r="AE12" s="109" t="str">
        <f>IF(AE3="F",VLOOKUP(AE4,Feriados!$A:$B,2,0),IF(AE3="E",HLOOKUP(AE4,$D$14:$I$15,2,0)," "))</f>
        <v xml:space="preserve"> </v>
      </c>
      <c r="AF12" s="109" t="str">
        <f>IF(AF3="F",VLOOKUP(AF4,Feriados!$A:$B,2,0),IF(AF3="E",HLOOKUP(AF4,$D$14:$I$15,2,0)," "))</f>
        <v>Feriado Aniversario Estado Plurinacional de Bolivia</v>
      </c>
      <c r="AG12" s="109" t="str">
        <f>IF(AG3="F",VLOOKUP(AG4,Feriados!$A:$B,2,0),IF(AG3="E",HLOOKUP(AG4,$D$14:$I$15,2,0)," "))</f>
        <v xml:space="preserve"> </v>
      </c>
      <c r="AH12" s="109" t="str">
        <f>IF(AH3="F",VLOOKUP(AH4,Feriados!$A:$B,2,0),IF(AH3="E",HLOOKUP(AH4,$D$14:$I$15,2,0)," "))</f>
        <v xml:space="preserve"> </v>
      </c>
      <c r="AI12" s="109" t="str">
        <f>IF(AI3="F",VLOOKUP(AI4,Feriados!$A:$B,2,0),IF(AI3="E",HLOOKUP(AI4,$D$14:$I$15,2,0)," "))</f>
        <v xml:space="preserve"> </v>
      </c>
      <c r="AJ12" s="109" t="str">
        <f>IF(AJ3="F",VLOOKUP(AJ4,Feriados!$A:$B,2,0),IF(AJ3="E",HLOOKUP(AJ4,$D$14:$I$15,2,0)," "))</f>
        <v xml:space="preserve"> </v>
      </c>
      <c r="AK12" s="109" t="str">
        <f>IF(AK3="F",VLOOKUP(AK4,Feriados!$A:$B,2,0),IF(AK3="E",HLOOKUP(AK4,$D$14:$I$15,2,0)," "))</f>
        <v xml:space="preserve"> </v>
      </c>
      <c r="AL12" s="109" t="str">
        <f>IF(AL3="F",VLOOKUP(AL4,Feriados!$A:$B,2,0),IF(AL3="E",HLOOKUP(AL4,$D$14:$I$15,2,0)," "))</f>
        <v xml:space="preserve"> </v>
      </c>
      <c r="AM12" s="109" t="str">
        <f>IF(AM3="F",VLOOKUP(AM4,Feriados!$A:$B,2,0),IF(AM3="E",HLOOKUP(AM4,$D$14:$I$15,2,0)," "))</f>
        <v xml:space="preserve"> </v>
      </c>
      <c r="AN12" s="109" t="str">
        <f>IF(AN3="F",VLOOKUP(AN4,Feriados!$A:$B,2,0),IF(AN3="E",HLOOKUP(AN4,$D$14:$I$15,2,0)," "))</f>
        <v xml:space="preserve"> </v>
      </c>
      <c r="AO12" s="109" t="str">
        <f>IF(AO3="F",VLOOKUP(AO4,Feriados!$A:$B,2,0),IF(AO3="E",HLOOKUP(AO4,$D$14:$I$15,2,0)," "))</f>
        <v xml:space="preserve"> </v>
      </c>
      <c r="AP12" s="109" t="str">
        <f>IF(AP3="F",VLOOKUP(AP4,Feriados!$A:$B,2,0),IF(AP3="E",HLOOKUP(AP4,$D$14:$I$15,2,0)," "))</f>
        <v xml:space="preserve"> </v>
      </c>
      <c r="AQ12" s="109" t="str">
        <f>IF(AQ3="F",VLOOKUP(AQ4,Feriados!$A:$B,2,0),IF(AQ3="E",HLOOKUP(AQ4,$D$14:$I$15,2,0)," "))</f>
        <v xml:space="preserve"> </v>
      </c>
      <c r="AR12" s="109" t="str">
        <f>IF(AR3="F",VLOOKUP(AR4,Feriados!$A:$B,2,0),IF(AR3="E",HLOOKUP(AR4,$D$14:$I$15,2,0)," "))</f>
        <v xml:space="preserve"> </v>
      </c>
      <c r="AS12" s="109" t="str">
        <f>IF(AS3="F",VLOOKUP(AS4,Feriados!$A:$B,2,0),IF(AS3="E",HLOOKUP(AS4,$D$14:$I$15,2,0)," "))</f>
        <v xml:space="preserve"> </v>
      </c>
      <c r="AT12" s="109" t="str">
        <f>IF(AT3="F",VLOOKUP(AT4,Feriados!$A:$B,2,0),IF(AT3="E",HLOOKUP(AT4,$D$14:$I$15,2,0)," "))</f>
        <v xml:space="preserve"> </v>
      </c>
      <c r="AU12" s="109" t="str">
        <f>IF(AU3="F",VLOOKUP(AU4,Feriados!$A:$B,2,0),IF(AU3="E",HLOOKUP(AU4,$D$14:$I$15,2,0)," "))</f>
        <v xml:space="preserve"> </v>
      </c>
      <c r="AV12" s="109" t="str">
        <f>IF(AV3="F",VLOOKUP(AV4,Feriados!$A:$B,2,0),IF(AV3="E",HLOOKUP(AV4,$D$14:$I$15,2,0)," "))</f>
        <v xml:space="preserve"> </v>
      </c>
      <c r="AW12" s="109" t="str">
        <f>IF(AW3="F",VLOOKUP(AW4,Feriados!$A:$B,2,0),IF(AW3="E",HLOOKUP(AW4,$D$14:$I$15,2,0)," "))</f>
        <v xml:space="preserve"> </v>
      </c>
      <c r="AX12" s="109" t="str">
        <f>IF(AX3="F",VLOOKUP(AX4,Feriados!$A:$B,2,0),IF(AX3="E",HLOOKUP(AX4,$D$14:$I$15,2,0)," "))</f>
        <v xml:space="preserve"> </v>
      </c>
      <c r="AY12" s="109" t="str">
        <f>IF(AY3="F",VLOOKUP(AY4,Feriados!$A:$B,2,0),IF(AY3="E",HLOOKUP(AY4,$D$14:$I$15,2,0)," "))</f>
        <v xml:space="preserve"> </v>
      </c>
      <c r="AZ12" s="109" t="str">
        <f>IF(AZ3="F",VLOOKUP(AZ4,Feriados!$A:$B,2,0),IF(AZ3="E",HLOOKUP(AZ4,$D$14:$I$15,2,0)," "))</f>
        <v xml:space="preserve"> </v>
      </c>
      <c r="BA12" s="109" t="str">
        <f>IF(BA3="F",VLOOKUP(BA4,Feriados!$A:$B,2,0),IF(BA3="E",HLOOKUP(BA4,$D$14:$I$15,2,0)," "))</f>
        <v>CARNAVAL</v>
      </c>
      <c r="BB12" s="109" t="str">
        <f>IF(BB3="F",VLOOKUP(BB4,Feriados!$A:$B,2,0),IF(BB3="E",HLOOKUP(BB4,$D$14:$I$15,2,0)," "))</f>
        <v>CARNAVAL</v>
      </c>
      <c r="BC12" s="109" t="str">
        <f>IF(BC3="F",VLOOKUP(BC4,Feriados!$A:$B,2,0),IF(BC3="E",HLOOKUP(BC4,$D$14:$I$15,2,0)," "))</f>
        <v xml:space="preserve"> </v>
      </c>
      <c r="BD12" s="109" t="str">
        <f>IF(BD3="F",VLOOKUP(BD4,Feriados!$A:$B,2,0),IF(BD3="E",HLOOKUP(BD4,$D$14:$I$15,2,0)," "))</f>
        <v xml:space="preserve"> </v>
      </c>
      <c r="BE12" s="109" t="str">
        <f>IF(BE3="F",VLOOKUP(BE4,Feriados!$A:$B,2,0),IF(BE3="E",HLOOKUP(BE4,$D$14:$I$15,2,0)," "))</f>
        <v xml:space="preserve"> </v>
      </c>
      <c r="BF12" s="109" t="str">
        <f>IF(BF3="F",VLOOKUP(BF4,Feriados!$A:$B,2,0),IF(BF3="E",HLOOKUP(BF4,$D$14:$I$15,2,0)," "))</f>
        <v xml:space="preserve"> </v>
      </c>
      <c r="BG12" s="109" t="str">
        <f>IF(BG3="F",VLOOKUP(BG4,Feriados!$A:$B,2,0),IF(BG3="E",HLOOKUP(BG4,$D$14:$I$15,2,0)," "))</f>
        <v xml:space="preserve"> </v>
      </c>
      <c r="BH12" s="109" t="str">
        <f>IF(BH3="F",VLOOKUP(BH4,Feriados!$A:$B,2,0),IF(BH3="E",HLOOKUP(BH4,$D$14:$I$15,2,0)," "))</f>
        <v xml:space="preserve"> </v>
      </c>
      <c r="BI12" s="109" t="str">
        <f>IF(BI3="F",VLOOKUP(BI4,Feriados!$A:$B,2,0),IF(BI3="E",HLOOKUP(BI4,$D$14:$I$15,2,0)," "))</f>
        <v xml:space="preserve"> </v>
      </c>
      <c r="BJ12" s="109" t="str">
        <f>IF(BJ3="F",VLOOKUP(BJ4,Feriados!$A:$B,2,0),IF(BJ3="E",HLOOKUP(BJ4,$D$14:$I$15,2,0)," "))</f>
        <v xml:space="preserve"> </v>
      </c>
      <c r="BK12" s="109" t="str">
        <f>IF(BK3="F",VLOOKUP(BK4,Feriados!$A:$B,2,0),IF(BK3="E",HLOOKUP(BK4,$D$14:$I$15,2,0)," "))</f>
        <v xml:space="preserve"> </v>
      </c>
      <c r="BL12" s="109" t="str">
        <f>IF(BL3="F",VLOOKUP(BL4,Feriados!$A:$B,2,0),IF(BL3="E",HLOOKUP(BL4,$D$14:$I$15,2,0)," "))</f>
        <v xml:space="preserve"> </v>
      </c>
      <c r="BM12" s="109" t="str">
        <f>IF(BM3="F",VLOOKUP(BM4,Feriados!$A:$B,2,0),IF(BM3="E",HLOOKUP(BM4,$D$14:$I$15,2,0)," "))</f>
        <v xml:space="preserve"> </v>
      </c>
      <c r="BN12" s="109" t="str">
        <f>IF(BN3="F",VLOOKUP(BN4,Feriados!$A:$B,2,0),IF(BN3="E",HLOOKUP(BN4,$D$14:$I$15,2,0)," "))</f>
        <v xml:space="preserve"> </v>
      </c>
      <c r="BO12" s="109" t="str">
        <f>IF(BO3="F",VLOOKUP(BO4,Feriados!$A:$B,2,0),IF(BO3="E",HLOOKUP(BO4,$D$14:$I$15,2,0)," "))</f>
        <v xml:space="preserve"> </v>
      </c>
      <c r="BP12" s="109" t="str">
        <f>IF(BP3="F",VLOOKUP(BP4,Feriados!$A:$B,2,0),IF(BP3="E",HLOOKUP(BP4,$D$14:$I$15,2,0)," "))</f>
        <v xml:space="preserve"> </v>
      </c>
      <c r="BQ12" s="109" t="str">
        <f>IF(BQ3="F",VLOOKUP(BQ4,Feriados!$A:$B,2,0),IF(BQ3="E",HLOOKUP(BQ4,$D$14:$I$15,2,0)," "))</f>
        <v xml:space="preserve"> </v>
      </c>
      <c r="BR12" s="109" t="str">
        <f>IF(BR3="F",VLOOKUP(BR4,Feriados!$A:$B,2,0),IF(BR3="E",HLOOKUP(BR4,$D$14:$I$15,2,0)," "))</f>
        <v xml:space="preserve"> </v>
      </c>
      <c r="BS12" s="109" t="str">
        <f>IF(BS3="F",VLOOKUP(BS4,Feriados!$A:$B,2,0),IF(BS3="E",HLOOKUP(BS4,$D$14:$I$15,2,0)," "))</f>
        <v xml:space="preserve"> </v>
      </c>
      <c r="BT12" s="109" t="str">
        <f>IF(BT3="F",VLOOKUP(BT4,Feriados!$A:$B,2,0),IF(BT3="E",HLOOKUP(BT4,$D$14:$I$15,2,0)," "))</f>
        <v xml:space="preserve"> </v>
      </c>
      <c r="BU12" s="109" t="str">
        <f>IF(BU3="F",VLOOKUP(BU4,Feriados!$A:$B,2,0),IF(BU3="E",HLOOKUP(BU4,$D$14:$I$15,2,0)," "))</f>
        <v xml:space="preserve"> </v>
      </c>
      <c r="BV12" s="109" t="str">
        <f>IF(BV3="F",VLOOKUP(BV4,Feriados!$A:$B,2,0),IF(BV3="E",HLOOKUP(BV4,$D$14:$I$15,2,0)," "))</f>
        <v xml:space="preserve"> </v>
      </c>
      <c r="BW12" s="109" t="str">
        <f>IF(BW3="F",VLOOKUP(BW4,Feriados!$A:$B,2,0),IF(BW3="E",HLOOKUP(BW4,$D$14:$I$15,2,0)," "))</f>
        <v xml:space="preserve"> </v>
      </c>
      <c r="BX12" s="109" t="str">
        <f>IF(BX3="F",VLOOKUP(BX4,Feriados!$A:$B,2,0),IF(BX3="E",HLOOKUP(BX4,$D$14:$I$15,2,0)," "))</f>
        <v xml:space="preserve"> </v>
      </c>
      <c r="BY12" s="109" t="str">
        <f>IF(BY3="F",VLOOKUP(BY4,Feriados!$A:$B,2,0),IF(BY3="E",HLOOKUP(BY4,$D$14:$I$15,2,0)," "))</f>
        <v xml:space="preserve"> </v>
      </c>
      <c r="BZ12" s="109" t="str">
        <f>IF(BZ3="F",VLOOKUP(BZ4,Feriados!$A:$B,2,0),IF(BZ3="E",HLOOKUP(BZ4,$D$14:$I$15,2,0)," "))</f>
        <v xml:space="preserve"> </v>
      </c>
      <c r="CA12" s="109" t="str">
        <f>IF(CA3="F",VLOOKUP(CA4,Feriados!$A:$B,2,0),IF(CA3="E",HLOOKUP(CA4,$D$14:$I$15,2,0)," "))</f>
        <v xml:space="preserve"> </v>
      </c>
      <c r="CB12" s="109" t="str">
        <f>IF(CB3="F",VLOOKUP(CB4,Feriados!$A:$B,2,0),IF(CB3="E",HLOOKUP(CB4,$D$14:$I$15,2,0)," "))</f>
        <v xml:space="preserve"> </v>
      </c>
      <c r="CC12" s="109" t="str">
        <f>IF(CC3="F",VLOOKUP(CC4,Feriados!$A:$B,2,0),IF(CC3="E",HLOOKUP(CC4,$D$14:$I$15,2,0)," "))</f>
        <v xml:space="preserve"> </v>
      </c>
      <c r="CD12" s="109" t="str">
        <f>IF(CD3="F",VLOOKUP(CD4,Feriados!$A:$B,2,0),IF(CD3="E",HLOOKUP(CD4,$D$14:$I$15,2,0)," "))</f>
        <v xml:space="preserve"> </v>
      </c>
      <c r="CE12" s="109" t="str">
        <f>IF(CE3="F",VLOOKUP(CE4,Feriados!$A:$B,2,0),IF(CE3="E",HLOOKUP(CE4,$D$14:$I$15,2,0)," "))</f>
        <v xml:space="preserve"> </v>
      </c>
      <c r="CF12" s="109" t="str">
        <f>IF(CF3="F",VLOOKUP(CF4,Feriados!$A:$B,2,0),IF(CF3="E",HLOOKUP(CF4,$D$14:$I$15,2,0)," "))</f>
        <v xml:space="preserve"> </v>
      </c>
      <c r="CG12" s="109" t="str">
        <f>IF(CG3="F",VLOOKUP(CG4,Feriados!$A:$B,2,0),IF(CG3="E",HLOOKUP(CG4,$D$14:$I$15,2,0)," "))</f>
        <v xml:space="preserve"> </v>
      </c>
      <c r="CH12" s="109" t="str">
        <f>IF(CH3="F",VLOOKUP(CH4,Feriados!$A:$B,2,0),IF(CH3="E",HLOOKUP(CH4,$D$14:$I$15,2,0)," "))</f>
        <v xml:space="preserve"> </v>
      </c>
      <c r="CI12" s="109" t="str">
        <f>IF(CI3="F",VLOOKUP(CI4,Feriados!$A:$B,2,0),IF(CI3="E",HLOOKUP(CI4,$D$14:$I$15,2,0)," "))</f>
        <v xml:space="preserve"> </v>
      </c>
      <c r="CJ12" s="109" t="str">
        <f>IF(CJ3="F",VLOOKUP(CJ4,Feriados!$A:$B,2,0),IF(CJ3="E",HLOOKUP(CJ4,$D$14:$I$15,2,0)," "))</f>
        <v xml:space="preserve"> </v>
      </c>
      <c r="CK12" s="109" t="str">
        <f>IF(CK3="F",VLOOKUP(CK4,Feriados!$A:$B,2,0),IF(CK3="E",HLOOKUP(CK4,$D$14:$I$15,2,0)," "))</f>
        <v xml:space="preserve"> </v>
      </c>
      <c r="CL12" s="109" t="str">
        <f>IF(CL3="F",VLOOKUP(CL4,Feriados!$A:$B,2,0),IF(CL3="E",HLOOKUP(CL4,$D$14:$I$15,2,0)," "))</f>
        <v xml:space="preserve"> </v>
      </c>
      <c r="CM12" s="109" t="str">
        <f>IF(CM3="F",VLOOKUP(CM4,Feriados!$A:$B,2,0),IF(CM3="E",HLOOKUP(CM4,$D$14:$I$15,2,0)," "))</f>
        <v xml:space="preserve"> </v>
      </c>
      <c r="CN12" s="109" t="str">
        <f>IF(CN3="F",VLOOKUP(CN4,Feriados!$A:$B,2,0),IF(CN3="E",HLOOKUP(CN4,$D$14:$I$15,2,0)," "))</f>
        <v xml:space="preserve"> </v>
      </c>
      <c r="CO12" s="109" t="str">
        <f>IF(CO3="F",VLOOKUP(CO4,Feriados!$A:$B,2,0),IF(CO3="E",HLOOKUP(CO4,$D$14:$I$15,2,0)," "))</f>
        <v xml:space="preserve"> </v>
      </c>
      <c r="CP12" s="109" t="str">
        <f>IF(CP3="F",VLOOKUP(CP4,Feriados!$A:$B,2,0),IF(CP3="E",HLOOKUP(CP4,$D$14:$I$15,2,0)," "))</f>
        <v xml:space="preserve"> </v>
      </c>
      <c r="CQ12" s="109" t="str">
        <f>IF(CQ3="F",VLOOKUP(CQ4,Feriados!$A:$B,2,0),IF(CQ3="E",HLOOKUP(CQ4,$D$14:$I$15,2,0)," "))</f>
        <v xml:space="preserve"> </v>
      </c>
      <c r="CR12" s="109" t="str">
        <f>IF(CR3="F",VLOOKUP(CR4,Feriados!$A:$B,2,0),IF(CR3="E",HLOOKUP(CR4,$D$14:$I$15,2,0)," "))</f>
        <v xml:space="preserve"> </v>
      </c>
      <c r="CS12" s="109" t="str">
        <f>IF(CS3="F",VLOOKUP(CS4,Feriados!$A:$B,2,0),IF(CS3="E",HLOOKUP(CS4,$D$14:$I$15,2,0)," "))</f>
        <v xml:space="preserve"> </v>
      </c>
      <c r="CT12" s="109" t="str">
        <f>IF(CT3="F",VLOOKUP(CT4,Feriados!$A:$B,2,0),IF(CT3="E",HLOOKUP(CT4,$D$14:$I$15,2,0)," "))</f>
        <v xml:space="preserve"> </v>
      </c>
      <c r="CU12" s="109" t="str">
        <f>IF(CU3="F",VLOOKUP(CU4,Feriados!$A:$B,2,0),IF(CU3="E",HLOOKUP(CU4,$D$14:$I$15,2,0)," "))</f>
        <v>VIERNES SANTO</v>
      </c>
      <c r="CV12" s="109" t="str">
        <f>IF(CV3="F",VLOOKUP(CV4,Feriados!$A:$B,2,0),IF(CV3="E",HLOOKUP(CV4,$D$14:$I$15,2,0)," "))</f>
        <v xml:space="preserve"> </v>
      </c>
      <c r="CW12" s="109" t="str">
        <f>IF(CW3="F",VLOOKUP(CW4,Feriados!$A:$B,2,0),IF(CW3="E",HLOOKUP(CW4,$D$14:$I$15,2,0)," "))</f>
        <v xml:space="preserve"> </v>
      </c>
      <c r="CX12" s="109" t="str">
        <f>IF(CX3="F",VLOOKUP(CX4,Feriados!$A:$B,2,0),IF(CX3="E",HLOOKUP(CX4,$D$14:$I$15,2,0)," "))</f>
        <v xml:space="preserve"> </v>
      </c>
      <c r="CY12" s="109" t="str">
        <f>IF(CY3="F",VLOOKUP(CY4,Feriados!$A:$B,2,0),IF(CY3="E",HLOOKUP(CY4,$D$14:$I$15,2,0)," "))</f>
        <v xml:space="preserve"> </v>
      </c>
      <c r="CZ12" s="109" t="str">
        <f>IF(CZ3="F",VLOOKUP(CZ4,Feriados!$A:$B,2,0),IF(CZ3="E",HLOOKUP(CZ4,$D$14:$I$15,2,0)," "))</f>
        <v xml:space="preserve"> </v>
      </c>
      <c r="DA12" s="109" t="str">
        <f>IF(DA3="F",VLOOKUP(DA4,Feriados!$A:$B,2,0),IF(DA3="E",HLOOKUP(DA4,$D$14:$I$15,2,0)," "))</f>
        <v xml:space="preserve"> </v>
      </c>
      <c r="DB12" s="109" t="str">
        <f>IF(DB3="F",VLOOKUP(DB4,Feriados!$A:$B,2,0),IF(DB3="E",HLOOKUP(DB4,$D$14:$I$15,2,0)," "))</f>
        <v xml:space="preserve"> </v>
      </c>
      <c r="DC12" s="109" t="str">
        <f>IF(DC3="F",VLOOKUP(DC4,Feriados!$A:$B,2,0),IF(DC3="E",HLOOKUP(DC4,$D$14:$I$15,2,0)," "))</f>
        <v xml:space="preserve"> </v>
      </c>
      <c r="DD12" s="109" t="str">
        <f>IF(DD3="F",VLOOKUP(DD4,Feriados!$A:$B,2,0),IF(DD3="E",HLOOKUP(DD4,$D$14:$I$15,2,0)," "))</f>
        <v xml:space="preserve"> </v>
      </c>
      <c r="DE12" s="109" t="str">
        <f>IF(DE3="F",VLOOKUP(DE4,Feriados!$A:$B,2,0),IF(DE3="E",HLOOKUP(DE4,$D$14:$I$15,2,0)," "))</f>
        <v xml:space="preserve"> </v>
      </c>
      <c r="DF12" s="109" t="str">
        <f>IF(DF3="F",VLOOKUP(DF4,Feriados!$A:$B,2,0),IF(DF3="E",HLOOKUP(DF4,$D$14:$I$15,2,0)," "))</f>
        <v xml:space="preserve"> </v>
      </c>
      <c r="DG12" s="109" t="str">
        <f>IF(DG3="F",VLOOKUP(DG4,Feriados!$A:$B,2,0),IF(DG3="E",HLOOKUP(DG4,$D$14:$I$15,2,0)," "))</f>
        <v xml:space="preserve"> </v>
      </c>
      <c r="DH12" s="109" t="str">
        <f>IF(DH3="F",VLOOKUP(DH4,Feriados!$A:$B,2,0),IF(DH3="E",HLOOKUP(DH4,$D$14:$I$15,2,0)," "))</f>
        <v xml:space="preserve"> </v>
      </c>
      <c r="DI12" s="109" t="str">
        <f>IF(DI3="F",VLOOKUP(DI4,Feriados!$A:$B,2,0),IF(DI3="E",HLOOKUP(DI4,$D$14:$I$15,2,0)," "))</f>
        <v xml:space="preserve"> </v>
      </c>
      <c r="DJ12" s="109" t="str">
        <f>IF(DJ3="F",VLOOKUP(DJ4,Feriados!$A:$B,2,0),IF(DJ3="E",HLOOKUP(DJ4,$D$14:$I$15,2,0)," "))</f>
        <v xml:space="preserve"> </v>
      </c>
      <c r="DK12" s="109" t="str">
        <f>IF(DK3="F",VLOOKUP(DK4,Feriados!$A:$B,2,0),IF(DK3="E",HLOOKUP(DK4,$D$14:$I$15,2,0)," "))</f>
        <v xml:space="preserve"> </v>
      </c>
      <c r="DL12" s="109" t="str">
        <f>IF(DL3="F",VLOOKUP(DL4,Feriados!$A:$B,2,0),IF(DL3="E",HLOOKUP(DL4,$D$14:$I$15,2,0)," "))</f>
        <v xml:space="preserve"> </v>
      </c>
      <c r="DM12" s="109" t="str">
        <f>IF(DM3="F",VLOOKUP(DM4,Feriados!$A:$B,2,0),IF(DM3="E",HLOOKUP(DM4,$D$14:$I$15,2,0)," "))</f>
        <v xml:space="preserve"> </v>
      </c>
      <c r="DN12" s="109" t="str">
        <f>IF(DN3="F",VLOOKUP(DN4,Feriados!$A:$B,2,0),IF(DN3="E",HLOOKUP(DN4,$D$14:$I$15,2,0)," "))</f>
        <v xml:space="preserve"> </v>
      </c>
      <c r="DO12" s="109" t="str">
        <f>IF(DO3="F",VLOOKUP(DO4,Feriados!$A:$B,2,0),IF(DO3="E",HLOOKUP(DO4,$D$14:$I$15,2,0)," "))</f>
        <v xml:space="preserve"> </v>
      </c>
      <c r="DP12" s="109" t="str">
        <f>IF(DP3="F",VLOOKUP(DP4,Feriados!$A:$B,2,0),IF(DP3="E",HLOOKUP(DP4,$D$14:$I$15,2,0)," "))</f>
        <v xml:space="preserve"> </v>
      </c>
      <c r="DQ12" s="109" t="str">
        <f>IF(DQ3="F",VLOOKUP(DQ4,Feriados!$A:$B,2,0),IF(DQ3="E",HLOOKUP(DQ4,$D$14:$I$15,2,0)," "))</f>
        <v xml:space="preserve"> </v>
      </c>
      <c r="DR12" s="109" t="str">
        <f>IF(DR3="F",VLOOKUP(DR4,Feriados!$A:$B,2,0),IF(DR3="E",HLOOKUP(DR4,$D$14:$I$15,2,0)," "))</f>
        <v xml:space="preserve"> </v>
      </c>
      <c r="DS12" s="109" t="str">
        <f>IF(DS3="F",VLOOKUP(DS4,Feriados!$A:$B,2,0),IF(DS3="E",HLOOKUP(DS4,$D$14:$I$15,2,0)," "))</f>
        <v xml:space="preserve"> </v>
      </c>
      <c r="DT12" s="109" t="str">
        <f>IF(DT3="F",VLOOKUP(DT4,Feriados!$A:$B,2,0),IF(DT3="E",HLOOKUP(DT4,$D$14:$I$15,2,0)," "))</f>
        <v xml:space="preserve"> </v>
      </c>
      <c r="DU12" s="109" t="str">
        <f>IF(DU3="F",VLOOKUP(DU4,Feriados!$A:$B,2,0),IF(DU3="E",HLOOKUP(DU4,$D$14:$I$15,2,0)," "))</f>
        <v xml:space="preserve"> </v>
      </c>
      <c r="DV12" s="109" t="str">
        <f>IF(DV3="F",VLOOKUP(DV4,Feriados!$A:$B,2,0),IF(DV3="E",HLOOKUP(DV4,$D$14:$I$15,2,0)," "))</f>
        <v xml:space="preserve"> </v>
      </c>
      <c r="DW12" s="109" t="str">
        <f>IF(DW3="F",VLOOKUP(DW4,Feriados!$A:$B,2,0),IF(DW3="E",HLOOKUP(DW4,$D$14:$I$15,2,0)," "))</f>
        <v xml:space="preserve"> </v>
      </c>
      <c r="DX12" s="109" t="str">
        <f>IF(DX3="F",VLOOKUP(DX4,Feriados!$A:$B,2,0),IF(DX3="E",HLOOKUP(DX4,$D$14:$I$15,2,0)," "))</f>
        <v xml:space="preserve"> </v>
      </c>
      <c r="DY12" s="109" t="str">
        <f>IF(DY3="F",VLOOKUP(DY4,Feriados!$A:$B,2,0),IF(DY3="E",HLOOKUP(DY4,$D$14:$I$15,2,0)," "))</f>
        <v xml:space="preserve"> </v>
      </c>
      <c r="DZ12" s="109" t="str">
        <f>IF(DZ3="F",VLOOKUP(DZ4,Feriados!$A:$B,2,0),IF(DZ3="E",HLOOKUP(DZ4,$D$14:$I$15,2,0)," "))</f>
        <v xml:space="preserve"> </v>
      </c>
      <c r="EA12" s="109" t="str">
        <f>IF(EA3="F",VLOOKUP(EA4,Feriados!$A:$B,2,0),IF(EA3="E",HLOOKUP(EA4,$D$14:$I$15,2,0)," "))</f>
        <v>DIA DEL TRABAJO</v>
      </c>
      <c r="EB12" s="109" t="str">
        <f>IF(EB3="F",VLOOKUP(EB4,Feriados!$A:$B,2,0),IF(EB3="E",HLOOKUP(EB4,$D$14:$I$15,2,0)," "))</f>
        <v xml:space="preserve"> </v>
      </c>
      <c r="EC12" s="109" t="str">
        <f>IF(EC3="F",VLOOKUP(EC4,Feriados!$A:$B,2,0),IF(EC3="E",HLOOKUP(EC4,$D$14:$I$15,2,0)," "))</f>
        <v xml:space="preserve"> </v>
      </c>
      <c r="ED12" s="109" t="str">
        <f>IF(ED3="F",VLOOKUP(ED4,Feriados!$A:$B,2,0),IF(ED3="E",HLOOKUP(ED4,$D$14:$I$15,2,0)," "))</f>
        <v xml:space="preserve"> </v>
      </c>
      <c r="EE12" s="109" t="str">
        <f>IF(EE3="F",VLOOKUP(EE4,Feriados!$A:$B,2,0),IF(EE3="E",HLOOKUP(EE4,$D$14:$I$15,2,0)," "))</f>
        <v xml:space="preserve"> </v>
      </c>
      <c r="EF12" s="109" t="str">
        <f>IF(EF3="F",VLOOKUP(EF4,Feriados!$A:$B,2,0),IF(EF3="E",HLOOKUP(EF4,$D$14:$I$15,2,0)," "))</f>
        <v xml:space="preserve"> </v>
      </c>
      <c r="EG12" s="109" t="str">
        <f>IF(EG3="F",VLOOKUP(EG4,Feriados!$A:$B,2,0),IF(EG3="E",HLOOKUP(EG4,$D$14:$I$15,2,0)," "))</f>
        <v xml:space="preserve"> </v>
      </c>
      <c r="EH12" s="109" t="str">
        <f>IF(EH3="F",VLOOKUP(EH4,Feriados!$A:$B,2,0),IF(EH3="E",HLOOKUP(EH4,$D$14:$I$15,2,0)," "))</f>
        <v xml:space="preserve"> </v>
      </c>
      <c r="EI12" s="109" t="str">
        <f>IF(EI3="F",VLOOKUP(EI4,Feriados!$A:$B,2,0),IF(EI3="E",HLOOKUP(EI4,$D$14:$I$15,2,0)," "))</f>
        <v xml:space="preserve"> </v>
      </c>
      <c r="EJ12" s="109" t="str">
        <f>IF(EJ3="F",VLOOKUP(EJ4,Feriados!$A:$B,2,0),IF(EJ3="E",HLOOKUP(EJ4,$D$14:$I$15,2,0)," "))</f>
        <v xml:space="preserve"> </v>
      </c>
      <c r="EK12" s="109" t="str">
        <f>IF(EK3="F",VLOOKUP(EK4,Feriados!$A:$B,2,0),IF(EK3="E",HLOOKUP(EK4,$D$14:$I$15,2,0)," "))</f>
        <v xml:space="preserve"> </v>
      </c>
      <c r="EL12" s="109" t="str">
        <f>IF(EL3="F",VLOOKUP(EL4,Feriados!$A:$B,2,0),IF(EL3="E",HLOOKUP(EL4,$D$14:$I$15,2,0)," "))</f>
        <v xml:space="preserve"> </v>
      </c>
      <c r="EM12" s="109" t="str">
        <f>IF(EM3="F",VLOOKUP(EM4,Feriados!$A:$B,2,0),IF(EM3="E",HLOOKUP(EM4,$D$14:$I$15,2,0)," "))</f>
        <v xml:space="preserve"> </v>
      </c>
      <c r="EN12" s="109" t="str">
        <f>IF(EN3="F",VLOOKUP(EN4,Feriados!$A:$B,2,0),IF(EN3="E",HLOOKUP(EN4,$D$14:$I$15,2,0)," "))</f>
        <v xml:space="preserve"> </v>
      </c>
      <c r="EO12" s="109" t="str">
        <f>IF(EO3="F",VLOOKUP(EO4,Feriados!$A:$B,2,0),IF(EO3="E",HLOOKUP(EO4,$D$14:$I$15,2,0)," "))</f>
        <v xml:space="preserve"> </v>
      </c>
      <c r="EP12" s="109" t="str">
        <f>IF(EP3="F",VLOOKUP(EP4,Feriados!$A:$B,2,0),IF(EP3="E",HLOOKUP(EP4,$D$14:$I$15,2,0)," "))</f>
        <v xml:space="preserve"> </v>
      </c>
      <c r="EQ12" s="109" t="str">
        <f>IF(EQ3="F",VLOOKUP(EQ4,Feriados!$A:$B,2,0),IF(EQ3="E",HLOOKUP(EQ4,$D$14:$I$15,2,0)," "))</f>
        <v xml:space="preserve"> </v>
      </c>
      <c r="ER12" s="109" t="str">
        <f>IF(ER3="F",VLOOKUP(ER4,Feriados!$A:$B,2,0),IF(ER3="E",HLOOKUP(ER4,$D$14:$I$15,2,0)," "))</f>
        <v xml:space="preserve"> </v>
      </c>
      <c r="ES12" s="109" t="str">
        <f>IF(ES3="F",VLOOKUP(ES4,Feriados!$A:$B,2,0),IF(ES3="E",HLOOKUP(ES4,$D$14:$I$15,2,0)," "))</f>
        <v xml:space="preserve"> </v>
      </c>
      <c r="ET12" s="109" t="str">
        <f>IF(ET3="F",VLOOKUP(ET4,Feriados!$A:$B,2,0),IF(ET3="E",HLOOKUP(ET4,$D$14:$I$15,2,0)," "))</f>
        <v xml:space="preserve"> </v>
      </c>
      <c r="EU12" s="109" t="str">
        <f>IF(EU3="F",VLOOKUP(EU4,Feriados!$A:$B,2,0),IF(EU3="E",HLOOKUP(EU4,$D$14:$I$15,2,0)," "))</f>
        <v xml:space="preserve"> </v>
      </c>
      <c r="EV12" s="109" t="str">
        <f>IF(EV3="F",VLOOKUP(EV4,Feriados!$A:$B,2,0),IF(EV3="E",HLOOKUP(EV4,$D$14:$I$15,2,0)," "))</f>
        <v xml:space="preserve"> </v>
      </c>
      <c r="EW12" s="109" t="str">
        <f>IF(EW3="F",VLOOKUP(EW4,Feriados!$A:$B,2,0),IF(EW3="E",HLOOKUP(EW4,$D$14:$I$15,2,0)," "))</f>
        <v xml:space="preserve"> </v>
      </c>
      <c r="EX12" s="109" t="str">
        <f>IF(EX3="F",VLOOKUP(EX4,Feriados!$A:$B,2,0),IF(EX3="E",HLOOKUP(EX4,$D$14:$I$15,2,0)," "))</f>
        <v xml:space="preserve"> </v>
      </c>
      <c r="EY12" s="109" t="str">
        <f>IF(EY3="F",VLOOKUP(EY4,Feriados!$A:$B,2,0),IF(EY3="E",HLOOKUP(EY4,$D$14:$I$15,2,0)," "))</f>
        <v xml:space="preserve"> </v>
      </c>
      <c r="EZ12" s="109" t="str">
        <f>IF(EZ3="F",VLOOKUP(EZ4,Feriados!$A:$B,2,0),IF(EZ3="E",HLOOKUP(EZ4,$D$14:$I$15,2,0)," "))</f>
        <v xml:space="preserve"> </v>
      </c>
      <c r="FA12" s="109" t="str">
        <f>IF(FA3="F",VLOOKUP(FA4,Feriados!$A:$B,2,0),IF(FA3="E",HLOOKUP(FA4,$D$14:$I$15,2,0)," "))</f>
        <v xml:space="preserve"> </v>
      </c>
      <c r="FB12" s="109" t="str">
        <f>IF(FB3="F",VLOOKUP(FB4,Feriados!$A:$B,2,0),IF(FB3="E",HLOOKUP(FB4,$D$14:$I$15,2,0)," "))</f>
        <v xml:space="preserve"> </v>
      </c>
      <c r="FC12" s="109" t="str">
        <f>IF(FC3="F",VLOOKUP(FC4,Feriados!$A:$B,2,0),IF(FC3="E",HLOOKUP(FC4,$D$14:$I$15,2,0)," "))</f>
        <v xml:space="preserve"> </v>
      </c>
      <c r="FD12" s="109" t="str">
        <f>IF(FD3="F",VLOOKUP(FD4,Feriados!$A:$B,2,0),IF(FD3="E",HLOOKUP(FD4,$D$14:$I$15,2,0)," "))</f>
        <v xml:space="preserve"> </v>
      </c>
      <c r="FE12" s="109" t="str">
        <f>IF(FE3="F",VLOOKUP(FE4,Feriados!$A:$B,2,0),IF(FE3="E",HLOOKUP(FE4,$D$14:$I$15,2,0)," "))</f>
        <v>CORPUS CHRISTI</v>
      </c>
      <c r="FF12" s="109" t="str">
        <f>IF(FF3="F",VLOOKUP(FF4,Feriados!$A:$B,2,0),IF(FF3="E",HLOOKUP(FF4,$D$14:$I$15,2,0)," "))</f>
        <v xml:space="preserve"> </v>
      </c>
      <c r="FG12" s="109" t="str">
        <f>IF(FG3="F",VLOOKUP(FG4,Feriados!$A:$B,2,0),IF(FG3="E",HLOOKUP(FG4,$D$14:$I$15,2,0)," "))</f>
        <v xml:space="preserve"> </v>
      </c>
      <c r="FH12" s="109" t="str">
        <f>IF(FH3="F",VLOOKUP(FH4,Feriados!$A:$B,2,0),IF(FH3="E",HLOOKUP(FH4,$D$14:$I$15,2,0)," "))</f>
        <v xml:space="preserve"> </v>
      </c>
      <c r="FI12" s="109" t="str">
        <f>IF(FI3="F",VLOOKUP(FI4,Feriados!$A:$B,2,0),IF(FI3="E",HLOOKUP(FI4,$D$14:$I$15,2,0)," "))</f>
        <v xml:space="preserve"> </v>
      </c>
      <c r="FJ12" s="109" t="str">
        <f>IF(FJ3="F",VLOOKUP(FJ4,Feriados!$A:$B,2,0),IF(FJ3="E",HLOOKUP(FJ4,$D$14:$I$15,2,0)," "))</f>
        <v xml:space="preserve"> </v>
      </c>
      <c r="FK12" s="109" t="str">
        <f>IF(FK3="F",VLOOKUP(FK4,Feriados!$A:$B,2,0),IF(FK3="E",HLOOKUP(FK4,$D$14:$I$15,2,0)," "))</f>
        <v xml:space="preserve"> </v>
      </c>
      <c r="FL12" s="109" t="str">
        <f>IF(FL3="F",VLOOKUP(FL4,Feriados!$A:$B,2,0),IF(FL3="E",HLOOKUP(FL4,$D$14:$I$15,2,0)," "))</f>
        <v xml:space="preserve"> </v>
      </c>
      <c r="FM12" s="109" t="str">
        <f>IF(FM3="F",VLOOKUP(FM4,Feriados!$A:$B,2,0),IF(FM3="E",HLOOKUP(FM4,$D$14:$I$15,2,0)," "))</f>
        <v xml:space="preserve"> </v>
      </c>
      <c r="FN12" s="109" t="str">
        <f>IF(FN3="F",VLOOKUP(FN4,Feriados!$A:$B,2,0),IF(FN3="E",HLOOKUP(FN4,$D$14:$I$15,2,0)," "))</f>
        <v xml:space="preserve"> </v>
      </c>
      <c r="FO12" s="109" t="str">
        <f>IF(FO3="F",VLOOKUP(FO4,Feriados!$A:$B,2,0),IF(FO3="E",HLOOKUP(FO4,$D$14:$I$15,2,0)," "))</f>
        <v xml:space="preserve"> </v>
      </c>
      <c r="FP12" s="109" t="str">
        <f>IF(FP3="F",VLOOKUP(FP4,Feriados!$A:$B,2,0),IF(FP3="E",HLOOKUP(FP4,$D$14:$I$15,2,0)," "))</f>
        <v xml:space="preserve"> </v>
      </c>
      <c r="FQ12" s="109" t="str">
        <f>IF(FQ3="F",VLOOKUP(FQ4,Feriados!$A:$B,2,0),IF(FQ3="E",HLOOKUP(FQ4,$D$14:$I$15,2,0)," "))</f>
        <v xml:space="preserve"> </v>
      </c>
      <c r="FR12" s="109" t="str">
        <f>IF(FR3="F",VLOOKUP(FR4,Feriados!$A:$B,2,0),IF(FR3="E",HLOOKUP(FR4,$D$14:$I$15,2,0)," "))</f>
        <v xml:space="preserve"> </v>
      </c>
      <c r="FS12" s="109" t="str">
        <f>IF(FS3="F",VLOOKUP(FS4,Feriados!$A:$B,2,0),IF(FS3="E",HLOOKUP(FS4,$D$14:$I$15,2,0)," "))</f>
        <v xml:space="preserve"> </v>
      </c>
      <c r="FT12" s="109" t="str">
        <f>IF(FT3="F",VLOOKUP(FT4,Feriados!$A:$B,2,0),IF(FT3="E",HLOOKUP(FT4,$D$14:$I$15,2,0)," "))</f>
        <v xml:space="preserve"> </v>
      </c>
      <c r="FU12" s="109" t="str">
        <f>IF(FU3="F",VLOOKUP(FU4,Feriados!$A:$B,2,0),IF(FU3="E",HLOOKUP(FU4,$D$14:$I$15,2,0)," "))</f>
        <v xml:space="preserve"> </v>
      </c>
      <c r="FV12" s="109" t="str">
        <f>IF(FV3="F",VLOOKUP(FV4,Feriados!$A:$B,2,0),IF(FV3="E",HLOOKUP(FV4,$D$14:$I$15,2,0)," "))</f>
        <v xml:space="preserve"> </v>
      </c>
      <c r="FW12" s="109" t="str">
        <f>IF(FW3="F",VLOOKUP(FW4,Feriados!$A:$B,2,0),IF(FW3="E",HLOOKUP(FW4,$D$14:$I$15,2,0)," "))</f>
        <v xml:space="preserve"> </v>
      </c>
      <c r="FX12" s="109" t="str">
        <f>IF(FX3="F",VLOOKUP(FX4,Feriados!$A:$B,2,0),IF(FX3="E",HLOOKUP(FX4,$D$14:$I$15,2,0)," "))</f>
        <v xml:space="preserve"> </v>
      </c>
      <c r="FY12" s="109" t="str">
        <f>IF(FY3="F",VLOOKUP(FY4,Feriados!$A:$B,2,0),IF(FY3="E",HLOOKUP(FY4,$D$14:$I$15,2,0)," "))</f>
        <v xml:space="preserve"> </v>
      </c>
      <c r="FZ12" s="109" t="str">
        <f>IF(FZ3="F",VLOOKUP(FZ4,Feriados!$A:$B,2,0),IF(FZ3="E",HLOOKUP(FZ4,$D$14:$I$15,2,0)," "))</f>
        <v>AÑO NUEVO AYMARA</v>
      </c>
      <c r="GA12" s="109" t="str">
        <f>IF(GA3="F",VLOOKUP(GA4,Feriados!$A:$B,2,0),IF(GA3="E",HLOOKUP(GA4,$D$14:$I$15,2,0)," "))</f>
        <v xml:space="preserve"> </v>
      </c>
      <c r="GB12" s="109" t="str">
        <f>IF(GB3="F",VLOOKUP(GB4,Feriados!$A:$B,2,0),IF(GB3="E",HLOOKUP(GB4,$D$14:$I$15,2,0)," "))</f>
        <v xml:space="preserve"> </v>
      </c>
      <c r="GC12" s="109" t="str">
        <f>IF(GC3="F",VLOOKUP(GC4,Feriados!$A:$B,2,0),IF(GC3="E",HLOOKUP(GC4,$D$14:$I$15,2,0)," "))</f>
        <v xml:space="preserve"> </v>
      </c>
      <c r="GD12" s="109" t="str">
        <f>IF(GD3="F",VLOOKUP(GD4,Feriados!$A:$B,2,0),IF(GD3="E",HLOOKUP(GD4,$D$14:$I$15,2,0)," "))</f>
        <v xml:space="preserve"> </v>
      </c>
      <c r="GE12" s="109" t="str">
        <f>IF(GE3="F",VLOOKUP(GE4,Feriados!$A:$B,2,0),IF(GE3="E",HLOOKUP(GE4,$D$14:$I$15,2,0)," "))</f>
        <v xml:space="preserve"> </v>
      </c>
      <c r="GF12" s="109" t="str">
        <f>IF(GF3="F",VLOOKUP(GF4,Feriados!$A:$B,2,0),IF(GF3="E",HLOOKUP(GF4,$D$14:$I$15,2,0)," "))</f>
        <v xml:space="preserve"> </v>
      </c>
      <c r="GG12" s="109" t="str">
        <f>IF(GG3="F",VLOOKUP(GG4,Feriados!$A:$B,2,0),IF(GG3="E",HLOOKUP(GG4,$D$14:$I$15,2,0)," "))</f>
        <v xml:space="preserve"> </v>
      </c>
      <c r="GH12" s="109" t="str">
        <f>IF(GH3="F",VLOOKUP(GH4,Feriados!$A:$B,2,0),IF(GH3="E",HLOOKUP(GH4,$D$14:$I$15,2,0)," "))</f>
        <v xml:space="preserve"> </v>
      </c>
      <c r="GI12" s="109" t="str">
        <f>IF(GI3="F",VLOOKUP(GI4,Feriados!$A:$B,2,0),IF(GI3="E",HLOOKUP(GI4,$D$14:$I$15,2,0)," "))</f>
        <v xml:space="preserve"> </v>
      </c>
      <c r="GJ12" s="109" t="str">
        <f>IF(GJ3="F",VLOOKUP(GJ4,Feriados!$A:$B,2,0),IF(GJ3="E",HLOOKUP(GJ4,$D$14:$I$15,2,0)," "))</f>
        <v xml:space="preserve"> </v>
      </c>
      <c r="GK12" s="109" t="str">
        <f>IF(GK3="F",VLOOKUP(GK4,Feriados!$A:$B,2,0),IF(GK3="E",HLOOKUP(GK4,$D$14:$I$15,2,0)," "))</f>
        <v xml:space="preserve"> </v>
      </c>
      <c r="GL12" s="109" t="str">
        <f>IF(GL3="F",VLOOKUP(GL4,Feriados!$A:$B,2,0),IF(GL3="E",HLOOKUP(GL4,$D$14:$I$15,2,0)," "))</f>
        <v xml:space="preserve"> </v>
      </c>
      <c r="GM12" s="109" t="str">
        <f>IF(GM3="F",VLOOKUP(GM4,Feriados!$A:$B,2,0),IF(GM3="E",HLOOKUP(GM4,$D$14:$I$15,2,0)," "))</f>
        <v xml:space="preserve"> </v>
      </c>
      <c r="GN12" s="109" t="str">
        <f>IF(GN3="F",VLOOKUP(GN4,Feriados!$A:$B,2,0),IF(GN3="E",HLOOKUP(GN4,$D$14:$I$15,2,0)," "))</f>
        <v xml:space="preserve"> </v>
      </c>
      <c r="GO12" s="109" t="str">
        <f>IF(GO3="F",VLOOKUP(GO4,Feriados!$A:$B,2,0),IF(GO3="E",HLOOKUP(GO4,$D$14:$I$15,2,0)," "))</f>
        <v xml:space="preserve"> </v>
      </c>
      <c r="GP12" s="109" t="str">
        <f>IF(GP3="F",VLOOKUP(GP4,Feriados!$A:$B,2,0),IF(GP3="E",HLOOKUP(GP4,$D$14:$I$15,2,0)," "))</f>
        <v xml:space="preserve"> </v>
      </c>
      <c r="GQ12" s="109" t="str">
        <f>IF(GQ3="F",VLOOKUP(GQ4,Feriados!$A:$B,2,0),IF(GQ3="E",HLOOKUP(GQ4,$D$14:$I$15,2,0)," "))</f>
        <v xml:space="preserve"> </v>
      </c>
      <c r="GR12" s="109" t="str">
        <f>IF(GR3="F",VLOOKUP(GR4,Feriados!$A:$B,2,0),IF(GR3="E",HLOOKUP(GR4,$D$14:$I$15,2,0)," "))</f>
        <v xml:space="preserve"> </v>
      </c>
      <c r="GS12" s="109" t="str">
        <f>IF(GS3="F",VLOOKUP(GS4,Feriados!$A:$B,2,0),IF(GS3="E",HLOOKUP(GS4,$D$14:$I$15,2,0)," "))</f>
        <v xml:space="preserve"> </v>
      </c>
      <c r="GT12" s="109" t="str">
        <f>IF(GT3="F",VLOOKUP(GT4,Feriados!$A:$B,2,0),IF(GT3="E",HLOOKUP(GT4,$D$14:$I$15,2,0)," "))</f>
        <v xml:space="preserve"> </v>
      </c>
      <c r="GU12" s="109" t="str">
        <f>IF(GU3="F",VLOOKUP(GU4,Feriados!$A:$B,2,0),IF(GU3="E",HLOOKUP(GU4,$D$14:$I$15,2,0)," "))</f>
        <v xml:space="preserve"> </v>
      </c>
      <c r="GV12" s="109" t="str">
        <f>IF(GV3="F",VLOOKUP(GV4,Feriados!$A:$B,2,0),IF(GV3="E",HLOOKUP(GV4,$D$14:$I$15,2,0)," "))</f>
        <v xml:space="preserve"> </v>
      </c>
      <c r="GW12" s="109" t="str">
        <f>IF(GW3="F",VLOOKUP(GW4,Feriados!$A:$B,2,0),IF(GW3="E",HLOOKUP(GW4,$D$14:$I$15,2,0)," "))</f>
        <v xml:space="preserve"> </v>
      </c>
      <c r="GX12" s="109" t="str">
        <f>IF(GX3="F",VLOOKUP(GX4,Feriados!$A:$B,2,0),IF(GX3="E",HLOOKUP(GX4,$D$14:$I$15,2,0)," "))</f>
        <v xml:space="preserve"> </v>
      </c>
      <c r="GY12" s="109" t="str">
        <f>IF(GY3="F",VLOOKUP(GY4,Feriados!$A:$B,2,0),IF(GY3="E",HLOOKUP(GY4,$D$14:$I$15,2,0)," "))</f>
        <v xml:space="preserve"> </v>
      </c>
      <c r="GZ12" s="109" t="str">
        <f>IF(GZ3="F",VLOOKUP(GZ4,Feriados!$A:$B,2,0),IF(GZ3="E",HLOOKUP(GZ4,$D$14:$I$15,2,0)," "))</f>
        <v xml:space="preserve"> </v>
      </c>
      <c r="HA12" s="109" t="str">
        <f>IF(HA3="F",VLOOKUP(HA4,Feriados!$A:$B,2,0),IF(HA3="E",HLOOKUP(HA4,$D$14:$I$15,2,0)," "))</f>
        <v xml:space="preserve"> </v>
      </c>
      <c r="HB12" s="109" t="str">
        <f>IF(HB3="F",VLOOKUP(HB4,Feriados!$A:$B,2,0),IF(HB3="E",HLOOKUP(HB4,$D$14:$I$15,2,0)," "))</f>
        <v xml:space="preserve"> </v>
      </c>
      <c r="HC12" s="109" t="str">
        <f>IF(HC3="F",VLOOKUP(HC4,Feriados!$A:$B,2,0),IF(HC3="E",HLOOKUP(HC4,$D$14:$I$15,2,0)," "))</f>
        <v xml:space="preserve"> </v>
      </c>
      <c r="HD12" s="109" t="str">
        <f>IF(HD3="F",VLOOKUP(HD4,Feriados!$A:$B,2,0),IF(HD3="E",HLOOKUP(HD4,$D$14:$I$15,2,0)," "))</f>
        <v xml:space="preserve"> </v>
      </c>
      <c r="HE12" s="109" t="str">
        <f>IF(HE3="F",VLOOKUP(HE4,Feriados!$A:$B,2,0),IF(HE3="E",HLOOKUP(HE4,$D$14:$I$15,2,0)," "))</f>
        <v xml:space="preserve"> </v>
      </c>
      <c r="HF12" s="109" t="str">
        <f>IF(HF3="F",VLOOKUP(HF4,Feriados!$A:$B,2,0),IF(HF3="E",HLOOKUP(HF4,$D$14:$I$15,2,0)," "))</f>
        <v xml:space="preserve"> </v>
      </c>
      <c r="HG12" s="109" t="str">
        <f>IF(HG3="F",VLOOKUP(HG4,Feriados!$A:$B,2,0),IF(HG3="E",HLOOKUP(HG4,$D$14:$I$15,2,0)," "))</f>
        <v xml:space="preserve"> </v>
      </c>
      <c r="HH12" s="109" t="str">
        <f>IF(HH3="F",VLOOKUP(HH4,Feriados!$A:$B,2,0),IF(HH3="E",HLOOKUP(HH4,$D$14:$I$15,2,0)," "))</f>
        <v xml:space="preserve"> </v>
      </c>
      <c r="HI12" s="109" t="str">
        <f>IF(HI3="F",VLOOKUP(HI4,Feriados!$A:$B,2,0),IF(HI3="E",HLOOKUP(HI4,$D$14:$I$15,2,0)," "))</f>
        <v xml:space="preserve"> </v>
      </c>
      <c r="HJ12" s="109" t="str">
        <f>IF(HJ3="F",VLOOKUP(HJ4,Feriados!$A:$B,2,0),IF(HJ3="E",HLOOKUP(HJ4,$D$14:$I$15,2,0)," "))</f>
        <v xml:space="preserve"> </v>
      </c>
      <c r="HK12" s="109" t="str">
        <f>IF(HK3="F",VLOOKUP(HK4,Feriados!$A:$B,2,0),IF(HK3="E",HLOOKUP(HK4,$D$14:$I$15,2,0)," "))</f>
        <v xml:space="preserve"> </v>
      </c>
      <c r="HL12" s="109" t="str">
        <f>IF(HL3="F",VLOOKUP(HL4,Feriados!$A:$B,2,0),IF(HL3="E",HLOOKUP(HL4,$D$14:$I$15,2,0)," "))</f>
        <v xml:space="preserve"> </v>
      </c>
      <c r="HM12" s="109" t="str">
        <f>IF(HM3="F",VLOOKUP(HM4,Feriados!$A:$B,2,0),IF(HM3="E",HLOOKUP(HM4,$D$14:$I$15,2,0)," "))</f>
        <v xml:space="preserve"> </v>
      </c>
      <c r="HN12" s="109" t="str">
        <f>IF(HN3="F",VLOOKUP(HN4,Feriados!$A:$B,2,0),IF(HN3="E",HLOOKUP(HN4,$D$14:$I$15,2,0)," "))</f>
        <v xml:space="preserve"> </v>
      </c>
      <c r="HO12" s="109" t="str">
        <f>IF(HO3="F",VLOOKUP(HO4,Feriados!$A:$B,2,0),IF(HO3="E",HLOOKUP(HO4,$D$14:$I$15,2,0)," "))</f>
        <v xml:space="preserve"> </v>
      </c>
      <c r="HP12" s="109" t="str">
        <f>IF(HP3="F",VLOOKUP(HP4,Feriados!$A:$B,2,0),IF(HP3="E",HLOOKUP(HP4,$D$14:$I$15,2,0)," "))</f>
        <v xml:space="preserve"> </v>
      </c>
      <c r="HQ12" s="109" t="str">
        <f>IF(HQ3="F",VLOOKUP(HQ4,Feriados!$A:$B,2,0),IF(HQ3="E",HLOOKUP(HQ4,$D$14:$I$15,2,0)," "))</f>
        <v xml:space="preserve"> </v>
      </c>
      <c r="HR12" s="109" t="str">
        <f>IF(HR3="F",VLOOKUP(HR4,Feriados!$A:$B,2,0),IF(HR3="E",HLOOKUP(HR4,$D$14:$I$15,2,0)," "))</f>
        <v xml:space="preserve"> </v>
      </c>
      <c r="HS12" s="109" t="str">
        <f>IF(HS3="F",VLOOKUP(HS4,Feriados!$A:$B,2,0),IF(HS3="E",HLOOKUP(HS4,$D$14:$I$15,2,0)," "))</f>
        <v xml:space="preserve"> </v>
      </c>
      <c r="HT12" s="109" t="str">
        <f>IF(HT3="F",VLOOKUP(HT4,Feriados!$A:$B,2,0),IF(HT3="E",HLOOKUP(HT4,$D$14:$I$15,2,0)," "))</f>
        <v>Feriado Aniversario de Bolivia</v>
      </c>
      <c r="HU12" s="109" t="str">
        <f>IF(HU3="F",VLOOKUP(HU4,Feriados!$A:$B,2,0),IF(HU3="E",HLOOKUP(HU4,$D$14:$I$15,2,0)," "))</f>
        <v xml:space="preserve"> </v>
      </c>
      <c r="HV12" s="109" t="str">
        <f>IF(HV3="F",VLOOKUP(HV4,Feriados!$A:$B,2,0),IF(HV3="E",HLOOKUP(HV4,$D$14:$I$15,2,0)," "))</f>
        <v xml:space="preserve"> </v>
      </c>
      <c r="HW12" s="109" t="str">
        <f>IF(HW3="F",VLOOKUP(HW4,Feriados!$A:$B,2,0),IF(HW3="E",HLOOKUP(HW4,$D$14:$I$15,2,0)," "))</f>
        <v xml:space="preserve"> </v>
      </c>
      <c r="HX12" s="109" t="str">
        <f>IF(HX3="F",VLOOKUP(HX4,Feriados!$A:$B,2,0),IF(HX3="E",HLOOKUP(HX4,$D$14:$I$15,2,0)," "))</f>
        <v xml:space="preserve"> </v>
      </c>
      <c r="HY12" s="109" t="str">
        <f>IF(HY3="F",VLOOKUP(HY4,Feriados!$A:$B,2,0),IF(HY3="E",HLOOKUP(HY4,$D$14:$I$15,2,0)," "))</f>
        <v xml:space="preserve"> </v>
      </c>
      <c r="HZ12" s="109" t="str">
        <f>IF(HZ3="F",VLOOKUP(HZ4,Feriados!$A:$B,2,0),IF(HZ3="E",HLOOKUP(HZ4,$D$14:$I$15,2,0)," "))</f>
        <v xml:space="preserve"> </v>
      </c>
      <c r="IA12" s="109" t="str">
        <f>IF(IA3="F",VLOOKUP(IA4,Feriados!$A:$B,2,0),IF(IA3="E",HLOOKUP(IA4,$D$14:$I$15,2,0)," "))</f>
        <v xml:space="preserve"> </v>
      </c>
      <c r="IB12" s="109" t="str">
        <f>IF(IB3="F",VLOOKUP(IB4,Feriados!$A:$B,2,0),IF(IB3="E",HLOOKUP(IB4,$D$14:$I$15,2,0)," "))</f>
        <v xml:space="preserve"> </v>
      </c>
      <c r="IC12" s="109" t="str">
        <f>IF(IC3="F",VLOOKUP(IC4,Feriados!$A:$B,2,0),IF(IC3="E",HLOOKUP(IC4,$D$14:$I$15,2,0)," "))</f>
        <v xml:space="preserve"> </v>
      </c>
      <c r="ID12" s="109" t="str">
        <f>IF(ID3="F",VLOOKUP(ID4,Feriados!$A:$B,2,0),IF(ID3="E",HLOOKUP(ID4,$D$14:$I$15,2,0)," "))</f>
        <v xml:space="preserve"> </v>
      </c>
      <c r="IE12" s="109" t="str">
        <f>IF(IE3="F",VLOOKUP(IE4,Feriados!$A:$B,2,0),IF(IE3="E",HLOOKUP(IE4,$D$14:$I$15,2,0)," "))</f>
        <v xml:space="preserve"> </v>
      </c>
      <c r="IF12" s="109" t="str">
        <f>IF(IF3="F",VLOOKUP(IF4,Feriados!$A:$B,2,0),IF(IF3="E",HLOOKUP(IF4,$D$14:$I$15,2,0)," "))</f>
        <v xml:space="preserve"> </v>
      </c>
      <c r="IG12" s="109" t="str">
        <f>IF(IG3="F",VLOOKUP(IG4,Feriados!$A:$B,2,0),IF(IG3="E",HLOOKUP(IG4,$D$14:$I$15,2,0)," "))</f>
        <v xml:space="preserve"> </v>
      </c>
      <c r="IH12" s="109" t="str">
        <f>IF(IH3="F",VLOOKUP(IH4,Feriados!$A:$B,2,0),IF(IH3="E",HLOOKUP(IH4,$D$14:$I$15,2,0)," "))</f>
        <v xml:space="preserve"> </v>
      </c>
      <c r="II12" s="109" t="str">
        <f>IF(II3="F",VLOOKUP(II4,Feriados!$A:$B,2,0),IF(II3="E",HLOOKUP(II4,$D$14:$I$15,2,0)," "))</f>
        <v xml:space="preserve"> </v>
      </c>
      <c r="IJ12" s="109" t="str">
        <f>IF(IJ3="F",VLOOKUP(IJ4,Feriados!$A:$B,2,0),IF(IJ3="E",HLOOKUP(IJ4,$D$14:$I$15,2,0)," "))</f>
        <v xml:space="preserve"> </v>
      </c>
      <c r="IK12" s="109" t="str">
        <f>IF(IK3="F",VLOOKUP(IK4,Feriados!$A:$B,2,0),IF(IK3="E",HLOOKUP(IK4,$D$14:$I$15,2,0)," "))</f>
        <v xml:space="preserve"> </v>
      </c>
      <c r="IL12" s="109" t="str">
        <f>IF(IL3="F",VLOOKUP(IL4,Feriados!$A:$B,2,0),IF(IL3="E",HLOOKUP(IL4,$D$14:$I$15,2,0)," "))</f>
        <v xml:space="preserve"> </v>
      </c>
      <c r="IM12" s="109" t="str">
        <f>IF(IM3="F",VLOOKUP(IM4,Feriados!$A:$B,2,0),IF(IM3="E",HLOOKUP(IM4,$D$14:$I$15,2,0)," "))</f>
        <v xml:space="preserve"> </v>
      </c>
      <c r="IN12" s="109" t="str">
        <f>IF(IN3="F",VLOOKUP(IN4,Feriados!$A:$B,2,0),IF(IN3="E",HLOOKUP(IN4,$D$14:$I$15,2,0)," "))</f>
        <v xml:space="preserve"> </v>
      </c>
      <c r="IO12" s="109" t="str">
        <f>IF(IO3="F",VLOOKUP(IO4,Feriados!$A:$B,2,0),IF(IO3="E",HLOOKUP(IO4,$D$14:$I$15,2,0)," "))</f>
        <v xml:space="preserve"> </v>
      </c>
      <c r="IP12" s="109" t="str">
        <f>IF(IP3="F",VLOOKUP(IP4,Feriados!$A:$B,2,0),IF(IP3="E",HLOOKUP(IP4,$D$14:$I$15,2,0)," "))</f>
        <v xml:space="preserve"> </v>
      </c>
      <c r="IQ12" s="109" t="str">
        <f>IF(IQ3="F",VLOOKUP(IQ4,Feriados!$A:$B,2,0),IF(IQ3="E",HLOOKUP(IQ4,$D$14:$I$15,2,0)," "))</f>
        <v xml:space="preserve"> </v>
      </c>
      <c r="IR12" s="109" t="str">
        <f>IF(IR3="F",VLOOKUP(IR4,Feriados!$A:$B,2,0),IF(IR3="E",HLOOKUP(IR4,$D$14:$I$15,2,0)," "))</f>
        <v xml:space="preserve"> </v>
      </c>
      <c r="IS12" s="109" t="str">
        <f>IF(IS3="F",VLOOKUP(IS4,Feriados!$A:$B,2,0),IF(IS3="E",HLOOKUP(IS4,$D$14:$I$15,2,0)," "))</f>
        <v xml:space="preserve"> </v>
      </c>
      <c r="IT12" s="109" t="str">
        <f>IF(IT3="F",VLOOKUP(IT4,Feriados!$A:$B,2,0),IF(IT3="E",HLOOKUP(IT4,$D$14:$I$15,2,0)," "))</f>
        <v xml:space="preserve"> </v>
      </c>
      <c r="IU12" s="109" t="str">
        <f>IF(IU3="F",VLOOKUP(IU4,Feriados!$A:$B,2,0),IF(IU3="E",HLOOKUP(IU4,$D$14:$I$15,2,0)," "))</f>
        <v xml:space="preserve"> </v>
      </c>
      <c r="IV12" s="109" t="str">
        <f>IF(IV3="F",VLOOKUP(IV4,Feriados!$A:$B,2,0),IF(IV3="E",HLOOKUP(IV4,$D$14:$I$15,2,0)," "))</f>
        <v xml:space="preserve"> </v>
      </c>
      <c r="IW12" s="109" t="str">
        <f>IF(IW3="F",VLOOKUP(IW4,Feriados!$A:$B,2,0),IF(IW3="E",HLOOKUP(IW4,$D$14:$I$15,2,0)," "))</f>
        <v xml:space="preserve"> </v>
      </c>
      <c r="IX12" s="109" t="str">
        <f>IF(IX3="F",VLOOKUP(IX4,Feriados!$A:$B,2,0),IF(IX3="E",HLOOKUP(IX4,$D$14:$I$15,2,0)," "))</f>
        <v xml:space="preserve"> </v>
      </c>
      <c r="IY12" s="109" t="str">
        <f>IF(IY3="F",VLOOKUP(IY4,Feriados!$A:$B,2,0),IF(IY3="E",HLOOKUP(IY4,$D$14:$I$15,2,0)," "))</f>
        <v xml:space="preserve"> </v>
      </c>
      <c r="IZ12" s="109" t="str">
        <f>IF(IZ3="F",VLOOKUP(IZ4,Feriados!$A:$B,2,0),IF(IZ3="E",HLOOKUP(IZ4,$D$14:$I$15,2,0)," "))</f>
        <v xml:space="preserve"> </v>
      </c>
      <c r="JA12" s="109" t="str">
        <f>IF(JA3="F",VLOOKUP(JA4,Feriados!$A:$B,2,0),IF(JA3="E",HLOOKUP(JA4,$D$14:$I$15,2,0)," "))</f>
        <v xml:space="preserve"> </v>
      </c>
      <c r="JB12" s="109" t="str">
        <f>IF(JB3="F",VLOOKUP(JB4,Feriados!$A:$B,2,0),IF(JB3="E",HLOOKUP(JB4,$D$14:$I$15,2,0)," "))</f>
        <v xml:space="preserve"> </v>
      </c>
      <c r="JC12" s="109" t="str">
        <f>IF(JC3="F",VLOOKUP(JC4,Feriados!$A:$B,2,0),IF(JC3="E",HLOOKUP(JC4,$D$14:$I$15,2,0)," "))</f>
        <v xml:space="preserve"> </v>
      </c>
      <c r="JD12" s="109" t="str">
        <f>IF(JD3="F",VLOOKUP(JD4,Feriados!$A:$B,2,0),IF(JD3="E",HLOOKUP(JD4,$D$14:$I$15,2,0)," "))</f>
        <v xml:space="preserve"> </v>
      </c>
      <c r="JE12" s="109" t="str">
        <f>IF(JE3="F",VLOOKUP(JE4,Feriados!$A:$B,2,0),IF(JE3="E",HLOOKUP(JE4,$D$14:$I$15,2,0)," "))</f>
        <v xml:space="preserve"> </v>
      </c>
      <c r="JF12" s="109" t="str">
        <f>IF(JF3="F",VLOOKUP(JF4,Feriados!$A:$B,2,0),IF(JF3="E",HLOOKUP(JF4,$D$14:$I$15,2,0)," "))</f>
        <v xml:space="preserve"> </v>
      </c>
      <c r="JG12" s="109" t="str">
        <f>IF(JG3="F",VLOOKUP(JG4,Feriados!$A:$B,2,0),IF(JG3="E",HLOOKUP(JG4,$D$14:$I$15,2,0)," "))</f>
        <v>Feriado Aniversario de Cochabamba</v>
      </c>
      <c r="JH12" s="109" t="str">
        <f>IF(JH3="F",VLOOKUP(JH4,Feriados!$A:$B,2,0),IF(JH3="E",HLOOKUP(JH4,$D$14:$I$15,2,0)," "))</f>
        <v xml:space="preserve"> </v>
      </c>
      <c r="JI12" s="109" t="str">
        <f>IF(JI3="F",VLOOKUP(JI4,Feriados!$A:$B,2,0),IF(JI3="E",HLOOKUP(JI4,$D$14:$I$15,2,0)," "))</f>
        <v xml:space="preserve"> </v>
      </c>
      <c r="JJ12" s="109" t="str">
        <f>IF(JJ3="F",VLOOKUP(JJ4,Feriados!$A:$B,2,0),IF(JJ3="E",HLOOKUP(JJ4,$D$14:$I$15,2,0)," "))</f>
        <v>1er Parcial</v>
      </c>
      <c r="JK12" s="109" t="str">
        <f>IF(JK3="F",VLOOKUP(JK4,Feriados!$A:$B,2,0),IF(JK3="E",HLOOKUP(JK4,$D$14:$I$15,2,0)," "))</f>
        <v xml:space="preserve"> </v>
      </c>
      <c r="JL12" s="109" t="str">
        <f>IF(JL3="F",VLOOKUP(JL4,Feriados!$A:$B,2,0),IF(JL3="E",HLOOKUP(JL4,$D$14:$I$15,2,0)," "))</f>
        <v xml:space="preserve"> </v>
      </c>
      <c r="JM12" s="109" t="str">
        <f>IF(JM3="F",VLOOKUP(JM4,Feriados!$A:$B,2,0),IF(JM3="E",HLOOKUP(JM4,$D$14:$I$15,2,0)," "))</f>
        <v xml:space="preserve"> </v>
      </c>
      <c r="JN12" s="109" t="str">
        <f>IF(JN3="F",VLOOKUP(JN4,Feriados!$A:$B,2,0),IF(JN3="E",HLOOKUP(JN4,$D$14:$I$15,2,0)," "))</f>
        <v>Feriado Dia del Estudiante</v>
      </c>
      <c r="JO12" s="109" t="str">
        <f>IF(JO3="F",VLOOKUP(JO4,Feriados!$A:$B,2,0),IF(JO3="E",HLOOKUP(JO4,$D$14:$I$15,2,0)," "))</f>
        <v xml:space="preserve"> </v>
      </c>
      <c r="JP12" s="109" t="str">
        <f>IF(JP3="F",VLOOKUP(JP4,Feriados!$A:$B,2,0),IF(JP3="E",HLOOKUP(JP4,$D$14:$I$15,2,0)," "))</f>
        <v xml:space="preserve"> </v>
      </c>
      <c r="JQ12" s="109" t="str">
        <f>IF(JQ3="F",VLOOKUP(JQ4,Feriados!$A:$B,2,0),IF(JQ3="E",HLOOKUP(JQ4,$D$14:$I$15,2,0)," "))</f>
        <v xml:space="preserve"> </v>
      </c>
      <c r="JR12" s="109" t="str">
        <f>IF(JR3="F",VLOOKUP(JR4,Feriados!$A:$B,2,0),IF(JR3="E",HLOOKUP(JR4,$D$14:$I$15,2,0)," "))</f>
        <v xml:space="preserve"> </v>
      </c>
      <c r="JS12" s="109" t="str">
        <f>IF(JS3="F",VLOOKUP(JS4,Feriados!$A:$B,2,0),IF(JS3="E",HLOOKUP(JS4,$D$14:$I$15,2,0)," "))</f>
        <v xml:space="preserve"> </v>
      </c>
      <c r="JT12" s="109" t="str">
        <f>IF(JT3="F",VLOOKUP(JT4,Feriados!$A:$B,2,0),IF(JT3="E",HLOOKUP(JT4,$D$14:$I$15,2,0)," "))</f>
        <v xml:space="preserve"> </v>
      </c>
      <c r="JU12" s="109" t="str">
        <f>IF(JU3="F",VLOOKUP(JU4,Feriados!$A:$B,2,0),IF(JU3="E",HLOOKUP(JU4,$D$14:$I$15,2,0)," "))</f>
        <v xml:space="preserve"> </v>
      </c>
      <c r="JV12" s="109" t="str">
        <f>IF(JV3="F",VLOOKUP(JV4,Feriados!$A:$B,2,0),IF(JV3="E",HLOOKUP(JV4,$D$14:$I$15,2,0)," "))</f>
        <v xml:space="preserve"> </v>
      </c>
      <c r="JW12" s="109" t="str">
        <f>IF(JW3="F",VLOOKUP(JW4,Feriados!$A:$B,2,0),IF(JW3="E",HLOOKUP(JW4,$D$14:$I$15,2,0)," "))</f>
        <v xml:space="preserve"> </v>
      </c>
      <c r="JX12" s="109" t="str">
        <f>IF(JX3="F",VLOOKUP(JX4,Feriados!$A:$B,2,0),IF(JX3="E",HLOOKUP(JX4,$D$14:$I$15,2,0)," "))</f>
        <v xml:space="preserve"> </v>
      </c>
      <c r="JY12" s="109" t="str">
        <f>IF(JY3="F",VLOOKUP(JY4,Feriados!$A:$B,2,0),IF(JY3="E",HLOOKUP(JY4,$D$14:$I$15,2,0)," "))</f>
        <v xml:space="preserve"> </v>
      </c>
      <c r="JZ12" s="109" t="str">
        <f>IF(JZ3="F",VLOOKUP(JZ4,Feriados!$A:$B,2,0),IF(JZ3="E",HLOOKUP(JZ4,$D$14:$I$15,2,0)," "))</f>
        <v xml:space="preserve"> </v>
      </c>
      <c r="KA12" s="109" t="str">
        <f>IF(KA3="F",VLOOKUP(KA4,Feriados!$A:$B,2,0),IF(KA3="E",HLOOKUP(KA4,$D$14:$I$15,2,0)," "))</f>
        <v>Feriado Aniversario de Univalle</v>
      </c>
      <c r="KB12" s="109" t="str">
        <f>IF(KB3="F",VLOOKUP(KB4,Feriados!$A:$B,2,0),IF(KB3="E",HLOOKUP(KB4,$D$14:$I$15,2,0)," "))</f>
        <v xml:space="preserve"> </v>
      </c>
      <c r="KC12" s="109" t="str">
        <f>IF(KC3="F",VLOOKUP(KC4,Feriados!$A:$B,2,0),IF(KC3="E",HLOOKUP(KC4,$D$14:$I$15,2,0)," "))</f>
        <v xml:space="preserve"> </v>
      </c>
      <c r="KD12" s="109" t="str">
        <f>IF(KD3="F",VLOOKUP(KD4,Feriados!$A:$B,2,0),IF(KD3="E",HLOOKUP(KD4,$D$14:$I$15,2,0)," "))</f>
        <v xml:space="preserve"> </v>
      </c>
      <c r="KE12" s="109" t="str">
        <f>IF(KE3="F",VLOOKUP(KE4,Feriados!$A:$B,2,0),IF(KE3="E",HLOOKUP(KE4,$D$14:$I$15,2,0)," "))</f>
        <v xml:space="preserve"> </v>
      </c>
      <c r="KF12" s="109" t="str">
        <f>IF(KF3="F",VLOOKUP(KF4,Feriados!$A:$B,2,0),IF(KF3="E",HLOOKUP(KF4,$D$14:$I$15,2,0)," "))</f>
        <v xml:space="preserve"> </v>
      </c>
      <c r="KG12" s="109" t="str">
        <f>IF(KG3="F",VLOOKUP(KG4,Feriados!$A:$B,2,0),IF(KG3="E",HLOOKUP(KG4,$D$14:$I$15,2,0)," "))</f>
        <v xml:space="preserve"> </v>
      </c>
      <c r="KH12" s="109" t="str">
        <f>IF(KH3="F",VLOOKUP(KH4,Feriados!$A:$B,2,0),IF(KH3="E",HLOOKUP(KH4,$D$14:$I$15,2,0)," "))</f>
        <v xml:space="preserve"> </v>
      </c>
      <c r="KI12" s="109" t="str">
        <f>IF(KI3="F",VLOOKUP(KI4,Feriados!$A:$B,2,0),IF(KI3="E",HLOOKUP(KI4,$D$14:$I$15,2,0)," "))</f>
        <v xml:space="preserve"> </v>
      </c>
      <c r="KJ12" s="109" t="str">
        <f>IF(KJ3="F",VLOOKUP(KJ4,Feriados!$A:$B,2,0),IF(KJ3="E",HLOOKUP(KJ4,$D$14:$I$15,2,0)," "))</f>
        <v xml:space="preserve"> </v>
      </c>
      <c r="KK12" s="109" t="str">
        <f>IF(KK3="F",VLOOKUP(KK4,Feriados!$A:$B,2,0),IF(KK3="E",HLOOKUP(KK4,$D$14:$I$15,2,0)," "))</f>
        <v xml:space="preserve"> </v>
      </c>
      <c r="KL12" s="109" t="str">
        <f>IF(KL3="F",VLOOKUP(KL4,Feriados!$A:$B,2,0),IF(KL3="E",HLOOKUP(KL4,$D$14:$I$15,2,0)," "))</f>
        <v xml:space="preserve"> </v>
      </c>
      <c r="KM12" s="109" t="str">
        <f>IF(KM3="F",VLOOKUP(KM4,Feriados!$A:$B,2,0),IF(KM3="E",HLOOKUP(KM4,$D$14:$I$15,2,0)," "))</f>
        <v xml:space="preserve"> </v>
      </c>
      <c r="KN12" s="109" t="str">
        <f>IF(KN3="F",VLOOKUP(KN4,Feriados!$A:$B,2,0),IF(KN3="E",HLOOKUP(KN4,$D$14:$I$15,2,0)," "))</f>
        <v xml:space="preserve"> </v>
      </c>
      <c r="KO12" s="109" t="str">
        <f>IF(KO3="F",VLOOKUP(KO4,Feriados!$A:$B,2,0),IF(KO3="E",HLOOKUP(KO4,$D$14:$I$15,2,0)," "))</f>
        <v xml:space="preserve"> </v>
      </c>
      <c r="KP12" s="109" t="str">
        <f>IF(KP3="F",VLOOKUP(KP4,Feriados!$A:$B,2,0),IF(KP3="E",HLOOKUP(KP4,$D$14:$I$15,2,0)," "))</f>
        <v xml:space="preserve"> </v>
      </c>
      <c r="KQ12" s="109" t="str">
        <f>IF(KQ3="F",VLOOKUP(KQ4,Feriados!$A:$B,2,0),IF(KQ3="E",HLOOKUP(KQ4,$D$14:$I$15,2,0)," "))</f>
        <v xml:space="preserve"> </v>
      </c>
      <c r="KR12" s="109" t="str">
        <f>IF(KR3="F",VLOOKUP(KR4,Feriados!$A:$B,2,0),IF(KR3="E",HLOOKUP(KR4,$D$14:$I$15,2,0)," "))</f>
        <v xml:space="preserve"> </v>
      </c>
      <c r="KS12" s="109" t="str">
        <f>IF(KS3="F",VLOOKUP(KS4,Feriados!$A:$B,2,0),IF(KS3="E",HLOOKUP(KS4,$D$14:$I$15,2,0)," "))</f>
        <v xml:space="preserve"> </v>
      </c>
      <c r="KT12" s="109" t="str">
        <f>IF(KT3="F",VLOOKUP(KT4,Feriados!$A:$B,2,0),IF(KT3="E",HLOOKUP(KT4,$D$14:$I$15,2,0)," "))</f>
        <v xml:space="preserve"> </v>
      </c>
      <c r="KU12" s="109" t="str">
        <f>IF(KU3="F",VLOOKUP(KU4,Feriados!$A:$B,2,0),IF(KU3="E",HLOOKUP(KU4,$D$14:$I$15,2,0)," "))</f>
        <v xml:space="preserve"> </v>
      </c>
      <c r="KV12" s="109" t="str">
        <f>IF(KV3="F",VLOOKUP(KV4,Feriados!$A:$B,2,0),IF(KV3="E",HLOOKUP(KV4,$D$14:$I$15,2,0)," "))</f>
        <v xml:space="preserve"> </v>
      </c>
      <c r="KW12" s="109" t="str">
        <f>IF(KW3="F",VLOOKUP(KW4,Feriados!$A:$B,2,0),IF(KW3="E",HLOOKUP(KW4,$D$14:$I$15,2,0)," "))</f>
        <v xml:space="preserve"> </v>
      </c>
      <c r="KX12" s="109" t="str">
        <f>IF(KX3="F",VLOOKUP(KX4,Feriados!$A:$B,2,0),IF(KX3="E",HLOOKUP(KX4,$D$14:$I$15,2,0)," "))</f>
        <v xml:space="preserve"> </v>
      </c>
      <c r="KY12" s="109" t="str">
        <f>IF(KY3="F",VLOOKUP(KY4,Feriados!$A:$B,2,0),IF(KY3="E",HLOOKUP(KY4,$D$14:$I$15,2,0)," "))</f>
        <v xml:space="preserve"> </v>
      </c>
      <c r="KZ12" s="109" t="str">
        <f>IF(KZ3="F",VLOOKUP(KZ4,Feriados!$A:$B,2,0),IF(KZ3="E",HLOOKUP(KZ4,$D$14:$I$15,2,0)," "))</f>
        <v xml:space="preserve"> </v>
      </c>
      <c r="LA12" s="109" t="str">
        <f>IF(LA3="F",VLOOKUP(LA4,Feriados!$A:$B,2,0),IF(LA3="E",HLOOKUP(LA4,$D$14:$I$15,2,0)," "))</f>
        <v xml:space="preserve"> </v>
      </c>
      <c r="LB12" s="109" t="str">
        <f>IF(LB3="F",VLOOKUP(LB4,Feriados!$A:$B,2,0),IF(LB3="E",HLOOKUP(LB4,$D$14:$I$15,2,0)," "))</f>
        <v xml:space="preserve"> </v>
      </c>
      <c r="LC12" s="109" t="str">
        <f>IF(LC3="F",VLOOKUP(LC4,Feriados!$A:$B,2,0),IF(LC3="E",HLOOKUP(LC4,$D$14:$I$15,2,0)," "))</f>
        <v xml:space="preserve"> </v>
      </c>
      <c r="LD12" s="109" t="str">
        <f>IF(LD3="F",VLOOKUP(LD4,Feriados!$A:$B,2,0),IF(LD3="E",HLOOKUP(LD4,$D$14:$I$15,2,0)," "))</f>
        <v>Feriado Dia de los Difuntos</v>
      </c>
      <c r="LE12" s="109" t="str">
        <f>IF(LE3="F",VLOOKUP(LE4,Feriados!$A:$B,2,0),IF(LE3="E",HLOOKUP(LE4,$D$14:$I$15,2,0)," "))</f>
        <v xml:space="preserve"> </v>
      </c>
      <c r="LF12" s="109" t="str">
        <f>IF(LF3="F",VLOOKUP(LF4,Feriados!$A:$B,2,0),IF(LF3="E",HLOOKUP(LF4,$D$14:$I$15,2,0)," "))</f>
        <v xml:space="preserve"> </v>
      </c>
      <c r="LG12" s="109" t="str">
        <f>IF(LG3="F",VLOOKUP(LG4,Feriados!$A:$B,2,0),IF(LG3="E",HLOOKUP(LG4,$D$14:$I$15,2,0)," "))</f>
        <v xml:space="preserve"> </v>
      </c>
      <c r="LH12" s="109" t="str">
        <f>IF(LH3="F",VLOOKUP(LH4,Feriados!$A:$B,2,0),IF(LH3="E",HLOOKUP(LH4,$D$14:$I$15,2,0)," "))</f>
        <v xml:space="preserve"> </v>
      </c>
      <c r="LI12" s="109" t="str">
        <f>IF(LI3="F",VLOOKUP(LI4,Feriados!$A:$B,2,0),IF(LI3="E",HLOOKUP(LI4,$D$14:$I$15,2,0)," "))</f>
        <v xml:space="preserve"> </v>
      </c>
      <c r="LJ12" s="109" t="str">
        <f>IF(LJ3="F",VLOOKUP(LJ4,Feriados!$A:$B,2,0),IF(LJ3="E",HLOOKUP(LJ4,$D$14:$I$15,2,0)," "))</f>
        <v xml:space="preserve"> </v>
      </c>
      <c r="LK12" s="109" t="str">
        <f>IF(LK3="F",VLOOKUP(LK4,Feriados!$A:$B,2,0),IF(LK3="E",HLOOKUP(LK4,$D$14:$I$15,2,0)," "))</f>
        <v xml:space="preserve"> </v>
      </c>
      <c r="LL12" s="109" t="str">
        <f>IF(LL3="F",VLOOKUP(LL4,Feriados!$A:$B,2,0),IF(LL3="E",HLOOKUP(LL4,$D$14:$I$15,2,0)," "))</f>
        <v xml:space="preserve"> </v>
      </c>
      <c r="LM12" s="109" t="str">
        <f>IF(LM3="F",VLOOKUP(LM4,Feriados!$A:$B,2,0),IF(LM3="E",HLOOKUP(LM4,$D$14:$I$15,2,0)," "))</f>
        <v xml:space="preserve"> </v>
      </c>
      <c r="LN12" s="109" t="str">
        <f>IF(LN3="F",VLOOKUP(LN4,Feriados!$A:$B,2,0),IF(LN3="E",HLOOKUP(LN4,$D$14:$I$15,2,0)," "))</f>
        <v>2do Parcial</v>
      </c>
      <c r="LO12" s="109" t="str">
        <f>IF(LO3="F",VLOOKUP(LO4,Feriados!$A:$B,2,0),IF(LO3="E",HLOOKUP(LO4,$D$14:$I$15,2,0)," "))</f>
        <v xml:space="preserve"> </v>
      </c>
      <c r="LP12" s="109" t="str">
        <f>IF(LP3="F",VLOOKUP(LP4,Feriados!$A:$B,2,0),IF(LP3="E",HLOOKUP(LP4,$D$14:$I$15,2,0)," "))</f>
        <v xml:space="preserve"> </v>
      </c>
      <c r="LQ12" s="109" t="str">
        <f>IF(LQ3="F",VLOOKUP(LQ4,Feriados!$A:$B,2,0),IF(LQ3="E",HLOOKUP(LQ4,$D$14:$I$15,2,0)," "))</f>
        <v xml:space="preserve"> </v>
      </c>
      <c r="LR12" s="109" t="str">
        <f>IF(LR3="F",VLOOKUP(LR4,Feriados!$A:$B,2,0),IF(LR3="E",HLOOKUP(LR4,$D$14:$I$15,2,0)," "))</f>
        <v xml:space="preserve"> </v>
      </c>
      <c r="LS12" s="109" t="str">
        <f>IF(LS3="F",VLOOKUP(LS4,Feriados!$A:$B,2,0),IF(LS3="E",HLOOKUP(LS4,$D$14:$I$15,2,0)," "))</f>
        <v xml:space="preserve"> </v>
      </c>
      <c r="LT12" s="109" t="str">
        <f>IF(LT3="F",VLOOKUP(LT4,Feriados!$A:$B,2,0),IF(LT3="E",HLOOKUP(LT4,$D$14:$I$15,2,0)," "))</f>
        <v xml:space="preserve"> </v>
      </c>
      <c r="LU12" s="109" t="str">
        <f>IF(LU3="F",VLOOKUP(LU4,Feriados!$A:$B,2,0),IF(LU3="E",HLOOKUP(LU4,$D$14:$I$15,2,0)," "))</f>
        <v xml:space="preserve"> </v>
      </c>
      <c r="LV12" s="109" t="str">
        <f>IF(LV3="F",VLOOKUP(LV4,Feriados!$A:$B,2,0),IF(LV3="E",HLOOKUP(LV4,$D$14:$I$15,2,0)," "))</f>
        <v xml:space="preserve"> </v>
      </c>
      <c r="LW12" s="109" t="str">
        <f>IF(LW3="F",VLOOKUP(LW4,Feriados!$A:$B,2,0),IF(LW3="E",HLOOKUP(LW4,$D$14:$I$15,2,0)," "))</f>
        <v xml:space="preserve"> </v>
      </c>
      <c r="LX12" s="109" t="str">
        <f>IF(LX3="F",VLOOKUP(LX4,Feriados!$A:$B,2,0),IF(LX3="E",HLOOKUP(LX4,$D$14:$I$15,2,0)," "))</f>
        <v xml:space="preserve"> </v>
      </c>
      <c r="LY12" s="109" t="str">
        <f>IF(LY3="F",VLOOKUP(LY4,Feriados!$A:$B,2,0),IF(LY3="E",HLOOKUP(LY4,$D$14:$I$15,2,0)," "))</f>
        <v xml:space="preserve"> </v>
      </c>
      <c r="LZ12" s="109" t="str">
        <f>IF(LZ3="F",VLOOKUP(LZ4,Feriados!$A:$B,2,0),IF(LZ3="E",HLOOKUP(LZ4,$D$14:$I$15,2,0)," "))</f>
        <v xml:space="preserve"> </v>
      </c>
      <c r="MA12" s="109" t="str">
        <f>IF(MA3="F",VLOOKUP(MA4,Feriados!$A:$B,2,0),IF(MA3="E",HLOOKUP(MA4,$D$14:$I$15,2,0)," "))</f>
        <v xml:space="preserve"> </v>
      </c>
      <c r="MB12" s="109" t="str">
        <f>IF(MB3="F",VLOOKUP(MB4,Feriados!$A:$B,2,0),IF(MB3="E",HLOOKUP(MB4,$D$14:$I$15,2,0)," "))</f>
        <v xml:space="preserve"> </v>
      </c>
      <c r="MC12" s="109" t="str">
        <f>IF(MC3="F",VLOOKUP(MC4,Feriados!$A:$B,2,0),IF(MC3="E",HLOOKUP(MC4,$D$14:$I$15,2,0)," "))</f>
        <v xml:space="preserve"> </v>
      </c>
      <c r="MD12" s="109" t="str">
        <f>IF(MD3="F",VLOOKUP(MD4,Feriados!$A:$B,2,0),IF(MD3="E",HLOOKUP(MD4,$D$14:$I$15,2,0)," "))</f>
        <v xml:space="preserve"> </v>
      </c>
      <c r="ME12" s="109" t="str">
        <f>IF(ME3="F",VLOOKUP(ME4,Feriados!$A:$B,2,0),IF(ME3="E",HLOOKUP(ME4,$D$14:$I$15,2,0)," "))</f>
        <v xml:space="preserve"> </v>
      </c>
      <c r="MF12" s="109" t="str">
        <f>IF(MF3="F",VLOOKUP(MF4,Feriados!$A:$B,2,0),IF(MF3="E",HLOOKUP(MF4,$D$14:$I$15,2,0)," "))</f>
        <v xml:space="preserve"> </v>
      </c>
      <c r="MG12" s="109" t="str">
        <f>IF(MG3="F",VLOOKUP(MG4,Feriados!$A:$B,2,0),IF(MG3="E",HLOOKUP(MG4,$D$14:$I$15,2,0)," "))</f>
        <v xml:space="preserve"> </v>
      </c>
      <c r="MH12" s="109" t="str">
        <f>IF(MH3="F",VLOOKUP(MH4,Feriados!$A:$B,2,0),IF(MH3="E",HLOOKUP(MH4,$D$14:$I$15,2,0)," "))</f>
        <v xml:space="preserve"> </v>
      </c>
      <c r="MI12" s="109" t="str">
        <f>IF(MI3="F",VLOOKUP(MI4,Feriados!$A:$B,2,0),IF(MI3="E",HLOOKUP(MI4,$D$14:$I$15,2,0)," "))</f>
        <v xml:space="preserve"> </v>
      </c>
      <c r="MJ12" s="109" t="str">
        <f>IF(MJ3="F",VLOOKUP(MJ4,Feriados!$A:$B,2,0),IF(MJ3="E",HLOOKUP(MJ4,$D$14:$I$15,2,0)," "))</f>
        <v xml:space="preserve"> </v>
      </c>
      <c r="MK12" s="109" t="str">
        <f>IF(MK3="F",VLOOKUP(MK4,Feriados!$A:$B,2,0),IF(MK3="E",HLOOKUP(MK4,$D$14:$I$15,2,0)," "))</f>
        <v xml:space="preserve"> </v>
      </c>
      <c r="ML12" s="109" t="str">
        <f>IF(ML3="F",VLOOKUP(ML4,Feriados!$A:$B,2,0),IF(ML3="E",HLOOKUP(ML4,$D$14:$I$15,2,0)," "))</f>
        <v xml:space="preserve"> </v>
      </c>
      <c r="MM12" s="109" t="str">
        <f>IF(MM3="F",VLOOKUP(MM4,Feriados!$A:$B,2,0),IF(MM3="E",HLOOKUP(MM4,$D$14:$I$15,2,0)," "))</f>
        <v xml:space="preserve"> </v>
      </c>
      <c r="MN12" s="109" t="str">
        <f>IF(MN3="F",VLOOKUP(MN4,Feriados!$A:$B,2,0),IF(MN3="E",HLOOKUP(MN4,$D$14:$I$15,2,0)," "))</f>
        <v xml:space="preserve"> </v>
      </c>
      <c r="MO12" s="109" t="str">
        <f>IF(MO3="F",VLOOKUP(MO4,Feriados!$A:$B,2,0),IF(MO3="E",HLOOKUP(MO4,$D$14:$I$15,2,0)," "))</f>
        <v xml:space="preserve"> </v>
      </c>
      <c r="MP12" s="109" t="str">
        <f>IF(MP3="F",VLOOKUP(MP4,Feriados!$A:$B,2,0),IF(MP3="E",HLOOKUP(MP4,$D$14:$I$15,2,0)," "))</f>
        <v>Final</v>
      </c>
      <c r="MQ12" s="109" t="str">
        <f>IF(MQ3="F",VLOOKUP(MQ4,Feriados!$A:$B,2,0),IF(MQ3="E",HLOOKUP(MQ4,$D$14:$I$15,2,0)," "))</f>
        <v xml:space="preserve"> </v>
      </c>
      <c r="MR12" s="109" t="str">
        <f>IF(MR3="F",VLOOKUP(MR4,Feriados!$A:$B,2,0),IF(MR3="E",HLOOKUP(MR4,$D$14:$I$15,2,0)," "))</f>
        <v xml:space="preserve"> </v>
      </c>
      <c r="MS12" s="109" t="str">
        <f>IF(MS3="F",VLOOKUP(MS4,Feriados!$A:$B,2,0),IF(MS3="E",HLOOKUP(MS4,$D$14:$I$15,2,0)," "))</f>
        <v xml:space="preserve"> </v>
      </c>
      <c r="MT12" s="109" t="str">
        <f>IF(MT3="F",VLOOKUP(MT4,Feriados!$A:$B,2,0),IF(MT3="E",HLOOKUP(MT4,$D$14:$I$15,2,0)," "))</f>
        <v xml:space="preserve"> </v>
      </c>
      <c r="MU12" s="109" t="str">
        <f>IF(MU3="F",VLOOKUP(MU4,Feriados!$A:$B,2,0),IF(MU3="E",HLOOKUP(MU4,$D$14:$I$15,2,0)," "))</f>
        <v xml:space="preserve"> </v>
      </c>
      <c r="MV12" s="109" t="str">
        <f>IF(MV3="F",VLOOKUP(MV4,Feriados!$A:$B,2,0),IF(MV3="E",HLOOKUP(MV4,$D$14:$I$15,2,0)," "))</f>
        <v xml:space="preserve"> </v>
      </c>
      <c r="MW12" s="109" t="str">
        <f>IF(MW3="F",VLOOKUP(MW4,Feriados!$A:$B,2,0),IF(MW3="E",HLOOKUP(MW4,$D$14:$I$15,2,0)," "))</f>
        <v xml:space="preserve"> </v>
      </c>
      <c r="MX12" s="109" t="str">
        <f>IF(MX3="F",VLOOKUP(MX4,Feriados!$A:$B,2,0),IF(MX3="E",HLOOKUP(MX4,$D$14:$I$15,2,0)," "))</f>
        <v xml:space="preserve"> </v>
      </c>
      <c r="MY12" s="109" t="str">
        <f>IF(MY3="F",VLOOKUP(MY4,Feriados!$A:$B,2,0),IF(MY3="E",HLOOKUP(MY4,$D$14:$I$15,2,0)," "))</f>
        <v xml:space="preserve"> </v>
      </c>
      <c r="MZ12" s="109" t="str">
        <f>IF(MZ3="F",VLOOKUP(MZ4,Feriados!$A:$B,2,0),IF(MZ3="E",HLOOKUP(MZ4,$D$14:$I$15,2,0)," "))</f>
        <v xml:space="preserve"> </v>
      </c>
      <c r="NA12" s="109" t="str">
        <f>IF(NA3="F",VLOOKUP(NA4,Feriados!$A:$B,2,0),IF(NA3="E",HLOOKUP(NA4,$D$14:$I$15,2,0)," "))</f>
        <v xml:space="preserve"> </v>
      </c>
      <c r="NB12" s="109" t="str">
        <f>IF(NB3="F",VLOOKUP(NB4,Feriados!$A:$B,2,0),IF(NB3="E",HLOOKUP(NB4,$D$14:$I$15,2,0)," "))</f>
        <v xml:space="preserve"> </v>
      </c>
      <c r="NC12" s="109" t="str">
        <f>IF(NC3="F",VLOOKUP(NC4,Feriados!$A:$B,2,0),IF(NC3="E",HLOOKUP(NC4,$D$14:$I$15,2,0)," "))</f>
        <v xml:space="preserve"> </v>
      </c>
      <c r="ND12" s="109" t="str">
        <f>IF(ND3="F",VLOOKUP(ND4,Feriados!$A:$B,2,0),IF(ND3="E",HLOOKUP(ND4,$D$14:$I$15,2,0)," "))</f>
        <v xml:space="preserve"> </v>
      </c>
      <c r="NE12" s="109" t="str">
        <f>IF(NE3="F",VLOOKUP(NE4,Feriados!$A:$B,2,0),IF(NE3="E",HLOOKUP(NE4,$D$14:$I$15,2,0)," "))</f>
        <v>Feriado Navidad</v>
      </c>
      <c r="NF12" s="109" t="str">
        <f>IF(NF3="F",VLOOKUP(NF4,Feriados!$A:$B,2,0),IF(NF3="E",HLOOKUP(NF4,$D$14:$I$15,2,0)," "))</f>
        <v xml:space="preserve"> </v>
      </c>
      <c r="NG12" s="109" t="str">
        <f>IF(NG3="F",VLOOKUP(NG4,Feriados!$A:$B,2,0),IF(NG3="E",HLOOKUP(NG4,$D$14:$I$15,2,0)," "))</f>
        <v xml:space="preserve"> </v>
      </c>
      <c r="NH12" s="109" t="str">
        <f>IF(NH3="F",VLOOKUP(NH4,Feriados!$A:$B,2,0),IF(NH3="E",HLOOKUP(NH4,$D$14:$I$15,2,0)," "))</f>
        <v xml:space="preserve"> </v>
      </c>
      <c r="NI12" s="109" t="str">
        <f>IF(NI3="F",VLOOKUP(NI4,Feriados!$A:$B,2,0),IF(NI3="E",HLOOKUP(NI4,$D$14:$I$15,2,0)," "))</f>
        <v xml:space="preserve"> </v>
      </c>
      <c r="NJ12" s="109" t="str">
        <f>IF(NJ3="F",VLOOKUP(NJ4,Feriados!$A:$B,2,0),IF(NJ3="E",HLOOKUP(NJ4,$D$14:$I$15,2,0)," "))</f>
        <v xml:space="preserve"> </v>
      </c>
      <c r="NK12" s="109" t="str">
        <f>IF(NK3="F",VLOOKUP(NK4,Feriados!$A:$B,2,0),IF(NK3="E",HLOOKUP(NK4,$D$14:$I$15,2,0)," "))</f>
        <v xml:space="preserve"> </v>
      </c>
      <c r="NL12" s="109" t="str">
        <f>IF(NL3="F",VLOOKUP(NL4,Feriados!$A:$B,2,0),IF(NL3="E",HLOOKUP(NL4,$D$14:$I$15,2,0)," "))</f>
        <v>Año Nuevo</v>
      </c>
      <c r="NM12" s="109" t="str">
        <f>IF(NM3="F",VLOOKUP(NM4,Feriados!$A:$B,2,0),IF(NM3="E",HLOOKUP(NM4,$D$14:$I$15,2,0)," "))</f>
        <v xml:space="preserve"> </v>
      </c>
      <c r="NN12" s="109" t="str">
        <f>IF(NN3="F",VLOOKUP(NN4,Feriados!$A:$B,2,0),IF(NN3="E",HLOOKUP(NN4,$D$14:$I$15,2,0)," "))</f>
        <v xml:space="preserve"> </v>
      </c>
      <c r="NO12" s="109" t="str">
        <f>IF(NO3="F",VLOOKUP(NO4,Feriados!$A:$B,2,0),IF(NO3="E",HLOOKUP(NO4,$D$14:$I$15,2,0)," "))</f>
        <v xml:space="preserve"> </v>
      </c>
      <c r="NP12" s="109" t="str">
        <f>IF(NP3="F",VLOOKUP(NP4,Feriados!$A:$B,2,0),IF(NP3="E",HLOOKUP(NP4,$D$14:$I$15,2,0)," "))</f>
        <v xml:space="preserve"> </v>
      </c>
      <c r="NQ12" s="109" t="str">
        <f>IF(NQ3="F",VLOOKUP(NQ4,Feriados!$A:$B,2,0),IF(NQ3="E",HLOOKUP(NQ4,$D$14:$I$15,2,0)," "))</f>
        <v xml:space="preserve"> </v>
      </c>
    </row>
    <row r="13" spans="1:381" x14ac:dyDescent="0.2">
      <c r="A13" s="110"/>
      <c r="B13" s="111"/>
      <c r="C13" s="112"/>
      <c r="G13" s="107"/>
      <c r="H13" s="90"/>
      <c r="I13" s="107"/>
      <c r="J13" s="113"/>
      <c r="K13" s="114" t="str">
        <f t="shared" ref="K13:BV13" si="57">IF(K3="F"," ",IF((K4&gt;=$A$2) *(K4&lt;=$B$2),HLOOKUP(K6,$D$6:$J$8,3,0)," "))</f>
        <v xml:space="preserve"> </v>
      </c>
      <c r="L13" s="114" t="str">
        <f t="shared" si="57"/>
        <v xml:space="preserve"> </v>
      </c>
      <c r="M13" s="114" t="str">
        <f t="shared" si="57"/>
        <v xml:space="preserve"> </v>
      </c>
      <c r="N13" s="114" t="str">
        <f t="shared" si="57"/>
        <v xml:space="preserve"> </v>
      </c>
      <c r="O13" s="114" t="str">
        <f t="shared" si="57"/>
        <v xml:space="preserve"> </v>
      </c>
      <c r="P13" s="114" t="str">
        <f t="shared" si="57"/>
        <v xml:space="preserve"> </v>
      </c>
      <c r="Q13" s="114" t="str">
        <f t="shared" si="57"/>
        <v xml:space="preserve"> </v>
      </c>
      <c r="R13" s="114" t="str">
        <f t="shared" si="57"/>
        <v xml:space="preserve"> </v>
      </c>
      <c r="S13" s="114" t="str">
        <f t="shared" si="57"/>
        <v xml:space="preserve"> </v>
      </c>
      <c r="T13" s="114" t="str">
        <f t="shared" si="57"/>
        <v xml:space="preserve"> </v>
      </c>
      <c r="U13" s="114" t="str">
        <f t="shared" si="57"/>
        <v xml:space="preserve"> </v>
      </c>
      <c r="V13" s="114" t="str">
        <f t="shared" si="57"/>
        <v xml:space="preserve"> </v>
      </c>
      <c r="W13" s="114" t="str">
        <f t="shared" si="57"/>
        <v xml:space="preserve"> </v>
      </c>
      <c r="X13" s="114" t="str">
        <f t="shared" si="57"/>
        <v xml:space="preserve"> </v>
      </c>
      <c r="Y13" s="114" t="str">
        <f t="shared" si="57"/>
        <v xml:space="preserve"> </v>
      </c>
      <c r="Z13" s="114" t="str">
        <f t="shared" si="57"/>
        <v xml:space="preserve"> </v>
      </c>
      <c r="AA13" s="114" t="str">
        <f t="shared" si="57"/>
        <v xml:space="preserve"> </v>
      </c>
      <c r="AB13" s="114" t="str">
        <f t="shared" si="57"/>
        <v xml:space="preserve"> </v>
      </c>
      <c r="AC13" s="114" t="str">
        <f t="shared" si="57"/>
        <v xml:space="preserve"> </v>
      </c>
      <c r="AD13" s="114" t="str">
        <f t="shared" si="57"/>
        <v xml:space="preserve"> </v>
      </c>
      <c r="AE13" s="114" t="str">
        <f t="shared" si="57"/>
        <v xml:space="preserve"> </v>
      </c>
      <c r="AF13" s="114" t="str">
        <f t="shared" si="57"/>
        <v xml:space="preserve"> </v>
      </c>
      <c r="AG13" s="114" t="str">
        <f t="shared" si="57"/>
        <v xml:space="preserve"> </v>
      </c>
      <c r="AH13" s="114" t="str">
        <f t="shared" si="57"/>
        <v xml:space="preserve"> </v>
      </c>
      <c r="AI13" s="114" t="str">
        <f t="shared" si="57"/>
        <v xml:space="preserve"> </v>
      </c>
      <c r="AJ13" s="114" t="str">
        <f t="shared" si="57"/>
        <v xml:space="preserve"> </v>
      </c>
      <c r="AK13" s="114" t="str">
        <f t="shared" si="57"/>
        <v xml:space="preserve"> </v>
      </c>
      <c r="AL13" s="114" t="str">
        <f t="shared" si="57"/>
        <v xml:space="preserve"> </v>
      </c>
      <c r="AM13" s="114" t="str">
        <f t="shared" si="57"/>
        <v xml:space="preserve"> </v>
      </c>
      <c r="AN13" s="114" t="str">
        <f t="shared" si="57"/>
        <v xml:space="preserve"> </v>
      </c>
      <c r="AO13" s="114" t="str">
        <f t="shared" si="57"/>
        <v xml:space="preserve"> </v>
      </c>
      <c r="AP13" s="114" t="str">
        <f t="shared" si="57"/>
        <v xml:space="preserve"> </v>
      </c>
      <c r="AQ13" s="114" t="str">
        <f t="shared" si="57"/>
        <v xml:space="preserve"> </v>
      </c>
      <c r="AR13" s="114" t="str">
        <f t="shared" si="57"/>
        <v xml:space="preserve"> </v>
      </c>
      <c r="AS13" s="114" t="str">
        <f t="shared" si="57"/>
        <v xml:space="preserve"> </v>
      </c>
      <c r="AT13" s="114" t="str">
        <f t="shared" si="57"/>
        <v xml:space="preserve"> </v>
      </c>
      <c r="AU13" s="114" t="str">
        <f t="shared" si="57"/>
        <v xml:space="preserve"> </v>
      </c>
      <c r="AV13" s="114" t="str">
        <f t="shared" si="57"/>
        <v xml:space="preserve"> </v>
      </c>
      <c r="AW13" s="114" t="str">
        <f t="shared" si="57"/>
        <v xml:space="preserve"> </v>
      </c>
      <c r="AX13" s="114" t="str">
        <f t="shared" si="57"/>
        <v xml:space="preserve"> </v>
      </c>
      <c r="AY13" s="114" t="str">
        <f t="shared" si="57"/>
        <v xml:space="preserve"> </v>
      </c>
      <c r="AZ13" s="114" t="str">
        <f t="shared" si="57"/>
        <v xml:space="preserve"> </v>
      </c>
      <c r="BA13" s="114" t="str">
        <f t="shared" si="57"/>
        <v xml:space="preserve"> </v>
      </c>
      <c r="BB13" s="114" t="str">
        <f t="shared" si="57"/>
        <v xml:space="preserve"> </v>
      </c>
      <c r="BC13" s="114" t="str">
        <f t="shared" si="57"/>
        <v xml:space="preserve"> </v>
      </c>
      <c r="BD13" s="114" t="str">
        <f t="shared" si="57"/>
        <v xml:space="preserve"> </v>
      </c>
      <c r="BE13" s="114" t="str">
        <f t="shared" si="57"/>
        <v xml:space="preserve"> </v>
      </c>
      <c r="BF13" s="114" t="str">
        <f t="shared" si="57"/>
        <v xml:space="preserve"> </v>
      </c>
      <c r="BG13" s="114" t="str">
        <f t="shared" si="57"/>
        <v xml:space="preserve"> </v>
      </c>
      <c r="BH13" s="114" t="str">
        <f t="shared" si="57"/>
        <v xml:space="preserve"> </v>
      </c>
      <c r="BI13" s="114" t="str">
        <f t="shared" si="57"/>
        <v xml:space="preserve"> </v>
      </c>
      <c r="BJ13" s="114" t="str">
        <f t="shared" si="57"/>
        <v xml:space="preserve"> </v>
      </c>
      <c r="BK13" s="114" t="str">
        <f t="shared" si="57"/>
        <v xml:space="preserve"> </v>
      </c>
      <c r="BL13" s="114" t="str">
        <f t="shared" si="57"/>
        <v xml:space="preserve"> </v>
      </c>
      <c r="BM13" s="114" t="str">
        <f t="shared" si="57"/>
        <v xml:space="preserve"> </v>
      </c>
      <c r="BN13" s="114" t="str">
        <f t="shared" si="57"/>
        <v xml:space="preserve"> </v>
      </c>
      <c r="BO13" s="114" t="str">
        <f t="shared" si="57"/>
        <v xml:space="preserve"> </v>
      </c>
      <c r="BP13" s="114" t="str">
        <f t="shared" si="57"/>
        <v xml:space="preserve"> </v>
      </c>
      <c r="BQ13" s="114" t="str">
        <f t="shared" si="57"/>
        <v xml:space="preserve"> </v>
      </c>
      <c r="BR13" s="114" t="str">
        <f t="shared" si="57"/>
        <v xml:space="preserve"> </v>
      </c>
      <c r="BS13" s="114" t="str">
        <f t="shared" si="57"/>
        <v xml:space="preserve"> </v>
      </c>
      <c r="BT13" s="114" t="str">
        <f t="shared" si="57"/>
        <v xml:space="preserve"> </v>
      </c>
      <c r="BU13" s="114" t="str">
        <f t="shared" si="57"/>
        <v xml:space="preserve"> </v>
      </c>
      <c r="BV13" s="114" t="str">
        <f t="shared" si="57"/>
        <v xml:space="preserve"> </v>
      </c>
      <c r="BW13" s="114" t="str">
        <f t="shared" ref="BW13:EH13" si="58">IF(BW3="F"," ",IF((BW4&gt;=$A$2) *(BW4&lt;=$B$2),HLOOKUP(BW6,$D$6:$J$8,3,0)," "))</f>
        <v xml:space="preserve"> </v>
      </c>
      <c r="BX13" s="114" t="str">
        <f t="shared" si="58"/>
        <v xml:space="preserve"> </v>
      </c>
      <c r="BY13" s="114" t="str">
        <f t="shared" si="58"/>
        <v xml:space="preserve"> </v>
      </c>
      <c r="BZ13" s="114" t="str">
        <f t="shared" si="58"/>
        <v xml:space="preserve"> </v>
      </c>
      <c r="CA13" s="114" t="str">
        <f t="shared" si="58"/>
        <v xml:space="preserve"> </v>
      </c>
      <c r="CB13" s="114" t="str">
        <f t="shared" si="58"/>
        <v xml:space="preserve"> </v>
      </c>
      <c r="CC13" s="114" t="str">
        <f t="shared" si="58"/>
        <v xml:space="preserve"> </v>
      </c>
      <c r="CD13" s="114" t="str">
        <f t="shared" si="58"/>
        <v xml:space="preserve"> </v>
      </c>
      <c r="CE13" s="114" t="str">
        <f t="shared" si="58"/>
        <v xml:space="preserve"> </v>
      </c>
      <c r="CF13" s="114" t="str">
        <f t="shared" si="58"/>
        <v xml:space="preserve"> </v>
      </c>
      <c r="CG13" s="114" t="str">
        <f t="shared" si="58"/>
        <v xml:space="preserve"> </v>
      </c>
      <c r="CH13" s="114" t="str">
        <f t="shared" si="58"/>
        <v xml:space="preserve"> </v>
      </c>
      <c r="CI13" s="114" t="str">
        <f t="shared" si="58"/>
        <v xml:space="preserve"> </v>
      </c>
      <c r="CJ13" s="114" t="str">
        <f t="shared" si="58"/>
        <v xml:space="preserve"> </v>
      </c>
      <c r="CK13" s="114" t="str">
        <f t="shared" si="58"/>
        <v xml:space="preserve"> </v>
      </c>
      <c r="CL13" s="114" t="str">
        <f t="shared" si="58"/>
        <v xml:space="preserve"> </v>
      </c>
      <c r="CM13" s="114" t="str">
        <f t="shared" si="58"/>
        <v xml:space="preserve"> </v>
      </c>
      <c r="CN13" s="114" t="str">
        <f t="shared" si="58"/>
        <v xml:space="preserve"> </v>
      </c>
      <c r="CO13" s="114" t="str">
        <f t="shared" si="58"/>
        <v xml:space="preserve"> </v>
      </c>
      <c r="CP13" s="114" t="str">
        <f t="shared" si="58"/>
        <v xml:space="preserve"> </v>
      </c>
      <c r="CQ13" s="114" t="str">
        <f t="shared" si="58"/>
        <v xml:space="preserve"> </v>
      </c>
      <c r="CR13" s="114" t="str">
        <f t="shared" si="58"/>
        <v xml:space="preserve"> </v>
      </c>
      <c r="CS13" s="114" t="str">
        <f t="shared" si="58"/>
        <v xml:space="preserve"> </v>
      </c>
      <c r="CT13" s="114" t="str">
        <f t="shared" si="58"/>
        <v xml:space="preserve"> </v>
      </c>
      <c r="CU13" s="114" t="str">
        <f t="shared" si="58"/>
        <v xml:space="preserve"> </v>
      </c>
      <c r="CV13" s="114" t="str">
        <f t="shared" si="58"/>
        <v xml:space="preserve"> </v>
      </c>
      <c r="CW13" s="114" t="str">
        <f t="shared" si="58"/>
        <v xml:space="preserve"> </v>
      </c>
      <c r="CX13" s="114" t="str">
        <f t="shared" si="58"/>
        <v xml:space="preserve"> </v>
      </c>
      <c r="CY13" s="114" t="str">
        <f t="shared" si="58"/>
        <v xml:space="preserve"> </v>
      </c>
      <c r="CZ13" s="114" t="str">
        <f t="shared" si="58"/>
        <v xml:space="preserve"> </v>
      </c>
      <c r="DA13" s="114" t="str">
        <f t="shared" si="58"/>
        <v xml:space="preserve"> </v>
      </c>
      <c r="DB13" s="114" t="str">
        <f t="shared" si="58"/>
        <v xml:space="preserve"> </v>
      </c>
      <c r="DC13" s="114" t="str">
        <f t="shared" si="58"/>
        <v xml:space="preserve"> </v>
      </c>
      <c r="DD13" s="114" t="str">
        <f t="shared" si="58"/>
        <v xml:space="preserve"> </v>
      </c>
      <c r="DE13" s="114" t="str">
        <f t="shared" si="58"/>
        <v xml:space="preserve"> </v>
      </c>
      <c r="DF13" s="114" t="str">
        <f t="shared" si="58"/>
        <v xml:space="preserve"> </v>
      </c>
      <c r="DG13" s="114" t="str">
        <f t="shared" si="58"/>
        <v xml:space="preserve"> </v>
      </c>
      <c r="DH13" s="114" t="str">
        <f t="shared" si="58"/>
        <v xml:space="preserve"> </v>
      </c>
      <c r="DI13" s="114" t="str">
        <f t="shared" si="58"/>
        <v xml:space="preserve"> </v>
      </c>
      <c r="DJ13" s="114" t="str">
        <f t="shared" si="58"/>
        <v xml:space="preserve"> </v>
      </c>
      <c r="DK13" s="114" t="str">
        <f t="shared" si="58"/>
        <v xml:space="preserve"> </v>
      </c>
      <c r="DL13" s="114" t="str">
        <f t="shared" si="58"/>
        <v xml:space="preserve"> </v>
      </c>
      <c r="DM13" s="114" t="str">
        <f t="shared" si="58"/>
        <v xml:space="preserve"> </v>
      </c>
      <c r="DN13" s="114" t="str">
        <f t="shared" si="58"/>
        <v xml:space="preserve"> </v>
      </c>
      <c r="DO13" s="114" t="str">
        <f t="shared" si="58"/>
        <v xml:space="preserve"> </v>
      </c>
      <c r="DP13" s="114" t="str">
        <f t="shared" si="58"/>
        <v xml:space="preserve"> </v>
      </c>
      <c r="DQ13" s="114" t="str">
        <f t="shared" si="58"/>
        <v xml:space="preserve"> </v>
      </c>
      <c r="DR13" s="114" t="str">
        <f t="shared" si="58"/>
        <v xml:space="preserve"> </v>
      </c>
      <c r="DS13" s="114" t="str">
        <f t="shared" si="58"/>
        <v xml:space="preserve"> </v>
      </c>
      <c r="DT13" s="114" t="str">
        <f t="shared" si="58"/>
        <v xml:space="preserve"> </v>
      </c>
      <c r="DU13" s="114" t="str">
        <f t="shared" si="58"/>
        <v xml:space="preserve"> </v>
      </c>
      <c r="DV13" s="114" t="str">
        <f t="shared" si="58"/>
        <v xml:space="preserve"> </v>
      </c>
      <c r="DW13" s="114" t="str">
        <f t="shared" si="58"/>
        <v xml:space="preserve"> </v>
      </c>
      <c r="DX13" s="114" t="str">
        <f t="shared" si="58"/>
        <v xml:space="preserve"> </v>
      </c>
      <c r="DY13" s="114" t="str">
        <f t="shared" si="58"/>
        <v xml:space="preserve"> </v>
      </c>
      <c r="DZ13" s="114" t="str">
        <f t="shared" si="58"/>
        <v xml:space="preserve"> </v>
      </c>
      <c r="EA13" s="114" t="str">
        <f t="shared" si="58"/>
        <v xml:space="preserve"> </v>
      </c>
      <c r="EB13" s="114" t="str">
        <f t="shared" si="58"/>
        <v xml:space="preserve"> </v>
      </c>
      <c r="EC13" s="114" t="str">
        <f t="shared" si="58"/>
        <v xml:space="preserve"> </v>
      </c>
      <c r="ED13" s="114" t="str">
        <f t="shared" si="58"/>
        <v xml:space="preserve"> </v>
      </c>
      <c r="EE13" s="114" t="str">
        <f t="shared" si="58"/>
        <v xml:space="preserve"> </v>
      </c>
      <c r="EF13" s="114" t="str">
        <f t="shared" si="58"/>
        <v xml:space="preserve"> </v>
      </c>
      <c r="EG13" s="114" t="str">
        <f t="shared" si="58"/>
        <v xml:space="preserve"> </v>
      </c>
      <c r="EH13" s="114" t="str">
        <f t="shared" si="58"/>
        <v xml:space="preserve"> </v>
      </c>
      <c r="EI13" s="114" t="str">
        <f t="shared" ref="EI13:FX13" si="59">IF(EI3="F"," ",IF((EI4&gt;=$A$2) *(EI4&lt;=$B$2),HLOOKUP(EI6,$D$6:$J$8,3,0)," "))</f>
        <v xml:space="preserve"> </v>
      </c>
      <c r="EJ13" s="114" t="str">
        <f t="shared" si="59"/>
        <v xml:space="preserve"> </v>
      </c>
      <c r="EK13" s="114" t="str">
        <f t="shared" si="59"/>
        <v xml:space="preserve"> </v>
      </c>
      <c r="EL13" s="114" t="str">
        <f t="shared" si="59"/>
        <v xml:space="preserve"> </v>
      </c>
      <c r="EM13" s="114" t="str">
        <f t="shared" si="59"/>
        <v xml:space="preserve"> </v>
      </c>
      <c r="EN13" s="114" t="str">
        <f t="shared" si="59"/>
        <v xml:space="preserve"> </v>
      </c>
      <c r="EO13" s="114" t="str">
        <f t="shared" si="59"/>
        <v xml:space="preserve"> </v>
      </c>
      <c r="EP13" s="114" t="str">
        <f t="shared" si="59"/>
        <v xml:space="preserve"> </v>
      </c>
      <c r="EQ13" s="114" t="str">
        <f t="shared" si="59"/>
        <v xml:space="preserve"> </v>
      </c>
      <c r="ER13" s="114" t="str">
        <f t="shared" si="59"/>
        <v xml:space="preserve"> </v>
      </c>
      <c r="ES13" s="114" t="str">
        <f t="shared" si="59"/>
        <v xml:space="preserve"> </v>
      </c>
      <c r="ET13" s="114" t="str">
        <f t="shared" si="59"/>
        <v xml:space="preserve"> </v>
      </c>
      <c r="EU13" s="114" t="str">
        <f t="shared" si="59"/>
        <v xml:space="preserve"> </v>
      </c>
      <c r="EV13" s="114" t="str">
        <f t="shared" si="59"/>
        <v xml:space="preserve"> </v>
      </c>
      <c r="EW13" s="114" t="str">
        <f t="shared" si="59"/>
        <v xml:space="preserve"> </v>
      </c>
      <c r="EX13" s="114" t="str">
        <f t="shared" si="59"/>
        <v xml:space="preserve"> </v>
      </c>
      <c r="EY13" s="114" t="str">
        <f t="shared" si="59"/>
        <v xml:space="preserve"> </v>
      </c>
      <c r="EZ13" s="114" t="str">
        <f t="shared" si="59"/>
        <v xml:space="preserve"> </v>
      </c>
      <c r="FA13" s="114" t="str">
        <f t="shared" si="59"/>
        <v xml:space="preserve"> </v>
      </c>
      <c r="FB13" s="114" t="str">
        <f t="shared" si="59"/>
        <v xml:space="preserve"> </v>
      </c>
      <c r="FC13" s="114" t="str">
        <f t="shared" si="59"/>
        <v xml:space="preserve"> </v>
      </c>
      <c r="FD13" s="114" t="str">
        <f t="shared" si="59"/>
        <v xml:space="preserve"> </v>
      </c>
      <c r="FE13" s="114" t="str">
        <f t="shared" si="59"/>
        <v xml:space="preserve"> </v>
      </c>
      <c r="FF13" s="114" t="str">
        <f t="shared" si="59"/>
        <v xml:space="preserve"> </v>
      </c>
      <c r="FG13" s="114" t="str">
        <f t="shared" si="59"/>
        <v xml:space="preserve"> </v>
      </c>
      <c r="FH13" s="114" t="str">
        <f t="shared" si="59"/>
        <v xml:space="preserve"> </v>
      </c>
      <c r="FI13" s="114" t="str">
        <f t="shared" si="59"/>
        <v xml:space="preserve"> </v>
      </c>
      <c r="FJ13" s="114" t="str">
        <f t="shared" si="59"/>
        <v xml:space="preserve"> </v>
      </c>
      <c r="FK13" s="114" t="str">
        <f t="shared" si="59"/>
        <v xml:space="preserve"> </v>
      </c>
      <c r="FL13" s="114" t="str">
        <f t="shared" si="59"/>
        <v xml:space="preserve"> </v>
      </c>
      <c r="FM13" s="114" t="str">
        <f t="shared" si="59"/>
        <v xml:space="preserve"> </v>
      </c>
      <c r="FN13" s="114" t="str">
        <f t="shared" si="59"/>
        <v xml:space="preserve"> </v>
      </c>
      <c r="FO13" s="114" t="str">
        <f t="shared" si="59"/>
        <v xml:space="preserve"> </v>
      </c>
      <c r="FP13" s="114" t="str">
        <f t="shared" si="59"/>
        <v xml:space="preserve"> </v>
      </c>
      <c r="FQ13" s="114" t="str">
        <f t="shared" si="59"/>
        <v xml:space="preserve"> </v>
      </c>
      <c r="FR13" s="114" t="str">
        <f t="shared" si="59"/>
        <v xml:space="preserve"> </v>
      </c>
      <c r="FS13" s="114" t="str">
        <f t="shared" si="59"/>
        <v xml:space="preserve"> </v>
      </c>
      <c r="FT13" s="114" t="str">
        <f t="shared" si="59"/>
        <v xml:space="preserve"> </v>
      </c>
      <c r="FU13" s="114" t="str">
        <f t="shared" si="59"/>
        <v xml:space="preserve"> </v>
      </c>
      <c r="FV13" s="114" t="str">
        <f t="shared" si="59"/>
        <v xml:space="preserve"> </v>
      </c>
      <c r="FW13" s="114" t="str">
        <f t="shared" si="59"/>
        <v xml:space="preserve"> </v>
      </c>
      <c r="FX13" s="114" t="str">
        <f t="shared" si="59"/>
        <v xml:space="preserve"> </v>
      </c>
      <c r="FY13" s="114" t="str">
        <f>IF(FY3="F"," ",IF((FY4&gt;=$A$2) *(FY4&lt;=$B$2),HLOOKUP(FY6,$D$6:$J$8,3,0)," "))</f>
        <v xml:space="preserve"> </v>
      </c>
      <c r="FZ13" s="114" t="str">
        <f t="shared" ref="FZ13:IK13" si="60">IF(FZ3="F"," ",IF((FZ4&gt;=$A$2) *(FZ4&lt;=$B$2),HLOOKUP(FZ6,$D$6:$J$8,3,0)," "))</f>
        <v xml:space="preserve"> </v>
      </c>
      <c r="GA13" s="114" t="str">
        <f t="shared" si="60"/>
        <v xml:space="preserve"> </v>
      </c>
      <c r="GB13" s="114" t="str">
        <f t="shared" si="60"/>
        <v xml:space="preserve"> </v>
      </c>
      <c r="GC13" s="114" t="str">
        <f t="shared" si="60"/>
        <v xml:space="preserve"> </v>
      </c>
      <c r="GD13" s="114" t="str">
        <f t="shared" si="60"/>
        <v xml:space="preserve"> </v>
      </c>
      <c r="GE13" s="114" t="str">
        <f t="shared" si="60"/>
        <v xml:space="preserve"> </v>
      </c>
      <c r="GF13" s="114" t="str">
        <f t="shared" si="60"/>
        <v xml:space="preserve"> </v>
      </c>
      <c r="GG13" s="114" t="str">
        <f t="shared" si="60"/>
        <v xml:space="preserve"> </v>
      </c>
      <c r="GH13" s="114" t="str">
        <f t="shared" si="60"/>
        <v xml:space="preserve"> </v>
      </c>
      <c r="GI13" s="114" t="str">
        <f t="shared" si="60"/>
        <v xml:space="preserve"> </v>
      </c>
      <c r="GJ13" s="114" t="str">
        <f t="shared" si="60"/>
        <v xml:space="preserve"> </v>
      </c>
      <c r="GK13" s="114" t="str">
        <f t="shared" si="60"/>
        <v xml:space="preserve"> </v>
      </c>
      <c r="GL13" s="114" t="str">
        <f t="shared" si="60"/>
        <v xml:space="preserve"> </v>
      </c>
      <c r="GM13" s="114" t="str">
        <f t="shared" si="60"/>
        <v xml:space="preserve"> </v>
      </c>
      <c r="GN13" s="114" t="str">
        <f t="shared" si="60"/>
        <v xml:space="preserve"> </v>
      </c>
      <c r="GO13" s="114" t="str">
        <f t="shared" si="60"/>
        <v xml:space="preserve"> </v>
      </c>
      <c r="GP13" s="114" t="str">
        <f t="shared" si="60"/>
        <v xml:space="preserve"> </v>
      </c>
      <c r="GQ13" s="114" t="str">
        <f t="shared" si="60"/>
        <v xml:space="preserve"> </v>
      </c>
      <c r="GR13" s="114" t="str">
        <f t="shared" si="60"/>
        <v xml:space="preserve"> </v>
      </c>
      <c r="GS13" s="114" t="str">
        <f t="shared" si="60"/>
        <v xml:space="preserve"> </v>
      </c>
      <c r="GT13" s="114" t="str">
        <f t="shared" si="60"/>
        <v xml:space="preserve"> </v>
      </c>
      <c r="GU13" s="114" t="str">
        <f t="shared" si="60"/>
        <v xml:space="preserve"> </v>
      </c>
      <c r="GV13" s="114" t="str">
        <f t="shared" si="60"/>
        <v xml:space="preserve"> </v>
      </c>
      <c r="GW13" s="114" t="str">
        <f t="shared" si="60"/>
        <v xml:space="preserve"> </v>
      </c>
      <c r="GX13" s="114" t="str">
        <f t="shared" si="60"/>
        <v xml:space="preserve"> </v>
      </c>
      <c r="GY13" s="114" t="str">
        <f t="shared" si="60"/>
        <v xml:space="preserve"> </v>
      </c>
      <c r="GZ13" s="114" t="str">
        <f t="shared" si="60"/>
        <v xml:space="preserve"> </v>
      </c>
      <c r="HA13" s="114" t="str">
        <f t="shared" si="60"/>
        <v xml:space="preserve"> </v>
      </c>
      <c r="HB13" s="114" t="str">
        <f t="shared" si="60"/>
        <v xml:space="preserve"> </v>
      </c>
      <c r="HC13" s="114" t="str">
        <f t="shared" si="60"/>
        <v xml:space="preserve"> </v>
      </c>
      <c r="HD13" s="114" t="str">
        <f t="shared" si="60"/>
        <v xml:space="preserve"> </v>
      </c>
      <c r="HE13" s="114" t="str">
        <f t="shared" si="60"/>
        <v xml:space="preserve"> </v>
      </c>
      <c r="HF13" s="114" t="str">
        <f t="shared" si="60"/>
        <v xml:space="preserve"> </v>
      </c>
      <c r="HG13" s="114" t="str">
        <f t="shared" si="60"/>
        <v xml:space="preserve"> </v>
      </c>
      <c r="HH13" s="114" t="str">
        <f t="shared" si="60"/>
        <v xml:space="preserve"> </v>
      </c>
      <c r="HI13" s="114" t="str">
        <f t="shared" si="60"/>
        <v xml:space="preserve"> </v>
      </c>
      <c r="HJ13" s="114" t="str">
        <f t="shared" si="60"/>
        <v xml:space="preserve"> </v>
      </c>
      <c r="HK13" s="114" t="str">
        <f t="shared" si="60"/>
        <v xml:space="preserve"> </v>
      </c>
      <c r="HL13" s="114" t="str">
        <f t="shared" si="60"/>
        <v xml:space="preserve"> </v>
      </c>
      <c r="HM13" s="114">
        <f t="shared" si="60"/>
        <v>0</v>
      </c>
      <c r="HN13" s="114">
        <f t="shared" si="60"/>
        <v>0</v>
      </c>
      <c r="HO13" s="114">
        <f t="shared" si="60"/>
        <v>0</v>
      </c>
      <c r="HP13" s="114">
        <f t="shared" si="60"/>
        <v>0</v>
      </c>
      <c r="HQ13" s="114">
        <f t="shared" si="60"/>
        <v>0</v>
      </c>
      <c r="HR13" s="114">
        <f t="shared" si="60"/>
        <v>0</v>
      </c>
      <c r="HS13" s="114">
        <f t="shared" si="60"/>
        <v>0</v>
      </c>
      <c r="HT13" s="114" t="str">
        <f t="shared" si="60"/>
        <v xml:space="preserve"> </v>
      </c>
      <c r="HU13" s="114">
        <f t="shared" si="60"/>
        <v>0</v>
      </c>
      <c r="HV13" s="114">
        <f t="shared" si="60"/>
        <v>0</v>
      </c>
      <c r="HW13" s="114">
        <f t="shared" si="60"/>
        <v>0</v>
      </c>
      <c r="HX13" s="114">
        <f t="shared" si="60"/>
        <v>0</v>
      </c>
      <c r="HY13" s="114">
        <f t="shared" si="60"/>
        <v>0</v>
      </c>
      <c r="HZ13" s="114">
        <f t="shared" si="60"/>
        <v>0</v>
      </c>
      <c r="IA13" s="114">
        <f t="shared" si="60"/>
        <v>0</v>
      </c>
      <c r="IB13" s="114">
        <f t="shared" si="60"/>
        <v>0</v>
      </c>
      <c r="IC13" s="114">
        <f t="shared" si="60"/>
        <v>0</v>
      </c>
      <c r="ID13" s="114">
        <f t="shared" si="60"/>
        <v>0</v>
      </c>
      <c r="IE13" s="114">
        <f t="shared" si="60"/>
        <v>0</v>
      </c>
      <c r="IF13" s="114">
        <f t="shared" si="60"/>
        <v>0</v>
      </c>
      <c r="IG13" s="114">
        <f t="shared" si="60"/>
        <v>0</v>
      </c>
      <c r="IH13" s="114">
        <f t="shared" si="60"/>
        <v>0</v>
      </c>
      <c r="II13" s="114">
        <f t="shared" si="60"/>
        <v>0</v>
      </c>
      <c r="IJ13" s="114">
        <f t="shared" si="60"/>
        <v>0</v>
      </c>
      <c r="IK13" s="114">
        <f t="shared" si="60"/>
        <v>0</v>
      </c>
      <c r="IL13" s="114">
        <f t="shared" ref="IL13:KW13" si="61">IF(IL3="F"," ",IF((IL4&gt;=$A$2) *(IL4&lt;=$B$2),HLOOKUP(IL6,$D$6:$J$8,3,0)," "))</f>
        <v>0</v>
      </c>
      <c r="IM13" s="114">
        <f t="shared" si="61"/>
        <v>0</v>
      </c>
      <c r="IN13" s="114">
        <f t="shared" si="61"/>
        <v>0</v>
      </c>
      <c r="IO13" s="114">
        <f t="shared" si="61"/>
        <v>0</v>
      </c>
      <c r="IP13" s="114">
        <f t="shared" si="61"/>
        <v>0</v>
      </c>
      <c r="IQ13" s="114">
        <f t="shared" si="61"/>
        <v>0</v>
      </c>
      <c r="IR13" s="114">
        <f t="shared" si="61"/>
        <v>0</v>
      </c>
      <c r="IS13" s="114">
        <f t="shared" si="61"/>
        <v>0</v>
      </c>
      <c r="IT13" s="114">
        <f t="shared" si="61"/>
        <v>0</v>
      </c>
      <c r="IU13" s="114">
        <f t="shared" si="61"/>
        <v>0</v>
      </c>
      <c r="IV13" s="114">
        <f t="shared" si="61"/>
        <v>0</v>
      </c>
      <c r="IW13" s="114">
        <f t="shared" si="61"/>
        <v>0</v>
      </c>
      <c r="IX13" s="114">
        <f t="shared" si="61"/>
        <v>0</v>
      </c>
      <c r="IY13" s="114">
        <f t="shared" si="61"/>
        <v>0</v>
      </c>
      <c r="IZ13" s="114">
        <f t="shared" si="61"/>
        <v>0</v>
      </c>
      <c r="JA13" s="114">
        <f t="shared" si="61"/>
        <v>0</v>
      </c>
      <c r="JB13" s="114">
        <f t="shared" si="61"/>
        <v>0</v>
      </c>
      <c r="JC13" s="114">
        <f t="shared" si="61"/>
        <v>0</v>
      </c>
      <c r="JD13" s="114">
        <f t="shared" si="61"/>
        <v>0</v>
      </c>
      <c r="JE13" s="114">
        <f t="shared" si="61"/>
        <v>0</v>
      </c>
      <c r="JF13" s="114">
        <f t="shared" si="61"/>
        <v>0</v>
      </c>
      <c r="JG13" s="114" t="str">
        <f t="shared" si="61"/>
        <v xml:space="preserve"> </v>
      </c>
      <c r="JH13" s="114">
        <f t="shared" si="61"/>
        <v>0</v>
      </c>
      <c r="JI13" s="114">
        <f t="shared" si="61"/>
        <v>0</v>
      </c>
      <c r="JJ13" s="114">
        <f t="shared" si="61"/>
        <v>0</v>
      </c>
      <c r="JK13" s="114">
        <f t="shared" si="61"/>
        <v>0</v>
      </c>
      <c r="JL13" s="114">
        <f t="shared" si="61"/>
        <v>0</v>
      </c>
      <c r="JM13" s="114">
        <f t="shared" si="61"/>
        <v>0</v>
      </c>
      <c r="JN13" s="114" t="str">
        <f t="shared" si="61"/>
        <v xml:space="preserve"> </v>
      </c>
      <c r="JO13" s="114">
        <f t="shared" si="61"/>
        <v>0</v>
      </c>
      <c r="JP13" s="114">
        <f t="shared" si="61"/>
        <v>0</v>
      </c>
      <c r="JQ13" s="114">
        <f t="shared" si="61"/>
        <v>0</v>
      </c>
      <c r="JR13" s="114">
        <f t="shared" si="61"/>
        <v>0</v>
      </c>
      <c r="JS13" s="114">
        <f t="shared" si="61"/>
        <v>0</v>
      </c>
      <c r="JT13" s="114">
        <f t="shared" si="61"/>
        <v>0</v>
      </c>
      <c r="JU13" s="114">
        <f t="shared" si="61"/>
        <v>0</v>
      </c>
      <c r="JV13" s="114">
        <f t="shared" si="61"/>
        <v>0</v>
      </c>
      <c r="JW13" s="114">
        <f t="shared" si="61"/>
        <v>0</v>
      </c>
      <c r="JX13" s="114">
        <f t="shared" si="61"/>
        <v>0</v>
      </c>
      <c r="JY13" s="114">
        <f t="shared" si="61"/>
        <v>0</v>
      </c>
      <c r="JZ13" s="114">
        <f t="shared" si="61"/>
        <v>0</v>
      </c>
      <c r="KA13" s="114" t="str">
        <f t="shared" si="61"/>
        <v xml:space="preserve"> </v>
      </c>
      <c r="KB13" s="114">
        <f t="shared" si="61"/>
        <v>0</v>
      </c>
      <c r="KC13" s="114">
        <f t="shared" si="61"/>
        <v>0</v>
      </c>
      <c r="KD13" s="114">
        <f t="shared" si="61"/>
        <v>0</v>
      </c>
      <c r="KE13" s="114">
        <f t="shared" si="61"/>
        <v>0</v>
      </c>
      <c r="KF13" s="114">
        <f t="shared" si="61"/>
        <v>0</v>
      </c>
      <c r="KG13" s="114">
        <f t="shared" si="61"/>
        <v>0</v>
      </c>
      <c r="KH13" s="114">
        <f t="shared" si="61"/>
        <v>0</v>
      </c>
      <c r="KI13" s="114">
        <f t="shared" si="61"/>
        <v>0</v>
      </c>
      <c r="KJ13" s="114">
        <f t="shared" si="61"/>
        <v>0</v>
      </c>
      <c r="KK13" s="114">
        <f t="shared" si="61"/>
        <v>0</v>
      </c>
      <c r="KL13" s="114">
        <f t="shared" si="61"/>
        <v>0</v>
      </c>
      <c r="KM13" s="114">
        <f t="shared" si="61"/>
        <v>0</v>
      </c>
      <c r="KN13" s="114">
        <f t="shared" si="61"/>
        <v>0</v>
      </c>
      <c r="KO13" s="114">
        <f t="shared" si="61"/>
        <v>0</v>
      </c>
      <c r="KP13" s="114">
        <f t="shared" si="61"/>
        <v>0</v>
      </c>
      <c r="KQ13" s="114">
        <f t="shared" si="61"/>
        <v>0</v>
      </c>
      <c r="KR13" s="114">
        <f t="shared" si="61"/>
        <v>0</v>
      </c>
      <c r="KS13" s="114">
        <f t="shared" si="61"/>
        <v>0</v>
      </c>
      <c r="KT13" s="114">
        <f t="shared" si="61"/>
        <v>0</v>
      </c>
      <c r="KU13" s="114">
        <f t="shared" si="61"/>
        <v>0</v>
      </c>
      <c r="KV13" s="114">
        <f t="shared" si="61"/>
        <v>0</v>
      </c>
      <c r="KW13" s="114">
        <f t="shared" si="61"/>
        <v>0</v>
      </c>
      <c r="KX13" s="114">
        <f t="shared" ref="KX13:NI13" si="62">IF(KX3="F"," ",IF((KX4&gt;=$A$2) *(KX4&lt;=$B$2),HLOOKUP(KX6,$D$6:$J$8,3,0)," "))</f>
        <v>0</v>
      </c>
      <c r="KY13" s="114">
        <f t="shared" si="62"/>
        <v>0</v>
      </c>
      <c r="KZ13" s="114">
        <f t="shared" si="62"/>
        <v>0</v>
      </c>
      <c r="LA13" s="114">
        <f t="shared" si="62"/>
        <v>0</v>
      </c>
      <c r="LB13" s="114">
        <f t="shared" si="62"/>
        <v>0</v>
      </c>
      <c r="LC13" s="114">
        <f t="shared" si="62"/>
        <v>0</v>
      </c>
      <c r="LD13" s="114" t="str">
        <f t="shared" si="62"/>
        <v xml:space="preserve"> </v>
      </c>
      <c r="LE13" s="114">
        <f t="shared" si="62"/>
        <v>0</v>
      </c>
      <c r="LF13" s="114">
        <f t="shared" si="62"/>
        <v>0</v>
      </c>
      <c r="LG13" s="114">
        <f t="shared" si="62"/>
        <v>0</v>
      </c>
      <c r="LH13" s="114">
        <f t="shared" si="62"/>
        <v>0</v>
      </c>
      <c r="LI13" s="114">
        <f t="shared" si="62"/>
        <v>0</v>
      </c>
      <c r="LJ13" s="114">
        <f t="shared" si="62"/>
        <v>0</v>
      </c>
      <c r="LK13" s="114">
        <f t="shared" si="62"/>
        <v>0</v>
      </c>
      <c r="LL13" s="114">
        <f t="shared" si="62"/>
        <v>0</v>
      </c>
      <c r="LM13" s="114">
        <f t="shared" si="62"/>
        <v>0</v>
      </c>
      <c r="LN13" s="114">
        <f t="shared" si="62"/>
        <v>0</v>
      </c>
      <c r="LO13" s="114">
        <f t="shared" si="62"/>
        <v>0</v>
      </c>
      <c r="LP13" s="114">
        <f t="shared" si="62"/>
        <v>0</v>
      </c>
      <c r="LQ13" s="114">
        <f t="shared" si="62"/>
        <v>0</v>
      </c>
      <c r="LR13" s="114">
        <f t="shared" si="62"/>
        <v>0</v>
      </c>
      <c r="LS13" s="114">
        <f t="shared" si="62"/>
        <v>0</v>
      </c>
      <c r="LT13" s="114">
        <f t="shared" si="62"/>
        <v>0</v>
      </c>
      <c r="LU13" s="114">
        <f t="shared" si="62"/>
        <v>0</v>
      </c>
      <c r="LV13" s="114">
        <f t="shared" si="62"/>
        <v>0</v>
      </c>
      <c r="LW13" s="114">
        <f t="shared" si="62"/>
        <v>0</v>
      </c>
      <c r="LX13" s="114">
        <f t="shared" si="62"/>
        <v>0</v>
      </c>
      <c r="LY13" s="114">
        <f t="shared" si="62"/>
        <v>0</v>
      </c>
      <c r="LZ13" s="114">
        <f t="shared" si="62"/>
        <v>0</v>
      </c>
      <c r="MA13" s="114">
        <f t="shared" si="62"/>
        <v>0</v>
      </c>
      <c r="MB13" s="114">
        <f t="shared" si="62"/>
        <v>0</v>
      </c>
      <c r="MC13" s="114">
        <f t="shared" si="62"/>
        <v>0</v>
      </c>
      <c r="MD13" s="114">
        <f t="shared" si="62"/>
        <v>0</v>
      </c>
      <c r="ME13" s="114">
        <f t="shared" si="62"/>
        <v>0</v>
      </c>
      <c r="MF13" s="114">
        <f t="shared" si="62"/>
        <v>0</v>
      </c>
      <c r="MG13" s="114">
        <f t="shared" si="62"/>
        <v>0</v>
      </c>
      <c r="MH13" s="114">
        <f t="shared" si="62"/>
        <v>0</v>
      </c>
      <c r="MI13" s="114">
        <f t="shared" si="62"/>
        <v>0</v>
      </c>
      <c r="MJ13" s="114">
        <f t="shared" si="62"/>
        <v>0</v>
      </c>
      <c r="MK13" s="114">
        <f t="shared" si="62"/>
        <v>0</v>
      </c>
      <c r="ML13" s="114">
        <f t="shared" si="62"/>
        <v>0</v>
      </c>
      <c r="MM13" s="114">
        <f t="shared" si="62"/>
        <v>0</v>
      </c>
      <c r="MN13" s="114">
        <f t="shared" si="62"/>
        <v>0</v>
      </c>
      <c r="MO13" s="114">
        <f t="shared" si="62"/>
        <v>0</v>
      </c>
      <c r="MP13" s="114">
        <f t="shared" si="62"/>
        <v>0</v>
      </c>
      <c r="MQ13" s="114" t="str">
        <f t="shared" si="62"/>
        <v xml:space="preserve"> </v>
      </c>
      <c r="MR13" s="114" t="str">
        <f t="shared" si="62"/>
        <v xml:space="preserve"> </v>
      </c>
      <c r="MS13" s="114" t="str">
        <f t="shared" si="62"/>
        <v xml:space="preserve"> </v>
      </c>
      <c r="MT13" s="114" t="str">
        <f t="shared" si="62"/>
        <v xml:space="preserve"> </v>
      </c>
      <c r="MU13" s="114" t="str">
        <f t="shared" si="62"/>
        <v xml:space="preserve"> </v>
      </c>
      <c r="MV13" s="114" t="str">
        <f t="shared" si="62"/>
        <v xml:space="preserve"> </v>
      </c>
      <c r="MW13" s="114" t="str">
        <f t="shared" si="62"/>
        <v xml:space="preserve"> </v>
      </c>
      <c r="MX13" s="114" t="str">
        <f t="shared" si="62"/>
        <v xml:space="preserve"> </v>
      </c>
      <c r="MY13" s="114" t="str">
        <f t="shared" si="62"/>
        <v xml:space="preserve"> </v>
      </c>
      <c r="MZ13" s="114" t="str">
        <f t="shared" si="62"/>
        <v xml:space="preserve"> </v>
      </c>
      <c r="NA13" s="114" t="str">
        <f t="shared" si="62"/>
        <v xml:space="preserve"> </v>
      </c>
      <c r="NB13" s="114" t="str">
        <f t="shared" si="62"/>
        <v xml:space="preserve"> </v>
      </c>
      <c r="NC13" s="114" t="str">
        <f t="shared" si="62"/>
        <v xml:space="preserve"> </v>
      </c>
      <c r="ND13" s="114" t="str">
        <f t="shared" si="62"/>
        <v xml:space="preserve"> </v>
      </c>
      <c r="NE13" s="114" t="str">
        <f t="shared" si="62"/>
        <v xml:space="preserve"> </v>
      </c>
      <c r="NF13" s="114" t="str">
        <f t="shared" si="62"/>
        <v xml:space="preserve"> </v>
      </c>
      <c r="NG13" s="114" t="str">
        <f t="shared" si="62"/>
        <v xml:space="preserve"> </v>
      </c>
      <c r="NH13" s="114" t="str">
        <f t="shared" si="62"/>
        <v xml:space="preserve"> </v>
      </c>
      <c r="NI13" s="114" t="str">
        <f t="shared" si="62"/>
        <v xml:space="preserve"> </v>
      </c>
      <c r="NJ13" s="114" t="str">
        <f t="shared" ref="NJ13:NL13" si="63">IF(NJ3="F"," ",IF((NJ4&gt;=$A$2) *(NJ4&lt;=$B$2),HLOOKUP(NJ6,$D$6:$J$8,3,0)," "))</f>
        <v xml:space="preserve"> </v>
      </c>
      <c r="NK13" s="114" t="str">
        <f t="shared" si="63"/>
        <v xml:space="preserve"> </v>
      </c>
      <c r="NL13" s="114" t="str">
        <f t="shared" si="63"/>
        <v xml:space="preserve"> </v>
      </c>
    </row>
    <row r="14" spans="1:381" ht="15" x14ac:dyDescent="0.25">
      <c r="C14" s="103" t="s">
        <v>84</v>
      </c>
      <c r="D14" s="168">
        <v>43360</v>
      </c>
      <c r="E14" s="168">
        <v>43416</v>
      </c>
      <c r="F14" s="115"/>
      <c r="G14" s="115"/>
      <c r="H14" s="115"/>
      <c r="I14" s="168">
        <v>43444</v>
      </c>
      <c r="J14" s="107"/>
      <c r="K14" s="129">
        <v>43101</v>
      </c>
      <c r="L14" s="129">
        <v>43102</v>
      </c>
      <c r="M14" s="129">
        <v>43103</v>
      </c>
      <c r="N14" s="129">
        <v>43104</v>
      </c>
      <c r="O14" s="129">
        <v>43105</v>
      </c>
      <c r="P14" s="129">
        <v>43106</v>
      </c>
      <c r="Q14" s="129">
        <v>43107</v>
      </c>
      <c r="R14" s="129">
        <v>43108</v>
      </c>
      <c r="S14" s="129">
        <v>43109</v>
      </c>
      <c r="T14" s="129">
        <v>43110</v>
      </c>
      <c r="U14" s="129">
        <v>43111</v>
      </c>
      <c r="V14" s="129">
        <v>43112</v>
      </c>
      <c r="W14" s="129">
        <v>43113</v>
      </c>
      <c r="X14" s="129">
        <v>43114</v>
      </c>
      <c r="Y14" s="129">
        <v>43115</v>
      </c>
      <c r="Z14" s="129">
        <v>43116</v>
      </c>
      <c r="AA14" s="129">
        <v>43117</v>
      </c>
      <c r="AB14" s="129">
        <v>43118</v>
      </c>
      <c r="AC14" s="129">
        <v>43119</v>
      </c>
      <c r="AD14" s="129">
        <v>43120</v>
      </c>
      <c r="AE14" s="129">
        <v>43121</v>
      </c>
      <c r="AF14" s="129">
        <v>43122</v>
      </c>
      <c r="AG14" s="129">
        <v>43123</v>
      </c>
      <c r="AH14" s="129">
        <v>43124</v>
      </c>
      <c r="AI14" s="129">
        <v>43125</v>
      </c>
      <c r="AJ14" s="129">
        <v>43126</v>
      </c>
      <c r="AK14" s="129">
        <v>43127</v>
      </c>
      <c r="AL14" s="129">
        <v>43128</v>
      </c>
      <c r="AM14" s="129">
        <v>43129</v>
      </c>
      <c r="AN14" s="129">
        <v>43130</v>
      </c>
      <c r="AO14" s="129">
        <v>43131</v>
      </c>
      <c r="AP14" s="129">
        <v>43132</v>
      </c>
      <c r="AQ14" s="129">
        <v>43133</v>
      </c>
      <c r="AR14" s="129">
        <v>43134</v>
      </c>
      <c r="AS14" s="129">
        <v>43135</v>
      </c>
      <c r="AT14" s="129">
        <v>43136</v>
      </c>
      <c r="AU14" s="129">
        <v>43137</v>
      </c>
      <c r="AV14" s="129">
        <v>43138</v>
      </c>
      <c r="AW14" s="129">
        <v>43139</v>
      </c>
      <c r="AX14" s="129">
        <v>43140</v>
      </c>
      <c r="AY14" s="129">
        <v>43141</v>
      </c>
      <c r="AZ14" s="129">
        <v>43142</v>
      </c>
      <c r="BA14" s="129">
        <v>43143</v>
      </c>
      <c r="BB14" s="129">
        <v>43144</v>
      </c>
      <c r="BC14" s="129">
        <v>43145</v>
      </c>
      <c r="BD14" s="129">
        <v>43146</v>
      </c>
      <c r="BE14" s="129">
        <v>43147</v>
      </c>
      <c r="BF14" s="129">
        <v>43148</v>
      </c>
      <c r="BG14" s="129">
        <v>43149</v>
      </c>
      <c r="BH14" s="129">
        <v>43150</v>
      </c>
      <c r="BI14" s="129">
        <v>43151</v>
      </c>
      <c r="BJ14" s="129">
        <v>43152</v>
      </c>
      <c r="BK14" s="129">
        <v>43153</v>
      </c>
      <c r="BL14" s="129">
        <v>43154</v>
      </c>
      <c r="BM14" s="129">
        <v>43155</v>
      </c>
      <c r="BN14" s="129">
        <v>43156</v>
      </c>
      <c r="BO14" s="129">
        <v>43157</v>
      </c>
      <c r="BP14" s="129">
        <v>43158</v>
      </c>
      <c r="BQ14" s="129">
        <v>43159</v>
      </c>
      <c r="BR14" s="129">
        <v>43160</v>
      </c>
      <c r="BS14" s="129">
        <v>43161</v>
      </c>
      <c r="BT14" s="129">
        <v>43162</v>
      </c>
      <c r="BU14" s="129">
        <v>43163</v>
      </c>
      <c r="BV14" s="129">
        <v>43164</v>
      </c>
      <c r="BW14" s="129">
        <v>43165</v>
      </c>
      <c r="BX14" s="129">
        <v>43166</v>
      </c>
      <c r="BY14" s="129">
        <v>43167</v>
      </c>
      <c r="BZ14" s="129">
        <v>43168</v>
      </c>
      <c r="CA14" s="129">
        <v>43169</v>
      </c>
      <c r="CB14" s="129">
        <v>43170</v>
      </c>
      <c r="CC14" s="129">
        <v>43171</v>
      </c>
      <c r="CD14" s="129">
        <v>43172</v>
      </c>
      <c r="CE14" s="129">
        <v>43173</v>
      </c>
      <c r="CF14" s="129">
        <v>43174</v>
      </c>
      <c r="CG14" s="129">
        <v>43175</v>
      </c>
      <c r="CH14" s="129">
        <v>43176</v>
      </c>
      <c r="CI14" s="129">
        <v>43177</v>
      </c>
      <c r="CJ14" s="129">
        <v>43178</v>
      </c>
      <c r="CK14" s="129">
        <v>43179</v>
      </c>
      <c r="CL14" s="129">
        <v>43180</v>
      </c>
      <c r="CM14" s="129">
        <v>43181</v>
      </c>
      <c r="CN14" s="129">
        <v>43182</v>
      </c>
      <c r="CO14" s="129">
        <v>43183</v>
      </c>
      <c r="CP14" s="129">
        <v>43184</v>
      </c>
      <c r="CQ14" s="129">
        <v>43185</v>
      </c>
      <c r="CR14" s="129">
        <v>43186</v>
      </c>
      <c r="CS14" s="129">
        <v>43187</v>
      </c>
      <c r="CT14" s="129">
        <v>43188</v>
      </c>
      <c r="CU14" s="129">
        <v>43189</v>
      </c>
      <c r="CV14" s="129">
        <v>43190</v>
      </c>
      <c r="CW14" s="129">
        <v>43191</v>
      </c>
      <c r="CX14" s="129">
        <v>43192</v>
      </c>
      <c r="CY14" s="129">
        <v>43193</v>
      </c>
      <c r="CZ14" s="129">
        <v>43194</v>
      </c>
      <c r="DA14" s="129">
        <v>43195</v>
      </c>
      <c r="DB14" s="129">
        <v>43196</v>
      </c>
      <c r="DC14" s="129">
        <v>43197</v>
      </c>
      <c r="DD14" s="129">
        <v>43198</v>
      </c>
      <c r="DE14" s="129">
        <v>43199</v>
      </c>
      <c r="DF14" s="129">
        <v>43200</v>
      </c>
      <c r="DG14" s="129">
        <v>43201</v>
      </c>
      <c r="DH14" s="129">
        <v>43202</v>
      </c>
      <c r="DI14" s="129">
        <v>43203</v>
      </c>
      <c r="DJ14" s="129">
        <v>43204</v>
      </c>
      <c r="DK14" s="129">
        <v>43205</v>
      </c>
      <c r="DL14" s="129">
        <v>43206</v>
      </c>
      <c r="DM14" s="129">
        <v>43207</v>
      </c>
      <c r="DN14" s="129">
        <v>43208</v>
      </c>
      <c r="DO14" s="129">
        <v>43209</v>
      </c>
      <c r="DP14" s="129">
        <v>43210</v>
      </c>
      <c r="DQ14" s="129">
        <v>43211</v>
      </c>
      <c r="DR14" s="129">
        <v>43212</v>
      </c>
      <c r="DS14" s="129">
        <v>43213</v>
      </c>
      <c r="DT14" s="129">
        <v>43214</v>
      </c>
      <c r="DU14" s="129">
        <v>43215</v>
      </c>
      <c r="DV14" s="129">
        <v>43216</v>
      </c>
      <c r="DW14" s="129">
        <v>43217</v>
      </c>
      <c r="DX14" s="129">
        <v>43218</v>
      </c>
      <c r="DY14" s="129">
        <v>43219</v>
      </c>
      <c r="DZ14" s="129">
        <v>43220</v>
      </c>
      <c r="EA14" s="129">
        <v>43221</v>
      </c>
      <c r="EB14" s="129">
        <v>43222</v>
      </c>
      <c r="EC14" s="129">
        <v>43223</v>
      </c>
      <c r="ED14" s="129">
        <v>43224</v>
      </c>
      <c r="EE14" s="129">
        <v>43225</v>
      </c>
      <c r="EF14" s="129">
        <v>43226</v>
      </c>
      <c r="EG14" s="129">
        <v>43227</v>
      </c>
      <c r="EH14" s="129">
        <v>43228</v>
      </c>
      <c r="EI14" s="129">
        <v>43229</v>
      </c>
      <c r="EJ14" s="129">
        <v>43230</v>
      </c>
      <c r="EK14" s="129">
        <v>43231</v>
      </c>
      <c r="EL14" s="129">
        <v>43232</v>
      </c>
      <c r="EM14" s="129">
        <v>43233</v>
      </c>
      <c r="EN14" s="129">
        <v>43234</v>
      </c>
      <c r="EO14" s="129">
        <v>43235</v>
      </c>
      <c r="EP14" s="129">
        <v>43236</v>
      </c>
      <c r="EQ14" s="129">
        <v>43237</v>
      </c>
      <c r="ER14" s="129">
        <v>43238</v>
      </c>
      <c r="ES14" s="129">
        <v>43239</v>
      </c>
      <c r="ET14" s="129">
        <v>43240</v>
      </c>
      <c r="EU14" s="129">
        <v>43241</v>
      </c>
      <c r="EV14" s="129">
        <v>43242</v>
      </c>
      <c r="EW14" s="129">
        <v>43243</v>
      </c>
      <c r="EX14" s="129">
        <v>43244</v>
      </c>
      <c r="EY14" s="129">
        <v>43245</v>
      </c>
      <c r="EZ14" s="129">
        <v>43246</v>
      </c>
      <c r="FA14" s="129">
        <v>43247</v>
      </c>
      <c r="FB14" s="129">
        <v>43248</v>
      </c>
      <c r="FC14" s="129">
        <v>43249</v>
      </c>
      <c r="FD14" s="129">
        <v>43250</v>
      </c>
      <c r="FE14" s="129">
        <v>43251</v>
      </c>
      <c r="FF14" s="129">
        <v>43252</v>
      </c>
      <c r="FG14" s="129">
        <v>43253</v>
      </c>
      <c r="FH14" s="129">
        <v>43254</v>
      </c>
      <c r="FI14" s="129">
        <v>43255</v>
      </c>
      <c r="FJ14" s="129">
        <v>43256</v>
      </c>
      <c r="FK14" s="129">
        <v>43257</v>
      </c>
      <c r="FL14" s="129">
        <v>43258</v>
      </c>
      <c r="FM14" s="129">
        <v>43259</v>
      </c>
      <c r="FN14" s="129">
        <v>43260</v>
      </c>
      <c r="FO14" s="129">
        <v>43261</v>
      </c>
      <c r="FP14" s="129">
        <v>43262</v>
      </c>
      <c r="FQ14" s="129">
        <v>43263</v>
      </c>
      <c r="FR14" s="129">
        <v>43264</v>
      </c>
      <c r="FS14" s="129">
        <v>43265</v>
      </c>
      <c r="FT14" s="129">
        <v>43266</v>
      </c>
      <c r="FU14" s="129">
        <v>43267</v>
      </c>
      <c r="FV14" s="129">
        <v>43268</v>
      </c>
      <c r="FW14" s="129">
        <v>43269</v>
      </c>
      <c r="FX14" s="129">
        <v>43270</v>
      </c>
      <c r="FY14" s="129">
        <v>43271</v>
      </c>
      <c r="FZ14" s="129">
        <v>43272</v>
      </c>
      <c r="GA14" s="129">
        <v>43273</v>
      </c>
      <c r="GB14" s="129">
        <v>43274</v>
      </c>
      <c r="GC14" s="129">
        <v>43275</v>
      </c>
      <c r="GD14" s="129">
        <v>43276</v>
      </c>
      <c r="GE14" s="129">
        <v>43277</v>
      </c>
      <c r="GF14" s="129">
        <v>43278</v>
      </c>
      <c r="GG14" s="129">
        <v>43279</v>
      </c>
      <c r="GH14" s="129">
        <v>43280</v>
      </c>
      <c r="GI14" s="129">
        <v>43281</v>
      </c>
      <c r="GJ14" s="129">
        <v>43282</v>
      </c>
      <c r="GK14" s="129">
        <v>43283</v>
      </c>
      <c r="GL14" s="129">
        <v>43284</v>
      </c>
      <c r="GM14" s="129">
        <v>43285</v>
      </c>
      <c r="GN14" s="129">
        <v>43286</v>
      </c>
      <c r="GO14" s="129">
        <v>43287</v>
      </c>
      <c r="GP14" s="129">
        <v>43288</v>
      </c>
      <c r="GQ14" s="129">
        <v>43289</v>
      </c>
      <c r="GR14" s="129">
        <v>43290</v>
      </c>
      <c r="GS14" s="129">
        <v>43291</v>
      </c>
      <c r="GT14" s="129">
        <v>43292</v>
      </c>
      <c r="GU14" s="129">
        <v>43293</v>
      </c>
      <c r="GV14" s="129">
        <v>43294</v>
      </c>
      <c r="GW14" s="129">
        <v>43295</v>
      </c>
      <c r="GX14" s="129">
        <v>43296</v>
      </c>
      <c r="GY14" s="129">
        <v>43297</v>
      </c>
      <c r="GZ14" s="129">
        <v>43298</v>
      </c>
      <c r="HA14" s="129">
        <v>43299</v>
      </c>
      <c r="HB14" s="129">
        <v>43300</v>
      </c>
      <c r="HC14" s="129">
        <v>43301</v>
      </c>
      <c r="HD14" s="129">
        <v>43302</v>
      </c>
      <c r="HE14" s="129">
        <v>43303</v>
      </c>
      <c r="HF14" s="129">
        <v>43304</v>
      </c>
      <c r="HG14" s="129">
        <v>43305</v>
      </c>
      <c r="HH14" s="129">
        <v>43306</v>
      </c>
      <c r="HI14" s="129">
        <v>43307</v>
      </c>
      <c r="HJ14" s="129">
        <v>43308</v>
      </c>
      <c r="HK14" s="129">
        <v>43309</v>
      </c>
      <c r="HL14" s="129">
        <v>43310</v>
      </c>
      <c r="HM14" s="129">
        <v>43311</v>
      </c>
      <c r="HN14" s="129">
        <v>43312</v>
      </c>
      <c r="HO14" s="129">
        <v>43313</v>
      </c>
      <c r="HP14" s="129">
        <v>43314</v>
      </c>
      <c r="HQ14" s="129">
        <v>43315</v>
      </c>
      <c r="HR14" s="129">
        <v>43316</v>
      </c>
      <c r="HS14" s="129">
        <v>43317</v>
      </c>
      <c r="HT14" s="129">
        <v>43318</v>
      </c>
      <c r="HU14" s="129">
        <v>43319</v>
      </c>
      <c r="HV14" s="129">
        <v>43320</v>
      </c>
      <c r="HW14" s="129">
        <v>43321</v>
      </c>
      <c r="HX14" s="129">
        <v>43322</v>
      </c>
      <c r="HY14" s="129">
        <v>43323</v>
      </c>
      <c r="HZ14" s="129">
        <v>43324</v>
      </c>
      <c r="IA14" s="129">
        <v>43325</v>
      </c>
      <c r="IB14" s="129">
        <v>43326</v>
      </c>
      <c r="IC14" s="129">
        <v>43327</v>
      </c>
      <c r="ID14" s="129">
        <v>43328</v>
      </c>
      <c r="IE14" s="129">
        <v>43329</v>
      </c>
      <c r="IF14" s="129">
        <v>43330</v>
      </c>
      <c r="IG14" s="129">
        <v>43331</v>
      </c>
      <c r="IH14" s="129">
        <v>43332</v>
      </c>
      <c r="II14" s="129">
        <v>43333</v>
      </c>
      <c r="IJ14" s="129">
        <v>43334</v>
      </c>
      <c r="IK14" s="129">
        <v>43335</v>
      </c>
      <c r="IL14" s="129">
        <v>43336</v>
      </c>
      <c r="IM14" s="129">
        <v>43337</v>
      </c>
      <c r="IN14" s="129">
        <v>43338</v>
      </c>
      <c r="IO14" s="129">
        <v>43339</v>
      </c>
      <c r="IP14" s="129">
        <v>43340</v>
      </c>
      <c r="IQ14" s="129">
        <v>43341</v>
      </c>
      <c r="IR14" s="129">
        <v>43342</v>
      </c>
      <c r="IS14" s="129">
        <v>43343</v>
      </c>
      <c r="IT14" s="129">
        <v>43344</v>
      </c>
      <c r="IU14" s="129">
        <v>43345</v>
      </c>
      <c r="IV14" s="129">
        <v>43346</v>
      </c>
      <c r="IW14" s="129">
        <v>43347</v>
      </c>
      <c r="IX14" s="129">
        <v>43348</v>
      </c>
      <c r="IY14" s="129">
        <v>43349</v>
      </c>
      <c r="IZ14" s="129">
        <v>43350</v>
      </c>
      <c r="JA14" s="129">
        <v>43351</v>
      </c>
      <c r="JB14" s="129">
        <v>43352</v>
      </c>
      <c r="JC14" s="129">
        <v>43353</v>
      </c>
      <c r="JD14" s="129">
        <v>43354</v>
      </c>
      <c r="JE14" s="129">
        <v>43355</v>
      </c>
      <c r="JF14" s="129">
        <v>43356</v>
      </c>
      <c r="JG14" s="129">
        <v>43357</v>
      </c>
      <c r="JH14" s="129">
        <v>43358</v>
      </c>
      <c r="JI14" s="129">
        <v>43359</v>
      </c>
      <c r="JJ14" s="129">
        <v>43360</v>
      </c>
      <c r="JK14" s="129">
        <v>43361</v>
      </c>
      <c r="JL14" s="129">
        <v>43362</v>
      </c>
      <c r="JM14" s="129">
        <v>43363</v>
      </c>
      <c r="JN14" s="129">
        <v>43364</v>
      </c>
      <c r="JO14" s="129">
        <v>43365</v>
      </c>
      <c r="JP14" s="129">
        <v>43366</v>
      </c>
      <c r="JQ14" s="129">
        <v>43367</v>
      </c>
      <c r="JR14" s="129">
        <v>43368</v>
      </c>
      <c r="JS14" s="129">
        <v>43369</v>
      </c>
      <c r="JT14" s="129">
        <v>43370</v>
      </c>
      <c r="JU14" s="129">
        <v>43371</v>
      </c>
      <c r="JV14" s="129">
        <v>43372</v>
      </c>
      <c r="JW14" s="129">
        <v>43373</v>
      </c>
      <c r="JX14" s="129">
        <v>43374</v>
      </c>
      <c r="JY14" s="129">
        <v>43375</v>
      </c>
      <c r="JZ14" s="129">
        <v>43376</v>
      </c>
      <c r="KA14" s="129">
        <v>43377</v>
      </c>
      <c r="KB14" s="129">
        <v>43378</v>
      </c>
      <c r="KC14" s="129">
        <v>43379</v>
      </c>
      <c r="KD14" s="129">
        <v>43380</v>
      </c>
      <c r="KE14" s="129">
        <v>43381</v>
      </c>
      <c r="KF14" s="129">
        <v>43382</v>
      </c>
      <c r="KG14" s="129">
        <v>43383</v>
      </c>
      <c r="KH14" s="129">
        <v>43384</v>
      </c>
      <c r="KI14" s="129">
        <v>43385</v>
      </c>
      <c r="KJ14" s="129">
        <v>43386</v>
      </c>
      <c r="KK14" s="129">
        <v>43387</v>
      </c>
      <c r="KL14" s="129">
        <v>43388</v>
      </c>
      <c r="KM14" s="129">
        <v>43389</v>
      </c>
      <c r="KN14" s="129">
        <v>43390</v>
      </c>
      <c r="KO14" s="129">
        <v>43391</v>
      </c>
      <c r="KP14" s="129">
        <v>43392</v>
      </c>
      <c r="KQ14" s="129">
        <v>43393</v>
      </c>
      <c r="KR14" s="129">
        <v>43394</v>
      </c>
      <c r="KS14" s="129">
        <v>43395</v>
      </c>
      <c r="KT14" s="129">
        <v>43396</v>
      </c>
      <c r="KU14" s="129">
        <v>43397</v>
      </c>
      <c r="KV14" s="129">
        <v>43398</v>
      </c>
      <c r="KW14" s="129">
        <v>43399</v>
      </c>
      <c r="KX14" s="129">
        <v>43400</v>
      </c>
      <c r="KY14" s="129">
        <v>43401</v>
      </c>
      <c r="KZ14" s="129">
        <v>43402</v>
      </c>
      <c r="LA14" s="129">
        <v>43403</v>
      </c>
      <c r="LB14" s="129">
        <v>43404</v>
      </c>
      <c r="LC14" s="129">
        <v>43405</v>
      </c>
      <c r="LD14" s="129">
        <v>43406</v>
      </c>
      <c r="LE14" s="129">
        <v>43407</v>
      </c>
      <c r="LF14" s="129">
        <v>43408</v>
      </c>
      <c r="LG14" s="129">
        <v>43409</v>
      </c>
      <c r="LH14" s="129">
        <v>43410</v>
      </c>
      <c r="LI14" s="129">
        <v>43411</v>
      </c>
      <c r="LJ14" s="129">
        <v>43412</v>
      </c>
      <c r="LK14" s="129">
        <v>43413</v>
      </c>
      <c r="LL14" s="129">
        <v>43414</v>
      </c>
      <c r="LM14" s="129">
        <v>43415</v>
      </c>
      <c r="LN14" s="129">
        <v>43416</v>
      </c>
      <c r="LO14" s="129">
        <v>43417</v>
      </c>
      <c r="LP14" s="129">
        <v>43418</v>
      </c>
      <c r="LQ14" s="129">
        <v>43419</v>
      </c>
      <c r="LR14" s="129">
        <v>43420</v>
      </c>
      <c r="LS14" s="129">
        <v>43421</v>
      </c>
      <c r="LT14" s="129">
        <v>43422</v>
      </c>
      <c r="LU14" s="129">
        <v>43423</v>
      </c>
      <c r="LV14" s="129">
        <v>43424</v>
      </c>
      <c r="LW14" s="129">
        <v>43425</v>
      </c>
      <c r="LX14" s="129">
        <v>43426</v>
      </c>
      <c r="LY14" s="129">
        <v>43427</v>
      </c>
      <c r="LZ14" s="129">
        <v>43428</v>
      </c>
      <c r="MA14" s="129">
        <v>43429</v>
      </c>
      <c r="MB14" s="129">
        <v>43430</v>
      </c>
      <c r="MC14" s="129">
        <v>43431</v>
      </c>
      <c r="MD14" s="129">
        <v>43432</v>
      </c>
      <c r="ME14" s="129">
        <v>43433</v>
      </c>
      <c r="MF14" s="129">
        <v>43434</v>
      </c>
      <c r="MG14" s="129">
        <v>43435</v>
      </c>
      <c r="MH14" s="129">
        <v>43436</v>
      </c>
      <c r="MI14" s="129">
        <v>43437</v>
      </c>
      <c r="MJ14" s="129">
        <v>43438</v>
      </c>
      <c r="MK14" s="129">
        <v>43439</v>
      </c>
      <c r="ML14" s="129">
        <v>43440</v>
      </c>
      <c r="MM14" s="129">
        <v>43441</v>
      </c>
      <c r="MN14" s="129">
        <v>43442</v>
      </c>
      <c r="MO14" s="129">
        <v>43443</v>
      </c>
      <c r="MP14" s="129">
        <v>43444</v>
      </c>
      <c r="MQ14" s="129">
        <v>43445</v>
      </c>
      <c r="MR14" s="129">
        <v>43446</v>
      </c>
      <c r="MS14" s="129">
        <v>43447</v>
      </c>
      <c r="MT14" s="129">
        <v>43448</v>
      </c>
      <c r="MU14" s="129">
        <v>43449</v>
      </c>
      <c r="MV14" s="129">
        <v>43450</v>
      </c>
      <c r="MW14" s="129">
        <v>43451</v>
      </c>
      <c r="MX14" s="129">
        <v>43452</v>
      </c>
      <c r="MY14" s="129">
        <v>43453</v>
      </c>
      <c r="MZ14" s="129">
        <v>43454</v>
      </c>
      <c r="NA14" s="129">
        <v>43455</v>
      </c>
      <c r="NB14" s="129">
        <v>43456</v>
      </c>
      <c r="NC14" s="129">
        <v>43457</v>
      </c>
      <c r="ND14" s="129">
        <v>43458</v>
      </c>
      <c r="NE14" s="129">
        <v>43459</v>
      </c>
      <c r="NF14" s="129">
        <v>43460</v>
      </c>
      <c r="NG14" s="129">
        <v>43461</v>
      </c>
      <c r="NH14" s="129">
        <v>43462</v>
      </c>
      <c r="NI14" s="129">
        <v>43463</v>
      </c>
      <c r="NJ14" s="129">
        <v>43464</v>
      </c>
      <c r="NK14" s="129">
        <v>43465</v>
      </c>
      <c r="NL14" s="129">
        <v>43466</v>
      </c>
      <c r="NM14" s="129">
        <v>43467</v>
      </c>
      <c r="NN14" s="129">
        <v>43468</v>
      </c>
      <c r="NO14" s="129">
        <v>43469</v>
      </c>
      <c r="NP14" s="129">
        <v>43470</v>
      </c>
      <c r="NQ14" s="129">
        <v>43471</v>
      </c>
    </row>
    <row r="15" spans="1:381" ht="28.5" x14ac:dyDescent="0.2">
      <c r="A15" s="111"/>
      <c r="B15" s="111"/>
      <c r="C15" s="112"/>
      <c r="D15" s="116" t="s">
        <v>67</v>
      </c>
      <c r="E15" s="116" t="s">
        <v>73</v>
      </c>
      <c r="F15" s="116" t="s">
        <v>74</v>
      </c>
      <c r="G15" s="116" t="s">
        <v>75</v>
      </c>
      <c r="H15" s="116" t="s">
        <v>85</v>
      </c>
      <c r="I15" s="116" t="s">
        <v>76</v>
      </c>
      <c r="J15" s="107"/>
      <c r="K15" s="113"/>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c r="CB15" s="90"/>
      <c r="CC15" s="90"/>
      <c r="CD15" s="90"/>
      <c r="CE15" s="90"/>
      <c r="CF15" s="90"/>
      <c r="CG15" s="90"/>
      <c r="CH15" s="90"/>
      <c r="CI15" s="90"/>
      <c r="CJ15" s="90"/>
      <c r="CK15" s="90"/>
      <c r="CL15" s="90"/>
      <c r="CM15" s="90"/>
      <c r="CN15" s="90"/>
      <c r="CO15" s="90"/>
      <c r="CP15" s="90"/>
      <c r="CQ15" s="90"/>
      <c r="CR15" s="90"/>
      <c r="CS15" s="90"/>
      <c r="CT15" s="90"/>
      <c r="CU15" s="90"/>
      <c r="CV15" s="90"/>
      <c r="CW15" s="90"/>
      <c r="CX15" s="90"/>
      <c r="CY15" s="90"/>
      <c r="CZ15" s="90"/>
      <c r="DA15" s="90"/>
      <c r="DB15" s="90"/>
      <c r="DC15" s="90"/>
      <c r="DD15" s="90"/>
      <c r="DE15" s="90"/>
      <c r="DF15" s="90"/>
      <c r="DG15" s="90"/>
      <c r="DH15" s="90"/>
      <c r="DI15" s="90"/>
      <c r="DJ15" s="90"/>
      <c r="DK15" s="90"/>
      <c r="DL15" s="90"/>
      <c r="DM15" s="90"/>
      <c r="DN15" s="90"/>
      <c r="DO15" s="90"/>
      <c r="DP15" s="90"/>
      <c r="DQ15" s="90"/>
      <c r="DR15" s="90"/>
      <c r="DS15" s="90"/>
      <c r="DT15" s="90"/>
      <c r="DU15" s="90"/>
      <c r="DV15" s="90"/>
      <c r="DW15" s="90"/>
      <c r="DX15" s="90"/>
      <c r="DY15" s="90"/>
      <c r="DZ15" s="90"/>
      <c r="EA15" s="90"/>
      <c r="EB15" s="90"/>
      <c r="EC15" s="90"/>
      <c r="ED15" s="90"/>
      <c r="EE15" s="90"/>
      <c r="EF15" s="90"/>
      <c r="EG15" s="90"/>
      <c r="EH15" s="90"/>
      <c r="EI15" s="90"/>
      <c r="EJ15" s="90"/>
      <c r="EK15" s="90"/>
      <c r="EL15" s="90"/>
      <c r="EM15" s="90"/>
      <c r="EN15" s="90"/>
      <c r="EO15" s="90"/>
      <c r="EP15" s="90"/>
      <c r="EQ15" s="90"/>
      <c r="ER15" s="90"/>
      <c r="ES15" s="90"/>
      <c r="ET15" s="90"/>
      <c r="EU15" s="90"/>
      <c r="EV15" s="90"/>
      <c r="EW15" s="90"/>
      <c r="EX15" s="90"/>
      <c r="EY15" s="90"/>
      <c r="EZ15" s="90"/>
      <c r="FA15" s="90"/>
      <c r="FB15" s="90"/>
      <c r="FC15" s="90"/>
      <c r="FD15" s="90"/>
      <c r="FE15" s="90"/>
      <c r="FF15" s="90"/>
      <c r="FG15" s="90"/>
      <c r="FH15" s="90"/>
      <c r="FI15" s="90"/>
      <c r="FJ15" s="90"/>
      <c r="FK15" s="90"/>
      <c r="FL15" s="90"/>
      <c r="FM15" s="90"/>
      <c r="FN15" s="90"/>
      <c r="FO15" s="90"/>
      <c r="FP15" s="90"/>
      <c r="FQ15" s="90"/>
      <c r="FR15" s="90"/>
      <c r="FS15" s="90"/>
      <c r="FT15" s="90"/>
      <c r="FU15" s="90"/>
      <c r="FV15" s="90"/>
      <c r="FW15" s="90"/>
      <c r="FX15" s="90"/>
      <c r="FY15" s="90"/>
      <c r="FZ15" s="90"/>
    </row>
    <row r="16" spans="1:381" x14ac:dyDescent="0.2">
      <c r="G16" s="107"/>
      <c r="H16" s="107"/>
      <c r="I16" s="107"/>
      <c r="K16" s="90"/>
      <c r="L16" s="90"/>
      <c r="M16" s="90"/>
      <c r="N16" s="90"/>
      <c r="O16" s="90"/>
      <c r="P16" s="90" t="str">
        <f>IF(ISERROR(HLOOKUP(P1,$D$14:$I$15,1,0))," ","E")</f>
        <v xml:space="preserve"> </v>
      </c>
      <c r="BO16" s="90"/>
    </row>
    <row r="17" spans="1:150" ht="21" customHeight="1" x14ac:dyDescent="0.3">
      <c r="B17" s="313" t="e">
        <f>#REF!</f>
        <v>#REF!</v>
      </c>
      <c r="C17" s="313"/>
      <c r="D17" s="313"/>
      <c r="E17" s="313"/>
      <c r="F17" s="313"/>
      <c r="G17" s="313"/>
      <c r="H17" s="313"/>
      <c r="I17" s="313"/>
      <c r="J17" s="313"/>
      <c r="K17" s="117"/>
      <c r="L17" s="117"/>
      <c r="BO17" s="90"/>
    </row>
    <row r="18" spans="1:150" ht="18" x14ac:dyDescent="0.2">
      <c r="A18" s="118"/>
      <c r="B18" s="314" t="s">
        <v>39</v>
      </c>
      <c r="C18" s="314"/>
      <c r="D18" s="314"/>
      <c r="E18" s="314"/>
      <c r="F18" s="315"/>
      <c r="G18" s="315"/>
      <c r="H18" s="315"/>
      <c r="I18" s="315"/>
      <c r="J18" s="315"/>
      <c r="K18" s="117"/>
      <c r="L18" s="117"/>
      <c r="BO18" s="90"/>
    </row>
    <row r="19" spans="1:150" ht="18" x14ac:dyDescent="0.2">
      <c r="A19" s="118" t="s">
        <v>62</v>
      </c>
      <c r="B19" s="311" t="s">
        <v>78</v>
      </c>
      <c r="C19" s="312"/>
      <c r="D19" s="312"/>
      <c r="E19" s="312"/>
      <c r="F19" s="316" t="s">
        <v>79</v>
      </c>
      <c r="G19" s="317"/>
      <c r="H19" s="317"/>
      <c r="I19" s="317"/>
      <c r="J19" s="318"/>
      <c r="K19" s="90"/>
      <c r="L19" s="90"/>
      <c r="U19" s="90"/>
      <c r="V19" s="90"/>
      <c r="W19" s="90"/>
      <c r="X19" s="90"/>
      <c r="Y19" s="90"/>
      <c r="Z19" s="90"/>
      <c r="AA19" s="90"/>
      <c r="AB19" s="90"/>
      <c r="AC19" s="90"/>
      <c r="AD19" s="90"/>
      <c r="AE19" s="90"/>
      <c r="AF19" s="90"/>
      <c r="AG19" s="90"/>
      <c r="AH19" s="90"/>
      <c r="AI19" s="90"/>
      <c r="AJ19" s="90"/>
      <c r="AK19" s="90"/>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W19" s="90"/>
      <c r="BX19" s="90"/>
      <c r="BY19" s="90"/>
      <c r="BZ19" s="90"/>
      <c r="CA19" s="90"/>
      <c r="CB19" s="90"/>
      <c r="CC19" s="90"/>
      <c r="CD19" s="90"/>
      <c r="CE19" s="90"/>
      <c r="CF19" s="90"/>
      <c r="CG19" s="90"/>
      <c r="CH19" s="90"/>
      <c r="CI19" s="90"/>
      <c r="CJ19" s="90"/>
      <c r="CK19" s="90"/>
      <c r="CL19" s="90"/>
      <c r="CM19" s="90"/>
      <c r="CN19" s="90"/>
      <c r="CO19" s="90"/>
      <c r="CP19" s="90"/>
      <c r="CQ19" s="90"/>
      <c r="CR19" s="90"/>
      <c r="CS19" s="90"/>
      <c r="CT19" s="90"/>
      <c r="CU19" s="90"/>
      <c r="CV19" s="90"/>
      <c r="CW19" s="90"/>
      <c r="CX19" s="90"/>
      <c r="CY19" s="90"/>
      <c r="CZ19" s="90"/>
      <c r="DA19" s="90"/>
      <c r="DB19" s="90"/>
      <c r="DC19" s="90"/>
      <c r="DD19" s="90"/>
      <c r="DE19" s="90"/>
      <c r="DF19" s="90"/>
      <c r="DG19" s="90"/>
      <c r="DH19" s="90"/>
      <c r="DI19" s="90"/>
      <c r="DJ19" s="90"/>
      <c r="DK19" s="90"/>
      <c r="DL19" s="90"/>
      <c r="DM19" s="90"/>
      <c r="DN19" s="90"/>
      <c r="DO19" s="90"/>
      <c r="DP19" s="90"/>
      <c r="DQ19" s="90"/>
      <c r="DR19" s="90"/>
      <c r="DS19" s="90"/>
      <c r="DT19" s="90"/>
      <c r="DU19" s="90"/>
      <c r="DV19" s="90"/>
      <c r="DW19" s="90"/>
      <c r="DX19" s="90"/>
      <c r="DY19" s="90"/>
      <c r="DZ19" s="90"/>
      <c r="EA19" s="90"/>
      <c r="EB19" s="90"/>
      <c r="EC19" s="90"/>
      <c r="ED19" s="90"/>
      <c r="EE19" s="90"/>
      <c r="EF19" s="90"/>
      <c r="EG19" s="90"/>
      <c r="EH19" s="90"/>
      <c r="EI19" s="90"/>
      <c r="EJ19" s="90"/>
      <c r="EK19" s="90"/>
      <c r="EL19" s="90"/>
      <c r="EM19" s="90"/>
      <c r="EN19" s="90"/>
      <c r="EO19" s="90"/>
      <c r="EP19" s="90"/>
      <c r="EQ19" s="90"/>
      <c r="ER19" s="90"/>
      <c r="ES19" s="90"/>
      <c r="ET19" s="90"/>
    </row>
    <row r="20" spans="1:150" ht="18" x14ac:dyDescent="0.25">
      <c r="A20" s="119">
        <v>1</v>
      </c>
      <c r="B20" s="173"/>
      <c r="C20" s="131"/>
      <c r="D20" s="131"/>
      <c r="E20" s="132"/>
      <c r="F20" s="122"/>
      <c r="G20" s="121"/>
      <c r="H20" s="120"/>
      <c r="I20" s="120"/>
      <c r="J20" s="123"/>
      <c r="K20" s="319">
        <f>IF(ISERROR(HLOOKUP(A20,$K$11:$NL$14,4,0)), K21, HLOOKUP(A20,$K$11:$NL$14,4,0))</f>
        <v>43311</v>
      </c>
      <c r="L20" s="320"/>
      <c r="M20" s="91" t="str">
        <f>IF(K20=K21,CONCATENATE(A20," - ",A21,"  ",B22, " - ",B21), " ")</f>
        <v xml:space="preserve"> </v>
      </c>
      <c r="N20" s="91" t="str">
        <f>IF(K20=K21,CONCATENATE( F20, " - ",F21), " ")</f>
        <v xml:space="preserve"> </v>
      </c>
      <c r="BO20" s="90"/>
    </row>
    <row r="21" spans="1:150" ht="18" x14ac:dyDescent="0.25">
      <c r="A21" s="119">
        <v>2</v>
      </c>
      <c r="B21" s="91" t="s">
        <v>191</v>
      </c>
      <c r="C21" s="131"/>
      <c r="D21" s="131"/>
      <c r="E21" s="132"/>
      <c r="F21" s="122"/>
      <c r="G21" s="121"/>
      <c r="H21" s="120"/>
      <c r="I21" s="120"/>
      <c r="J21" s="123"/>
      <c r="K21" s="319">
        <f>IF(ISERROR(HLOOKUP(A21,$K$11:$NL$14,4,0)), K22, HLOOKUP(A21,$K$11:$NL$14,4,0))</f>
        <v>43313</v>
      </c>
      <c r="L21" s="320"/>
      <c r="M21" s="91" t="str">
        <f>IF(K21=K22,CONCATENATE(A21," - ",A22,"  ",B21, " - ",#REF!), " ")</f>
        <v xml:space="preserve"> </v>
      </c>
      <c r="N21" s="91" t="str">
        <f t="shared" ref="N21:N84" si="64">IF(K21=K22,CONCATENATE( F21, " - ",F22), " ")</f>
        <v xml:space="preserve"> </v>
      </c>
    </row>
    <row r="22" spans="1:150" ht="18" x14ac:dyDescent="0.25">
      <c r="A22" s="119">
        <v>3</v>
      </c>
      <c r="B22" s="133" t="s">
        <v>192</v>
      </c>
      <c r="C22" s="131"/>
      <c r="D22" s="131"/>
      <c r="E22" s="132"/>
      <c r="F22" s="122"/>
      <c r="G22" s="121"/>
      <c r="H22" s="120"/>
      <c r="I22" s="120"/>
      <c r="J22" s="123"/>
      <c r="K22" s="319">
        <f t="shared" ref="K22:K84" si="65">IF(ISERROR(HLOOKUP(A22,$K$11:$NL$14,4,0)), K23, HLOOKUP(A22,$K$11:$NL$14,4,0))</f>
        <v>43314</v>
      </c>
      <c r="L22" s="320"/>
      <c r="M22" s="91" t="str">
        <f>IF(K22=K23,CONCATENATE(A22," - ",A23,"  ",#REF!, " - ",#REF!), " ")</f>
        <v xml:space="preserve"> </v>
      </c>
      <c r="N22" s="91" t="str">
        <f t="shared" si="64"/>
        <v xml:space="preserve"> </v>
      </c>
    </row>
    <row r="23" spans="1:150" ht="18" x14ac:dyDescent="0.25">
      <c r="A23" s="119">
        <v>4</v>
      </c>
      <c r="B23" s="170" t="s">
        <v>193</v>
      </c>
      <c r="C23" s="131"/>
      <c r="D23" s="131"/>
      <c r="E23" s="132"/>
      <c r="F23" s="122"/>
      <c r="G23" s="121"/>
      <c r="H23" s="120"/>
      <c r="I23" s="120"/>
      <c r="J23" s="123"/>
      <c r="K23" s="319">
        <f t="shared" si="65"/>
        <v>43320</v>
      </c>
      <c r="L23" s="320"/>
      <c r="M23" s="91" t="str">
        <f>IF(K23=K24,CONCATENATE(A23," - ",A24,"  ",#REF!, " - ",B24), " ")</f>
        <v xml:space="preserve"> </v>
      </c>
      <c r="N23" s="91" t="str">
        <f t="shared" si="64"/>
        <v xml:space="preserve"> </v>
      </c>
    </row>
    <row r="24" spans="1:150" ht="18" x14ac:dyDescent="0.25">
      <c r="A24" s="119">
        <v>5</v>
      </c>
      <c r="B24" s="171" t="s">
        <v>194</v>
      </c>
      <c r="C24" s="131"/>
      <c r="D24" s="131"/>
      <c r="E24" s="132"/>
      <c r="F24" s="122"/>
      <c r="G24" s="121"/>
      <c r="H24" s="120"/>
      <c r="I24" s="120"/>
      <c r="J24" s="123"/>
      <c r="K24" s="319">
        <f t="shared" si="65"/>
        <v>43321</v>
      </c>
      <c r="L24" s="320"/>
      <c r="M24" s="91" t="str">
        <f>IF(K24=K25,CONCATENATE(A24," - ",A25,"  ",B24, " - ",B23), " ")</f>
        <v xml:space="preserve"> </v>
      </c>
      <c r="N24" s="91" t="str">
        <f t="shared" si="64"/>
        <v xml:space="preserve"> </v>
      </c>
    </row>
    <row r="25" spans="1:150" ht="18" x14ac:dyDescent="0.25">
      <c r="A25" s="119">
        <v>6</v>
      </c>
      <c r="B25" s="135" t="s">
        <v>195</v>
      </c>
      <c r="C25" s="131"/>
      <c r="D25" s="131"/>
      <c r="E25" s="132"/>
      <c r="F25" s="122"/>
      <c r="G25" s="121"/>
      <c r="H25" s="120"/>
      <c r="I25" s="120"/>
      <c r="J25" s="123"/>
      <c r="K25" s="319">
        <f t="shared" si="65"/>
        <v>43325</v>
      </c>
      <c r="L25" s="320"/>
      <c r="M25" s="91" t="str">
        <f>IF(K25=K26,CONCATENATE(A25," - ",A26,"  ",B23, " - ",B25), " ")</f>
        <v xml:space="preserve"> </v>
      </c>
      <c r="N25" s="91" t="str">
        <f t="shared" si="64"/>
        <v xml:space="preserve"> </v>
      </c>
    </row>
    <row r="26" spans="1:150" ht="18" x14ac:dyDescent="0.25">
      <c r="A26" s="119">
        <v>7</v>
      </c>
      <c r="B26" s="133" t="s">
        <v>196</v>
      </c>
      <c r="C26" s="131"/>
      <c r="D26" s="131"/>
      <c r="E26" s="132"/>
      <c r="F26" s="122"/>
      <c r="G26" s="121"/>
      <c r="H26" s="120"/>
      <c r="I26" s="120"/>
      <c r="J26" s="123"/>
      <c r="K26" s="319">
        <f t="shared" si="65"/>
        <v>43327</v>
      </c>
      <c r="L26" s="320"/>
      <c r="M26" s="91" t="str">
        <f>IF(K26=K27,CONCATENATE(A26," - ",A27,"  ",B25, " - ",#REF!), " ")</f>
        <v xml:space="preserve"> </v>
      </c>
      <c r="N26" s="91" t="str">
        <f t="shared" si="64"/>
        <v xml:space="preserve"> </v>
      </c>
    </row>
    <row r="27" spans="1:150" ht="18" x14ac:dyDescent="0.25">
      <c r="A27" s="119">
        <v>8</v>
      </c>
      <c r="B27" s="133" t="s">
        <v>197</v>
      </c>
      <c r="C27" s="131"/>
      <c r="D27" s="131"/>
      <c r="E27" s="132"/>
      <c r="F27" s="122"/>
      <c r="G27" s="121"/>
      <c r="H27" s="120"/>
      <c r="I27" s="120"/>
      <c r="J27" s="123"/>
      <c r="K27" s="319">
        <f t="shared" si="65"/>
        <v>43328</v>
      </c>
      <c r="L27" s="320"/>
      <c r="M27" s="91" t="str">
        <f>IF(K27=K28,CONCATENATE(A27," - ",A28,"  ",#REF!, " - ",#REF!), " ")</f>
        <v xml:space="preserve"> </v>
      </c>
      <c r="N27" s="91" t="str">
        <f t="shared" si="64"/>
        <v xml:space="preserve"> </v>
      </c>
    </row>
    <row r="28" spans="1:150" ht="18" x14ac:dyDescent="0.25">
      <c r="A28" s="119">
        <v>9</v>
      </c>
      <c r="B28" s="133" t="s">
        <v>198</v>
      </c>
      <c r="C28" s="131"/>
      <c r="D28" s="131"/>
      <c r="E28" s="132"/>
      <c r="F28" s="122"/>
      <c r="G28" s="121"/>
      <c r="H28" s="120"/>
      <c r="I28" s="120"/>
      <c r="J28" s="123"/>
      <c r="K28" s="319">
        <f t="shared" si="65"/>
        <v>43332</v>
      </c>
      <c r="L28" s="320"/>
      <c r="M28" s="91" t="str">
        <f>IF(K28=K29,CONCATENATE(A28," - ",A29,"  ",#REF!, " - ",#REF!), " ")</f>
        <v xml:space="preserve"> </v>
      </c>
      <c r="N28" s="91" t="str">
        <f t="shared" si="64"/>
        <v xml:space="preserve"> </v>
      </c>
    </row>
    <row r="29" spans="1:150" ht="18" x14ac:dyDescent="0.25">
      <c r="A29" s="119">
        <v>10</v>
      </c>
      <c r="B29" s="133" t="s">
        <v>199</v>
      </c>
      <c r="C29" s="131"/>
      <c r="D29" s="175"/>
      <c r="E29" s="176"/>
      <c r="F29" s="122"/>
      <c r="G29" s="121"/>
      <c r="H29" s="120"/>
      <c r="I29" s="120"/>
      <c r="J29" s="123"/>
      <c r="K29" s="319">
        <f t="shared" si="65"/>
        <v>43334</v>
      </c>
      <c r="L29" s="320"/>
      <c r="M29" s="91" t="str">
        <f>IF(K29=K30,CONCATENATE(A29," - ",A30,"  ",#REF!, " - ",B26), " ")</f>
        <v xml:space="preserve"> </v>
      </c>
      <c r="N29" s="91" t="str">
        <f t="shared" si="64"/>
        <v xml:space="preserve"> </v>
      </c>
    </row>
    <row r="30" spans="1:150" ht="18" x14ac:dyDescent="0.25">
      <c r="A30" s="119">
        <v>11</v>
      </c>
      <c r="B30" s="133" t="s">
        <v>199</v>
      </c>
      <c r="C30" s="175"/>
      <c r="D30" s="175"/>
      <c r="E30" s="176"/>
      <c r="F30" s="122"/>
      <c r="G30" s="121"/>
      <c r="H30" s="120"/>
      <c r="I30" s="120"/>
      <c r="J30" s="123"/>
      <c r="K30" s="319">
        <f t="shared" si="65"/>
        <v>43335</v>
      </c>
      <c r="L30" s="320"/>
      <c r="M30" s="91" t="str">
        <f>IF(K30=K31,CONCATENATE(A30," - ",A31,"  ",B26, " - ",#REF!), " ")</f>
        <v xml:space="preserve"> </v>
      </c>
      <c r="N30" s="91" t="str">
        <f t="shared" si="64"/>
        <v xml:space="preserve"> </v>
      </c>
    </row>
    <row r="31" spans="1:150" ht="18" x14ac:dyDescent="0.25">
      <c r="A31" s="119">
        <v>12</v>
      </c>
      <c r="B31" s="133" t="s">
        <v>199</v>
      </c>
      <c r="C31" s="175"/>
      <c r="D31" s="175"/>
      <c r="E31" s="176"/>
      <c r="F31" s="122"/>
      <c r="G31" s="121"/>
      <c r="H31" s="120"/>
      <c r="I31" s="120"/>
      <c r="J31" s="123"/>
      <c r="K31" s="319">
        <f t="shared" si="65"/>
        <v>43339</v>
      </c>
      <c r="L31" s="320"/>
      <c r="M31" s="91" t="str">
        <f>IF(K31=K32,CONCATENATE(A31," - ",A32,"  ",#REF!, " - ",#REF!), " ")</f>
        <v xml:space="preserve"> </v>
      </c>
      <c r="N31" s="91" t="str">
        <f t="shared" si="64"/>
        <v xml:space="preserve"> </v>
      </c>
    </row>
    <row r="32" spans="1:150" ht="18" x14ac:dyDescent="0.25">
      <c r="A32" s="119">
        <v>13</v>
      </c>
      <c r="B32" s="133" t="s">
        <v>199</v>
      </c>
      <c r="C32" s="175"/>
      <c r="D32" s="175"/>
      <c r="E32" s="176"/>
      <c r="F32" s="122"/>
      <c r="G32" s="121"/>
      <c r="H32" s="120"/>
      <c r="I32" s="120"/>
      <c r="J32" s="123"/>
      <c r="K32" s="319">
        <f t="shared" si="65"/>
        <v>43341</v>
      </c>
      <c r="L32" s="320"/>
      <c r="M32" s="91" t="str">
        <f>IF(K32=K33,CONCATENATE(A32," - ",A33,"  ",#REF!, " - ",B27), " ")</f>
        <v xml:space="preserve"> </v>
      </c>
      <c r="N32" s="91" t="str">
        <f t="shared" si="64"/>
        <v xml:space="preserve"> </v>
      </c>
    </row>
    <row r="33" spans="1:14" ht="18" x14ac:dyDescent="0.25">
      <c r="A33" s="119">
        <v>14</v>
      </c>
      <c r="B33" s="133" t="s">
        <v>199</v>
      </c>
      <c r="C33" s="175"/>
      <c r="D33" s="175"/>
      <c r="E33" s="176"/>
      <c r="F33" s="122"/>
      <c r="G33" s="121"/>
      <c r="H33" s="120"/>
      <c r="I33" s="120"/>
      <c r="J33" s="123"/>
      <c r="K33" s="319">
        <f t="shared" si="65"/>
        <v>43342</v>
      </c>
      <c r="L33" s="320"/>
      <c r="M33" s="91" t="str">
        <f>IF(K33=K34,CONCATENATE(A33," - ",A34,"  ",B27, " - ",#REF!), " ")</f>
        <v xml:space="preserve"> </v>
      </c>
      <c r="N33" s="91" t="str">
        <f t="shared" si="64"/>
        <v xml:space="preserve"> </v>
      </c>
    </row>
    <row r="34" spans="1:14" ht="18" x14ac:dyDescent="0.25">
      <c r="A34" s="119">
        <v>15</v>
      </c>
      <c r="B34" s="174" t="s">
        <v>200</v>
      </c>
      <c r="C34" s="175"/>
      <c r="D34" s="177"/>
      <c r="E34" s="177"/>
      <c r="F34" s="122"/>
      <c r="G34" s="121"/>
      <c r="H34" s="120"/>
      <c r="I34" s="120"/>
      <c r="J34" s="123"/>
      <c r="K34" s="319">
        <f t="shared" si="65"/>
        <v>43346</v>
      </c>
      <c r="L34" s="320"/>
      <c r="M34" s="91" t="str">
        <f>IF(K34=K35,CONCATENATE(A34," - ",A35,"  ",#REF!, " - ",#REF!), " ")</f>
        <v xml:space="preserve"> </v>
      </c>
      <c r="N34" s="91" t="str">
        <f t="shared" si="64"/>
        <v xml:space="preserve"> </v>
      </c>
    </row>
    <row r="35" spans="1:14" ht="18" x14ac:dyDescent="0.25">
      <c r="A35" s="119">
        <v>16</v>
      </c>
      <c r="B35" s="174" t="s">
        <v>200</v>
      </c>
      <c r="C35" s="177"/>
      <c r="D35" s="131"/>
      <c r="E35" s="132"/>
      <c r="F35" s="122"/>
      <c r="G35" s="121"/>
      <c r="H35" s="120"/>
      <c r="I35" s="120"/>
      <c r="J35" s="123"/>
      <c r="K35" s="319">
        <f t="shared" si="65"/>
        <v>43348</v>
      </c>
      <c r="L35" s="320"/>
      <c r="M35" s="91" t="str">
        <f>IF(K35=K36,CONCATENATE(A35," - ",A36,"  ",#REF!, " - ",B28), " ")</f>
        <v xml:space="preserve"> </v>
      </c>
      <c r="N35" s="91" t="str">
        <f t="shared" si="64"/>
        <v xml:space="preserve"> </v>
      </c>
    </row>
    <row r="36" spans="1:14" ht="18" x14ac:dyDescent="0.25">
      <c r="A36" s="119">
        <v>17</v>
      </c>
      <c r="B36" s="174" t="s">
        <v>200</v>
      </c>
      <c r="C36" s="131"/>
      <c r="D36" s="131"/>
      <c r="E36" s="132"/>
      <c r="F36" s="122"/>
      <c r="G36" s="121"/>
      <c r="H36" s="120"/>
      <c r="I36" s="120"/>
      <c r="J36" s="123"/>
      <c r="K36" s="319">
        <f t="shared" si="65"/>
        <v>43349</v>
      </c>
      <c r="L36" s="320"/>
      <c r="M36" s="91" t="str">
        <f>IF(K36=K37,CONCATENATE(A36," - ",A37,"  ",B28, " - ",B37), " ")</f>
        <v xml:space="preserve"> </v>
      </c>
      <c r="N36" s="91" t="str">
        <f>IF(K36=K37,CONCATENATE( F36, " - ",F37), " ")</f>
        <v xml:space="preserve"> </v>
      </c>
    </row>
    <row r="37" spans="1:14" ht="18" x14ac:dyDescent="0.25">
      <c r="A37" s="119">
        <v>18</v>
      </c>
      <c r="B37" s="174" t="s">
        <v>200</v>
      </c>
      <c r="C37" s="131"/>
      <c r="D37" s="131"/>
      <c r="E37" s="132"/>
      <c r="F37" s="122"/>
      <c r="G37" s="121"/>
      <c r="H37" s="120"/>
      <c r="I37" s="120"/>
      <c r="J37" s="123"/>
      <c r="K37" s="319">
        <f t="shared" si="65"/>
        <v>43353</v>
      </c>
      <c r="L37" s="320"/>
      <c r="M37" s="91" t="str">
        <f t="shared" ref="M37:M99" si="66">IF(K37=K38,CONCATENATE(A37," - ",A38,"  ",B37, " - ",B38), " ")</f>
        <v xml:space="preserve"> </v>
      </c>
      <c r="N37" s="91" t="str">
        <f>IF(K37=K38,CONCATENATE( F37, " - ",F38), " ")</f>
        <v xml:space="preserve"> </v>
      </c>
    </row>
    <row r="38" spans="1:14" ht="18" x14ac:dyDescent="0.25">
      <c r="A38" s="119">
        <v>19</v>
      </c>
      <c r="B38" s="173" t="s">
        <v>205</v>
      </c>
      <c r="C38" s="131"/>
      <c r="D38" s="131"/>
      <c r="E38" s="132"/>
      <c r="F38" s="122" t="s">
        <v>213</v>
      </c>
      <c r="G38" s="121"/>
      <c r="H38" s="120"/>
      <c r="I38" s="120"/>
      <c r="J38" s="123"/>
      <c r="K38" s="319">
        <f t="shared" si="65"/>
        <v>43355</v>
      </c>
      <c r="L38" s="320"/>
      <c r="M38" s="91" t="str">
        <f t="shared" si="66"/>
        <v xml:space="preserve"> </v>
      </c>
      <c r="N38" s="91" t="str">
        <f>IF(K38=K39,CONCATENATE( F38, " - ",F39), " ")</f>
        <v xml:space="preserve"> </v>
      </c>
    </row>
    <row r="39" spans="1:14" ht="18" x14ac:dyDescent="0.25">
      <c r="A39" s="119">
        <v>20</v>
      </c>
      <c r="B39" s="173" t="s">
        <v>205</v>
      </c>
      <c r="C39" s="131"/>
      <c r="D39" s="131"/>
      <c r="E39" s="132"/>
      <c r="F39" s="122"/>
      <c r="G39" s="121"/>
      <c r="H39" s="120"/>
      <c r="I39" s="120"/>
      <c r="J39" s="123"/>
      <c r="K39" s="319">
        <f t="shared" si="65"/>
        <v>43356</v>
      </c>
      <c r="L39" s="320"/>
      <c r="M39" s="91" t="str">
        <f>IF(K39=K40,CONCATENATE(A39," - ",A40,"  ",B39, " - ",#REF!), " ")</f>
        <v xml:space="preserve"> </v>
      </c>
      <c r="N39" s="91" t="str">
        <f t="shared" si="64"/>
        <v xml:space="preserve"> </v>
      </c>
    </row>
    <row r="40" spans="1:14" ht="18" x14ac:dyDescent="0.25">
      <c r="A40" s="119">
        <v>21</v>
      </c>
      <c r="B40" s="173" t="s">
        <v>190</v>
      </c>
      <c r="C40" s="131"/>
      <c r="D40" s="131"/>
      <c r="E40" s="132"/>
      <c r="F40" s="122"/>
      <c r="G40" s="121"/>
      <c r="H40" s="120"/>
      <c r="I40" s="120"/>
      <c r="J40" s="123"/>
      <c r="K40" s="319">
        <f t="shared" si="65"/>
        <v>43362</v>
      </c>
      <c r="L40" s="320"/>
      <c r="M40" s="91" t="str">
        <f>IF(K40=K41,CONCATENATE(A40," - ",A41,"  ",#REF!, " - ",B29), " ")</f>
        <v xml:space="preserve"> </v>
      </c>
      <c r="N40" s="91" t="str">
        <f t="shared" si="64"/>
        <v xml:space="preserve"> </v>
      </c>
    </row>
    <row r="41" spans="1:14" ht="18" x14ac:dyDescent="0.25">
      <c r="A41" s="119">
        <v>22</v>
      </c>
      <c r="B41" s="173" t="s">
        <v>206</v>
      </c>
      <c r="C41" s="131"/>
      <c r="D41" s="131"/>
      <c r="E41" s="132"/>
      <c r="F41" s="122"/>
      <c r="G41" s="121"/>
      <c r="H41" s="120"/>
      <c r="I41" s="120"/>
      <c r="J41" s="123"/>
      <c r="K41" s="319">
        <f t="shared" si="65"/>
        <v>43363</v>
      </c>
      <c r="L41" s="320"/>
      <c r="M41" s="91" t="str">
        <f>IF(K41=K42,CONCATENATE(A41," - ",A42,"  ",B29, " - ",#REF!), " ")</f>
        <v xml:space="preserve"> </v>
      </c>
      <c r="N41" s="91" t="str">
        <f t="shared" si="64"/>
        <v xml:space="preserve"> </v>
      </c>
    </row>
    <row r="42" spans="1:14" ht="18" x14ac:dyDescent="0.25">
      <c r="A42" s="119">
        <v>23</v>
      </c>
      <c r="B42" s="133" t="s">
        <v>224</v>
      </c>
      <c r="C42" s="131"/>
      <c r="D42" s="131"/>
      <c r="E42" s="132"/>
      <c r="F42" s="122"/>
      <c r="G42" s="121"/>
      <c r="H42" s="120"/>
      <c r="I42" s="120"/>
      <c r="J42" s="123"/>
      <c r="K42" s="319">
        <f t="shared" si="65"/>
        <v>43367</v>
      </c>
      <c r="L42" s="320"/>
      <c r="M42" s="91" t="str">
        <f>IF(K42=K43,CONCATENATE(A42," - ",A43,"  ",#REF!, " - ",B43), " ")</f>
        <v xml:space="preserve"> </v>
      </c>
      <c r="N42" s="91" t="str">
        <f t="shared" si="64"/>
        <v xml:space="preserve"> </v>
      </c>
    </row>
    <row r="43" spans="1:14" ht="18" x14ac:dyDescent="0.25">
      <c r="A43" s="119">
        <v>24</v>
      </c>
      <c r="B43" s="133" t="s">
        <v>202</v>
      </c>
      <c r="C43" s="131"/>
      <c r="D43" s="131"/>
      <c r="E43" s="132"/>
      <c r="F43" s="122"/>
      <c r="G43" s="121"/>
      <c r="H43" s="120"/>
      <c r="I43" s="120"/>
      <c r="J43" s="123"/>
      <c r="K43" s="319">
        <f t="shared" si="65"/>
        <v>43369</v>
      </c>
      <c r="L43" s="320"/>
      <c r="M43" s="91" t="str">
        <f t="shared" si="66"/>
        <v xml:space="preserve"> </v>
      </c>
      <c r="N43" s="91" t="str">
        <f t="shared" si="64"/>
        <v xml:space="preserve"> </v>
      </c>
    </row>
    <row r="44" spans="1:14" ht="18" x14ac:dyDescent="0.25">
      <c r="A44" s="119">
        <v>25</v>
      </c>
      <c r="B44" s="133" t="s">
        <v>202</v>
      </c>
      <c r="C44" s="131"/>
      <c r="D44" s="131"/>
      <c r="E44" s="132"/>
      <c r="F44" s="122"/>
      <c r="G44" s="121"/>
      <c r="H44" s="120"/>
      <c r="I44" s="120"/>
      <c r="J44" s="123"/>
      <c r="K44" s="319">
        <f t="shared" si="65"/>
        <v>43370</v>
      </c>
      <c r="L44" s="320"/>
      <c r="M44" s="91" t="str">
        <f>IF(K44=K45,CONCATENATE(A44," - ",A45,"  ",B44, " - ",#REF!), " ")</f>
        <v xml:space="preserve"> </v>
      </c>
      <c r="N44" s="91" t="str">
        <f t="shared" si="64"/>
        <v xml:space="preserve"> </v>
      </c>
    </row>
    <row r="45" spans="1:14" ht="18" x14ac:dyDescent="0.25">
      <c r="A45" s="119">
        <v>26</v>
      </c>
      <c r="B45" s="172" t="s">
        <v>203</v>
      </c>
      <c r="C45" s="131"/>
      <c r="D45" s="175"/>
      <c r="E45" s="176"/>
      <c r="F45" s="122" t="s">
        <v>214</v>
      </c>
      <c r="G45" s="121"/>
      <c r="H45" s="120"/>
      <c r="I45" s="120"/>
      <c r="J45" s="123"/>
      <c r="K45" s="319">
        <f t="shared" si="65"/>
        <v>43374</v>
      </c>
      <c r="L45" s="320"/>
      <c r="M45" s="91" t="str">
        <f>IF(K45=K46,CONCATENATE(A45," - ",A46,"  ",#REF!, " - ",B30), " ")</f>
        <v xml:space="preserve"> </v>
      </c>
      <c r="N45" s="91" t="str">
        <f t="shared" si="64"/>
        <v xml:space="preserve"> </v>
      </c>
    </row>
    <row r="46" spans="1:14" ht="18" x14ac:dyDescent="0.25">
      <c r="A46" s="119">
        <v>27</v>
      </c>
      <c r="B46" s="173" t="s">
        <v>207</v>
      </c>
      <c r="C46" s="175"/>
      <c r="D46" s="175"/>
      <c r="E46" s="176"/>
      <c r="F46" s="122"/>
      <c r="G46" s="121"/>
      <c r="H46" s="120"/>
      <c r="I46" s="120"/>
      <c r="J46" s="123"/>
      <c r="K46" s="319">
        <f t="shared" si="65"/>
        <v>43376</v>
      </c>
      <c r="L46" s="320"/>
      <c r="M46" s="91" t="str">
        <f>IF(K46=K47,CONCATENATE(A46," - ",A47,"  ",B30, " - ",B31), " ")</f>
        <v xml:space="preserve"> </v>
      </c>
      <c r="N46" s="91" t="str">
        <f t="shared" si="64"/>
        <v xml:space="preserve"> </v>
      </c>
    </row>
    <row r="47" spans="1:14" ht="18" x14ac:dyDescent="0.25">
      <c r="A47" s="119">
        <v>28</v>
      </c>
      <c r="B47" s="173" t="s">
        <v>204</v>
      </c>
      <c r="C47" s="175"/>
      <c r="D47" s="175"/>
      <c r="E47" s="176"/>
      <c r="F47" s="122"/>
      <c r="G47" s="121"/>
      <c r="H47" s="120"/>
      <c r="I47" s="120"/>
      <c r="J47" s="123"/>
      <c r="K47" s="319">
        <f t="shared" si="65"/>
        <v>43381</v>
      </c>
      <c r="L47" s="320"/>
      <c r="M47" s="91" t="str">
        <f>IF(K47=K48,CONCATENATE(A47," - ",A48,"  ",B31, " - ",B48), " ")</f>
        <v xml:space="preserve"> </v>
      </c>
      <c r="N47" s="91" t="str">
        <f t="shared" si="64"/>
        <v xml:space="preserve"> </v>
      </c>
    </row>
    <row r="48" spans="1:14" ht="18" x14ac:dyDescent="0.25">
      <c r="A48" s="119">
        <v>29</v>
      </c>
      <c r="B48" s="134" t="s">
        <v>208</v>
      </c>
      <c r="C48" s="175"/>
      <c r="D48" s="175"/>
      <c r="E48" s="176"/>
      <c r="F48" s="122"/>
      <c r="G48" s="121"/>
      <c r="H48" s="120"/>
      <c r="I48" s="120"/>
      <c r="J48" s="123"/>
      <c r="K48" s="319">
        <f t="shared" si="65"/>
        <v>43383</v>
      </c>
      <c r="L48" s="320"/>
      <c r="M48" s="91" t="str">
        <f t="shared" si="66"/>
        <v xml:space="preserve"> </v>
      </c>
      <c r="N48" s="91" t="str">
        <f t="shared" si="64"/>
        <v xml:space="preserve"> </v>
      </c>
    </row>
    <row r="49" spans="1:14" ht="18" x14ac:dyDescent="0.25">
      <c r="A49" s="119">
        <v>30</v>
      </c>
      <c r="B49" s="134" t="s">
        <v>208</v>
      </c>
      <c r="C49" s="175"/>
      <c r="D49" s="175"/>
      <c r="E49" s="176"/>
      <c r="F49" s="122"/>
      <c r="G49" s="121"/>
      <c r="H49" s="120"/>
      <c r="I49" s="120"/>
      <c r="J49" s="123"/>
      <c r="K49" s="319">
        <f t="shared" si="65"/>
        <v>43384</v>
      </c>
      <c r="L49" s="320"/>
      <c r="M49" s="91" t="str">
        <f t="shared" si="66"/>
        <v xml:space="preserve"> </v>
      </c>
      <c r="N49" s="91" t="str">
        <f t="shared" si="64"/>
        <v xml:space="preserve"> </v>
      </c>
    </row>
    <row r="50" spans="1:14" ht="18" x14ac:dyDescent="0.25">
      <c r="A50" s="119">
        <v>31</v>
      </c>
      <c r="B50" s="134" t="s">
        <v>208</v>
      </c>
      <c r="C50" s="175"/>
      <c r="D50" s="175"/>
      <c r="E50" s="176"/>
      <c r="F50" s="122"/>
      <c r="G50" s="121"/>
      <c r="H50" s="120"/>
      <c r="I50" s="120"/>
      <c r="J50" s="123"/>
      <c r="K50" s="319">
        <f t="shared" si="65"/>
        <v>43388</v>
      </c>
      <c r="L50" s="320"/>
      <c r="M50" s="91" t="str">
        <f t="shared" si="66"/>
        <v xml:space="preserve"> </v>
      </c>
      <c r="N50" s="91" t="str">
        <f t="shared" si="64"/>
        <v xml:space="preserve"> </v>
      </c>
    </row>
    <row r="51" spans="1:14" ht="18" x14ac:dyDescent="0.25">
      <c r="A51" s="119">
        <v>32</v>
      </c>
      <c r="B51" s="134" t="s">
        <v>208</v>
      </c>
      <c r="C51" s="175"/>
      <c r="D51" s="131"/>
      <c r="E51" s="132"/>
      <c r="F51" s="122"/>
      <c r="G51" s="121"/>
      <c r="H51" s="120"/>
      <c r="I51" s="120"/>
      <c r="J51" s="123"/>
      <c r="K51" s="319">
        <f t="shared" si="65"/>
        <v>43390</v>
      </c>
      <c r="L51" s="320"/>
      <c r="M51" s="91" t="str">
        <f t="shared" si="66"/>
        <v xml:space="preserve"> </v>
      </c>
      <c r="N51" s="91" t="str">
        <f t="shared" si="64"/>
        <v xml:space="preserve"> </v>
      </c>
    </row>
    <row r="52" spans="1:14" ht="18" x14ac:dyDescent="0.25">
      <c r="A52" s="119">
        <v>33</v>
      </c>
      <c r="B52" s="134" t="s">
        <v>208</v>
      </c>
      <c r="C52" s="131"/>
      <c r="D52" s="131"/>
      <c r="E52" s="132"/>
      <c r="F52" s="122"/>
      <c r="G52" s="121"/>
      <c r="H52" s="120"/>
      <c r="I52" s="120"/>
      <c r="J52" s="123"/>
      <c r="K52" s="319">
        <f t="shared" si="65"/>
        <v>43391</v>
      </c>
      <c r="L52" s="320"/>
      <c r="M52" s="91" t="str">
        <f t="shared" si="66"/>
        <v xml:space="preserve"> </v>
      </c>
      <c r="N52" s="91" t="str">
        <f t="shared" si="64"/>
        <v xml:space="preserve"> </v>
      </c>
    </row>
    <row r="53" spans="1:14" ht="18" x14ac:dyDescent="0.25">
      <c r="A53" s="119">
        <v>34</v>
      </c>
      <c r="B53" s="134" t="s">
        <v>208</v>
      </c>
      <c r="C53" s="131"/>
      <c r="D53" s="131"/>
      <c r="E53" s="132"/>
      <c r="F53" s="122"/>
      <c r="G53" s="121"/>
      <c r="H53" s="120"/>
      <c r="I53" s="120"/>
      <c r="J53" s="123"/>
      <c r="K53" s="319">
        <f t="shared" si="65"/>
        <v>43395</v>
      </c>
      <c r="L53" s="320"/>
      <c r="M53" s="91" t="str">
        <f t="shared" si="66"/>
        <v xml:space="preserve"> </v>
      </c>
      <c r="N53" s="91" t="str">
        <f t="shared" si="64"/>
        <v xml:space="preserve"> </v>
      </c>
    </row>
    <row r="54" spans="1:14" ht="18" x14ac:dyDescent="0.25">
      <c r="A54" s="119">
        <v>35</v>
      </c>
      <c r="B54" s="134" t="s">
        <v>208</v>
      </c>
      <c r="C54" s="131"/>
      <c r="D54" s="120"/>
      <c r="E54" s="121"/>
      <c r="F54" s="122"/>
      <c r="G54" s="121"/>
      <c r="H54" s="120"/>
      <c r="I54" s="120"/>
      <c r="J54" s="123"/>
      <c r="K54" s="319">
        <f t="shared" si="65"/>
        <v>43397</v>
      </c>
      <c r="L54" s="320"/>
      <c r="M54" s="91" t="str">
        <f t="shared" si="66"/>
        <v xml:space="preserve"> </v>
      </c>
      <c r="N54" s="91" t="str">
        <f t="shared" si="64"/>
        <v xml:space="preserve"> </v>
      </c>
    </row>
    <row r="55" spans="1:14" ht="18" x14ac:dyDescent="0.2">
      <c r="A55" s="119">
        <v>36</v>
      </c>
      <c r="B55" s="134" t="s">
        <v>208</v>
      </c>
      <c r="C55" s="120"/>
      <c r="D55" s="120"/>
      <c r="E55" s="121"/>
      <c r="F55" s="122"/>
      <c r="G55" s="121"/>
      <c r="H55" s="120"/>
      <c r="I55" s="120"/>
      <c r="J55" s="123"/>
      <c r="K55" s="319">
        <f t="shared" si="65"/>
        <v>43398</v>
      </c>
      <c r="L55" s="320"/>
      <c r="M55" s="91" t="str">
        <f t="shared" si="66"/>
        <v xml:space="preserve"> </v>
      </c>
      <c r="N55" s="91" t="str">
        <f t="shared" si="64"/>
        <v xml:space="preserve"> </v>
      </c>
    </row>
    <row r="56" spans="1:14" ht="18" x14ac:dyDescent="0.2">
      <c r="A56" s="119">
        <v>37</v>
      </c>
      <c r="B56" s="134" t="s">
        <v>208</v>
      </c>
      <c r="C56" s="120"/>
      <c r="D56" s="120"/>
      <c r="E56" s="121"/>
      <c r="F56" s="122" t="s">
        <v>215</v>
      </c>
      <c r="G56" s="121"/>
      <c r="H56" s="120"/>
      <c r="I56" s="120"/>
      <c r="J56" s="123"/>
      <c r="K56" s="319">
        <f t="shared" si="65"/>
        <v>43402</v>
      </c>
      <c r="L56" s="320"/>
      <c r="M56" s="91" t="str">
        <f t="shared" si="66"/>
        <v xml:space="preserve"> </v>
      </c>
      <c r="N56" s="91" t="str">
        <f t="shared" si="64"/>
        <v xml:space="preserve"> </v>
      </c>
    </row>
    <row r="57" spans="1:14" ht="18" x14ac:dyDescent="0.2">
      <c r="A57" s="119">
        <v>38</v>
      </c>
      <c r="B57" s="134" t="s">
        <v>208</v>
      </c>
      <c r="C57" s="120"/>
      <c r="D57" s="120"/>
      <c r="E57" s="121"/>
      <c r="F57" s="122"/>
      <c r="G57" s="121"/>
      <c r="H57" s="120"/>
      <c r="I57" s="120"/>
      <c r="J57" s="123"/>
      <c r="K57" s="319">
        <f t="shared" si="65"/>
        <v>43404</v>
      </c>
      <c r="L57" s="320"/>
      <c r="M57" s="91" t="str">
        <f t="shared" si="66"/>
        <v xml:space="preserve"> </v>
      </c>
      <c r="N57" s="91" t="str">
        <f t="shared" si="64"/>
        <v xml:space="preserve"> </v>
      </c>
    </row>
    <row r="58" spans="1:14" ht="18" x14ac:dyDescent="0.2">
      <c r="A58" s="119">
        <v>39</v>
      </c>
      <c r="B58" s="124" t="s">
        <v>209</v>
      </c>
      <c r="C58" s="120"/>
      <c r="D58" s="120"/>
      <c r="E58" s="121"/>
      <c r="F58" s="122"/>
      <c r="G58" s="121"/>
      <c r="H58" s="120"/>
      <c r="I58" s="120"/>
      <c r="J58" s="123"/>
      <c r="K58" s="319">
        <f t="shared" si="65"/>
        <v>43405</v>
      </c>
      <c r="L58" s="320"/>
      <c r="M58" s="91" t="str">
        <f t="shared" si="66"/>
        <v xml:space="preserve"> </v>
      </c>
      <c r="N58" s="91" t="str">
        <f t="shared" si="64"/>
        <v xml:space="preserve"> </v>
      </c>
    </row>
    <row r="59" spans="1:14" ht="18" x14ac:dyDescent="0.2">
      <c r="A59" s="119">
        <v>40</v>
      </c>
      <c r="B59" s="124" t="s">
        <v>209</v>
      </c>
      <c r="C59" s="120"/>
      <c r="D59" s="120"/>
      <c r="E59" s="121"/>
      <c r="F59" s="122" t="s">
        <v>216</v>
      </c>
      <c r="G59" s="121"/>
      <c r="H59" s="120"/>
      <c r="I59" s="120"/>
      <c r="J59" s="123"/>
      <c r="K59" s="319">
        <f t="shared" si="65"/>
        <v>43409</v>
      </c>
      <c r="L59" s="320"/>
      <c r="M59" s="91" t="str">
        <f t="shared" si="66"/>
        <v xml:space="preserve"> </v>
      </c>
      <c r="N59" s="91" t="str">
        <f t="shared" si="64"/>
        <v xml:space="preserve"> </v>
      </c>
    </row>
    <row r="60" spans="1:14" ht="18" x14ac:dyDescent="0.2">
      <c r="A60" s="119">
        <v>41</v>
      </c>
      <c r="B60" s="124" t="s">
        <v>209</v>
      </c>
      <c r="C60" s="120"/>
      <c r="D60" s="120"/>
      <c r="E60" s="121"/>
      <c r="F60" s="122"/>
      <c r="G60" s="121"/>
      <c r="H60" s="120"/>
      <c r="I60" s="120"/>
      <c r="J60" s="123"/>
      <c r="K60" s="319">
        <f t="shared" si="65"/>
        <v>43411</v>
      </c>
      <c r="L60" s="320"/>
      <c r="M60" s="91" t="str">
        <f t="shared" si="66"/>
        <v xml:space="preserve"> </v>
      </c>
      <c r="N60" s="91" t="str">
        <f t="shared" si="64"/>
        <v xml:space="preserve"> </v>
      </c>
    </row>
    <row r="61" spans="1:14" ht="18" x14ac:dyDescent="0.2">
      <c r="A61" s="119">
        <v>42</v>
      </c>
      <c r="B61" s="133" t="s">
        <v>201</v>
      </c>
      <c r="C61" s="120"/>
      <c r="D61" s="120"/>
      <c r="E61" s="121"/>
      <c r="F61" s="122"/>
      <c r="G61" s="121"/>
      <c r="H61" s="120"/>
      <c r="I61" s="120"/>
      <c r="J61" s="123"/>
      <c r="K61" s="319">
        <f t="shared" si="65"/>
        <v>43412</v>
      </c>
      <c r="L61" s="320"/>
      <c r="M61" s="91" t="str">
        <f t="shared" si="66"/>
        <v xml:space="preserve"> </v>
      </c>
      <c r="N61" s="91" t="str">
        <f t="shared" si="64"/>
        <v xml:space="preserve"> </v>
      </c>
    </row>
    <row r="62" spans="1:14" ht="18" x14ac:dyDescent="0.2">
      <c r="A62" s="119">
        <v>43</v>
      </c>
      <c r="B62" s="124" t="s">
        <v>190</v>
      </c>
      <c r="C62" s="120"/>
      <c r="D62" s="120"/>
      <c r="E62" s="121"/>
      <c r="F62" s="122"/>
      <c r="G62" s="121"/>
      <c r="H62" s="120"/>
      <c r="I62" s="120"/>
      <c r="J62" s="123"/>
      <c r="K62" s="319">
        <f t="shared" si="65"/>
        <v>43418</v>
      </c>
      <c r="L62" s="320"/>
      <c r="M62" s="91" t="str">
        <f t="shared" si="66"/>
        <v xml:space="preserve"> </v>
      </c>
      <c r="N62" s="91" t="str">
        <f t="shared" si="64"/>
        <v xml:space="preserve"> </v>
      </c>
    </row>
    <row r="63" spans="1:14" ht="18" x14ac:dyDescent="0.2">
      <c r="A63" s="119">
        <v>44</v>
      </c>
      <c r="B63" s="133" t="s">
        <v>210</v>
      </c>
      <c r="C63" s="120"/>
      <c r="D63" s="120"/>
      <c r="E63" s="121"/>
      <c r="F63" s="122"/>
      <c r="G63" s="121"/>
      <c r="H63" s="120"/>
      <c r="I63" s="120"/>
      <c r="J63" s="123"/>
      <c r="K63" s="319">
        <f t="shared" si="65"/>
        <v>43419</v>
      </c>
      <c r="L63" s="320"/>
      <c r="M63" s="91" t="str">
        <f t="shared" si="66"/>
        <v xml:space="preserve"> </v>
      </c>
      <c r="N63" s="91" t="str">
        <f t="shared" si="64"/>
        <v xml:space="preserve"> </v>
      </c>
    </row>
    <row r="64" spans="1:14" ht="18" x14ac:dyDescent="0.2">
      <c r="A64" s="119">
        <v>45</v>
      </c>
      <c r="B64" s="124" t="s">
        <v>211</v>
      </c>
      <c r="C64" s="120"/>
      <c r="D64" s="120"/>
      <c r="E64" s="121"/>
      <c r="F64" s="122"/>
      <c r="G64" s="121"/>
      <c r="H64" s="120"/>
      <c r="I64" s="120"/>
      <c r="J64" s="123"/>
      <c r="K64" s="319">
        <f t="shared" si="65"/>
        <v>43423</v>
      </c>
      <c r="L64" s="320"/>
      <c r="M64" s="91" t="str">
        <f t="shared" si="66"/>
        <v xml:space="preserve"> </v>
      </c>
      <c r="N64" s="91" t="str">
        <f t="shared" si="64"/>
        <v xml:space="preserve"> </v>
      </c>
    </row>
    <row r="65" spans="1:14" ht="18" x14ac:dyDescent="0.2">
      <c r="A65" s="119">
        <v>46</v>
      </c>
      <c r="B65" s="124" t="s">
        <v>211</v>
      </c>
      <c r="C65" s="120"/>
      <c r="D65" s="120"/>
      <c r="E65" s="121"/>
      <c r="F65" s="122"/>
      <c r="G65" s="121"/>
      <c r="H65" s="120"/>
      <c r="I65" s="120"/>
      <c r="J65" s="123"/>
      <c r="K65" s="319">
        <f t="shared" si="65"/>
        <v>43425</v>
      </c>
      <c r="L65" s="320"/>
      <c r="M65" s="91" t="str">
        <f t="shared" si="66"/>
        <v xml:space="preserve"> </v>
      </c>
      <c r="N65" s="91" t="str">
        <f t="shared" si="64"/>
        <v xml:space="preserve"> </v>
      </c>
    </row>
    <row r="66" spans="1:14" ht="18" x14ac:dyDescent="0.2">
      <c r="A66" s="119">
        <v>47</v>
      </c>
      <c r="B66" s="124" t="s">
        <v>211</v>
      </c>
      <c r="C66" s="120"/>
      <c r="D66" s="120"/>
      <c r="E66" s="121"/>
      <c r="F66" s="122"/>
      <c r="G66" s="121"/>
      <c r="H66" s="120"/>
      <c r="I66" s="120"/>
      <c r="J66" s="123"/>
      <c r="K66" s="319">
        <f t="shared" si="65"/>
        <v>43426</v>
      </c>
      <c r="L66" s="320"/>
      <c r="M66" s="91" t="str">
        <f t="shared" si="66"/>
        <v xml:space="preserve"> </v>
      </c>
      <c r="N66" s="91" t="str">
        <f t="shared" si="64"/>
        <v xml:space="preserve"> </v>
      </c>
    </row>
    <row r="67" spans="1:14" ht="18" x14ac:dyDescent="0.2">
      <c r="A67" s="119">
        <v>48</v>
      </c>
      <c r="B67" s="124" t="s">
        <v>211</v>
      </c>
      <c r="C67" s="120"/>
      <c r="D67" s="120"/>
      <c r="E67" s="121"/>
      <c r="F67" s="122"/>
      <c r="G67" s="121"/>
      <c r="H67" s="120"/>
      <c r="I67" s="120"/>
      <c r="J67" s="123"/>
      <c r="K67" s="319">
        <f t="shared" si="65"/>
        <v>43430</v>
      </c>
      <c r="L67" s="320"/>
      <c r="M67" s="91" t="str">
        <f t="shared" si="66"/>
        <v xml:space="preserve"> </v>
      </c>
      <c r="N67" s="91" t="str">
        <f t="shared" si="64"/>
        <v xml:space="preserve"> </v>
      </c>
    </row>
    <row r="68" spans="1:14" ht="18" x14ac:dyDescent="0.2">
      <c r="A68" s="119">
        <v>49</v>
      </c>
      <c r="B68" s="124" t="s">
        <v>211</v>
      </c>
      <c r="C68" s="120"/>
      <c r="D68" s="120"/>
      <c r="E68" s="121"/>
      <c r="F68" s="122"/>
      <c r="G68" s="121"/>
      <c r="H68" s="120"/>
      <c r="I68" s="120"/>
      <c r="J68" s="123"/>
      <c r="K68" s="319">
        <f t="shared" ref="K68:K69" si="67">IF(ISERROR(HLOOKUP(A68,$K$11:$NL$14,4,0)), K69, HLOOKUP(A68,$K$11:$NL$14,4,0))</f>
        <v>43432</v>
      </c>
      <c r="L68" s="320"/>
      <c r="M68" s="91" t="str">
        <f t="shared" si="66"/>
        <v xml:space="preserve"> </v>
      </c>
      <c r="N68" s="91" t="str">
        <f t="shared" si="64"/>
        <v xml:space="preserve"> </v>
      </c>
    </row>
    <row r="69" spans="1:14" ht="18" x14ac:dyDescent="0.2">
      <c r="A69" s="119">
        <v>50</v>
      </c>
      <c r="B69" s="124" t="s">
        <v>211</v>
      </c>
      <c r="C69" s="120"/>
      <c r="D69" s="120"/>
      <c r="E69" s="121"/>
      <c r="F69" s="122"/>
      <c r="G69" s="121"/>
      <c r="H69" s="120"/>
      <c r="I69" s="120"/>
      <c r="J69" s="123"/>
      <c r="K69" s="319">
        <f t="shared" si="67"/>
        <v>43433</v>
      </c>
      <c r="L69" s="320"/>
      <c r="M69" s="91" t="str">
        <f t="shared" si="66"/>
        <v xml:space="preserve"> </v>
      </c>
      <c r="N69" s="91" t="str">
        <f t="shared" si="64"/>
        <v xml:space="preserve"> </v>
      </c>
    </row>
    <row r="70" spans="1:14" ht="18" x14ac:dyDescent="0.2">
      <c r="A70" s="119">
        <v>51</v>
      </c>
      <c r="B70" s="124" t="s">
        <v>211</v>
      </c>
      <c r="C70" s="120"/>
      <c r="D70" s="120"/>
      <c r="E70" s="121"/>
      <c r="F70" s="122"/>
      <c r="G70" s="121"/>
      <c r="H70" s="120"/>
      <c r="I70" s="120"/>
      <c r="J70" s="123"/>
      <c r="K70" s="319">
        <f t="shared" si="65"/>
        <v>43437</v>
      </c>
      <c r="L70" s="320"/>
      <c r="M70" s="91" t="str">
        <f t="shared" si="66"/>
        <v xml:space="preserve"> </v>
      </c>
      <c r="N70" s="91" t="str">
        <f t="shared" si="64"/>
        <v xml:space="preserve"> </v>
      </c>
    </row>
    <row r="71" spans="1:14" ht="18" x14ac:dyDescent="0.2">
      <c r="A71" s="119">
        <v>52</v>
      </c>
      <c r="B71" s="124" t="s">
        <v>211</v>
      </c>
      <c r="C71" s="120"/>
      <c r="D71" s="120"/>
      <c r="E71" s="121"/>
      <c r="F71" s="122"/>
      <c r="G71" s="121"/>
      <c r="H71" s="120"/>
      <c r="I71" s="120"/>
      <c r="J71" s="123"/>
      <c r="K71" s="319">
        <f t="shared" si="65"/>
        <v>43439</v>
      </c>
      <c r="L71" s="320"/>
      <c r="M71" s="91" t="str">
        <f t="shared" si="66"/>
        <v xml:space="preserve"> </v>
      </c>
      <c r="N71" s="91" t="str">
        <f t="shared" si="64"/>
        <v xml:space="preserve"> </v>
      </c>
    </row>
    <row r="72" spans="1:14" ht="18" x14ac:dyDescent="0.2">
      <c r="A72" s="119">
        <v>53</v>
      </c>
      <c r="B72" s="124" t="s">
        <v>212</v>
      </c>
      <c r="C72" s="120"/>
      <c r="D72" s="120"/>
      <c r="E72" s="121"/>
      <c r="F72" s="122"/>
      <c r="G72" s="121"/>
      <c r="H72" s="120"/>
      <c r="I72" s="120"/>
      <c r="J72" s="123"/>
      <c r="K72" s="319">
        <f t="shared" si="65"/>
        <v>43440</v>
      </c>
      <c r="L72" s="320"/>
      <c r="M72" s="91" t="str">
        <f t="shared" si="66"/>
        <v xml:space="preserve"> </v>
      </c>
      <c r="N72" s="91" t="str">
        <f t="shared" si="64"/>
        <v xml:space="preserve"> </v>
      </c>
    </row>
    <row r="73" spans="1:14" ht="18" x14ac:dyDescent="0.2">
      <c r="A73" s="119">
        <v>54</v>
      </c>
      <c r="B73" s="124"/>
      <c r="C73" s="120"/>
      <c r="D73" s="120"/>
      <c r="E73" s="121"/>
      <c r="F73" s="122"/>
      <c r="G73" s="121"/>
      <c r="H73" s="120"/>
      <c r="I73" s="120"/>
      <c r="J73" s="123"/>
      <c r="K73" s="319">
        <f t="shared" si="65"/>
        <v>0</v>
      </c>
      <c r="L73" s="320"/>
      <c r="M73" s="91" t="str">
        <f t="shared" si="66"/>
        <v xml:space="preserve">54 - 55   - </v>
      </c>
      <c r="N73" s="91" t="str">
        <f t="shared" si="64"/>
        <v xml:space="preserve"> - </v>
      </c>
    </row>
    <row r="74" spans="1:14" ht="18" x14ac:dyDescent="0.2">
      <c r="A74" s="119">
        <v>55</v>
      </c>
      <c r="B74" s="124"/>
      <c r="C74" s="120"/>
      <c r="D74" s="120"/>
      <c r="E74" s="121"/>
      <c r="F74" s="122"/>
      <c r="G74" s="121"/>
      <c r="H74" s="120"/>
      <c r="I74" s="120"/>
      <c r="J74" s="123"/>
      <c r="K74" s="319">
        <f t="shared" si="65"/>
        <v>0</v>
      </c>
      <c r="L74" s="320"/>
      <c r="M74" s="91" t="str">
        <f t="shared" si="66"/>
        <v xml:space="preserve">55 - 56   - </v>
      </c>
      <c r="N74" s="91" t="str">
        <f t="shared" si="64"/>
        <v xml:space="preserve"> - </v>
      </c>
    </row>
    <row r="75" spans="1:14" ht="18" x14ac:dyDescent="0.2">
      <c r="A75" s="119">
        <v>56</v>
      </c>
      <c r="B75" s="124"/>
      <c r="C75" s="120"/>
      <c r="D75" s="120"/>
      <c r="E75" s="121"/>
      <c r="F75" s="122"/>
      <c r="G75" s="121"/>
      <c r="H75" s="120"/>
      <c r="I75" s="120"/>
      <c r="J75" s="123"/>
      <c r="K75" s="319">
        <f t="shared" si="65"/>
        <v>0</v>
      </c>
      <c r="L75" s="320"/>
      <c r="M75" s="91" t="str">
        <f t="shared" si="66"/>
        <v xml:space="preserve">56 - 57   - </v>
      </c>
      <c r="N75" s="91" t="str">
        <f t="shared" si="64"/>
        <v xml:space="preserve"> - </v>
      </c>
    </row>
    <row r="76" spans="1:14" ht="18" x14ac:dyDescent="0.2">
      <c r="A76" s="119">
        <v>57</v>
      </c>
      <c r="B76" s="124"/>
      <c r="C76" s="120"/>
      <c r="D76" s="120"/>
      <c r="E76" s="121"/>
      <c r="F76" s="122"/>
      <c r="G76" s="121"/>
      <c r="H76" s="120"/>
      <c r="I76" s="120"/>
      <c r="J76" s="123"/>
      <c r="K76" s="319">
        <f t="shared" si="65"/>
        <v>0</v>
      </c>
      <c r="L76" s="320"/>
      <c r="M76" s="91" t="str">
        <f t="shared" si="66"/>
        <v xml:space="preserve">57 - 58   - </v>
      </c>
      <c r="N76" s="91" t="str">
        <f t="shared" si="64"/>
        <v xml:space="preserve"> - </v>
      </c>
    </row>
    <row r="77" spans="1:14" ht="18" x14ac:dyDescent="0.2">
      <c r="A77" s="119">
        <v>58</v>
      </c>
      <c r="B77" s="124"/>
      <c r="C77" s="120"/>
      <c r="D77" s="120"/>
      <c r="E77" s="121"/>
      <c r="F77" s="122"/>
      <c r="G77" s="121"/>
      <c r="H77" s="120"/>
      <c r="I77" s="120"/>
      <c r="J77" s="123"/>
      <c r="K77" s="319">
        <f t="shared" si="65"/>
        <v>0</v>
      </c>
      <c r="L77" s="320"/>
      <c r="M77" s="91" t="str">
        <f t="shared" si="66"/>
        <v xml:space="preserve">58 - 59   - </v>
      </c>
      <c r="N77" s="91" t="str">
        <f t="shared" si="64"/>
        <v xml:space="preserve"> - </v>
      </c>
    </row>
    <row r="78" spans="1:14" ht="18" x14ac:dyDescent="0.2">
      <c r="A78" s="119">
        <v>59</v>
      </c>
      <c r="B78" s="124"/>
      <c r="C78" s="120"/>
      <c r="D78" s="120"/>
      <c r="E78" s="121"/>
      <c r="F78" s="122"/>
      <c r="G78" s="121"/>
      <c r="H78" s="120"/>
      <c r="I78" s="120"/>
      <c r="J78" s="123"/>
      <c r="K78" s="319">
        <f t="shared" si="65"/>
        <v>0</v>
      </c>
      <c r="L78" s="320"/>
      <c r="M78" s="91" t="str">
        <f t="shared" si="66"/>
        <v xml:space="preserve">59 - 60   - </v>
      </c>
      <c r="N78" s="91" t="str">
        <f t="shared" si="64"/>
        <v xml:space="preserve"> - </v>
      </c>
    </row>
    <row r="79" spans="1:14" ht="18" x14ac:dyDescent="0.2">
      <c r="A79" s="119">
        <v>60</v>
      </c>
      <c r="B79" s="124"/>
      <c r="C79" s="120"/>
      <c r="D79" s="120"/>
      <c r="E79" s="121"/>
      <c r="F79" s="122"/>
      <c r="G79" s="121"/>
      <c r="H79" s="120"/>
      <c r="I79" s="120"/>
      <c r="J79" s="123"/>
      <c r="K79" s="319">
        <f t="shared" si="65"/>
        <v>0</v>
      </c>
      <c r="L79" s="320"/>
      <c r="M79" s="91" t="str">
        <f t="shared" si="66"/>
        <v xml:space="preserve">60 - 61   - </v>
      </c>
      <c r="N79" s="91" t="str">
        <f t="shared" si="64"/>
        <v xml:space="preserve"> - </v>
      </c>
    </row>
    <row r="80" spans="1:14" ht="18" x14ac:dyDescent="0.2">
      <c r="A80" s="119">
        <v>61</v>
      </c>
      <c r="B80" s="124"/>
      <c r="C80" s="120"/>
      <c r="D80" s="120"/>
      <c r="E80" s="121"/>
      <c r="F80" s="122"/>
      <c r="G80" s="121"/>
      <c r="H80" s="120"/>
      <c r="I80" s="120"/>
      <c r="J80" s="123"/>
      <c r="K80" s="319">
        <f t="shared" si="65"/>
        <v>0</v>
      </c>
      <c r="L80" s="320"/>
      <c r="M80" s="91" t="str">
        <f t="shared" si="66"/>
        <v xml:space="preserve">61 - 62   - </v>
      </c>
      <c r="N80" s="91" t="str">
        <f t="shared" si="64"/>
        <v xml:space="preserve"> - </v>
      </c>
    </row>
    <row r="81" spans="1:14" ht="18" x14ac:dyDescent="0.2">
      <c r="A81" s="119">
        <v>62</v>
      </c>
      <c r="B81" s="124"/>
      <c r="C81" s="120"/>
      <c r="D81" s="120"/>
      <c r="E81" s="121"/>
      <c r="F81" s="122"/>
      <c r="G81" s="121"/>
      <c r="H81" s="120"/>
      <c r="I81" s="120"/>
      <c r="J81" s="123"/>
      <c r="K81" s="319">
        <f t="shared" si="65"/>
        <v>0</v>
      </c>
      <c r="L81" s="320"/>
      <c r="M81" s="91" t="str">
        <f t="shared" si="66"/>
        <v xml:space="preserve">62 - 63   - </v>
      </c>
      <c r="N81" s="91" t="str">
        <f t="shared" si="64"/>
        <v xml:space="preserve"> - </v>
      </c>
    </row>
    <row r="82" spans="1:14" ht="18" x14ac:dyDescent="0.2">
      <c r="A82" s="119">
        <v>63</v>
      </c>
      <c r="B82" s="124"/>
      <c r="C82" s="120"/>
      <c r="D82" s="120"/>
      <c r="E82" s="121"/>
      <c r="F82" s="122"/>
      <c r="G82" s="121"/>
      <c r="H82" s="120"/>
      <c r="I82" s="120"/>
      <c r="J82" s="123"/>
      <c r="K82" s="319">
        <f t="shared" si="65"/>
        <v>0</v>
      </c>
      <c r="L82" s="320"/>
      <c r="M82" s="91" t="str">
        <f t="shared" si="66"/>
        <v xml:space="preserve">63 - 64   - </v>
      </c>
      <c r="N82" s="91" t="str">
        <f t="shared" si="64"/>
        <v xml:space="preserve"> - </v>
      </c>
    </row>
    <row r="83" spans="1:14" ht="18" x14ac:dyDescent="0.2">
      <c r="A83" s="119">
        <v>64</v>
      </c>
      <c r="B83" s="124"/>
      <c r="C83" s="120"/>
      <c r="D83" s="120"/>
      <c r="E83" s="121"/>
      <c r="F83" s="122"/>
      <c r="G83" s="121"/>
      <c r="H83" s="120"/>
      <c r="I83" s="120"/>
      <c r="J83" s="123"/>
      <c r="K83" s="319">
        <f t="shared" si="65"/>
        <v>0</v>
      </c>
      <c r="L83" s="320"/>
      <c r="M83" s="91" t="str">
        <f t="shared" si="66"/>
        <v xml:space="preserve">64 - 65   - </v>
      </c>
      <c r="N83" s="91" t="str">
        <f t="shared" si="64"/>
        <v xml:space="preserve"> - </v>
      </c>
    </row>
    <row r="84" spans="1:14" ht="18" x14ac:dyDescent="0.2">
      <c r="A84" s="119">
        <v>65</v>
      </c>
      <c r="B84" s="124"/>
      <c r="C84" s="120"/>
      <c r="D84" s="120"/>
      <c r="E84" s="121"/>
      <c r="F84" s="122"/>
      <c r="G84" s="121"/>
      <c r="H84" s="120"/>
      <c r="I84" s="120"/>
      <c r="J84" s="123"/>
      <c r="K84" s="319">
        <f t="shared" si="65"/>
        <v>0</v>
      </c>
      <c r="L84" s="320"/>
      <c r="M84" s="91" t="str">
        <f t="shared" si="66"/>
        <v xml:space="preserve">65 - 66   - </v>
      </c>
      <c r="N84" s="91" t="str">
        <f t="shared" si="64"/>
        <v xml:space="preserve"> - </v>
      </c>
    </row>
    <row r="85" spans="1:14" ht="18" x14ac:dyDescent="0.2">
      <c r="A85" s="119">
        <v>66</v>
      </c>
      <c r="B85" s="124"/>
      <c r="C85" s="120"/>
      <c r="D85" s="120"/>
      <c r="E85" s="121"/>
      <c r="F85" s="122"/>
      <c r="G85" s="121"/>
      <c r="H85" s="120"/>
      <c r="I85" s="120"/>
      <c r="J85" s="123"/>
      <c r="K85" s="319">
        <f t="shared" ref="K85:K148" si="68">IF(ISERROR(HLOOKUP(A85,$K$11:$NL$14,4,0)), K86, HLOOKUP(A85,$K$11:$NL$14,4,0))</f>
        <v>0</v>
      </c>
      <c r="L85" s="320"/>
      <c r="M85" s="91" t="str">
        <f t="shared" si="66"/>
        <v xml:space="preserve">66 - 67   - </v>
      </c>
      <c r="N85" s="91" t="str">
        <f t="shared" ref="N85:N148" si="69">IF(K85=K86,CONCATENATE( F85, " - ",F86), " ")</f>
        <v xml:space="preserve"> - </v>
      </c>
    </row>
    <row r="86" spans="1:14" ht="18" x14ac:dyDescent="0.2">
      <c r="A86" s="119">
        <v>67</v>
      </c>
      <c r="B86" s="124"/>
      <c r="C86" s="120"/>
      <c r="D86" s="120"/>
      <c r="E86" s="121"/>
      <c r="F86" s="122"/>
      <c r="G86" s="121"/>
      <c r="H86" s="120"/>
      <c r="I86" s="120"/>
      <c r="J86" s="123"/>
      <c r="K86" s="319">
        <f t="shared" si="68"/>
        <v>0</v>
      </c>
      <c r="L86" s="320"/>
      <c r="M86" s="91" t="str">
        <f t="shared" si="66"/>
        <v xml:space="preserve">67 - 68   - </v>
      </c>
      <c r="N86" s="91" t="str">
        <f t="shared" si="69"/>
        <v xml:space="preserve"> - </v>
      </c>
    </row>
    <row r="87" spans="1:14" ht="18" x14ac:dyDescent="0.2">
      <c r="A87" s="119">
        <v>68</v>
      </c>
      <c r="B87" s="124"/>
      <c r="C87" s="120"/>
      <c r="D87" s="120"/>
      <c r="E87" s="121"/>
      <c r="F87" s="122"/>
      <c r="G87" s="121"/>
      <c r="H87" s="120"/>
      <c r="I87" s="120"/>
      <c r="J87" s="123"/>
      <c r="K87" s="319">
        <f t="shared" si="68"/>
        <v>0</v>
      </c>
      <c r="L87" s="320"/>
      <c r="M87" s="91" t="str">
        <f t="shared" si="66"/>
        <v xml:space="preserve">68 - 69   - </v>
      </c>
      <c r="N87" s="91" t="str">
        <f t="shared" si="69"/>
        <v xml:space="preserve"> - </v>
      </c>
    </row>
    <row r="88" spans="1:14" ht="18" x14ac:dyDescent="0.2">
      <c r="A88" s="119">
        <v>69</v>
      </c>
      <c r="B88" s="124"/>
      <c r="C88" s="120"/>
      <c r="D88" s="120"/>
      <c r="E88" s="121"/>
      <c r="F88" s="122"/>
      <c r="G88" s="121"/>
      <c r="H88" s="120"/>
      <c r="I88" s="120"/>
      <c r="J88" s="123"/>
      <c r="K88" s="319">
        <f t="shared" si="68"/>
        <v>0</v>
      </c>
      <c r="L88" s="320"/>
      <c r="M88" s="91" t="str">
        <f t="shared" si="66"/>
        <v xml:space="preserve">69 - 70   - </v>
      </c>
      <c r="N88" s="91" t="str">
        <f t="shared" si="69"/>
        <v xml:space="preserve"> - </v>
      </c>
    </row>
    <row r="89" spans="1:14" ht="18" x14ac:dyDescent="0.2">
      <c r="A89" s="119">
        <v>70</v>
      </c>
      <c r="B89" s="124"/>
      <c r="C89" s="120"/>
      <c r="D89" s="120"/>
      <c r="E89" s="121"/>
      <c r="F89" s="122"/>
      <c r="G89" s="121"/>
      <c r="H89" s="120"/>
      <c r="I89" s="120"/>
      <c r="J89" s="123"/>
      <c r="K89" s="319">
        <f t="shared" si="68"/>
        <v>0</v>
      </c>
      <c r="L89" s="320"/>
      <c r="M89" s="91" t="str">
        <f t="shared" si="66"/>
        <v xml:space="preserve">70 - 71   - </v>
      </c>
      <c r="N89" s="91" t="str">
        <f t="shared" si="69"/>
        <v xml:space="preserve"> - </v>
      </c>
    </row>
    <row r="90" spans="1:14" ht="18" x14ac:dyDescent="0.2">
      <c r="A90" s="119">
        <v>71</v>
      </c>
      <c r="B90" s="124"/>
      <c r="C90" s="120"/>
      <c r="D90" s="120"/>
      <c r="E90" s="121"/>
      <c r="F90" s="122"/>
      <c r="G90" s="121"/>
      <c r="H90" s="120"/>
      <c r="I90" s="120"/>
      <c r="J90" s="123"/>
      <c r="K90" s="319">
        <f t="shared" si="68"/>
        <v>0</v>
      </c>
      <c r="L90" s="320"/>
      <c r="M90" s="91" t="str">
        <f t="shared" si="66"/>
        <v xml:space="preserve">71 - 72   - </v>
      </c>
      <c r="N90" s="91" t="str">
        <f t="shared" si="69"/>
        <v xml:space="preserve"> - </v>
      </c>
    </row>
    <row r="91" spans="1:14" ht="18" x14ac:dyDescent="0.2">
      <c r="A91" s="119">
        <v>72</v>
      </c>
      <c r="B91" s="124"/>
      <c r="C91" s="120"/>
      <c r="D91" s="120"/>
      <c r="E91" s="121"/>
      <c r="F91" s="122"/>
      <c r="G91" s="121"/>
      <c r="H91" s="120"/>
      <c r="I91" s="120"/>
      <c r="J91" s="123"/>
      <c r="K91" s="319">
        <f t="shared" si="68"/>
        <v>0</v>
      </c>
      <c r="L91" s="320"/>
      <c r="M91" s="91" t="str">
        <f t="shared" si="66"/>
        <v xml:space="preserve">72 - 73   - </v>
      </c>
      <c r="N91" s="91" t="str">
        <f t="shared" si="69"/>
        <v xml:space="preserve"> - </v>
      </c>
    </row>
    <row r="92" spans="1:14" ht="18" x14ac:dyDescent="0.2">
      <c r="A92" s="119">
        <v>73</v>
      </c>
      <c r="B92" s="124"/>
      <c r="C92" s="120"/>
      <c r="D92" s="120"/>
      <c r="E92" s="121"/>
      <c r="F92" s="122"/>
      <c r="G92" s="121"/>
      <c r="H92" s="120"/>
      <c r="I92" s="120"/>
      <c r="J92" s="123"/>
      <c r="K92" s="319">
        <f t="shared" si="68"/>
        <v>0</v>
      </c>
      <c r="L92" s="320"/>
      <c r="M92" s="91" t="str">
        <f t="shared" si="66"/>
        <v xml:space="preserve">73 - 74   - </v>
      </c>
      <c r="N92" s="91" t="str">
        <f t="shared" si="69"/>
        <v xml:space="preserve"> - </v>
      </c>
    </row>
    <row r="93" spans="1:14" ht="18" x14ac:dyDescent="0.2">
      <c r="A93" s="119">
        <v>74</v>
      </c>
      <c r="B93" s="124"/>
      <c r="C93" s="120"/>
      <c r="D93" s="120"/>
      <c r="E93" s="121"/>
      <c r="F93" s="122"/>
      <c r="G93" s="121"/>
      <c r="H93" s="120"/>
      <c r="I93" s="120"/>
      <c r="J93" s="123"/>
      <c r="K93" s="319">
        <f t="shared" si="68"/>
        <v>0</v>
      </c>
      <c r="L93" s="320"/>
      <c r="M93" s="91" t="str">
        <f t="shared" si="66"/>
        <v xml:space="preserve">74 - 75   - </v>
      </c>
      <c r="N93" s="91" t="str">
        <f t="shared" si="69"/>
        <v xml:space="preserve"> - </v>
      </c>
    </row>
    <row r="94" spans="1:14" ht="18" x14ac:dyDescent="0.2">
      <c r="A94" s="119">
        <v>75</v>
      </c>
      <c r="B94" s="124"/>
      <c r="C94" s="120"/>
      <c r="D94" s="120"/>
      <c r="E94" s="121"/>
      <c r="F94" s="122"/>
      <c r="G94" s="121"/>
      <c r="H94" s="120"/>
      <c r="I94" s="120"/>
      <c r="J94" s="123"/>
      <c r="K94" s="319">
        <f t="shared" si="68"/>
        <v>0</v>
      </c>
      <c r="L94" s="320"/>
      <c r="M94" s="91" t="str">
        <f t="shared" si="66"/>
        <v xml:space="preserve">75 - 76   - </v>
      </c>
      <c r="N94" s="91" t="str">
        <f t="shared" si="69"/>
        <v xml:space="preserve"> - </v>
      </c>
    </row>
    <row r="95" spans="1:14" ht="18" x14ac:dyDescent="0.2">
      <c r="A95" s="119">
        <v>76</v>
      </c>
      <c r="B95" s="124"/>
      <c r="C95" s="120"/>
      <c r="D95" s="120"/>
      <c r="E95" s="121"/>
      <c r="F95" s="122"/>
      <c r="G95" s="121"/>
      <c r="H95" s="120"/>
      <c r="I95" s="120"/>
      <c r="J95" s="123"/>
      <c r="K95" s="319">
        <f t="shared" si="68"/>
        <v>0</v>
      </c>
      <c r="L95" s="320"/>
      <c r="M95" s="91" t="str">
        <f t="shared" si="66"/>
        <v xml:space="preserve">76 - 77   - </v>
      </c>
      <c r="N95" s="91" t="str">
        <f t="shared" si="69"/>
        <v xml:space="preserve"> - </v>
      </c>
    </row>
    <row r="96" spans="1:14" ht="18" x14ac:dyDescent="0.2">
      <c r="A96" s="119">
        <v>77</v>
      </c>
      <c r="B96" s="124"/>
      <c r="C96" s="120"/>
      <c r="D96" s="120"/>
      <c r="E96" s="121"/>
      <c r="F96" s="122"/>
      <c r="G96" s="121"/>
      <c r="H96" s="120"/>
      <c r="I96" s="120"/>
      <c r="J96" s="123"/>
      <c r="K96" s="319">
        <f t="shared" si="68"/>
        <v>0</v>
      </c>
      <c r="L96" s="320"/>
      <c r="M96" s="91" t="str">
        <f t="shared" si="66"/>
        <v xml:space="preserve">77 - 78   - </v>
      </c>
      <c r="N96" s="91" t="str">
        <f t="shared" si="69"/>
        <v xml:space="preserve"> - </v>
      </c>
    </row>
    <row r="97" spans="1:14" ht="18" x14ac:dyDescent="0.2">
      <c r="A97" s="119">
        <v>78</v>
      </c>
      <c r="B97" s="124"/>
      <c r="C97" s="120"/>
      <c r="D97" s="120"/>
      <c r="E97" s="121"/>
      <c r="F97" s="122"/>
      <c r="G97" s="121"/>
      <c r="H97" s="120"/>
      <c r="I97" s="120"/>
      <c r="J97" s="123"/>
      <c r="K97" s="319">
        <f t="shared" si="68"/>
        <v>0</v>
      </c>
      <c r="L97" s="320"/>
      <c r="M97" s="91" t="str">
        <f t="shared" si="66"/>
        <v xml:space="preserve">78 - 79   - </v>
      </c>
      <c r="N97" s="91" t="str">
        <f t="shared" si="69"/>
        <v xml:space="preserve"> - </v>
      </c>
    </row>
    <row r="98" spans="1:14" ht="18" x14ac:dyDescent="0.2">
      <c r="A98" s="119">
        <v>79</v>
      </c>
      <c r="B98" s="124"/>
      <c r="C98" s="120"/>
      <c r="D98" s="120"/>
      <c r="E98" s="121"/>
      <c r="F98" s="122"/>
      <c r="G98" s="121"/>
      <c r="H98" s="120"/>
      <c r="I98" s="120"/>
      <c r="J98" s="123"/>
      <c r="K98" s="319">
        <f t="shared" si="68"/>
        <v>0</v>
      </c>
      <c r="L98" s="320"/>
      <c r="M98" s="91" t="str">
        <f t="shared" si="66"/>
        <v xml:space="preserve">79 - 80   - </v>
      </c>
      <c r="N98" s="91" t="str">
        <f t="shared" si="69"/>
        <v xml:space="preserve"> - </v>
      </c>
    </row>
    <row r="99" spans="1:14" ht="18" x14ac:dyDescent="0.2">
      <c r="A99" s="119">
        <v>80</v>
      </c>
      <c r="B99" s="124"/>
      <c r="C99" s="120"/>
      <c r="D99" s="120"/>
      <c r="E99" s="121"/>
      <c r="F99" s="122"/>
      <c r="G99" s="121"/>
      <c r="H99" s="120"/>
      <c r="I99" s="120"/>
      <c r="J99" s="123"/>
      <c r="K99" s="319">
        <f t="shared" si="68"/>
        <v>0</v>
      </c>
      <c r="L99" s="320"/>
      <c r="M99" s="91" t="str">
        <f t="shared" si="66"/>
        <v xml:space="preserve">80 - 81   - </v>
      </c>
      <c r="N99" s="91" t="str">
        <f t="shared" si="69"/>
        <v xml:space="preserve"> - </v>
      </c>
    </row>
    <row r="100" spans="1:14" ht="18" x14ac:dyDescent="0.2">
      <c r="A100" s="119">
        <v>81</v>
      </c>
      <c r="B100" s="124"/>
      <c r="C100" s="120"/>
      <c r="D100" s="120"/>
      <c r="E100" s="121"/>
      <c r="F100" s="122"/>
      <c r="G100" s="121"/>
      <c r="H100" s="120"/>
      <c r="I100" s="120"/>
      <c r="J100" s="123"/>
      <c r="K100" s="319">
        <f t="shared" si="68"/>
        <v>0</v>
      </c>
      <c r="L100" s="320"/>
      <c r="M100" s="91" t="str">
        <f t="shared" ref="M100:M163" si="70">IF(K100=K101,CONCATENATE(A100," - ",A101,"  ",B100, " - ",B101), " ")</f>
        <v xml:space="preserve">81 - 82   - </v>
      </c>
      <c r="N100" s="91" t="str">
        <f t="shared" si="69"/>
        <v xml:space="preserve"> - </v>
      </c>
    </row>
    <row r="101" spans="1:14" ht="18" x14ac:dyDescent="0.2">
      <c r="A101" s="119">
        <v>82</v>
      </c>
      <c r="B101" s="124"/>
      <c r="C101" s="120"/>
      <c r="D101" s="120"/>
      <c r="E101" s="121"/>
      <c r="F101" s="122"/>
      <c r="G101" s="121"/>
      <c r="H101" s="120"/>
      <c r="I101" s="120"/>
      <c r="J101" s="123"/>
      <c r="K101" s="319">
        <f t="shared" si="68"/>
        <v>0</v>
      </c>
      <c r="L101" s="320"/>
      <c r="M101" s="91" t="str">
        <f t="shared" si="70"/>
        <v xml:space="preserve">82 - 83   - </v>
      </c>
      <c r="N101" s="91" t="str">
        <f t="shared" si="69"/>
        <v xml:space="preserve"> - </v>
      </c>
    </row>
    <row r="102" spans="1:14" ht="18" x14ac:dyDescent="0.2">
      <c r="A102" s="119">
        <v>83</v>
      </c>
      <c r="B102" s="124"/>
      <c r="C102" s="120"/>
      <c r="D102" s="120"/>
      <c r="E102" s="121"/>
      <c r="F102" s="122"/>
      <c r="G102" s="121"/>
      <c r="H102" s="120"/>
      <c r="I102" s="120"/>
      <c r="J102" s="123"/>
      <c r="K102" s="319">
        <f t="shared" si="68"/>
        <v>0</v>
      </c>
      <c r="L102" s="320"/>
      <c r="M102" s="91" t="str">
        <f t="shared" si="70"/>
        <v xml:space="preserve">83 - 84   - </v>
      </c>
      <c r="N102" s="91" t="str">
        <f t="shared" si="69"/>
        <v xml:space="preserve"> - </v>
      </c>
    </row>
    <row r="103" spans="1:14" ht="18" x14ac:dyDescent="0.2">
      <c r="A103" s="119">
        <v>84</v>
      </c>
      <c r="B103" s="124"/>
      <c r="C103" s="120"/>
      <c r="D103" s="120"/>
      <c r="E103" s="121"/>
      <c r="F103" s="122"/>
      <c r="G103" s="121"/>
      <c r="H103" s="120"/>
      <c r="I103" s="120"/>
      <c r="J103" s="123"/>
      <c r="K103" s="319">
        <f t="shared" si="68"/>
        <v>0</v>
      </c>
      <c r="L103" s="320"/>
      <c r="M103" s="91" t="str">
        <f t="shared" si="70"/>
        <v xml:space="preserve">84 - 85   - </v>
      </c>
      <c r="N103" s="91" t="str">
        <f t="shared" si="69"/>
        <v xml:space="preserve"> - </v>
      </c>
    </row>
    <row r="104" spans="1:14" ht="18" x14ac:dyDescent="0.2">
      <c r="A104" s="119">
        <v>85</v>
      </c>
      <c r="B104" s="124"/>
      <c r="C104" s="120"/>
      <c r="D104" s="120"/>
      <c r="E104" s="121"/>
      <c r="F104" s="122"/>
      <c r="G104" s="121"/>
      <c r="H104" s="120"/>
      <c r="I104" s="120"/>
      <c r="J104" s="123"/>
      <c r="K104" s="319">
        <f t="shared" si="68"/>
        <v>0</v>
      </c>
      <c r="L104" s="320"/>
      <c r="M104" s="91" t="str">
        <f t="shared" si="70"/>
        <v xml:space="preserve">85 - 86   - </v>
      </c>
      <c r="N104" s="91" t="str">
        <f t="shared" si="69"/>
        <v xml:space="preserve"> - </v>
      </c>
    </row>
    <row r="105" spans="1:14" ht="18" x14ac:dyDescent="0.2">
      <c r="A105" s="119">
        <v>86</v>
      </c>
      <c r="B105" s="124"/>
      <c r="C105" s="120"/>
      <c r="D105" s="120"/>
      <c r="E105" s="121"/>
      <c r="F105" s="122"/>
      <c r="G105" s="121"/>
      <c r="H105" s="120"/>
      <c r="I105" s="120"/>
      <c r="J105" s="123"/>
      <c r="K105" s="319">
        <f t="shared" si="68"/>
        <v>0</v>
      </c>
      <c r="L105" s="320"/>
      <c r="M105" s="91" t="str">
        <f t="shared" si="70"/>
        <v xml:space="preserve">86 - 87   - </v>
      </c>
      <c r="N105" s="91" t="str">
        <f t="shared" si="69"/>
        <v xml:space="preserve"> - </v>
      </c>
    </row>
    <row r="106" spans="1:14" ht="18" x14ac:dyDescent="0.2">
      <c r="A106" s="119">
        <v>87</v>
      </c>
      <c r="B106" s="124"/>
      <c r="C106" s="120"/>
      <c r="D106" s="120"/>
      <c r="E106" s="121"/>
      <c r="F106" s="122"/>
      <c r="G106" s="121"/>
      <c r="H106" s="120"/>
      <c r="I106" s="120"/>
      <c r="J106" s="123"/>
      <c r="K106" s="319">
        <f t="shared" si="68"/>
        <v>0</v>
      </c>
      <c r="L106" s="320"/>
      <c r="M106" s="91" t="str">
        <f t="shared" si="70"/>
        <v xml:space="preserve">87 - 88   - </v>
      </c>
      <c r="N106" s="91" t="str">
        <f t="shared" si="69"/>
        <v xml:space="preserve"> - </v>
      </c>
    </row>
    <row r="107" spans="1:14" ht="18" x14ac:dyDescent="0.2">
      <c r="A107" s="119">
        <v>88</v>
      </c>
      <c r="B107" s="124"/>
      <c r="C107" s="120"/>
      <c r="D107" s="120"/>
      <c r="E107" s="121"/>
      <c r="F107" s="122"/>
      <c r="G107" s="121"/>
      <c r="H107" s="120"/>
      <c r="I107" s="120"/>
      <c r="J107" s="123"/>
      <c r="K107" s="319">
        <f t="shared" si="68"/>
        <v>0</v>
      </c>
      <c r="L107" s="320"/>
      <c r="M107" s="91" t="str">
        <f t="shared" si="70"/>
        <v xml:space="preserve">88 - 89   - </v>
      </c>
      <c r="N107" s="91" t="str">
        <f t="shared" si="69"/>
        <v xml:space="preserve"> - </v>
      </c>
    </row>
    <row r="108" spans="1:14" ht="18" x14ac:dyDescent="0.2">
      <c r="A108" s="119">
        <v>89</v>
      </c>
      <c r="B108" s="124"/>
      <c r="C108" s="120"/>
      <c r="D108" s="120"/>
      <c r="E108" s="121"/>
      <c r="F108" s="122"/>
      <c r="G108" s="121"/>
      <c r="H108" s="120"/>
      <c r="I108" s="120"/>
      <c r="J108" s="123"/>
      <c r="K108" s="319">
        <f t="shared" si="68"/>
        <v>0</v>
      </c>
      <c r="L108" s="320"/>
      <c r="M108" s="91" t="str">
        <f t="shared" si="70"/>
        <v xml:space="preserve">89 - 90   - </v>
      </c>
      <c r="N108" s="91" t="str">
        <f t="shared" si="69"/>
        <v xml:space="preserve"> - </v>
      </c>
    </row>
    <row r="109" spans="1:14" ht="18" x14ac:dyDescent="0.2">
      <c r="A109" s="119">
        <v>90</v>
      </c>
      <c r="B109" s="124"/>
      <c r="C109" s="120"/>
      <c r="D109" s="120"/>
      <c r="E109" s="121"/>
      <c r="F109" s="122"/>
      <c r="G109" s="121"/>
      <c r="H109" s="120"/>
      <c r="I109" s="120"/>
      <c r="J109" s="123"/>
      <c r="K109" s="319">
        <f t="shared" si="68"/>
        <v>0</v>
      </c>
      <c r="L109" s="320"/>
      <c r="M109" s="91" t="str">
        <f t="shared" si="70"/>
        <v xml:space="preserve">90 - 91   - </v>
      </c>
      <c r="N109" s="91" t="str">
        <f t="shared" si="69"/>
        <v xml:space="preserve"> - </v>
      </c>
    </row>
    <row r="110" spans="1:14" ht="18" x14ac:dyDescent="0.2">
      <c r="A110" s="119">
        <v>91</v>
      </c>
      <c r="B110" s="124"/>
      <c r="C110" s="120"/>
      <c r="D110" s="120"/>
      <c r="E110" s="121"/>
      <c r="F110" s="122"/>
      <c r="G110" s="121"/>
      <c r="H110" s="120"/>
      <c r="I110" s="120"/>
      <c r="J110" s="123"/>
      <c r="K110" s="319">
        <f t="shared" si="68"/>
        <v>0</v>
      </c>
      <c r="L110" s="320"/>
      <c r="M110" s="91" t="str">
        <f t="shared" si="70"/>
        <v xml:space="preserve">91 - 92   - </v>
      </c>
      <c r="N110" s="91" t="str">
        <f t="shared" si="69"/>
        <v xml:space="preserve"> - </v>
      </c>
    </row>
    <row r="111" spans="1:14" ht="18" x14ac:dyDescent="0.2">
      <c r="A111" s="119">
        <v>92</v>
      </c>
      <c r="B111" s="124"/>
      <c r="C111" s="120"/>
      <c r="D111" s="120"/>
      <c r="E111" s="121"/>
      <c r="F111" s="122"/>
      <c r="G111" s="121"/>
      <c r="H111" s="120"/>
      <c r="I111" s="120"/>
      <c r="J111" s="123"/>
      <c r="K111" s="319">
        <f t="shared" si="68"/>
        <v>0</v>
      </c>
      <c r="L111" s="320"/>
      <c r="M111" s="91" t="str">
        <f t="shared" si="70"/>
        <v xml:space="preserve">92 - 93   - </v>
      </c>
      <c r="N111" s="91" t="str">
        <f t="shared" si="69"/>
        <v xml:space="preserve"> - </v>
      </c>
    </row>
    <row r="112" spans="1:14" ht="18" x14ac:dyDescent="0.2">
      <c r="A112" s="119">
        <v>93</v>
      </c>
      <c r="B112" s="124"/>
      <c r="C112" s="120"/>
      <c r="D112" s="120"/>
      <c r="E112" s="121"/>
      <c r="F112" s="122"/>
      <c r="G112" s="121"/>
      <c r="H112" s="120"/>
      <c r="I112" s="120"/>
      <c r="J112" s="123"/>
      <c r="K112" s="319">
        <f t="shared" si="68"/>
        <v>0</v>
      </c>
      <c r="L112" s="320"/>
      <c r="M112" s="91" t="str">
        <f t="shared" si="70"/>
        <v xml:space="preserve">93 - 94   - </v>
      </c>
      <c r="N112" s="91" t="str">
        <f t="shared" si="69"/>
        <v xml:space="preserve"> - </v>
      </c>
    </row>
    <row r="113" spans="1:14" ht="18" x14ac:dyDescent="0.2">
      <c r="A113" s="119">
        <v>94</v>
      </c>
      <c r="B113" s="124"/>
      <c r="C113" s="120"/>
      <c r="D113" s="120"/>
      <c r="E113" s="121"/>
      <c r="F113" s="122"/>
      <c r="G113" s="121"/>
      <c r="H113" s="120"/>
      <c r="I113" s="120"/>
      <c r="J113" s="123"/>
      <c r="K113" s="319">
        <f t="shared" si="68"/>
        <v>0</v>
      </c>
      <c r="L113" s="320"/>
      <c r="M113" s="91" t="str">
        <f t="shared" si="70"/>
        <v xml:space="preserve">94 - 95   - </v>
      </c>
      <c r="N113" s="91" t="str">
        <f t="shared" si="69"/>
        <v xml:space="preserve"> - </v>
      </c>
    </row>
    <row r="114" spans="1:14" ht="18" x14ac:dyDescent="0.2">
      <c r="A114" s="119">
        <v>95</v>
      </c>
      <c r="B114" s="124"/>
      <c r="C114" s="120"/>
      <c r="D114" s="120"/>
      <c r="E114" s="121"/>
      <c r="F114" s="122"/>
      <c r="G114" s="121"/>
      <c r="H114" s="120"/>
      <c r="I114" s="120"/>
      <c r="J114" s="123"/>
      <c r="K114" s="319">
        <f t="shared" si="68"/>
        <v>0</v>
      </c>
      <c r="L114" s="320"/>
      <c r="M114" s="91" t="str">
        <f t="shared" si="70"/>
        <v xml:space="preserve">95 - 96   - </v>
      </c>
      <c r="N114" s="91" t="str">
        <f t="shared" si="69"/>
        <v xml:space="preserve"> - </v>
      </c>
    </row>
    <row r="115" spans="1:14" ht="18" x14ac:dyDescent="0.2">
      <c r="A115" s="119">
        <v>96</v>
      </c>
      <c r="B115" s="124"/>
      <c r="C115" s="120"/>
      <c r="D115" s="120"/>
      <c r="E115" s="121"/>
      <c r="F115" s="122"/>
      <c r="G115" s="121"/>
      <c r="H115" s="120"/>
      <c r="I115" s="120"/>
      <c r="J115" s="123"/>
      <c r="K115" s="319">
        <f t="shared" si="68"/>
        <v>0</v>
      </c>
      <c r="L115" s="320"/>
      <c r="M115" s="91" t="str">
        <f t="shared" si="70"/>
        <v xml:space="preserve">96 - 97   - </v>
      </c>
      <c r="N115" s="91" t="str">
        <f t="shared" si="69"/>
        <v xml:space="preserve"> - </v>
      </c>
    </row>
    <row r="116" spans="1:14" ht="18" x14ac:dyDescent="0.2">
      <c r="A116" s="119">
        <v>97</v>
      </c>
      <c r="B116" s="124"/>
      <c r="C116" s="120"/>
      <c r="D116" s="120"/>
      <c r="E116" s="121"/>
      <c r="F116" s="122"/>
      <c r="G116" s="121"/>
      <c r="H116" s="120"/>
      <c r="I116" s="120"/>
      <c r="J116" s="123"/>
      <c r="K116" s="319">
        <f t="shared" si="68"/>
        <v>0</v>
      </c>
      <c r="L116" s="320"/>
      <c r="M116" s="91" t="str">
        <f t="shared" si="70"/>
        <v xml:space="preserve">97 - 98   - </v>
      </c>
      <c r="N116" s="91" t="str">
        <f t="shared" si="69"/>
        <v xml:space="preserve"> - </v>
      </c>
    </row>
    <row r="117" spans="1:14" ht="18" x14ac:dyDescent="0.2">
      <c r="A117" s="119">
        <v>98</v>
      </c>
      <c r="B117" s="124"/>
      <c r="C117" s="120"/>
      <c r="D117" s="120"/>
      <c r="E117" s="121"/>
      <c r="F117" s="122"/>
      <c r="G117" s="121"/>
      <c r="H117" s="120"/>
      <c r="I117" s="120"/>
      <c r="J117" s="123"/>
      <c r="K117" s="319">
        <f t="shared" si="68"/>
        <v>0</v>
      </c>
      <c r="L117" s="320"/>
      <c r="M117" s="91" t="str">
        <f t="shared" si="70"/>
        <v xml:space="preserve">98 - 99   - </v>
      </c>
      <c r="N117" s="91" t="str">
        <f t="shared" si="69"/>
        <v xml:space="preserve"> - </v>
      </c>
    </row>
    <row r="118" spans="1:14" ht="18" x14ac:dyDescent="0.2">
      <c r="A118" s="119">
        <v>99</v>
      </c>
      <c r="B118" s="124"/>
      <c r="C118" s="120"/>
      <c r="D118" s="120"/>
      <c r="E118" s="121"/>
      <c r="F118" s="122"/>
      <c r="G118" s="121"/>
      <c r="H118" s="120"/>
      <c r="I118" s="120"/>
      <c r="J118" s="123"/>
      <c r="K118" s="319">
        <f t="shared" si="68"/>
        <v>0</v>
      </c>
      <c r="L118" s="320"/>
      <c r="M118" s="91" t="str">
        <f t="shared" si="70"/>
        <v xml:space="preserve">99 - 100   - </v>
      </c>
      <c r="N118" s="91" t="str">
        <f t="shared" si="69"/>
        <v xml:space="preserve"> - </v>
      </c>
    </row>
    <row r="119" spans="1:14" ht="18" x14ac:dyDescent="0.2">
      <c r="A119" s="119">
        <v>100</v>
      </c>
      <c r="B119" s="124"/>
      <c r="C119" s="120"/>
      <c r="D119" s="120"/>
      <c r="E119" s="121"/>
      <c r="F119" s="122"/>
      <c r="G119" s="121"/>
      <c r="H119" s="120"/>
      <c r="I119" s="120"/>
      <c r="J119" s="123"/>
      <c r="K119" s="319">
        <f t="shared" si="68"/>
        <v>0</v>
      </c>
      <c r="L119" s="320"/>
      <c r="M119" s="91" t="str">
        <f t="shared" si="70"/>
        <v xml:space="preserve">100 - 101   - </v>
      </c>
      <c r="N119" s="91" t="str">
        <f t="shared" si="69"/>
        <v xml:space="preserve"> - </v>
      </c>
    </row>
    <row r="120" spans="1:14" ht="18" x14ac:dyDescent="0.2">
      <c r="A120" s="119">
        <v>101</v>
      </c>
      <c r="B120" s="124"/>
      <c r="C120" s="120"/>
      <c r="D120" s="120"/>
      <c r="E120" s="121"/>
      <c r="F120" s="122"/>
      <c r="G120" s="121"/>
      <c r="H120" s="120"/>
      <c r="I120" s="120"/>
      <c r="J120" s="123"/>
      <c r="K120" s="319">
        <f t="shared" si="68"/>
        <v>0</v>
      </c>
      <c r="L120" s="320"/>
      <c r="M120" s="91" t="str">
        <f t="shared" si="70"/>
        <v xml:space="preserve">101 - 102   - </v>
      </c>
      <c r="N120" s="91" t="str">
        <f t="shared" si="69"/>
        <v xml:space="preserve"> - </v>
      </c>
    </row>
    <row r="121" spans="1:14" ht="18" x14ac:dyDescent="0.2">
      <c r="A121" s="119">
        <v>102</v>
      </c>
      <c r="B121" s="124"/>
      <c r="C121" s="120"/>
      <c r="D121" s="120"/>
      <c r="E121" s="121"/>
      <c r="F121" s="122"/>
      <c r="G121" s="121"/>
      <c r="H121" s="120"/>
      <c r="I121" s="120"/>
      <c r="J121" s="123"/>
      <c r="K121" s="319">
        <f t="shared" si="68"/>
        <v>0</v>
      </c>
      <c r="L121" s="320"/>
      <c r="M121" s="91" t="str">
        <f t="shared" si="70"/>
        <v xml:space="preserve">102 - 103   - </v>
      </c>
      <c r="N121" s="91" t="str">
        <f t="shared" si="69"/>
        <v xml:space="preserve"> - </v>
      </c>
    </row>
    <row r="122" spans="1:14" ht="18" x14ac:dyDescent="0.2">
      <c r="A122" s="119">
        <v>103</v>
      </c>
      <c r="B122" s="124"/>
      <c r="C122" s="120"/>
      <c r="D122" s="120"/>
      <c r="E122" s="121"/>
      <c r="F122" s="122"/>
      <c r="G122" s="121"/>
      <c r="H122" s="120"/>
      <c r="I122" s="120"/>
      <c r="J122" s="123"/>
      <c r="K122" s="319">
        <f t="shared" si="68"/>
        <v>0</v>
      </c>
      <c r="L122" s="320"/>
      <c r="M122" s="91" t="str">
        <f t="shared" si="70"/>
        <v xml:space="preserve">103 - 104   - </v>
      </c>
      <c r="N122" s="91" t="str">
        <f t="shared" si="69"/>
        <v xml:space="preserve"> - </v>
      </c>
    </row>
    <row r="123" spans="1:14" ht="18" x14ac:dyDescent="0.2">
      <c r="A123" s="119">
        <v>104</v>
      </c>
      <c r="B123" s="124"/>
      <c r="C123" s="120"/>
      <c r="D123" s="120"/>
      <c r="E123" s="121"/>
      <c r="F123" s="122"/>
      <c r="G123" s="121"/>
      <c r="H123" s="120"/>
      <c r="I123" s="120"/>
      <c r="J123" s="123"/>
      <c r="K123" s="319">
        <f t="shared" si="68"/>
        <v>0</v>
      </c>
      <c r="L123" s="320"/>
      <c r="M123" s="91" t="str">
        <f t="shared" si="70"/>
        <v xml:space="preserve">104 - 105   - </v>
      </c>
      <c r="N123" s="91" t="str">
        <f t="shared" si="69"/>
        <v xml:space="preserve"> - </v>
      </c>
    </row>
    <row r="124" spans="1:14" ht="18" x14ac:dyDescent="0.2">
      <c r="A124" s="119">
        <v>105</v>
      </c>
      <c r="B124" s="124"/>
      <c r="C124" s="120"/>
      <c r="D124" s="120"/>
      <c r="E124" s="121"/>
      <c r="F124" s="122"/>
      <c r="G124" s="121"/>
      <c r="H124" s="120"/>
      <c r="I124" s="120"/>
      <c r="J124" s="123"/>
      <c r="K124" s="319">
        <f t="shared" si="68"/>
        <v>0</v>
      </c>
      <c r="L124" s="320"/>
      <c r="M124" s="91" t="str">
        <f t="shared" si="70"/>
        <v xml:space="preserve">105 - 106   - </v>
      </c>
      <c r="N124" s="91" t="str">
        <f t="shared" si="69"/>
        <v xml:space="preserve"> - </v>
      </c>
    </row>
    <row r="125" spans="1:14" ht="18" x14ac:dyDescent="0.2">
      <c r="A125" s="119">
        <v>106</v>
      </c>
      <c r="B125" s="124"/>
      <c r="C125" s="120"/>
      <c r="D125" s="120"/>
      <c r="E125" s="121"/>
      <c r="F125" s="122"/>
      <c r="G125" s="121"/>
      <c r="H125" s="120"/>
      <c r="I125" s="120"/>
      <c r="J125" s="123"/>
      <c r="K125" s="319">
        <f t="shared" si="68"/>
        <v>0</v>
      </c>
      <c r="L125" s="320"/>
      <c r="M125" s="91" t="str">
        <f t="shared" si="70"/>
        <v xml:space="preserve">106 - 107   - </v>
      </c>
      <c r="N125" s="91" t="str">
        <f t="shared" si="69"/>
        <v xml:space="preserve"> - </v>
      </c>
    </row>
    <row r="126" spans="1:14" ht="18" x14ac:dyDescent="0.2">
      <c r="A126" s="119">
        <v>107</v>
      </c>
      <c r="B126" s="124"/>
      <c r="C126" s="120"/>
      <c r="D126" s="120"/>
      <c r="E126" s="121"/>
      <c r="F126" s="122"/>
      <c r="G126" s="121"/>
      <c r="H126" s="120"/>
      <c r="I126" s="120"/>
      <c r="J126" s="123"/>
      <c r="K126" s="319">
        <f t="shared" si="68"/>
        <v>0</v>
      </c>
      <c r="L126" s="320"/>
      <c r="M126" s="91" t="str">
        <f t="shared" si="70"/>
        <v xml:space="preserve">107 - 108   - </v>
      </c>
      <c r="N126" s="91" t="str">
        <f t="shared" si="69"/>
        <v xml:space="preserve"> - </v>
      </c>
    </row>
    <row r="127" spans="1:14" ht="18" x14ac:dyDescent="0.2">
      <c r="A127" s="119">
        <v>108</v>
      </c>
      <c r="B127" s="124"/>
      <c r="C127" s="120"/>
      <c r="D127" s="120"/>
      <c r="E127" s="121"/>
      <c r="F127" s="122"/>
      <c r="G127" s="121"/>
      <c r="H127" s="120"/>
      <c r="I127" s="120"/>
      <c r="J127" s="123"/>
      <c r="K127" s="319">
        <f t="shared" si="68"/>
        <v>0</v>
      </c>
      <c r="L127" s="320"/>
      <c r="M127" s="91" t="str">
        <f t="shared" si="70"/>
        <v xml:space="preserve">108 - 109   - </v>
      </c>
      <c r="N127" s="91" t="str">
        <f t="shared" si="69"/>
        <v xml:space="preserve"> - </v>
      </c>
    </row>
    <row r="128" spans="1:14" ht="18" x14ac:dyDescent="0.2">
      <c r="A128" s="119">
        <v>109</v>
      </c>
      <c r="B128" s="124"/>
      <c r="C128" s="120"/>
      <c r="D128" s="120"/>
      <c r="E128" s="121"/>
      <c r="F128" s="122"/>
      <c r="G128" s="121"/>
      <c r="H128" s="120"/>
      <c r="I128" s="120"/>
      <c r="J128" s="123"/>
      <c r="K128" s="319">
        <f t="shared" si="68"/>
        <v>0</v>
      </c>
      <c r="L128" s="320"/>
      <c r="M128" s="91" t="str">
        <f t="shared" si="70"/>
        <v xml:space="preserve">109 - 110   - </v>
      </c>
      <c r="N128" s="91" t="str">
        <f t="shared" si="69"/>
        <v xml:space="preserve"> - </v>
      </c>
    </row>
    <row r="129" spans="1:14" ht="18" x14ac:dyDescent="0.2">
      <c r="A129" s="119">
        <v>110</v>
      </c>
      <c r="B129" s="124"/>
      <c r="C129" s="120"/>
      <c r="D129" s="120"/>
      <c r="E129" s="121"/>
      <c r="F129" s="122"/>
      <c r="G129" s="121"/>
      <c r="H129" s="120"/>
      <c r="I129" s="120"/>
      <c r="J129" s="123"/>
      <c r="K129" s="319">
        <f t="shared" si="68"/>
        <v>0</v>
      </c>
      <c r="L129" s="320"/>
      <c r="M129" s="91" t="str">
        <f t="shared" si="70"/>
        <v xml:space="preserve">110 - 111   - </v>
      </c>
      <c r="N129" s="91" t="str">
        <f t="shared" si="69"/>
        <v xml:space="preserve"> - </v>
      </c>
    </row>
    <row r="130" spans="1:14" ht="18" x14ac:dyDescent="0.2">
      <c r="A130" s="119">
        <v>111</v>
      </c>
      <c r="B130" s="124"/>
      <c r="C130" s="120"/>
      <c r="D130" s="120"/>
      <c r="E130" s="121"/>
      <c r="F130" s="122"/>
      <c r="G130" s="121"/>
      <c r="H130" s="120"/>
      <c r="I130" s="120"/>
      <c r="J130" s="123"/>
      <c r="K130" s="319">
        <f t="shared" si="68"/>
        <v>0</v>
      </c>
      <c r="L130" s="320"/>
      <c r="M130" s="91" t="str">
        <f t="shared" si="70"/>
        <v xml:space="preserve">111 - 112   - </v>
      </c>
      <c r="N130" s="91" t="str">
        <f t="shared" si="69"/>
        <v xml:space="preserve"> - </v>
      </c>
    </row>
    <row r="131" spans="1:14" ht="18" x14ac:dyDescent="0.2">
      <c r="A131" s="119">
        <v>112</v>
      </c>
      <c r="B131" s="124"/>
      <c r="C131" s="120"/>
      <c r="D131" s="120"/>
      <c r="E131" s="121"/>
      <c r="F131" s="122"/>
      <c r="G131" s="121"/>
      <c r="H131" s="120"/>
      <c r="I131" s="120"/>
      <c r="J131" s="123"/>
      <c r="K131" s="319">
        <f t="shared" si="68"/>
        <v>0</v>
      </c>
      <c r="L131" s="320"/>
      <c r="M131" s="91" t="str">
        <f t="shared" si="70"/>
        <v xml:space="preserve">112 - 113   - </v>
      </c>
      <c r="N131" s="91" t="str">
        <f t="shared" si="69"/>
        <v xml:space="preserve"> - </v>
      </c>
    </row>
    <row r="132" spans="1:14" ht="18" x14ac:dyDescent="0.2">
      <c r="A132" s="119">
        <v>113</v>
      </c>
      <c r="B132" s="124"/>
      <c r="C132" s="120"/>
      <c r="D132" s="120"/>
      <c r="E132" s="121"/>
      <c r="F132" s="122"/>
      <c r="G132" s="121"/>
      <c r="H132" s="120"/>
      <c r="I132" s="120"/>
      <c r="J132" s="123"/>
      <c r="K132" s="319">
        <f t="shared" si="68"/>
        <v>0</v>
      </c>
      <c r="L132" s="320"/>
      <c r="M132" s="91" t="str">
        <f t="shared" si="70"/>
        <v xml:space="preserve">113 - 114   - </v>
      </c>
      <c r="N132" s="91" t="str">
        <f t="shared" si="69"/>
        <v xml:space="preserve"> - </v>
      </c>
    </row>
    <row r="133" spans="1:14" ht="18" x14ac:dyDescent="0.2">
      <c r="A133" s="119">
        <v>114</v>
      </c>
      <c r="B133" s="124"/>
      <c r="C133" s="120"/>
      <c r="D133" s="120"/>
      <c r="E133" s="121"/>
      <c r="F133" s="122"/>
      <c r="G133" s="121"/>
      <c r="H133" s="120"/>
      <c r="I133" s="120"/>
      <c r="J133" s="123"/>
      <c r="K133" s="319">
        <f t="shared" si="68"/>
        <v>0</v>
      </c>
      <c r="L133" s="320"/>
      <c r="M133" s="91" t="str">
        <f t="shared" si="70"/>
        <v xml:space="preserve">114 - 115   - </v>
      </c>
      <c r="N133" s="91" t="str">
        <f t="shared" si="69"/>
        <v xml:space="preserve"> - </v>
      </c>
    </row>
    <row r="134" spans="1:14" ht="18" x14ac:dyDescent="0.2">
      <c r="A134" s="119">
        <v>115</v>
      </c>
      <c r="B134" s="124"/>
      <c r="C134" s="120"/>
      <c r="D134" s="120"/>
      <c r="E134" s="121"/>
      <c r="F134" s="122"/>
      <c r="G134" s="121"/>
      <c r="H134" s="120"/>
      <c r="I134" s="120"/>
      <c r="J134" s="123"/>
      <c r="K134" s="319">
        <f t="shared" si="68"/>
        <v>0</v>
      </c>
      <c r="L134" s="320"/>
      <c r="M134" s="91" t="str">
        <f t="shared" si="70"/>
        <v xml:space="preserve">115 - 116   - </v>
      </c>
      <c r="N134" s="91" t="str">
        <f t="shared" si="69"/>
        <v xml:space="preserve"> - </v>
      </c>
    </row>
    <row r="135" spans="1:14" ht="18" x14ac:dyDescent="0.2">
      <c r="A135" s="119">
        <v>116</v>
      </c>
      <c r="B135" s="124"/>
      <c r="C135" s="120"/>
      <c r="D135" s="120"/>
      <c r="E135" s="121"/>
      <c r="F135" s="122"/>
      <c r="G135" s="121"/>
      <c r="H135" s="120"/>
      <c r="I135" s="120"/>
      <c r="J135" s="123"/>
      <c r="K135" s="319">
        <f t="shared" si="68"/>
        <v>0</v>
      </c>
      <c r="L135" s="320"/>
      <c r="M135" s="91" t="str">
        <f t="shared" si="70"/>
        <v xml:space="preserve">116 - 117   - </v>
      </c>
      <c r="N135" s="91" t="str">
        <f t="shared" si="69"/>
        <v xml:space="preserve"> - </v>
      </c>
    </row>
    <row r="136" spans="1:14" ht="18" x14ac:dyDescent="0.2">
      <c r="A136" s="119">
        <v>117</v>
      </c>
      <c r="B136" s="124"/>
      <c r="C136" s="120"/>
      <c r="D136" s="120"/>
      <c r="E136" s="121"/>
      <c r="F136" s="122"/>
      <c r="G136" s="121"/>
      <c r="H136" s="120"/>
      <c r="I136" s="120"/>
      <c r="J136" s="123"/>
      <c r="K136" s="319">
        <f t="shared" si="68"/>
        <v>0</v>
      </c>
      <c r="L136" s="320"/>
      <c r="M136" s="91" t="str">
        <f t="shared" si="70"/>
        <v xml:space="preserve">117 - 118   - </v>
      </c>
      <c r="N136" s="91" t="str">
        <f t="shared" si="69"/>
        <v xml:space="preserve"> - </v>
      </c>
    </row>
    <row r="137" spans="1:14" ht="18" x14ac:dyDescent="0.2">
      <c r="A137" s="119">
        <v>118</v>
      </c>
      <c r="B137" s="124"/>
      <c r="C137" s="120"/>
      <c r="D137" s="120"/>
      <c r="E137" s="121"/>
      <c r="F137" s="122"/>
      <c r="G137" s="121"/>
      <c r="H137" s="120"/>
      <c r="I137" s="120"/>
      <c r="J137" s="123"/>
      <c r="K137" s="319">
        <f t="shared" si="68"/>
        <v>0</v>
      </c>
      <c r="L137" s="320"/>
      <c r="M137" s="91" t="str">
        <f t="shared" si="70"/>
        <v xml:space="preserve">118 - 119   - </v>
      </c>
      <c r="N137" s="91" t="str">
        <f t="shared" si="69"/>
        <v xml:space="preserve"> - </v>
      </c>
    </row>
    <row r="138" spans="1:14" ht="18" x14ac:dyDescent="0.2">
      <c r="A138" s="119">
        <v>119</v>
      </c>
      <c r="B138" s="124"/>
      <c r="C138" s="120"/>
      <c r="D138" s="120"/>
      <c r="E138" s="121"/>
      <c r="F138" s="122"/>
      <c r="G138" s="121"/>
      <c r="H138" s="120"/>
      <c r="I138" s="120"/>
      <c r="J138" s="123"/>
      <c r="K138" s="319">
        <f t="shared" si="68"/>
        <v>0</v>
      </c>
      <c r="L138" s="320"/>
      <c r="M138" s="91" t="str">
        <f t="shared" si="70"/>
        <v xml:space="preserve">119 - 120   - </v>
      </c>
      <c r="N138" s="91" t="str">
        <f t="shared" si="69"/>
        <v xml:space="preserve"> - </v>
      </c>
    </row>
    <row r="139" spans="1:14" ht="18" x14ac:dyDescent="0.2">
      <c r="A139" s="119">
        <v>120</v>
      </c>
      <c r="B139" s="124"/>
      <c r="C139" s="120"/>
      <c r="D139" s="120"/>
      <c r="E139" s="121"/>
      <c r="F139" s="122"/>
      <c r="G139" s="121"/>
      <c r="H139" s="120"/>
      <c r="I139" s="120"/>
      <c r="J139" s="123"/>
      <c r="K139" s="319">
        <f t="shared" si="68"/>
        <v>0</v>
      </c>
      <c r="L139" s="320"/>
      <c r="M139" s="91" t="str">
        <f t="shared" si="70"/>
        <v xml:space="preserve">120 - 121   - </v>
      </c>
      <c r="N139" s="91" t="str">
        <f t="shared" si="69"/>
        <v xml:space="preserve"> - </v>
      </c>
    </row>
    <row r="140" spans="1:14" ht="18" x14ac:dyDescent="0.2">
      <c r="A140" s="119">
        <v>121</v>
      </c>
      <c r="B140" s="124"/>
      <c r="C140" s="120"/>
      <c r="D140" s="120"/>
      <c r="E140" s="121"/>
      <c r="F140" s="122"/>
      <c r="G140" s="121"/>
      <c r="H140" s="120"/>
      <c r="I140" s="120"/>
      <c r="J140" s="123"/>
      <c r="K140" s="319">
        <f t="shared" si="68"/>
        <v>0</v>
      </c>
      <c r="L140" s="320"/>
      <c r="M140" s="91" t="str">
        <f t="shared" si="70"/>
        <v xml:space="preserve">121 - 122   - </v>
      </c>
      <c r="N140" s="91" t="str">
        <f t="shared" si="69"/>
        <v xml:space="preserve"> - </v>
      </c>
    </row>
    <row r="141" spans="1:14" ht="18" x14ac:dyDescent="0.2">
      <c r="A141" s="119">
        <v>122</v>
      </c>
      <c r="B141" s="124"/>
      <c r="C141" s="120"/>
      <c r="D141" s="120"/>
      <c r="E141" s="121"/>
      <c r="F141" s="122"/>
      <c r="G141" s="121"/>
      <c r="H141" s="120"/>
      <c r="I141" s="120"/>
      <c r="J141" s="123"/>
      <c r="K141" s="319">
        <f t="shared" si="68"/>
        <v>0</v>
      </c>
      <c r="L141" s="320"/>
      <c r="M141" s="91" t="str">
        <f t="shared" si="70"/>
        <v xml:space="preserve">122 - 123   - </v>
      </c>
      <c r="N141" s="91" t="str">
        <f t="shared" si="69"/>
        <v xml:space="preserve"> - </v>
      </c>
    </row>
    <row r="142" spans="1:14" ht="18" x14ac:dyDescent="0.2">
      <c r="A142" s="119">
        <v>123</v>
      </c>
      <c r="B142" s="124"/>
      <c r="C142" s="120"/>
      <c r="D142" s="120"/>
      <c r="E142" s="121"/>
      <c r="F142" s="122"/>
      <c r="G142" s="121"/>
      <c r="H142" s="120"/>
      <c r="I142" s="120"/>
      <c r="J142" s="123"/>
      <c r="K142" s="319">
        <f t="shared" si="68"/>
        <v>0</v>
      </c>
      <c r="L142" s="320"/>
      <c r="M142" s="91" t="str">
        <f t="shared" si="70"/>
        <v xml:space="preserve">123 - 124   - </v>
      </c>
      <c r="N142" s="91" t="str">
        <f t="shared" si="69"/>
        <v xml:space="preserve"> - </v>
      </c>
    </row>
    <row r="143" spans="1:14" ht="18" x14ac:dyDescent="0.2">
      <c r="A143" s="119">
        <v>124</v>
      </c>
      <c r="B143" s="124"/>
      <c r="C143" s="120"/>
      <c r="D143" s="120"/>
      <c r="E143" s="121"/>
      <c r="F143" s="122"/>
      <c r="G143" s="121"/>
      <c r="H143" s="120"/>
      <c r="I143" s="120"/>
      <c r="J143" s="123"/>
      <c r="K143" s="319">
        <f t="shared" si="68"/>
        <v>0</v>
      </c>
      <c r="L143" s="320"/>
      <c r="M143" s="91" t="str">
        <f t="shared" si="70"/>
        <v xml:space="preserve">124 - 125   - </v>
      </c>
      <c r="N143" s="91" t="str">
        <f t="shared" si="69"/>
        <v xml:space="preserve"> - </v>
      </c>
    </row>
    <row r="144" spans="1:14" ht="18" x14ac:dyDescent="0.2">
      <c r="A144" s="119">
        <v>125</v>
      </c>
      <c r="B144" s="124"/>
      <c r="C144" s="120"/>
      <c r="D144" s="120"/>
      <c r="E144" s="121"/>
      <c r="F144" s="122"/>
      <c r="G144" s="121"/>
      <c r="H144" s="120"/>
      <c r="I144" s="120"/>
      <c r="J144" s="123"/>
      <c r="K144" s="319">
        <f t="shared" si="68"/>
        <v>0</v>
      </c>
      <c r="L144" s="320"/>
      <c r="M144" s="91" t="str">
        <f t="shared" si="70"/>
        <v xml:space="preserve">125 - 126   - </v>
      </c>
      <c r="N144" s="91" t="str">
        <f t="shared" si="69"/>
        <v xml:space="preserve"> - </v>
      </c>
    </row>
    <row r="145" spans="1:14" ht="18" x14ac:dyDescent="0.2">
      <c r="A145" s="119">
        <v>126</v>
      </c>
      <c r="B145" s="124"/>
      <c r="C145" s="120"/>
      <c r="D145" s="120"/>
      <c r="E145" s="121"/>
      <c r="F145" s="122"/>
      <c r="G145" s="121"/>
      <c r="H145" s="120"/>
      <c r="I145" s="120"/>
      <c r="J145" s="123"/>
      <c r="K145" s="319">
        <f t="shared" si="68"/>
        <v>0</v>
      </c>
      <c r="L145" s="320"/>
      <c r="M145" s="91" t="str">
        <f t="shared" si="70"/>
        <v xml:space="preserve">126 - 127   - </v>
      </c>
      <c r="N145" s="91" t="str">
        <f t="shared" si="69"/>
        <v xml:space="preserve"> - </v>
      </c>
    </row>
    <row r="146" spans="1:14" ht="18" x14ac:dyDescent="0.2">
      <c r="A146" s="119">
        <v>127</v>
      </c>
      <c r="B146" s="124"/>
      <c r="C146" s="120"/>
      <c r="D146" s="120"/>
      <c r="E146" s="121"/>
      <c r="F146" s="122"/>
      <c r="G146" s="121"/>
      <c r="H146" s="120"/>
      <c r="I146" s="120"/>
      <c r="J146" s="123"/>
      <c r="K146" s="319">
        <f t="shared" si="68"/>
        <v>0</v>
      </c>
      <c r="L146" s="320"/>
      <c r="M146" s="91" t="str">
        <f t="shared" si="70"/>
        <v xml:space="preserve">127 - 128   - </v>
      </c>
      <c r="N146" s="91" t="str">
        <f t="shared" si="69"/>
        <v xml:space="preserve"> - </v>
      </c>
    </row>
    <row r="147" spans="1:14" ht="18" x14ac:dyDescent="0.2">
      <c r="A147" s="119">
        <v>128</v>
      </c>
      <c r="B147" s="124"/>
      <c r="C147" s="120"/>
      <c r="D147" s="120"/>
      <c r="E147" s="121"/>
      <c r="F147" s="122"/>
      <c r="G147" s="121"/>
      <c r="H147" s="120"/>
      <c r="I147" s="120"/>
      <c r="J147" s="123"/>
      <c r="K147" s="319">
        <f t="shared" si="68"/>
        <v>0</v>
      </c>
      <c r="L147" s="320"/>
      <c r="M147" s="91" t="str">
        <f t="shared" si="70"/>
        <v xml:space="preserve">128 - 129   - </v>
      </c>
      <c r="N147" s="91" t="str">
        <f t="shared" si="69"/>
        <v xml:space="preserve"> - </v>
      </c>
    </row>
    <row r="148" spans="1:14" ht="18" x14ac:dyDescent="0.2">
      <c r="A148" s="119">
        <v>129</v>
      </c>
      <c r="B148" s="124"/>
      <c r="C148" s="120"/>
      <c r="D148" s="120"/>
      <c r="E148" s="121"/>
      <c r="F148" s="122"/>
      <c r="G148" s="121"/>
      <c r="H148" s="120"/>
      <c r="I148" s="120"/>
      <c r="J148" s="123"/>
      <c r="K148" s="319">
        <f t="shared" si="68"/>
        <v>0</v>
      </c>
      <c r="L148" s="320"/>
      <c r="M148" s="91" t="str">
        <f t="shared" si="70"/>
        <v xml:space="preserve">129 - 130   - </v>
      </c>
      <c r="N148" s="91" t="str">
        <f t="shared" si="69"/>
        <v xml:space="preserve"> - </v>
      </c>
    </row>
    <row r="149" spans="1:14" ht="18" x14ac:dyDescent="0.2">
      <c r="A149" s="119">
        <v>130</v>
      </c>
      <c r="B149" s="124"/>
      <c r="C149" s="120"/>
      <c r="D149" s="120"/>
      <c r="E149" s="121"/>
      <c r="F149" s="122"/>
      <c r="G149" s="121"/>
      <c r="H149" s="120"/>
      <c r="I149" s="120"/>
      <c r="J149" s="123"/>
      <c r="K149" s="319">
        <f t="shared" ref="K149:K212" si="71">IF(ISERROR(HLOOKUP(A149,$K$11:$NL$14,4,0)), K150, HLOOKUP(A149,$K$11:$NL$14,4,0))</f>
        <v>0</v>
      </c>
      <c r="L149" s="320"/>
      <c r="M149" s="91" t="str">
        <f t="shared" si="70"/>
        <v xml:space="preserve">130 - 131   - </v>
      </c>
      <c r="N149" s="91" t="str">
        <f t="shared" ref="N149:N212" si="72">IF(K149=K150,CONCATENATE( F149, " - ",F150), " ")</f>
        <v xml:space="preserve"> - </v>
      </c>
    </row>
    <row r="150" spans="1:14" ht="18" x14ac:dyDescent="0.2">
      <c r="A150" s="119">
        <v>131</v>
      </c>
      <c r="B150" s="124"/>
      <c r="C150" s="120"/>
      <c r="D150" s="120"/>
      <c r="E150" s="121"/>
      <c r="F150" s="122"/>
      <c r="G150" s="121"/>
      <c r="H150" s="120"/>
      <c r="I150" s="120"/>
      <c r="J150" s="123"/>
      <c r="K150" s="319">
        <f t="shared" si="71"/>
        <v>0</v>
      </c>
      <c r="L150" s="320"/>
      <c r="M150" s="91" t="str">
        <f t="shared" si="70"/>
        <v xml:space="preserve">131 - 132   - </v>
      </c>
      <c r="N150" s="91" t="str">
        <f t="shared" si="72"/>
        <v xml:space="preserve"> - </v>
      </c>
    </row>
    <row r="151" spans="1:14" ht="18" x14ac:dyDescent="0.2">
      <c r="A151" s="119">
        <v>132</v>
      </c>
      <c r="B151" s="124"/>
      <c r="C151" s="120"/>
      <c r="D151" s="120"/>
      <c r="E151" s="121"/>
      <c r="F151" s="122"/>
      <c r="G151" s="121"/>
      <c r="H151" s="120"/>
      <c r="I151" s="120"/>
      <c r="J151" s="123"/>
      <c r="K151" s="319">
        <f t="shared" si="71"/>
        <v>0</v>
      </c>
      <c r="L151" s="320"/>
      <c r="M151" s="91" t="str">
        <f t="shared" si="70"/>
        <v xml:space="preserve">132 - 133   - </v>
      </c>
      <c r="N151" s="91" t="str">
        <f t="shared" si="72"/>
        <v xml:space="preserve"> - </v>
      </c>
    </row>
    <row r="152" spans="1:14" ht="18" x14ac:dyDescent="0.2">
      <c r="A152" s="119">
        <v>133</v>
      </c>
      <c r="B152" s="124"/>
      <c r="C152" s="120"/>
      <c r="D152" s="120"/>
      <c r="E152" s="121"/>
      <c r="F152" s="122"/>
      <c r="G152" s="121"/>
      <c r="H152" s="120"/>
      <c r="I152" s="120"/>
      <c r="J152" s="123"/>
      <c r="K152" s="319">
        <f t="shared" si="71"/>
        <v>0</v>
      </c>
      <c r="L152" s="320"/>
      <c r="M152" s="91" t="str">
        <f t="shared" si="70"/>
        <v xml:space="preserve">133 - 134   - </v>
      </c>
      <c r="N152" s="91" t="str">
        <f t="shared" si="72"/>
        <v xml:space="preserve"> - </v>
      </c>
    </row>
    <row r="153" spans="1:14" ht="18" x14ac:dyDescent="0.2">
      <c r="A153" s="119">
        <v>134</v>
      </c>
      <c r="B153" s="124"/>
      <c r="C153" s="120"/>
      <c r="D153" s="120"/>
      <c r="E153" s="121"/>
      <c r="F153" s="122"/>
      <c r="G153" s="121"/>
      <c r="H153" s="120"/>
      <c r="I153" s="120"/>
      <c r="J153" s="123"/>
      <c r="K153" s="319">
        <f t="shared" si="71"/>
        <v>0</v>
      </c>
      <c r="L153" s="320"/>
      <c r="M153" s="91" t="str">
        <f t="shared" si="70"/>
        <v xml:space="preserve">134 - 135   - </v>
      </c>
      <c r="N153" s="91" t="str">
        <f t="shared" si="72"/>
        <v xml:space="preserve"> - </v>
      </c>
    </row>
    <row r="154" spans="1:14" ht="18" x14ac:dyDescent="0.2">
      <c r="A154" s="119">
        <v>135</v>
      </c>
      <c r="B154" s="124"/>
      <c r="C154" s="120"/>
      <c r="D154" s="120"/>
      <c r="E154" s="121"/>
      <c r="F154" s="122"/>
      <c r="G154" s="121"/>
      <c r="H154" s="120"/>
      <c r="I154" s="120"/>
      <c r="J154" s="123"/>
      <c r="K154" s="319">
        <f t="shared" si="71"/>
        <v>0</v>
      </c>
      <c r="L154" s="320"/>
      <c r="M154" s="91" t="str">
        <f t="shared" si="70"/>
        <v xml:space="preserve">135 - 136   - </v>
      </c>
      <c r="N154" s="91" t="str">
        <f t="shared" si="72"/>
        <v xml:space="preserve"> - </v>
      </c>
    </row>
    <row r="155" spans="1:14" ht="18" x14ac:dyDescent="0.2">
      <c r="A155" s="119">
        <v>136</v>
      </c>
      <c r="B155" s="124"/>
      <c r="C155" s="120"/>
      <c r="D155" s="120"/>
      <c r="E155" s="121"/>
      <c r="F155" s="122"/>
      <c r="G155" s="121"/>
      <c r="H155" s="120"/>
      <c r="I155" s="120"/>
      <c r="J155" s="123"/>
      <c r="K155" s="319">
        <f t="shared" si="71"/>
        <v>0</v>
      </c>
      <c r="L155" s="320"/>
      <c r="M155" s="91" t="str">
        <f t="shared" si="70"/>
        <v xml:space="preserve">136 - 137   - </v>
      </c>
      <c r="N155" s="91" t="str">
        <f t="shared" si="72"/>
        <v xml:space="preserve"> - </v>
      </c>
    </row>
    <row r="156" spans="1:14" ht="18" x14ac:dyDescent="0.2">
      <c r="A156" s="119">
        <v>137</v>
      </c>
      <c r="B156" s="124"/>
      <c r="C156" s="120"/>
      <c r="D156" s="120"/>
      <c r="E156" s="121"/>
      <c r="F156" s="122"/>
      <c r="G156" s="121"/>
      <c r="H156" s="120"/>
      <c r="I156" s="120"/>
      <c r="J156" s="123"/>
      <c r="K156" s="319">
        <f t="shared" si="71"/>
        <v>0</v>
      </c>
      <c r="L156" s="320"/>
      <c r="M156" s="91" t="str">
        <f t="shared" si="70"/>
        <v xml:space="preserve">137 - 138   - </v>
      </c>
      <c r="N156" s="91" t="str">
        <f t="shared" si="72"/>
        <v xml:space="preserve"> - </v>
      </c>
    </row>
    <row r="157" spans="1:14" ht="18" x14ac:dyDescent="0.2">
      <c r="A157" s="119">
        <v>138</v>
      </c>
      <c r="B157" s="124"/>
      <c r="C157" s="120"/>
      <c r="D157" s="120"/>
      <c r="E157" s="121"/>
      <c r="F157" s="122"/>
      <c r="G157" s="121"/>
      <c r="H157" s="120"/>
      <c r="I157" s="120"/>
      <c r="J157" s="123"/>
      <c r="K157" s="319">
        <f t="shared" si="71"/>
        <v>0</v>
      </c>
      <c r="L157" s="320"/>
      <c r="M157" s="91" t="str">
        <f t="shared" si="70"/>
        <v xml:space="preserve">138 - 139   - </v>
      </c>
      <c r="N157" s="91" t="str">
        <f t="shared" si="72"/>
        <v xml:space="preserve"> - </v>
      </c>
    </row>
    <row r="158" spans="1:14" ht="18" x14ac:dyDescent="0.2">
      <c r="A158" s="119">
        <v>139</v>
      </c>
      <c r="B158" s="124"/>
      <c r="C158" s="120"/>
      <c r="D158" s="120"/>
      <c r="E158" s="121"/>
      <c r="F158" s="122"/>
      <c r="G158" s="121"/>
      <c r="H158" s="120"/>
      <c r="I158" s="120"/>
      <c r="J158" s="123"/>
      <c r="K158" s="319">
        <f t="shared" si="71"/>
        <v>0</v>
      </c>
      <c r="L158" s="320"/>
      <c r="M158" s="91" t="str">
        <f t="shared" si="70"/>
        <v xml:space="preserve">139 - 140   - </v>
      </c>
      <c r="N158" s="91" t="str">
        <f t="shared" si="72"/>
        <v xml:space="preserve"> - </v>
      </c>
    </row>
    <row r="159" spans="1:14" ht="18" x14ac:dyDescent="0.2">
      <c r="A159" s="119">
        <v>140</v>
      </c>
      <c r="B159" s="124"/>
      <c r="C159" s="120"/>
      <c r="D159" s="120"/>
      <c r="E159" s="121"/>
      <c r="F159" s="122"/>
      <c r="G159" s="121"/>
      <c r="H159" s="120"/>
      <c r="I159" s="120"/>
      <c r="J159" s="123"/>
      <c r="K159" s="319">
        <f t="shared" si="71"/>
        <v>0</v>
      </c>
      <c r="L159" s="320"/>
      <c r="M159" s="91" t="str">
        <f t="shared" si="70"/>
        <v xml:space="preserve">140 - 141   - </v>
      </c>
      <c r="N159" s="91" t="str">
        <f t="shared" si="72"/>
        <v xml:space="preserve"> - </v>
      </c>
    </row>
    <row r="160" spans="1:14" ht="18" x14ac:dyDescent="0.2">
      <c r="A160" s="119">
        <v>141</v>
      </c>
      <c r="B160" s="124"/>
      <c r="C160" s="120"/>
      <c r="D160" s="120"/>
      <c r="E160" s="121"/>
      <c r="F160" s="122"/>
      <c r="G160" s="121"/>
      <c r="H160" s="120"/>
      <c r="I160" s="120"/>
      <c r="J160" s="123"/>
      <c r="K160" s="319">
        <f t="shared" si="71"/>
        <v>0</v>
      </c>
      <c r="L160" s="320"/>
      <c r="M160" s="91" t="str">
        <f t="shared" si="70"/>
        <v xml:space="preserve">141 - 142   - </v>
      </c>
      <c r="N160" s="91" t="str">
        <f t="shared" si="72"/>
        <v xml:space="preserve"> - </v>
      </c>
    </row>
    <row r="161" spans="1:14" ht="18" x14ac:dyDescent="0.2">
      <c r="A161" s="119">
        <v>142</v>
      </c>
      <c r="B161" s="124"/>
      <c r="C161" s="120"/>
      <c r="D161" s="120"/>
      <c r="E161" s="121"/>
      <c r="F161" s="122"/>
      <c r="G161" s="121"/>
      <c r="H161" s="120"/>
      <c r="I161" s="120"/>
      <c r="J161" s="123"/>
      <c r="K161" s="319">
        <f t="shared" si="71"/>
        <v>0</v>
      </c>
      <c r="L161" s="320"/>
      <c r="M161" s="91" t="str">
        <f t="shared" si="70"/>
        <v xml:space="preserve">142 - 143   - </v>
      </c>
      <c r="N161" s="91" t="str">
        <f t="shared" si="72"/>
        <v xml:space="preserve"> - </v>
      </c>
    </row>
    <row r="162" spans="1:14" ht="18" x14ac:dyDescent="0.2">
      <c r="A162" s="119">
        <v>143</v>
      </c>
      <c r="B162" s="124"/>
      <c r="C162" s="120"/>
      <c r="D162" s="120"/>
      <c r="E162" s="121"/>
      <c r="F162" s="122"/>
      <c r="G162" s="121"/>
      <c r="H162" s="120"/>
      <c r="I162" s="120"/>
      <c r="J162" s="123"/>
      <c r="K162" s="319">
        <f t="shared" si="71"/>
        <v>0</v>
      </c>
      <c r="L162" s="320"/>
      <c r="M162" s="91" t="str">
        <f t="shared" si="70"/>
        <v xml:space="preserve">143 - 144   - </v>
      </c>
      <c r="N162" s="91" t="str">
        <f t="shared" si="72"/>
        <v xml:space="preserve"> - </v>
      </c>
    </row>
    <row r="163" spans="1:14" ht="18" x14ac:dyDescent="0.2">
      <c r="A163" s="119">
        <v>144</v>
      </c>
      <c r="B163" s="124"/>
      <c r="C163" s="120"/>
      <c r="D163" s="120"/>
      <c r="E163" s="121"/>
      <c r="F163" s="122"/>
      <c r="G163" s="121"/>
      <c r="H163" s="120"/>
      <c r="I163" s="120"/>
      <c r="J163" s="123"/>
      <c r="K163" s="319">
        <f t="shared" si="71"/>
        <v>0</v>
      </c>
      <c r="L163" s="320"/>
      <c r="M163" s="91" t="str">
        <f t="shared" si="70"/>
        <v xml:space="preserve">144 - 145   - </v>
      </c>
      <c r="N163" s="91" t="str">
        <f t="shared" si="72"/>
        <v xml:space="preserve"> - </v>
      </c>
    </row>
    <row r="164" spans="1:14" ht="18" x14ac:dyDescent="0.2">
      <c r="A164" s="119">
        <v>145</v>
      </c>
      <c r="B164" s="124"/>
      <c r="C164" s="120"/>
      <c r="D164" s="120"/>
      <c r="E164" s="121"/>
      <c r="F164" s="122"/>
      <c r="G164" s="121"/>
      <c r="H164" s="120"/>
      <c r="I164" s="120"/>
      <c r="J164" s="123"/>
      <c r="K164" s="319">
        <f t="shared" si="71"/>
        <v>0</v>
      </c>
      <c r="L164" s="320"/>
      <c r="M164" s="91" t="str">
        <f t="shared" ref="M164:M227" si="73">IF(K164=K165,CONCATENATE(A164," - ",A165,"  ",B164, " - ",B165), " ")</f>
        <v xml:space="preserve">145 - 146   - </v>
      </c>
      <c r="N164" s="91" t="str">
        <f t="shared" si="72"/>
        <v xml:space="preserve"> - </v>
      </c>
    </row>
    <row r="165" spans="1:14" ht="18" x14ac:dyDescent="0.2">
      <c r="A165" s="119">
        <v>146</v>
      </c>
      <c r="B165" s="124"/>
      <c r="C165" s="120"/>
      <c r="D165" s="120"/>
      <c r="E165" s="121"/>
      <c r="F165" s="122"/>
      <c r="G165" s="121"/>
      <c r="H165" s="120"/>
      <c r="I165" s="120"/>
      <c r="J165" s="123"/>
      <c r="K165" s="319">
        <f t="shared" si="71"/>
        <v>0</v>
      </c>
      <c r="L165" s="320"/>
      <c r="M165" s="91" t="str">
        <f t="shared" si="73"/>
        <v xml:space="preserve">146 - 147   - </v>
      </c>
      <c r="N165" s="91" t="str">
        <f t="shared" si="72"/>
        <v xml:space="preserve"> - </v>
      </c>
    </row>
    <row r="166" spans="1:14" ht="18" x14ac:dyDescent="0.2">
      <c r="A166" s="119">
        <v>147</v>
      </c>
      <c r="B166" s="124"/>
      <c r="C166" s="120"/>
      <c r="D166" s="120"/>
      <c r="E166" s="121"/>
      <c r="F166" s="122"/>
      <c r="G166" s="121"/>
      <c r="H166" s="120"/>
      <c r="I166" s="120"/>
      <c r="J166" s="123"/>
      <c r="K166" s="319">
        <f t="shared" si="71"/>
        <v>0</v>
      </c>
      <c r="L166" s="320"/>
      <c r="M166" s="91" t="str">
        <f t="shared" si="73"/>
        <v xml:space="preserve">147 - 148   - </v>
      </c>
      <c r="N166" s="91" t="str">
        <f t="shared" si="72"/>
        <v xml:space="preserve"> - </v>
      </c>
    </row>
    <row r="167" spans="1:14" ht="18" x14ac:dyDescent="0.2">
      <c r="A167" s="119">
        <v>148</v>
      </c>
      <c r="B167" s="124"/>
      <c r="C167" s="120"/>
      <c r="D167" s="120"/>
      <c r="E167" s="121"/>
      <c r="F167" s="122"/>
      <c r="G167" s="121"/>
      <c r="H167" s="120"/>
      <c r="I167" s="120"/>
      <c r="J167" s="123"/>
      <c r="K167" s="319">
        <f t="shared" si="71"/>
        <v>0</v>
      </c>
      <c r="L167" s="320"/>
      <c r="M167" s="91" t="str">
        <f t="shared" si="73"/>
        <v xml:space="preserve">148 - 149   - </v>
      </c>
      <c r="N167" s="91" t="str">
        <f t="shared" si="72"/>
        <v xml:space="preserve"> - </v>
      </c>
    </row>
    <row r="168" spans="1:14" ht="18" x14ac:dyDescent="0.2">
      <c r="A168" s="119">
        <v>149</v>
      </c>
      <c r="B168" s="124"/>
      <c r="C168" s="120"/>
      <c r="D168" s="120"/>
      <c r="E168" s="121"/>
      <c r="F168" s="122"/>
      <c r="G168" s="121"/>
      <c r="H168" s="120"/>
      <c r="I168" s="120"/>
      <c r="J168" s="123"/>
      <c r="K168" s="319">
        <f t="shared" si="71"/>
        <v>0</v>
      </c>
      <c r="L168" s="320"/>
      <c r="M168" s="91" t="str">
        <f t="shared" si="73"/>
        <v xml:space="preserve">149 - 150   - </v>
      </c>
      <c r="N168" s="91" t="str">
        <f t="shared" si="72"/>
        <v xml:space="preserve"> - </v>
      </c>
    </row>
    <row r="169" spans="1:14" ht="18" x14ac:dyDescent="0.2">
      <c r="A169" s="119">
        <v>150</v>
      </c>
      <c r="B169" s="124"/>
      <c r="C169" s="120"/>
      <c r="D169" s="120"/>
      <c r="E169" s="121"/>
      <c r="F169" s="122"/>
      <c r="G169" s="121"/>
      <c r="H169" s="120"/>
      <c r="I169" s="120"/>
      <c r="J169" s="123"/>
      <c r="K169" s="319">
        <f t="shared" si="71"/>
        <v>0</v>
      </c>
      <c r="L169" s="320"/>
      <c r="M169" s="91" t="str">
        <f t="shared" si="73"/>
        <v xml:space="preserve">150 - 151   - </v>
      </c>
      <c r="N169" s="91" t="str">
        <f t="shared" si="72"/>
        <v xml:space="preserve"> - </v>
      </c>
    </row>
    <row r="170" spans="1:14" ht="18" x14ac:dyDescent="0.2">
      <c r="A170" s="119">
        <v>151</v>
      </c>
      <c r="B170" s="124"/>
      <c r="C170" s="120"/>
      <c r="D170" s="120"/>
      <c r="E170" s="121"/>
      <c r="F170" s="122"/>
      <c r="G170" s="121"/>
      <c r="H170" s="120"/>
      <c r="I170" s="120"/>
      <c r="J170" s="123"/>
      <c r="K170" s="319">
        <f t="shared" si="71"/>
        <v>0</v>
      </c>
      <c r="L170" s="320"/>
      <c r="M170" s="91" t="str">
        <f t="shared" si="73"/>
        <v xml:space="preserve">151 - 152   - </v>
      </c>
      <c r="N170" s="91" t="str">
        <f t="shared" si="72"/>
        <v xml:space="preserve"> - </v>
      </c>
    </row>
    <row r="171" spans="1:14" ht="18" x14ac:dyDescent="0.2">
      <c r="A171" s="119">
        <v>152</v>
      </c>
      <c r="B171" s="124"/>
      <c r="C171" s="120"/>
      <c r="D171" s="120"/>
      <c r="E171" s="121"/>
      <c r="F171" s="122"/>
      <c r="G171" s="121"/>
      <c r="H171" s="120"/>
      <c r="I171" s="120"/>
      <c r="J171" s="123"/>
      <c r="K171" s="319">
        <f t="shared" si="71"/>
        <v>0</v>
      </c>
      <c r="L171" s="320"/>
      <c r="M171" s="91" t="str">
        <f t="shared" si="73"/>
        <v xml:space="preserve">152 - 153   - </v>
      </c>
      <c r="N171" s="91" t="str">
        <f t="shared" si="72"/>
        <v xml:space="preserve"> - </v>
      </c>
    </row>
    <row r="172" spans="1:14" ht="18" x14ac:dyDescent="0.2">
      <c r="A172" s="119">
        <v>153</v>
      </c>
      <c r="B172" s="124"/>
      <c r="C172" s="120"/>
      <c r="D172" s="120"/>
      <c r="E172" s="121"/>
      <c r="F172" s="122"/>
      <c r="G172" s="121"/>
      <c r="H172" s="120"/>
      <c r="I172" s="120"/>
      <c r="J172" s="123"/>
      <c r="K172" s="319">
        <f t="shared" si="71"/>
        <v>0</v>
      </c>
      <c r="L172" s="320"/>
      <c r="M172" s="91" t="str">
        <f t="shared" si="73"/>
        <v xml:space="preserve">153 - 154   - </v>
      </c>
      <c r="N172" s="91" t="str">
        <f t="shared" si="72"/>
        <v xml:space="preserve"> - </v>
      </c>
    </row>
    <row r="173" spans="1:14" ht="18" x14ac:dyDescent="0.2">
      <c r="A173" s="119">
        <v>154</v>
      </c>
      <c r="B173" s="124"/>
      <c r="C173" s="120"/>
      <c r="D173" s="120"/>
      <c r="E173" s="121"/>
      <c r="F173" s="122"/>
      <c r="G173" s="121"/>
      <c r="H173" s="120"/>
      <c r="I173" s="120"/>
      <c r="J173" s="123"/>
      <c r="K173" s="319">
        <f t="shared" si="71"/>
        <v>0</v>
      </c>
      <c r="L173" s="320"/>
      <c r="M173" s="91" t="str">
        <f t="shared" si="73"/>
        <v xml:space="preserve">154 - 155   - </v>
      </c>
      <c r="N173" s="91" t="str">
        <f t="shared" si="72"/>
        <v xml:space="preserve"> - </v>
      </c>
    </row>
    <row r="174" spans="1:14" ht="18" x14ac:dyDescent="0.2">
      <c r="A174" s="119">
        <v>155</v>
      </c>
      <c r="B174" s="124"/>
      <c r="C174" s="120"/>
      <c r="D174" s="120"/>
      <c r="E174" s="121"/>
      <c r="F174" s="122"/>
      <c r="G174" s="121"/>
      <c r="H174" s="120"/>
      <c r="I174" s="120"/>
      <c r="J174" s="123"/>
      <c r="K174" s="319">
        <f t="shared" si="71"/>
        <v>0</v>
      </c>
      <c r="L174" s="320"/>
      <c r="M174" s="91" t="str">
        <f t="shared" si="73"/>
        <v xml:space="preserve">155 - 156   - </v>
      </c>
      <c r="N174" s="91" t="str">
        <f t="shared" si="72"/>
        <v xml:space="preserve"> - </v>
      </c>
    </row>
    <row r="175" spans="1:14" ht="18" x14ac:dyDescent="0.2">
      <c r="A175" s="119">
        <v>156</v>
      </c>
      <c r="B175" s="124"/>
      <c r="C175" s="120"/>
      <c r="D175" s="120"/>
      <c r="E175" s="121"/>
      <c r="F175" s="122"/>
      <c r="G175" s="121"/>
      <c r="H175" s="120"/>
      <c r="I175" s="120"/>
      <c r="J175" s="123"/>
      <c r="K175" s="319">
        <f t="shared" si="71"/>
        <v>0</v>
      </c>
      <c r="L175" s="320"/>
      <c r="M175" s="91" t="str">
        <f t="shared" si="73"/>
        <v xml:space="preserve">156 - 157   - </v>
      </c>
      <c r="N175" s="91" t="str">
        <f t="shared" si="72"/>
        <v xml:space="preserve"> - </v>
      </c>
    </row>
    <row r="176" spans="1:14" ht="18" x14ac:dyDescent="0.2">
      <c r="A176" s="119">
        <v>157</v>
      </c>
      <c r="B176" s="124"/>
      <c r="C176" s="120"/>
      <c r="D176" s="120"/>
      <c r="E176" s="121"/>
      <c r="F176" s="122"/>
      <c r="G176" s="121"/>
      <c r="H176" s="120"/>
      <c r="I176" s="120"/>
      <c r="J176" s="123"/>
      <c r="K176" s="319">
        <f t="shared" si="71"/>
        <v>0</v>
      </c>
      <c r="L176" s="320"/>
      <c r="M176" s="91" t="str">
        <f t="shared" si="73"/>
        <v xml:space="preserve">157 - 158   - </v>
      </c>
      <c r="N176" s="91" t="str">
        <f t="shared" si="72"/>
        <v xml:space="preserve"> - </v>
      </c>
    </row>
    <row r="177" spans="1:14" ht="18" x14ac:dyDescent="0.2">
      <c r="A177" s="119">
        <v>158</v>
      </c>
      <c r="B177" s="124"/>
      <c r="C177" s="120"/>
      <c r="D177" s="120"/>
      <c r="E177" s="121"/>
      <c r="F177" s="122"/>
      <c r="G177" s="121"/>
      <c r="H177" s="120"/>
      <c r="I177" s="120"/>
      <c r="J177" s="123"/>
      <c r="K177" s="319">
        <f t="shared" si="71"/>
        <v>0</v>
      </c>
      <c r="L177" s="320"/>
      <c r="M177" s="91" t="str">
        <f t="shared" si="73"/>
        <v xml:space="preserve">158 - 159   - </v>
      </c>
      <c r="N177" s="91" t="str">
        <f t="shared" si="72"/>
        <v xml:space="preserve"> - </v>
      </c>
    </row>
    <row r="178" spans="1:14" ht="18" x14ac:dyDescent="0.2">
      <c r="A178" s="119">
        <v>159</v>
      </c>
      <c r="B178" s="124"/>
      <c r="C178" s="120"/>
      <c r="D178" s="120"/>
      <c r="E178" s="121"/>
      <c r="F178" s="122"/>
      <c r="G178" s="121"/>
      <c r="H178" s="120"/>
      <c r="I178" s="120"/>
      <c r="J178" s="123"/>
      <c r="K178" s="319">
        <f t="shared" si="71"/>
        <v>0</v>
      </c>
      <c r="L178" s="320"/>
      <c r="M178" s="91" t="str">
        <f t="shared" si="73"/>
        <v xml:space="preserve">159 - 160   - </v>
      </c>
      <c r="N178" s="91" t="str">
        <f t="shared" si="72"/>
        <v xml:space="preserve"> - </v>
      </c>
    </row>
    <row r="179" spans="1:14" ht="18" x14ac:dyDescent="0.2">
      <c r="A179" s="119">
        <v>160</v>
      </c>
      <c r="B179" s="124"/>
      <c r="C179" s="120"/>
      <c r="D179" s="120"/>
      <c r="E179" s="121"/>
      <c r="F179" s="122"/>
      <c r="G179" s="121"/>
      <c r="H179" s="120"/>
      <c r="I179" s="120"/>
      <c r="J179" s="123"/>
      <c r="K179" s="319">
        <f t="shared" si="71"/>
        <v>0</v>
      </c>
      <c r="L179" s="320"/>
      <c r="M179" s="91" t="str">
        <f t="shared" si="73"/>
        <v xml:space="preserve">160 - 161   - </v>
      </c>
      <c r="N179" s="91" t="str">
        <f t="shared" si="72"/>
        <v xml:space="preserve"> - </v>
      </c>
    </row>
    <row r="180" spans="1:14" ht="18" x14ac:dyDescent="0.2">
      <c r="A180" s="119">
        <v>161</v>
      </c>
      <c r="B180" s="124"/>
      <c r="C180" s="120"/>
      <c r="D180" s="120"/>
      <c r="E180" s="121"/>
      <c r="F180" s="122"/>
      <c r="G180" s="121"/>
      <c r="H180" s="120"/>
      <c r="I180" s="120"/>
      <c r="J180" s="123"/>
      <c r="K180" s="319">
        <f t="shared" si="71"/>
        <v>0</v>
      </c>
      <c r="L180" s="320"/>
      <c r="M180" s="91" t="str">
        <f t="shared" si="73"/>
        <v xml:space="preserve">161 - 162   - </v>
      </c>
      <c r="N180" s="91" t="str">
        <f t="shared" si="72"/>
        <v xml:space="preserve"> - </v>
      </c>
    </row>
    <row r="181" spans="1:14" ht="18" x14ac:dyDescent="0.2">
      <c r="A181" s="119">
        <v>162</v>
      </c>
      <c r="B181" s="124"/>
      <c r="C181" s="120"/>
      <c r="D181" s="120"/>
      <c r="E181" s="121"/>
      <c r="F181" s="122"/>
      <c r="G181" s="121"/>
      <c r="H181" s="120"/>
      <c r="I181" s="120"/>
      <c r="J181" s="123"/>
      <c r="K181" s="319">
        <f t="shared" si="71"/>
        <v>0</v>
      </c>
      <c r="L181" s="320"/>
      <c r="M181" s="91" t="str">
        <f t="shared" si="73"/>
        <v xml:space="preserve">162 - 163   - </v>
      </c>
      <c r="N181" s="91" t="str">
        <f t="shared" si="72"/>
        <v xml:space="preserve"> - </v>
      </c>
    </row>
    <row r="182" spans="1:14" ht="18" x14ac:dyDescent="0.2">
      <c r="A182" s="119">
        <v>163</v>
      </c>
      <c r="B182" s="124"/>
      <c r="C182" s="120"/>
      <c r="D182" s="120"/>
      <c r="E182" s="121"/>
      <c r="F182" s="122"/>
      <c r="G182" s="121"/>
      <c r="H182" s="120"/>
      <c r="I182" s="120"/>
      <c r="J182" s="123"/>
      <c r="K182" s="319">
        <f t="shared" si="71"/>
        <v>0</v>
      </c>
      <c r="L182" s="320"/>
      <c r="M182" s="91" t="str">
        <f t="shared" si="73"/>
        <v xml:space="preserve">163 - 164   - </v>
      </c>
      <c r="N182" s="91" t="str">
        <f t="shared" si="72"/>
        <v xml:space="preserve"> - </v>
      </c>
    </row>
    <row r="183" spans="1:14" ht="18" x14ac:dyDescent="0.2">
      <c r="A183" s="119">
        <v>164</v>
      </c>
      <c r="B183" s="124"/>
      <c r="C183" s="120"/>
      <c r="D183" s="120"/>
      <c r="E183" s="121"/>
      <c r="F183" s="122"/>
      <c r="G183" s="121"/>
      <c r="H183" s="120"/>
      <c r="I183" s="120"/>
      <c r="J183" s="123"/>
      <c r="K183" s="319">
        <f t="shared" si="71"/>
        <v>0</v>
      </c>
      <c r="L183" s="320"/>
      <c r="M183" s="91" t="str">
        <f t="shared" si="73"/>
        <v xml:space="preserve">164 - 165   - </v>
      </c>
      <c r="N183" s="91" t="str">
        <f t="shared" si="72"/>
        <v xml:space="preserve"> - </v>
      </c>
    </row>
    <row r="184" spans="1:14" ht="18" x14ac:dyDescent="0.2">
      <c r="A184" s="119">
        <v>165</v>
      </c>
      <c r="B184" s="124"/>
      <c r="C184" s="120"/>
      <c r="D184" s="120"/>
      <c r="E184" s="121"/>
      <c r="F184" s="122"/>
      <c r="G184" s="121"/>
      <c r="H184" s="120"/>
      <c r="I184" s="120"/>
      <c r="J184" s="123"/>
      <c r="K184" s="319">
        <f t="shared" si="71"/>
        <v>0</v>
      </c>
      <c r="L184" s="320"/>
      <c r="M184" s="91" t="str">
        <f t="shared" si="73"/>
        <v xml:space="preserve">165 - 166   - </v>
      </c>
      <c r="N184" s="91" t="str">
        <f t="shared" si="72"/>
        <v xml:space="preserve"> - </v>
      </c>
    </row>
    <row r="185" spans="1:14" ht="18" x14ac:dyDescent="0.2">
      <c r="A185" s="119">
        <v>166</v>
      </c>
      <c r="B185" s="124"/>
      <c r="C185" s="120"/>
      <c r="D185" s="120"/>
      <c r="E185" s="121"/>
      <c r="F185" s="122"/>
      <c r="G185" s="121"/>
      <c r="H185" s="120"/>
      <c r="I185" s="120"/>
      <c r="J185" s="123"/>
      <c r="K185" s="319">
        <f t="shared" si="71"/>
        <v>0</v>
      </c>
      <c r="L185" s="320"/>
      <c r="M185" s="91" t="str">
        <f t="shared" si="73"/>
        <v xml:space="preserve">166 - 167   - </v>
      </c>
      <c r="N185" s="91" t="str">
        <f t="shared" si="72"/>
        <v xml:space="preserve"> - </v>
      </c>
    </row>
    <row r="186" spans="1:14" ht="18" x14ac:dyDescent="0.2">
      <c r="A186" s="119">
        <v>167</v>
      </c>
      <c r="B186" s="124"/>
      <c r="C186" s="120"/>
      <c r="D186" s="120"/>
      <c r="E186" s="121"/>
      <c r="F186" s="122"/>
      <c r="G186" s="121"/>
      <c r="H186" s="120"/>
      <c r="I186" s="120"/>
      <c r="J186" s="123"/>
      <c r="K186" s="319">
        <f t="shared" si="71"/>
        <v>0</v>
      </c>
      <c r="L186" s="320"/>
      <c r="M186" s="91" t="str">
        <f t="shared" si="73"/>
        <v xml:space="preserve">167 - 168   - </v>
      </c>
      <c r="N186" s="91" t="str">
        <f t="shared" si="72"/>
        <v xml:space="preserve"> - </v>
      </c>
    </row>
    <row r="187" spans="1:14" ht="18" x14ac:dyDescent="0.2">
      <c r="A187" s="119">
        <v>168</v>
      </c>
      <c r="B187" s="124"/>
      <c r="C187" s="120"/>
      <c r="D187" s="120"/>
      <c r="E187" s="121"/>
      <c r="F187" s="122"/>
      <c r="G187" s="121"/>
      <c r="H187" s="120"/>
      <c r="I187" s="120"/>
      <c r="J187" s="123"/>
      <c r="K187" s="319">
        <f t="shared" si="71"/>
        <v>0</v>
      </c>
      <c r="L187" s="320"/>
      <c r="M187" s="91" t="str">
        <f t="shared" si="73"/>
        <v xml:space="preserve">168 - 169   - </v>
      </c>
      <c r="N187" s="91" t="str">
        <f t="shared" si="72"/>
        <v xml:space="preserve"> - </v>
      </c>
    </row>
    <row r="188" spans="1:14" ht="18" x14ac:dyDescent="0.2">
      <c r="A188" s="119">
        <v>169</v>
      </c>
      <c r="B188" s="124"/>
      <c r="C188" s="120"/>
      <c r="D188" s="120"/>
      <c r="E188" s="121"/>
      <c r="F188" s="122"/>
      <c r="G188" s="121"/>
      <c r="H188" s="120"/>
      <c r="I188" s="120"/>
      <c r="J188" s="123"/>
      <c r="K188" s="319">
        <f t="shared" si="71"/>
        <v>0</v>
      </c>
      <c r="L188" s="320"/>
      <c r="M188" s="91" t="str">
        <f t="shared" si="73"/>
        <v xml:space="preserve">169 - 170   - </v>
      </c>
      <c r="N188" s="91" t="str">
        <f t="shared" si="72"/>
        <v xml:space="preserve"> - </v>
      </c>
    </row>
    <row r="189" spans="1:14" ht="18" x14ac:dyDescent="0.2">
      <c r="A189" s="119">
        <v>170</v>
      </c>
      <c r="B189" s="124"/>
      <c r="C189" s="120"/>
      <c r="D189" s="120"/>
      <c r="E189" s="121"/>
      <c r="F189" s="122"/>
      <c r="G189" s="121"/>
      <c r="H189" s="120"/>
      <c r="I189" s="120"/>
      <c r="J189" s="123"/>
      <c r="K189" s="319">
        <f t="shared" si="71"/>
        <v>0</v>
      </c>
      <c r="L189" s="320"/>
      <c r="M189" s="91" t="str">
        <f t="shared" si="73"/>
        <v xml:space="preserve">170 - 171   - </v>
      </c>
      <c r="N189" s="91" t="str">
        <f t="shared" si="72"/>
        <v xml:space="preserve"> - </v>
      </c>
    </row>
    <row r="190" spans="1:14" ht="18" x14ac:dyDescent="0.2">
      <c r="A190" s="119">
        <v>171</v>
      </c>
      <c r="B190" s="124"/>
      <c r="C190" s="120"/>
      <c r="D190" s="120"/>
      <c r="E190" s="121"/>
      <c r="F190" s="122"/>
      <c r="G190" s="121"/>
      <c r="H190" s="120"/>
      <c r="I190" s="120"/>
      <c r="J190" s="123"/>
      <c r="K190" s="319">
        <f t="shared" si="71"/>
        <v>0</v>
      </c>
      <c r="L190" s="320"/>
      <c r="M190" s="91" t="str">
        <f t="shared" si="73"/>
        <v xml:space="preserve">171 - 172   - </v>
      </c>
      <c r="N190" s="91" t="str">
        <f t="shared" si="72"/>
        <v xml:space="preserve"> - </v>
      </c>
    </row>
    <row r="191" spans="1:14" ht="18" x14ac:dyDescent="0.2">
      <c r="A191" s="119">
        <v>172</v>
      </c>
      <c r="B191" s="124"/>
      <c r="C191" s="120"/>
      <c r="D191" s="120"/>
      <c r="E191" s="121"/>
      <c r="F191" s="122"/>
      <c r="G191" s="121"/>
      <c r="H191" s="120"/>
      <c r="I191" s="120"/>
      <c r="J191" s="123"/>
      <c r="K191" s="319">
        <f t="shared" si="71"/>
        <v>0</v>
      </c>
      <c r="L191" s="320"/>
      <c r="M191" s="91" t="str">
        <f t="shared" si="73"/>
        <v xml:space="preserve">172 - 173   - </v>
      </c>
      <c r="N191" s="91" t="str">
        <f t="shared" si="72"/>
        <v xml:space="preserve"> - </v>
      </c>
    </row>
    <row r="192" spans="1:14" ht="18" x14ac:dyDescent="0.2">
      <c r="A192" s="119">
        <v>173</v>
      </c>
      <c r="B192" s="124"/>
      <c r="C192" s="120"/>
      <c r="D192" s="120"/>
      <c r="E192" s="121"/>
      <c r="F192" s="122"/>
      <c r="G192" s="121"/>
      <c r="H192" s="120"/>
      <c r="I192" s="120"/>
      <c r="J192" s="123"/>
      <c r="K192" s="319">
        <f t="shared" si="71"/>
        <v>0</v>
      </c>
      <c r="L192" s="320"/>
      <c r="M192" s="91" t="str">
        <f t="shared" si="73"/>
        <v xml:space="preserve">173 - 174   - </v>
      </c>
      <c r="N192" s="91" t="str">
        <f t="shared" si="72"/>
        <v xml:space="preserve"> - </v>
      </c>
    </row>
    <row r="193" spans="1:14" ht="18" x14ac:dyDescent="0.2">
      <c r="A193" s="119">
        <v>174</v>
      </c>
      <c r="B193" s="124"/>
      <c r="C193" s="120"/>
      <c r="D193" s="120"/>
      <c r="E193" s="121"/>
      <c r="F193" s="122"/>
      <c r="G193" s="121"/>
      <c r="H193" s="120"/>
      <c r="I193" s="120"/>
      <c r="J193" s="123"/>
      <c r="K193" s="319">
        <f t="shared" si="71"/>
        <v>0</v>
      </c>
      <c r="L193" s="320"/>
      <c r="M193" s="91" t="str">
        <f t="shared" si="73"/>
        <v xml:space="preserve">174 - 175   - </v>
      </c>
      <c r="N193" s="91" t="str">
        <f t="shared" si="72"/>
        <v xml:space="preserve"> - </v>
      </c>
    </row>
    <row r="194" spans="1:14" ht="18" x14ac:dyDescent="0.2">
      <c r="A194" s="119">
        <v>175</v>
      </c>
      <c r="B194" s="124"/>
      <c r="C194" s="120"/>
      <c r="D194" s="120"/>
      <c r="E194" s="121"/>
      <c r="F194" s="122"/>
      <c r="G194" s="121"/>
      <c r="H194" s="120"/>
      <c r="I194" s="120"/>
      <c r="J194" s="123"/>
      <c r="K194" s="319">
        <f t="shared" si="71"/>
        <v>0</v>
      </c>
      <c r="L194" s="320"/>
      <c r="M194" s="91" t="str">
        <f t="shared" si="73"/>
        <v xml:space="preserve">175 - 176   - </v>
      </c>
      <c r="N194" s="91" t="str">
        <f t="shared" si="72"/>
        <v xml:space="preserve"> - </v>
      </c>
    </row>
    <row r="195" spans="1:14" ht="18" x14ac:dyDescent="0.2">
      <c r="A195" s="119">
        <v>176</v>
      </c>
      <c r="B195" s="124"/>
      <c r="C195" s="120"/>
      <c r="D195" s="120"/>
      <c r="E195" s="121"/>
      <c r="F195" s="122"/>
      <c r="G195" s="121"/>
      <c r="H195" s="120"/>
      <c r="I195" s="120"/>
      <c r="J195" s="123"/>
      <c r="K195" s="319">
        <f t="shared" si="71"/>
        <v>0</v>
      </c>
      <c r="L195" s="320"/>
      <c r="M195" s="91" t="str">
        <f t="shared" si="73"/>
        <v xml:space="preserve">176 - 177   - </v>
      </c>
      <c r="N195" s="91" t="str">
        <f t="shared" si="72"/>
        <v xml:space="preserve"> - </v>
      </c>
    </row>
    <row r="196" spans="1:14" ht="18" x14ac:dyDescent="0.2">
      <c r="A196" s="119">
        <v>177</v>
      </c>
      <c r="B196" s="124"/>
      <c r="C196" s="120"/>
      <c r="D196" s="120"/>
      <c r="E196" s="121"/>
      <c r="F196" s="122"/>
      <c r="G196" s="121"/>
      <c r="H196" s="120"/>
      <c r="I196" s="120"/>
      <c r="J196" s="123"/>
      <c r="K196" s="319">
        <f t="shared" si="71"/>
        <v>0</v>
      </c>
      <c r="L196" s="320"/>
      <c r="M196" s="91" t="str">
        <f t="shared" si="73"/>
        <v xml:space="preserve">177 - 178   - </v>
      </c>
      <c r="N196" s="91" t="str">
        <f t="shared" si="72"/>
        <v xml:space="preserve"> - </v>
      </c>
    </row>
    <row r="197" spans="1:14" ht="18" x14ac:dyDescent="0.2">
      <c r="A197" s="119">
        <v>178</v>
      </c>
      <c r="B197" s="124"/>
      <c r="C197" s="120"/>
      <c r="D197" s="120"/>
      <c r="E197" s="121"/>
      <c r="F197" s="122"/>
      <c r="G197" s="121"/>
      <c r="H197" s="120"/>
      <c r="I197" s="120"/>
      <c r="J197" s="123"/>
      <c r="K197" s="319">
        <f t="shared" si="71"/>
        <v>0</v>
      </c>
      <c r="L197" s="320"/>
      <c r="M197" s="91" t="str">
        <f t="shared" si="73"/>
        <v xml:space="preserve">178 - 179   - </v>
      </c>
      <c r="N197" s="91" t="str">
        <f t="shared" si="72"/>
        <v xml:space="preserve"> - </v>
      </c>
    </row>
    <row r="198" spans="1:14" ht="18" x14ac:dyDescent="0.2">
      <c r="A198" s="119">
        <v>179</v>
      </c>
      <c r="B198" s="124"/>
      <c r="C198" s="120"/>
      <c r="D198" s="120"/>
      <c r="E198" s="121"/>
      <c r="F198" s="122"/>
      <c r="G198" s="121"/>
      <c r="H198" s="120"/>
      <c r="I198" s="120"/>
      <c r="J198" s="123"/>
      <c r="K198" s="319">
        <f t="shared" si="71"/>
        <v>0</v>
      </c>
      <c r="L198" s="320"/>
      <c r="M198" s="91" t="str">
        <f t="shared" si="73"/>
        <v xml:space="preserve">179 - 180   - </v>
      </c>
      <c r="N198" s="91" t="str">
        <f t="shared" si="72"/>
        <v xml:space="preserve"> - </v>
      </c>
    </row>
    <row r="199" spans="1:14" ht="18" x14ac:dyDescent="0.2">
      <c r="A199" s="119">
        <v>180</v>
      </c>
      <c r="B199" s="124"/>
      <c r="C199" s="120"/>
      <c r="D199" s="120"/>
      <c r="E199" s="121"/>
      <c r="F199" s="122"/>
      <c r="G199" s="121"/>
      <c r="H199" s="120"/>
      <c r="I199" s="120"/>
      <c r="J199" s="123"/>
      <c r="K199" s="319">
        <f t="shared" si="71"/>
        <v>0</v>
      </c>
      <c r="L199" s="320"/>
      <c r="M199" s="91" t="str">
        <f t="shared" si="73"/>
        <v xml:space="preserve">180 - 181   - </v>
      </c>
      <c r="N199" s="91" t="str">
        <f t="shared" si="72"/>
        <v xml:space="preserve"> - </v>
      </c>
    </row>
    <row r="200" spans="1:14" ht="18" x14ac:dyDescent="0.2">
      <c r="A200" s="119">
        <v>181</v>
      </c>
      <c r="B200" s="124"/>
      <c r="C200" s="120"/>
      <c r="D200" s="120"/>
      <c r="E200" s="121"/>
      <c r="F200" s="122"/>
      <c r="G200" s="121"/>
      <c r="H200" s="120"/>
      <c r="I200" s="120"/>
      <c r="J200" s="123"/>
      <c r="K200" s="319">
        <f t="shared" si="71"/>
        <v>0</v>
      </c>
      <c r="L200" s="320"/>
      <c r="M200" s="91" t="str">
        <f t="shared" si="73"/>
        <v xml:space="preserve">181 - 182   - </v>
      </c>
      <c r="N200" s="91" t="str">
        <f t="shared" si="72"/>
        <v xml:space="preserve"> - </v>
      </c>
    </row>
    <row r="201" spans="1:14" ht="18" x14ac:dyDescent="0.2">
      <c r="A201" s="119">
        <v>182</v>
      </c>
      <c r="B201" s="124"/>
      <c r="C201" s="120"/>
      <c r="D201" s="120"/>
      <c r="E201" s="121"/>
      <c r="F201" s="122"/>
      <c r="G201" s="121"/>
      <c r="H201" s="120"/>
      <c r="I201" s="120"/>
      <c r="J201" s="123"/>
      <c r="K201" s="319">
        <f t="shared" si="71"/>
        <v>0</v>
      </c>
      <c r="L201" s="320"/>
      <c r="M201" s="91" t="str">
        <f t="shared" si="73"/>
        <v xml:space="preserve">182 - 183   - </v>
      </c>
      <c r="N201" s="91" t="str">
        <f t="shared" si="72"/>
        <v xml:space="preserve"> - </v>
      </c>
    </row>
    <row r="202" spans="1:14" ht="18" x14ac:dyDescent="0.2">
      <c r="A202" s="119">
        <v>183</v>
      </c>
      <c r="B202" s="124"/>
      <c r="C202" s="120"/>
      <c r="D202" s="120"/>
      <c r="E202" s="121"/>
      <c r="F202" s="122"/>
      <c r="G202" s="121"/>
      <c r="H202" s="120"/>
      <c r="I202" s="120"/>
      <c r="J202" s="123"/>
      <c r="K202" s="319">
        <f t="shared" si="71"/>
        <v>0</v>
      </c>
      <c r="L202" s="320"/>
      <c r="M202" s="91" t="str">
        <f t="shared" si="73"/>
        <v xml:space="preserve">183 - 184   - </v>
      </c>
      <c r="N202" s="91" t="str">
        <f t="shared" si="72"/>
        <v xml:space="preserve"> - </v>
      </c>
    </row>
    <row r="203" spans="1:14" ht="18" x14ac:dyDescent="0.2">
      <c r="A203" s="119">
        <v>184</v>
      </c>
      <c r="B203" s="124"/>
      <c r="C203" s="120"/>
      <c r="D203" s="120"/>
      <c r="E203" s="121"/>
      <c r="F203" s="122"/>
      <c r="G203" s="121"/>
      <c r="H203" s="120"/>
      <c r="I203" s="120"/>
      <c r="J203" s="123"/>
      <c r="K203" s="319">
        <f t="shared" si="71"/>
        <v>0</v>
      </c>
      <c r="L203" s="320"/>
      <c r="M203" s="91" t="str">
        <f t="shared" si="73"/>
        <v xml:space="preserve">184 - 185   - </v>
      </c>
      <c r="N203" s="91" t="str">
        <f t="shared" si="72"/>
        <v xml:space="preserve"> - </v>
      </c>
    </row>
    <row r="204" spans="1:14" ht="18" x14ac:dyDescent="0.2">
      <c r="A204" s="119">
        <v>185</v>
      </c>
      <c r="B204" s="124"/>
      <c r="C204" s="120"/>
      <c r="D204" s="120"/>
      <c r="E204" s="121"/>
      <c r="F204" s="122"/>
      <c r="G204" s="121"/>
      <c r="H204" s="120"/>
      <c r="I204" s="120"/>
      <c r="J204" s="123"/>
      <c r="K204" s="319">
        <f t="shared" si="71"/>
        <v>0</v>
      </c>
      <c r="L204" s="320"/>
      <c r="M204" s="91" t="str">
        <f t="shared" si="73"/>
        <v xml:space="preserve">185 - 186   - </v>
      </c>
      <c r="N204" s="91" t="str">
        <f t="shared" si="72"/>
        <v xml:space="preserve"> - </v>
      </c>
    </row>
    <row r="205" spans="1:14" ht="18" x14ac:dyDescent="0.2">
      <c r="A205" s="119">
        <v>186</v>
      </c>
      <c r="B205" s="124"/>
      <c r="C205" s="120"/>
      <c r="D205" s="120"/>
      <c r="E205" s="121"/>
      <c r="F205" s="122"/>
      <c r="G205" s="121"/>
      <c r="H205" s="120"/>
      <c r="I205" s="120"/>
      <c r="J205" s="123"/>
      <c r="K205" s="319">
        <f t="shared" si="71"/>
        <v>0</v>
      </c>
      <c r="L205" s="320"/>
      <c r="M205" s="91" t="str">
        <f t="shared" si="73"/>
        <v xml:space="preserve">186 - 187   - </v>
      </c>
      <c r="N205" s="91" t="str">
        <f t="shared" si="72"/>
        <v xml:space="preserve"> - </v>
      </c>
    </row>
    <row r="206" spans="1:14" ht="18" x14ac:dyDescent="0.2">
      <c r="A206" s="119">
        <v>187</v>
      </c>
      <c r="B206" s="124"/>
      <c r="C206" s="120"/>
      <c r="D206" s="120"/>
      <c r="E206" s="121"/>
      <c r="F206" s="122"/>
      <c r="G206" s="121"/>
      <c r="H206" s="120"/>
      <c r="I206" s="120"/>
      <c r="J206" s="123"/>
      <c r="K206" s="319">
        <f t="shared" si="71"/>
        <v>0</v>
      </c>
      <c r="L206" s="320"/>
      <c r="M206" s="91" t="str">
        <f t="shared" si="73"/>
        <v xml:space="preserve">187 - 188   - </v>
      </c>
      <c r="N206" s="91" t="str">
        <f t="shared" si="72"/>
        <v xml:space="preserve"> - </v>
      </c>
    </row>
    <row r="207" spans="1:14" ht="18" x14ac:dyDescent="0.2">
      <c r="A207" s="119">
        <v>188</v>
      </c>
      <c r="B207" s="124"/>
      <c r="C207" s="120"/>
      <c r="D207" s="120"/>
      <c r="E207" s="121"/>
      <c r="F207" s="122"/>
      <c r="G207" s="121"/>
      <c r="H207" s="120"/>
      <c r="I207" s="120"/>
      <c r="J207" s="123"/>
      <c r="K207" s="319">
        <f t="shared" si="71"/>
        <v>0</v>
      </c>
      <c r="L207" s="320"/>
      <c r="M207" s="91" t="str">
        <f t="shared" si="73"/>
        <v xml:space="preserve">188 - 189   - </v>
      </c>
      <c r="N207" s="91" t="str">
        <f t="shared" si="72"/>
        <v xml:space="preserve"> - </v>
      </c>
    </row>
    <row r="208" spans="1:14" ht="18" x14ac:dyDescent="0.2">
      <c r="A208" s="119">
        <v>189</v>
      </c>
      <c r="B208" s="124"/>
      <c r="C208" s="120"/>
      <c r="D208" s="120"/>
      <c r="E208" s="121"/>
      <c r="F208" s="122"/>
      <c r="G208" s="121"/>
      <c r="H208" s="120"/>
      <c r="I208" s="120"/>
      <c r="J208" s="123"/>
      <c r="K208" s="319">
        <f t="shared" si="71"/>
        <v>0</v>
      </c>
      <c r="L208" s="320"/>
      <c r="M208" s="91" t="str">
        <f t="shared" si="73"/>
        <v xml:space="preserve">189 - 190   - </v>
      </c>
      <c r="N208" s="91" t="str">
        <f t="shared" si="72"/>
        <v xml:space="preserve"> - </v>
      </c>
    </row>
    <row r="209" spans="1:14" ht="18" x14ac:dyDescent="0.2">
      <c r="A209" s="119">
        <v>190</v>
      </c>
      <c r="B209" s="124"/>
      <c r="C209" s="120"/>
      <c r="D209" s="120"/>
      <c r="E209" s="121"/>
      <c r="F209" s="122"/>
      <c r="G209" s="121"/>
      <c r="H209" s="120"/>
      <c r="I209" s="120"/>
      <c r="J209" s="123"/>
      <c r="K209" s="319">
        <f t="shared" si="71"/>
        <v>0</v>
      </c>
      <c r="L209" s="320"/>
      <c r="M209" s="91" t="str">
        <f t="shared" si="73"/>
        <v xml:space="preserve">190 - 191   - </v>
      </c>
      <c r="N209" s="91" t="str">
        <f t="shared" si="72"/>
        <v xml:space="preserve"> - </v>
      </c>
    </row>
    <row r="210" spans="1:14" ht="18" x14ac:dyDescent="0.2">
      <c r="A210" s="119">
        <v>191</v>
      </c>
      <c r="B210" s="124"/>
      <c r="C210" s="120"/>
      <c r="D210" s="120"/>
      <c r="E210" s="121"/>
      <c r="F210" s="122"/>
      <c r="G210" s="121"/>
      <c r="H210" s="120"/>
      <c r="I210" s="120"/>
      <c r="J210" s="123"/>
      <c r="K210" s="319">
        <f t="shared" si="71"/>
        <v>0</v>
      </c>
      <c r="L210" s="320"/>
      <c r="M210" s="91" t="str">
        <f t="shared" si="73"/>
        <v xml:space="preserve">191 - 192   - </v>
      </c>
      <c r="N210" s="91" t="str">
        <f t="shared" si="72"/>
        <v xml:space="preserve"> - </v>
      </c>
    </row>
    <row r="211" spans="1:14" ht="18" x14ac:dyDescent="0.2">
      <c r="A211" s="119">
        <v>192</v>
      </c>
      <c r="B211" s="124"/>
      <c r="C211" s="120"/>
      <c r="D211" s="120"/>
      <c r="E211" s="121"/>
      <c r="F211" s="122"/>
      <c r="G211" s="121"/>
      <c r="H211" s="120"/>
      <c r="I211" s="120"/>
      <c r="J211" s="123"/>
      <c r="K211" s="319">
        <f t="shared" si="71"/>
        <v>0</v>
      </c>
      <c r="L211" s="320"/>
      <c r="M211" s="91" t="str">
        <f t="shared" si="73"/>
        <v xml:space="preserve">192 - 193   - </v>
      </c>
      <c r="N211" s="91" t="str">
        <f t="shared" si="72"/>
        <v xml:space="preserve"> - </v>
      </c>
    </row>
    <row r="212" spans="1:14" ht="18" x14ac:dyDescent="0.2">
      <c r="A212" s="119">
        <v>193</v>
      </c>
      <c r="B212" s="124"/>
      <c r="C212" s="120"/>
      <c r="D212" s="120"/>
      <c r="E212" s="121"/>
      <c r="F212" s="122"/>
      <c r="G212" s="121"/>
      <c r="H212" s="120"/>
      <c r="I212" s="120"/>
      <c r="J212" s="123"/>
      <c r="K212" s="319">
        <f t="shared" si="71"/>
        <v>0</v>
      </c>
      <c r="L212" s="320"/>
      <c r="M212" s="91" t="str">
        <f t="shared" si="73"/>
        <v xml:space="preserve">193 - 194   - </v>
      </c>
      <c r="N212" s="91" t="str">
        <f t="shared" si="72"/>
        <v xml:space="preserve"> - </v>
      </c>
    </row>
    <row r="213" spans="1:14" ht="18" x14ac:dyDescent="0.2">
      <c r="A213" s="119">
        <v>194</v>
      </c>
      <c r="B213" s="124"/>
      <c r="C213" s="120"/>
      <c r="D213" s="120"/>
      <c r="E213" s="121"/>
      <c r="F213" s="122"/>
      <c r="G213" s="121"/>
      <c r="H213" s="120"/>
      <c r="I213" s="120"/>
      <c r="J213" s="123"/>
      <c r="K213" s="319">
        <f t="shared" ref="K213:K249" si="74">IF(ISERROR(HLOOKUP(A213,$K$11:$NL$14,4,0)), K214, HLOOKUP(A213,$K$11:$NL$14,4,0))</f>
        <v>0</v>
      </c>
      <c r="L213" s="320"/>
      <c r="M213" s="91" t="str">
        <f t="shared" si="73"/>
        <v xml:space="preserve">194 - 195   - </v>
      </c>
      <c r="N213" s="91" t="str">
        <f t="shared" ref="N213:N249" si="75">IF(K213=K214,CONCATENATE( F213, " - ",F214), " ")</f>
        <v xml:space="preserve"> - </v>
      </c>
    </row>
    <row r="214" spans="1:14" ht="18" x14ac:dyDescent="0.2">
      <c r="A214" s="119">
        <v>195</v>
      </c>
      <c r="B214" s="124"/>
      <c r="C214" s="120"/>
      <c r="D214" s="120"/>
      <c r="E214" s="121"/>
      <c r="F214" s="122"/>
      <c r="G214" s="121"/>
      <c r="H214" s="120"/>
      <c r="I214" s="120"/>
      <c r="J214" s="123"/>
      <c r="K214" s="319">
        <f t="shared" si="74"/>
        <v>0</v>
      </c>
      <c r="L214" s="320"/>
      <c r="M214" s="91" t="str">
        <f t="shared" si="73"/>
        <v xml:space="preserve">195 - 196   - </v>
      </c>
      <c r="N214" s="91" t="str">
        <f t="shared" si="75"/>
        <v xml:space="preserve"> - </v>
      </c>
    </row>
    <row r="215" spans="1:14" ht="18" x14ac:dyDescent="0.2">
      <c r="A215" s="119">
        <v>196</v>
      </c>
      <c r="B215" s="124"/>
      <c r="C215" s="120"/>
      <c r="D215" s="120"/>
      <c r="E215" s="121"/>
      <c r="F215" s="122"/>
      <c r="G215" s="121"/>
      <c r="H215" s="120"/>
      <c r="I215" s="120"/>
      <c r="J215" s="123"/>
      <c r="K215" s="319">
        <f t="shared" si="74"/>
        <v>0</v>
      </c>
      <c r="L215" s="320"/>
      <c r="M215" s="91" t="str">
        <f t="shared" si="73"/>
        <v xml:space="preserve">196 - 197   - </v>
      </c>
      <c r="N215" s="91" t="str">
        <f t="shared" si="75"/>
        <v xml:space="preserve"> - </v>
      </c>
    </row>
    <row r="216" spans="1:14" ht="18" x14ac:dyDescent="0.2">
      <c r="A216" s="119">
        <v>197</v>
      </c>
      <c r="B216" s="124"/>
      <c r="C216" s="120"/>
      <c r="D216" s="120"/>
      <c r="E216" s="121"/>
      <c r="F216" s="122"/>
      <c r="G216" s="121"/>
      <c r="H216" s="120"/>
      <c r="I216" s="120"/>
      <c r="J216" s="123"/>
      <c r="K216" s="319">
        <f t="shared" si="74"/>
        <v>0</v>
      </c>
      <c r="L216" s="320"/>
      <c r="M216" s="91" t="str">
        <f t="shared" si="73"/>
        <v xml:space="preserve">197 - 198   - </v>
      </c>
      <c r="N216" s="91" t="str">
        <f t="shared" si="75"/>
        <v xml:space="preserve"> - </v>
      </c>
    </row>
    <row r="217" spans="1:14" ht="18" x14ac:dyDescent="0.2">
      <c r="A217" s="119">
        <v>198</v>
      </c>
      <c r="B217" s="124"/>
      <c r="C217" s="120"/>
      <c r="D217" s="120"/>
      <c r="E217" s="121"/>
      <c r="F217" s="122"/>
      <c r="G217" s="121"/>
      <c r="H217" s="120"/>
      <c r="I217" s="120"/>
      <c r="J217" s="123"/>
      <c r="K217" s="319">
        <f t="shared" si="74"/>
        <v>0</v>
      </c>
      <c r="L217" s="320"/>
      <c r="M217" s="91" t="str">
        <f t="shared" si="73"/>
        <v xml:space="preserve">198 - 199   - </v>
      </c>
      <c r="N217" s="91" t="str">
        <f t="shared" si="75"/>
        <v xml:space="preserve"> - </v>
      </c>
    </row>
    <row r="218" spans="1:14" ht="18" x14ac:dyDescent="0.2">
      <c r="A218" s="119">
        <v>199</v>
      </c>
      <c r="B218" s="124"/>
      <c r="C218" s="120"/>
      <c r="D218" s="120"/>
      <c r="E218" s="121"/>
      <c r="F218" s="122"/>
      <c r="G218" s="121"/>
      <c r="H218" s="120"/>
      <c r="I218" s="120"/>
      <c r="J218" s="123"/>
      <c r="K218" s="319">
        <f t="shared" si="74"/>
        <v>0</v>
      </c>
      <c r="L218" s="320"/>
      <c r="M218" s="91" t="str">
        <f t="shared" si="73"/>
        <v xml:space="preserve">199 - 200   - </v>
      </c>
      <c r="N218" s="91" t="str">
        <f t="shared" si="75"/>
        <v xml:space="preserve"> - </v>
      </c>
    </row>
    <row r="219" spans="1:14" ht="18" x14ac:dyDescent="0.2">
      <c r="A219" s="119">
        <v>200</v>
      </c>
      <c r="B219" s="124"/>
      <c r="C219" s="120"/>
      <c r="D219" s="120"/>
      <c r="E219" s="121"/>
      <c r="F219" s="122"/>
      <c r="G219" s="121"/>
      <c r="H219" s="120"/>
      <c r="I219" s="120"/>
      <c r="J219" s="123"/>
      <c r="K219" s="319">
        <f t="shared" si="74"/>
        <v>0</v>
      </c>
      <c r="L219" s="320"/>
      <c r="M219" s="91" t="str">
        <f t="shared" si="73"/>
        <v xml:space="preserve">200 - 201   - </v>
      </c>
      <c r="N219" s="91" t="str">
        <f t="shared" si="75"/>
        <v xml:space="preserve"> - </v>
      </c>
    </row>
    <row r="220" spans="1:14" ht="18" x14ac:dyDescent="0.2">
      <c r="A220" s="119">
        <v>201</v>
      </c>
      <c r="B220" s="124"/>
      <c r="C220" s="120"/>
      <c r="D220" s="120"/>
      <c r="E220" s="121"/>
      <c r="F220" s="122"/>
      <c r="G220" s="121"/>
      <c r="H220" s="120"/>
      <c r="I220" s="120"/>
      <c r="J220" s="123"/>
      <c r="K220" s="319">
        <f t="shared" si="74"/>
        <v>0</v>
      </c>
      <c r="L220" s="320"/>
      <c r="M220" s="91" t="str">
        <f t="shared" si="73"/>
        <v xml:space="preserve">201 - 202   - </v>
      </c>
      <c r="N220" s="91" t="str">
        <f t="shared" si="75"/>
        <v xml:space="preserve"> - </v>
      </c>
    </row>
    <row r="221" spans="1:14" ht="18" x14ac:dyDescent="0.2">
      <c r="A221" s="119">
        <v>202</v>
      </c>
      <c r="B221" s="124"/>
      <c r="C221" s="120"/>
      <c r="D221" s="120"/>
      <c r="E221" s="121"/>
      <c r="F221" s="122"/>
      <c r="G221" s="121"/>
      <c r="H221" s="120"/>
      <c r="I221" s="120"/>
      <c r="J221" s="123"/>
      <c r="K221" s="319">
        <f t="shared" si="74"/>
        <v>0</v>
      </c>
      <c r="L221" s="320"/>
      <c r="M221" s="91" t="str">
        <f t="shared" si="73"/>
        <v xml:space="preserve">202 - 203   - </v>
      </c>
      <c r="N221" s="91" t="str">
        <f t="shared" si="75"/>
        <v xml:space="preserve"> - </v>
      </c>
    </row>
    <row r="222" spans="1:14" ht="18" x14ac:dyDescent="0.2">
      <c r="A222" s="119">
        <v>203</v>
      </c>
      <c r="B222" s="124"/>
      <c r="C222" s="120"/>
      <c r="D222" s="120"/>
      <c r="E222" s="121"/>
      <c r="F222" s="122"/>
      <c r="G222" s="121"/>
      <c r="H222" s="120"/>
      <c r="I222" s="120"/>
      <c r="J222" s="123"/>
      <c r="K222" s="319">
        <f t="shared" si="74"/>
        <v>0</v>
      </c>
      <c r="L222" s="320"/>
      <c r="M222" s="91" t="str">
        <f t="shared" si="73"/>
        <v xml:space="preserve">203 - 204   - </v>
      </c>
      <c r="N222" s="91" t="str">
        <f t="shared" si="75"/>
        <v xml:space="preserve"> - </v>
      </c>
    </row>
    <row r="223" spans="1:14" ht="18" x14ac:dyDescent="0.2">
      <c r="A223" s="119">
        <v>204</v>
      </c>
      <c r="B223" s="124"/>
      <c r="C223" s="120"/>
      <c r="D223" s="120"/>
      <c r="E223" s="121"/>
      <c r="F223" s="122"/>
      <c r="G223" s="121"/>
      <c r="H223" s="120"/>
      <c r="I223" s="120"/>
      <c r="J223" s="123"/>
      <c r="K223" s="319">
        <f t="shared" si="74"/>
        <v>0</v>
      </c>
      <c r="L223" s="320"/>
      <c r="M223" s="91" t="str">
        <f t="shared" si="73"/>
        <v xml:space="preserve">204 - 205   - </v>
      </c>
      <c r="N223" s="91" t="str">
        <f t="shared" si="75"/>
        <v xml:space="preserve"> - </v>
      </c>
    </row>
    <row r="224" spans="1:14" ht="18" x14ac:dyDescent="0.2">
      <c r="A224" s="119">
        <v>205</v>
      </c>
      <c r="B224" s="124"/>
      <c r="C224" s="120"/>
      <c r="D224" s="120"/>
      <c r="E224" s="121"/>
      <c r="F224" s="122"/>
      <c r="G224" s="121"/>
      <c r="H224" s="120"/>
      <c r="I224" s="120"/>
      <c r="J224" s="123"/>
      <c r="K224" s="319">
        <f t="shared" si="74"/>
        <v>0</v>
      </c>
      <c r="L224" s="320"/>
      <c r="M224" s="91" t="str">
        <f t="shared" si="73"/>
        <v xml:space="preserve">205 - 206   - </v>
      </c>
      <c r="N224" s="91" t="str">
        <f t="shared" si="75"/>
        <v xml:space="preserve"> - </v>
      </c>
    </row>
    <row r="225" spans="1:14" ht="18" x14ac:dyDescent="0.2">
      <c r="A225" s="119">
        <v>206</v>
      </c>
      <c r="B225" s="124"/>
      <c r="C225" s="120"/>
      <c r="D225" s="120"/>
      <c r="E225" s="121"/>
      <c r="F225" s="122"/>
      <c r="G225" s="121"/>
      <c r="H225" s="120"/>
      <c r="I225" s="120"/>
      <c r="J225" s="123"/>
      <c r="K225" s="319">
        <f t="shared" si="74"/>
        <v>0</v>
      </c>
      <c r="L225" s="320"/>
      <c r="M225" s="91" t="str">
        <f t="shared" si="73"/>
        <v xml:space="preserve">206 - 207   - </v>
      </c>
      <c r="N225" s="91" t="str">
        <f t="shared" si="75"/>
        <v xml:space="preserve"> - </v>
      </c>
    </row>
    <row r="226" spans="1:14" ht="18" x14ac:dyDescent="0.2">
      <c r="A226" s="119">
        <v>207</v>
      </c>
      <c r="B226" s="124"/>
      <c r="C226" s="120"/>
      <c r="D226" s="120"/>
      <c r="E226" s="121"/>
      <c r="F226" s="122"/>
      <c r="G226" s="121"/>
      <c r="H226" s="120"/>
      <c r="I226" s="120"/>
      <c r="J226" s="123"/>
      <c r="K226" s="319">
        <f t="shared" si="74"/>
        <v>0</v>
      </c>
      <c r="L226" s="320"/>
      <c r="M226" s="91" t="str">
        <f t="shared" si="73"/>
        <v xml:space="preserve">207 - 208   - </v>
      </c>
      <c r="N226" s="91" t="str">
        <f t="shared" si="75"/>
        <v xml:space="preserve"> - </v>
      </c>
    </row>
    <row r="227" spans="1:14" ht="18" x14ac:dyDescent="0.2">
      <c r="A227" s="119">
        <v>208</v>
      </c>
      <c r="B227" s="124"/>
      <c r="C227" s="120"/>
      <c r="D227" s="120"/>
      <c r="E227" s="121"/>
      <c r="F227" s="122"/>
      <c r="G227" s="121"/>
      <c r="H227" s="120"/>
      <c r="I227" s="120"/>
      <c r="J227" s="123"/>
      <c r="K227" s="319">
        <f t="shared" si="74"/>
        <v>0</v>
      </c>
      <c r="L227" s="320"/>
      <c r="M227" s="91" t="str">
        <f t="shared" si="73"/>
        <v xml:space="preserve">208 - 209   - </v>
      </c>
      <c r="N227" s="91" t="str">
        <f t="shared" si="75"/>
        <v xml:space="preserve"> - </v>
      </c>
    </row>
    <row r="228" spans="1:14" ht="18" x14ac:dyDescent="0.2">
      <c r="A228" s="119">
        <v>209</v>
      </c>
      <c r="B228" s="124"/>
      <c r="C228" s="120"/>
      <c r="D228" s="120"/>
      <c r="E228" s="121"/>
      <c r="F228" s="122"/>
      <c r="G228" s="121"/>
      <c r="H228" s="120"/>
      <c r="I228" s="120"/>
      <c r="J228" s="123"/>
      <c r="K228" s="319">
        <f t="shared" si="74"/>
        <v>0</v>
      </c>
      <c r="L228" s="320"/>
      <c r="M228" s="91" t="str">
        <f t="shared" ref="M228:M249" si="76">IF(K228=K229,CONCATENATE(A228," - ",A229,"  ",B228, " - ",B229), " ")</f>
        <v xml:space="preserve">209 - 210   - </v>
      </c>
      <c r="N228" s="91" t="str">
        <f t="shared" si="75"/>
        <v xml:space="preserve"> - </v>
      </c>
    </row>
    <row r="229" spans="1:14" ht="18" x14ac:dyDescent="0.2">
      <c r="A229" s="119">
        <v>210</v>
      </c>
      <c r="B229" s="124"/>
      <c r="C229" s="120"/>
      <c r="D229" s="120"/>
      <c r="E229" s="121"/>
      <c r="F229" s="122"/>
      <c r="G229" s="121"/>
      <c r="H229" s="120"/>
      <c r="I229" s="120"/>
      <c r="J229" s="123"/>
      <c r="K229" s="319">
        <f t="shared" si="74"/>
        <v>0</v>
      </c>
      <c r="L229" s="320"/>
      <c r="M229" s="91" t="str">
        <f t="shared" si="76"/>
        <v xml:space="preserve">210 - 211   - </v>
      </c>
      <c r="N229" s="91" t="str">
        <f t="shared" si="75"/>
        <v xml:space="preserve"> - </v>
      </c>
    </row>
    <row r="230" spans="1:14" ht="18" x14ac:dyDescent="0.2">
      <c r="A230" s="119">
        <v>211</v>
      </c>
      <c r="B230" s="124"/>
      <c r="C230" s="120"/>
      <c r="D230" s="120"/>
      <c r="E230" s="121"/>
      <c r="F230" s="122"/>
      <c r="G230" s="121"/>
      <c r="H230" s="120"/>
      <c r="I230" s="120"/>
      <c r="J230" s="123"/>
      <c r="K230" s="319">
        <f t="shared" si="74"/>
        <v>0</v>
      </c>
      <c r="L230" s="320"/>
      <c r="M230" s="91" t="str">
        <f t="shared" si="76"/>
        <v xml:space="preserve">211 - 212   - </v>
      </c>
      <c r="N230" s="91" t="str">
        <f t="shared" si="75"/>
        <v xml:space="preserve"> - </v>
      </c>
    </row>
    <row r="231" spans="1:14" ht="18" x14ac:dyDescent="0.2">
      <c r="A231" s="119">
        <v>212</v>
      </c>
      <c r="B231" s="124"/>
      <c r="C231" s="120"/>
      <c r="D231" s="120"/>
      <c r="E231" s="121"/>
      <c r="F231" s="122"/>
      <c r="G231" s="121"/>
      <c r="H231" s="120"/>
      <c r="I231" s="120"/>
      <c r="J231" s="123"/>
      <c r="K231" s="319">
        <f t="shared" si="74"/>
        <v>0</v>
      </c>
      <c r="L231" s="320"/>
      <c r="M231" s="91" t="str">
        <f t="shared" si="76"/>
        <v xml:space="preserve">212 - 213   - </v>
      </c>
      <c r="N231" s="91" t="str">
        <f t="shared" si="75"/>
        <v xml:space="preserve"> - </v>
      </c>
    </row>
    <row r="232" spans="1:14" ht="18" x14ac:dyDescent="0.2">
      <c r="A232" s="119">
        <v>213</v>
      </c>
      <c r="B232" s="124"/>
      <c r="C232" s="120"/>
      <c r="D232" s="120"/>
      <c r="E232" s="121"/>
      <c r="F232" s="122"/>
      <c r="G232" s="121"/>
      <c r="H232" s="120"/>
      <c r="I232" s="120"/>
      <c r="J232" s="123"/>
      <c r="K232" s="319">
        <f t="shared" si="74"/>
        <v>0</v>
      </c>
      <c r="L232" s="320"/>
      <c r="M232" s="91" t="str">
        <f t="shared" si="76"/>
        <v xml:space="preserve">213 - 214   - </v>
      </c>
      <c r="N232" s="91" t="str">
        <f t="shared" si="75"/>
        <v xml:space="preserve"> - </v>
      </c>
    </row>
    <row r="233" spans="1:14" ht="18" x14ac:dyDescent="0.2">
      <c r="A233" s="119">
        <v>214</v>
      </c>
      <c r="B233" s="124"/>
      <c r="C233" s="120"/>
      <c r="D233" s="120"/>
      <c r="E233" s="121"/>
      <c r="F233" s="122"/>
      <c r="G233" s="121"/>
      <c r="H233" s="120"/>
      <c r="I233" s="120"/>
      <c r="J233" s="123"/>
      <c r="K233" s="319">
        <f t="shared" si="74"/>
        <v>0</v>
      </c>
      <c r="L233" s="320"/>
      <c r="M233" s="91" t="str">
        <f t="shared" si="76"/>
        <v xml:space="preserve">214 - 215   - </v>
      </c>
      <c r="N233" s="91" t="str">
        <f t="shared" si="75"/>
        <v xml:space="preserve"> - </v>
      </c>
    </row>
    <row r="234" spans="1:14" ht="18" x14ac:dyDescent="0.2">
      <c r="A234" s="119">
        <v>215</v>
      </c>
      <c r="B234" s="124"/>
      <c r="C234" s="120"/>
      <c r="D234" s="120"/>
      <c r="E234" s="121"/>
      <c r="F234" s="122"/>
      <c r="G234" s="121"/>
      <c r="H234" s="120"/>
      <c r="I234" s="120"/>
      <c r="J234" s="123"/>
      <c r="K234" s="319">
        <f t="shared" si="74"/>
        <v>0</v>
      </c>
      <c r="L234" s="320"/>
      <c r="M234" s="91" t="str">
        <f t="shared" si="76"/>
        <v xml:space="preserve">215 - 216   - </v>
      </c>
      <c r="N234" s="91" t="str">
        <f t="shared" si="75"/>
        <v xml:space="preserve"> - </v>
      </c>
    </row>
    <row r="235" spans="1:14" ht="18" x14ac:dyDescent="0.2">
      <c r="A235" s="119">
        <v>216</v>
      </c>
      <c r="B235" s="124"/>
      <c r="C235" s="120"/>
      <c r="D235" s="120"/>
      <c r="E235" s="121"/>
      <c r="F235" s="122"/>
      <c r="G235" s="121"/>
      <c r="H235" s="120"/>
      <c r="I235" s="120"/>
      <c r="J235" s="123"/>
      <c r="K235" s="319">
        <f t="shared" si="74"/>
        <v>0</v>
      </c>
      <c r="L235" s="320"/>
      <c r="M235" s="91" t="str">
        <f t="shared" si="76"/>
        <v xml:space="preserve">216 - 217   - </v>
      </c>
      <c r="N235" s="91" t="str">
        <f t="shared" si="75"/>
        <v xml:space="preserve"> - </v>
      </c>
    </row>
    <row r="236" spans="1:14" ht="18" x14ac:dyDescent="0.2">
      <c r="A236" s="119">
        <v>217</v>
      </c>
      <c r="B236" s="124"/>
      <c r="C236" s="120"/>
      <c r="D236" s="120"/>
      <c r="E236" s="121"/>
      <c r="F236" s="122"/>
      <c r="G236" s="121"/>
      <c r="H236" s="120"/>
      <c r="I236" s="120"/>
      <c r="J236" s="123"/>
      <c r="K236" s="319">
        <f t="shared" si="74"/>
        <v>0</v>
      </c>
      <c r="L236" s="320"/>
      <c r="M236" s="91" t="str">
        <f t="shared" si="76"/>
        <v xml:space="preserve">217 - 218   - </v>
      </c>
      <c r="N236" s="91" t="str">
        <f t="shared" si="75"/>
        <v xml:space="preserve"> - </v>
      </c>
    </row>
    <row r="237" spans="1:14" ht="18" x14ac:dyDescent="0.2">
      <c r="A237" s="119">
        <v>218</v>
      </c>
      <c r="B237" s="124"/>
      <c r="C237" s="120"/>
      <c r="D237" s="120"/>
      <c r="E237" s="121"/>
      <c r="F237" s="122"/>
      <c r="G237" s="121"/>
      <c r="H237" s="120"/>
      <c r="I237" s="120"/>
      <c r="J237" s="123"/>
      <c r="K237" s="319">
        <f t="shared" si="74"/>
        <v>0</v>
      </c>
      <c r="L237" s="320"/>
      <c r="M237" s="91" t="str">
        <f t="shared" si="76"/>
        <v xml:space="preserve">218 - 219   - </v>
      </c>
      <c r="N237" s="91" t="str">
        <f t="shared" si="75"/>
        <v xml:space="preserve"> - </v>
      </c>
    </row>
    <row r="238" spans="1:14" ht="18" x14ac:dyDescent="0.2">
      <c r="A238" s="119">
        <v>219</v>
      </c>
      <c r="B238" s="124"/>
      <c r="C238" s="120"/>
      <c r="D238" s="120"/>
      <c r="E238" s="121"/>
      <c r="F238" s="122"/>
      <c r="G238" s="121"/>
      <c r="H238" s="120"/>
      <c r="I238" s="120"/>
      <c r="J238" s="123"/>
      <c r="K238" s="319">
        <f t="shared" si="74"/>
        <v>0</v>
      </c>
      <c r="L238" s="320"/>
      <c r="M238" s="91" t="str">
        <f t="shared" si="76"/>
        <v xml:space="preserve">219 - 220   - </v>
      </c>
      <c r="N238" s="91" t="str">
        <f t="shared" si="75"/>
        <v xml:space="preserve"> - </v>
      </c>
    </row>
    <row r="239" spans="1:14" ht="18" x14ac:dyDescent="0.2">
      <c r="A239" s="119">
        <v>220</v>
      </c>
      <c r="B239" s="124"/>
      <c r="C239" s="120"/>
      <c r="D239" s="120"/>
      <c r="E239" s="121"/>
      <c r="F239" s="122"/>
      <c r="G239" s="121"/>
      <c r="H239" s="120"/>
      <c r="I239" s="120"/>
      <c r="J239" s="123"/>
      <c r="K239" s="319">
        <f t="shared" si="74"/>
        <v>0</v>
      </c>
      <c r="L239" s="320"/>
      <c r="M239" s="91" t="str">
        <f t="shared" si="76"/>
        <v xml:space="preserve">220 - 221   - </v>
      </c>
      <c r="N239" s="91" t="str">
        <f t="shared" si="75"/>
        <v xml:space="preserve"> - </v>
      </c>
    </row>
    <row r="240" spans="1:14" ht="18" x14ac:dyDescent="0.2">
      <c r="A240" s="119">
        <v>221</v>
      </c>
      <c r="B240" s="124"/>
      <c r="C240" s="120"/>
      <c r="D240" s="120"/>
      <c r="E240" s="121"/>
      <c r="F240" s="122"/>
      <c r="G240" s="121"/>
      <c r="H240" s="120"/>
      <c r="I240" s="120"/>
      <c r="J240" s="123"/>
      <c r="K240" s="319">
        <f t="shared" si="74"/>
        <v>0</v>
      </c>
      <c r="L240" s="320"/>
      <c r="M240" s="91" t="str">
        <f t="shared" si="76"/>
        <v xml:space="preserve">221 - 222   - </v>
      </c>
      <c r="N240" s="91" t="str">
        <f t="shared" si="75"/>
        <v xml:space="preserve"> - </v>
      </c>
    </row>
    <row r="241" spans="1:14" ht="18" x14ac:dyDescent="0.2">
      <c r="A241" s="119">
        <v>222</v>
      </c>
      <c r="B241" s="124"/>
      <c r="C241" s="120"/>
      <c r="D241" s="120"/>
      <c r="E241" s="121"/>
      <c r="F241" s="122"/>
      <c r="G241" s="121"/>
      <c r="H241" s="120"/>
      <c r="I241" s="120"/>
      <c r="J241" s="123"/>
      <c r="K241" s="319">
        <f t="shared" si="74"/>
        <v>0</v>
      </c>
      <c r="L241" s="320"/>
      <c r="M241" s="91" t="str">
        <f t="shared" si="76"/>
        <v xml:space="preserve">222 - 223   - </v>
      </c>
      <c r="N241" s="91" t="str">
        <f t="shared" si="75"/>
        <v xml:space="preserve"> - </v>
      </c>
    </row>
    <row r="242" spans="1:14" ht="18" x14ac:dyDescent="0.2">
      <c r="A242" s="119">
        <v>223</v>
      </c>
      <c r="B242" s="124"/>
      <c r="C242" s="120"/>
      <c r="D242" s="120"/>
      <c r="E242" s="121"/>
      <c r="F242" s="122"/>
      <c r="G242" s="121"/>
      <c r="H242" s="120"/>
      <c r="I242" s="120"/>
      <c r="J242" s="123"/>
      <c r="K242" s="319">
        <f t="shared" si="74"/>
        <v>0</v>
      </c>
      <c r="L242" s="320"/>
      <c r="M242" s="91" t="str">
        <f t="shared" si="76"/>
        <v xml:space="preserve">223 - 224   - </v>
      </c>
      <c r="N242" s="91" t="str">
        <f t="shared" si="75"/>
        <v xml:space="preserve"> - </v>
      </c>
    </row>
    <row r="243" spans="1:14" ht="18" x14ac:dyDescent="0.2">
      <c r="A243" s="119">
        <v>224</v>
      </c>
      <c r="B243" s="124"/>
      <c r="C243" s="120"/>
      <c r="D243" s="120"/>
      <c r="E243" s="121"/>
      <c r="F243" s="122"/>
      <c r="G243" s="121"/>
      <c r="H243" s="120"/>
      <c r="I243" s="120"/>
      <c r="J243" s="123"/>
      <c r="K243" s="319">
        <f t="shared" si="74"/>
        <v>0</v>
      </c>
      <c r="L243" s="320"/>
      <c r="M243" s="91" t="str">
        <f t="shared" si="76"/>
        <v xml:space="preserve">224 - 225   - </v>
      </c>
      <c r="N243" s="91" t="str">
        <f t="shared" si="75"/>
        <v xml:space="preserve"> - </v>
      </c>
    </row>
    <row r="244" spans="1:14" ht="18" x14ac:dyDescent="0.2">
      <c r="A244" s="119">
        <v>225</v>
      </c>
      <c r="B244" s="124"/>
      <c r="C244" s="120"/>
      <c r="D244" s="120"/>
      <c r="E244" s="121"/>
      <c r="F244" s="122"/>
      <c r="G244" s="121"/>
      <c r="H244" s="120"/>
      <c r="I244" s="120"/>
      <c r="J244" s="123"/>
      <c r="K244" s="319">
        <f t="shared" si="74"/>
        <v>0</v>
      </c>
      <c r="L244" s="320"/>
      <c r="M244" s="91" t="str">
        <f t="shared" si="76"/>
        <v xml:space="preserve">225 - 226   - </v>
      </c>
      <c r="N244" s="91" t="str">
        <f t="shared" si="75"/>
        <v xml:space="preserve"> - </v>
      </c>
    </row>
    <row r="245" spans="1:14" ht="18" x14ac:dyDescent="0.2">
      <c r="A245" s="119">
        <v>226</v>
      </c>
      <c r="B245" s="124"/>
      <c r="C245" s="120"/>
      <c r="D245" s="120"/>
      <c r="E245" s="121"/>
      <c r="F245" s="122"/>
      <c r="G245" s="121"/>
      <c r="H245" s="120"/>
      <c r="I245" s="120"/>
      <c r="J245" s="123"/>
      <c r="K245" s="319">
        <f t="shared" si="74"/>
        <v>0</v>
      </c>
      <c r="L245" s="320"/>
      <c r="M245" s="91" t="str">
        <f t="shared" si="76"/>
        <v xml:space="preserve">226 - 227   - </v>
      </c>
      <c r="N245" s="91" t="str">
        <f t="shared" si="75"/>
        <v xml:space="preserve"> - </v>
      </c>
    </row>
    <row r="246" spans="1:14" ht="18" x14ac:dyDescent="0.2">
      <c r="A246" s="119">
        <v>227</v>
      </c>
      <c r="B246" s="124"/>
      <c r="C246" s="120"/>
      <c r="D246" s="120"/>
      <c r="E246" s="121"/>
      <c r="F246" s="122"/>
      <c r="G246" s="121"/>
      <c r="H246" s="120"/>
      <c r="I246" s="120"/>
      <c r="J246" s="123"/>
      <c r="K246" s="319">
        <f t="shared" si="74"/>
        <v>0</v>
      </c>
      <c r="L246" s="320"/>
      <c r="M246" s="91" t="str">
        <f t="shared" si="76"/>
        <v xml:space="preserve">227 - 228   - </v>
      </c>
      <c r="N246" s="91" t="str">
        <f t="shared" si="75"/>
        <v xml:space="preserve"> - </v>
      </c>
    </row>
    <row r="247" spans="1:14" ht="18" x14ac:dyDescent="0.2">
      <c r="A247" s="119">
        <v>228</v>
      </c>
      <c r="B247" s="124"/>
      <c r="C247" s="120"/>
      <c r="D247" s="120"/>
      <c r="E247" s="121"/>
      <c r="F247" s="122"/>
      <c r="G247" s="121"/>
      <c r="H247" s="120"/>
      <c r="I247" s="120"/>
      <c r="J247" s="123"/>
      <c r="K247" s="319">
        <f t="shared" si="74"/>
        <v>0</v>
      </c>
      <c r="L247" s="320"/>
      <c r="M247" s="91" t="str">
        <f t="shared" si="76"/>
        <v xml:space="preserve">228 - 229   - </v>
      </c>
      <c r="N247" s="91" t="str">
        <f t="shared" si="75"/>
        <v xml:space="preserve"> - </v>
      </c>
    </row>
    <row r="248" spans="1:14" ht="18" x14ac:dyDescent="0.2">
      <c r="A248" s="119">
        <v>229</v>
      </c>
      <c r="B248" s="124"/>
      <c r="C248" s="120"/>
      <c r="D248" s="120"/>
      <c r="E248" s="121"/>
      <c r="F248" s="122"/>
      <c r="G248" s="121"/>
      <c r="H248" s="120"/>
      <c r="I248" s="120"/>
      <c r="J248" s="123"/>
      <c r="K248" s="319">
        <f t="shared" si="74"/>
        <v>0</v>
      </c>
      <c r="L248" s="320"/>
      <c r="M248" s="91" t="str">
        <f t="shared" si="76"/>
        <v xml:space="preserve">229 - 230   - </v>
      </c>
      <c r="N248" s="91" t="str">
        <f t="shared" si="75"/>
        <v xml:space="preserve"> - </v>
      </c>
    </row>
    <row r="249" spans="1:14" ht="18" x14ac:dyDescent="0.2">
      <c r="A249" s="119">
        <v>230</v>
      </c>
      <c r="B249" s="124"/>
      <c r="C249" s="120"/>
      <c r="D249" s="120"/>
      <c r="E249" s="121"/>
      <c r="F249" s="122"/>
      <c r="G249" s="121"/>
      <c r="H249" s="120"/>
      <c r="I249" s="120"/>
      <c r="J249" s="123"/>
      <c r="K249" s="319">
        <f t="shared" si="74"/>
        <v>0</v>
      </c>
      <c r="L249" s="320"/>
      <c r="M249" s="91" t="str">
        <f t="shared" si="76"/>
        <v xml:space="preserve">230 -    - </v>
      </c>
      <c r="N249" s="91" t="str">
        <f t="shared" si="75"/>
        <v xml:space="preserve"> - </v>
      </c>
    </row>
  </sheetData>
  <mergeCells count="294">
    <mergeCell ref="K245:L245"/>
    <mergeCell ref="K246:L246"/>
    <mergeCell ref="K247:L247"/>
    <mergeCell ref="K248:L248"/>
    <mergeCell ref="K249:L249"/>
    <mergeCell ref="K240:L240"/>
    <mergeCell ref="K241:L241"/>
    <mergeCell ref="K242:L242"/>
    <mergeCell ref="K243:L243"/>
    <mergeCell ref="K244:L244"/>
    <mergeCell ref="K235:L235"/>
    <mergeCell ref="K236:L236"/>
    <mergeCell ref="K237:L237"/>
    <mergeCell ref="K238:L238"/>
    <mergeCell ref="K239:L239"/>
    <mergeCell ref="K230:L230"/>
    <mergeCell ref="K231:L231"/>
    <mergeCell ref="K232:L232"/>
    <mergeCell ref="K233:L233"/>
    <mergeCell ref="K234:L234"/>
    <mergeCell ref="K225:L225"/>
    <mergeCell ref="K226:L226"/>
    <mergeCell ref="K227:L227"/>
    <mergeCell ref="K228:L228"/>
    <mergeCell ref="K229:L229"/>
    <mergeCell ref="K220:L220"/>
    <mergeCell ref="K221:L221"/>
    <mergeCell ref="K222:L222"/>
    <mergeCell ref="K223:L223"/>
    <mergeCell ref="K224:L224"/>
    <mergeCell ref="K215:L215"/>
    <mergeCell ref="K216:L216"/>
    <mergeCell ref="K217:L217"/>
    <mergeCell ref="K218:L218"/>
    <mergeCell ref="K219:L219"/>
    <mergeCell ref="K210:L210"/>
    <mergeCell ref="K211:L211"/>
    <mergeCell ref="K212:L212"/>
    <mergeCell ref="K213:L213"/>
    <mergeCell ref="K214:L214"/>
    <mergeCell ref="K205:L205"/>
    <mergeCell ref="K206:L206"/>
    <mergeCell ref="K207:L207"/>
    <mergeCell ref="K208:L208"/>
    <mergeCell ref="K209:L209"/>
    <mergeCell ref="K200:L200"/>
    <mergeCell ref="K201:L201"/>
    <mergeCell ref="K202:L202"/>
    <mergeCell ref="K203:L203"/>
    <mergeCell ref="K204:L204"/>
    <mergeCell ref="K195:L195"/>
    <mergeCell ref="K196:L196"/>
    <mergeCell ref="K197:L197"/>
    <mergeCell ref="K198:L198"/>
    <mergeCell ref="K199:L199"/>
    <mergeCell ref="K190:L190"/>
    <mergeCell ref="K191:L191"/>
    <mergeCell ref="K192:L192"/>
    <mergeCell ref="K193:L193"/>
    <mergeCell ref="K194:L194"/>
    <mergeCell ref="K185:L185"/>
    <mergeCell ref="K186:L186"/>
    <mergeCell ref="K187:L187"/>
    <mergeCell ref="K188:L188"/>
    <mergeCell ref="K189:L189"/>
    <mergeCell ref="K180:L180"/>
    <mergeCell ref="K181:L181"/>
    <mergeCell ref="K182:L182"/>
    <mergeCell ref="K183:L183"/>
    <mergeCell ref="K184:L184"/>
    <mergeCell ref="K175:L175"/>
    <mergeCell ref="K176:L176"/>
    <mergeCell ref="K177:L177"/>
    <mergeCell ref="K178:L178"/>
    <mergeCell ref="K179:L179"/>
    <mergeCell ref="K170:L170"/>
    <mergeCell ref="K171:L171"/>
    <mergeCell ref="K172:L172"/>
    <mergeCell ref="K173:L173"/>
    <mergeCell ref="K174:L174"/>
    <mergeCell ref="K165:L165"/>
    <mergeCell ref="K166:L166"/>
    <mergeCell ref="K167:L167"/>
    <mergeCell ref="K168:L168"/>
    <mergeCell ref="K169:L169"/>
    <mergeCell ref="K160:L160"/>
    <mergeCell ref="K161:L161"/>
    <mergeCell ref="K162:L162"/>
    <mergeCell ref="K163:L163"/>
    <mergeCell ref="K164:L164"/>
    <mergeCell ref="K155:L155"/>
    <mergeCell ref="K156:L156"/>
    <mergeCell ref="K157:L157"/>
    <mergeCell ref="K158:L158"/>
    <mergeCell ref="K159:L159"/>
    <mergeCell ref="K150:L150"/>
    <mergeCell ref="K151:L151"/>
    <mergeCell ref="K152:L152"/>
    <mergeCell ref="K153:L153"/>
    <mergeCell ref="K154:L154"/>
    <mergeCell ref="K145:L145"/>
    <mergeCell ref="K146:L146"/>
    <mergeCell ref="K147:L147"/>
    <mergeCell ref="K148:L148"/>
    <mergeCell ref="K149:L149"/>
    <mergeCell ref="K140:L140"/>
    <mergeCell ref="K141:L141"/>
    <mergeCell ref="K142:L142"/>
    <mergeCell ref="K143:L143"/>
    <mergeCell ref="K144:L144"/>
    <mergeCell ref="K135:L135"/>
    <mergeCell ref="K136:L136"/>
    <mergeCell ref="K137:L137"/>
    <mergeCell ref="K138:L138"/>
    <mergeCell ref="K139:L139"/>
    <mergeCell ref="K130:L130"/>
    <mergeCell ref="K131:L131"/>
    <mergeCell ref="K132:L132"/>
    <mergeCell ref="K133:L133"/>
    <mergeCell ref="K134:L134"/>
    <mergeCell ref="K125:L125"/>
    <mergeCell ref="K126:L126"/>
    <mergeCell ref="K127:L127"/>
    <mergeCell ref="K128:L128"/>
    <mergeCell ref="K129:L129"/>
    <mergeCell ref="K120:L120"/>
    <mergeCell ref="K121:L121"/>
    <mergeCell ref="K122:L122"/>
    <mergeCell ref="K123:L123"/>
    <mergeCell ref="K124:L124"/>
    <mergeCell ref="K115:L115"/>
    <mergeCell ref="K116:L116"/>
    <mergeCell ref="K117:L117"/>
    <mergeCell ref="K118:L118"/>
    <mergeCell ref="K119:L119"/>
    <mergeCell ref="K110:L110"/>
    <mergeCell ref="K111:L111"/>
    <mergeCell ref="K112:L112"/>
    <mergeCell ref="K113:L113"/>
    <mergeCell ref="K114:L114"/>
    <mergeCell ref="K105:L105"/>
    <mergeCell ref="K106:L106"/>
    <mergeCell ref="K107:L107"/>
    <mergeCell ref="K108:L108"/>
    <mergeCell ref="K109:L109"/>
    <mergeCell ref="K100:L100"/>
    <mergeCell ref="K101:L101"/>
    <mergeCell ref="K102:L102"/>
    <mergeCell ref="K103:L103"/>
    <mergeCell ref="K104:L104"/>
    <mergeCell ref="K95:L95"/>
    <mergeCell ref="K96:L96"/>
    <mergeCell ref="K97:L97"/>
    <mergeCell ref="K98:L98"/>
    <mergeCell ref="K99:L99"/>
    <mergeCell ref="K90:L90"/>
    <mergeCell ref="K91:L91"/>
    <mergeCell ref="K92:L92"/>
    <mergeCell ref="K93:L93"/>
    <mergeCell ref="K94:L94"/>
    <mergeCell ref="K85:L85"/>
    <mergeCell ref="K86:L86"/>
    <mergeCell ref="K87:L87"/>
    <mergeCell ref="K88:L88"/>
    <mergeCell ref="K89:L89"/>
    <mergeCell ref="K80:L80"/>
    <mergeCell ref="K81:L81"/>
    <mergeCell ref="K82:L82"/>
    <mergeCell ref="K83:L83"/>
    <mergeCell ref="K84:L84"/>
    <mergeCell ref="K75:L75"/>
    <mergeCell ref="K76:L76"/>
    <mergeCell ref="K77:L77"/>
    <mergeCell ref="K78:L78"/>
    <mergeCell ref="K79:L79"/>
    <mergeCell ref="K70:L70"/>
    <mergeCell ref="K71:L71"/>
    <mergeCell ref="K72:L72"/>
    <mergeCell ref="K73:L73"/>
    <mergeCell ref="K74:L74"/>
    <mergeCell ref="K65:L65"/>
    <mergeCell ref="K66:L66"/>
    <mergeCell ref="K67:L67"/>
    <mergeCell ref="K68:L68"/>
    <mergeCell ref="K69:L69"/>
    <mergeCell ref="K60:L60"/>
    <mergeCell ref="K61:L61"/>
    <mergeCell ref="K62:L62"/>
    <mergeCell ref="K63:L63"/>
    <mergeCell ref="K64:L64"/>
    <mergeCell ref="K55:L55"/>
    <mergeCell ref="K56:L56"/>
    <mergeCell ref="K57:L57"/>
    <mergeCell ref="K58:L58"/>
    <mergeCell ref="K59:L59"/>
    <mergeCell ref="K50:L50"/>
    <mergeCell ref="K51:L51"/>
    <mergeCell ref="K52:L52"/>
    <mergeCell ref="K53:L53"/>
    <mergeCell ref="K54:L54"/>
    <mergeCell ref="K45:L45"/>
    <mergeCell ref="K46:L46"/>
    <mergeCell ref="K47:L47"/>
    <mergeCell ref="K48:L48"/>
    <mergeCell ref="K49:L49"/>
    <mergeCell ref="K40:L40"/>
    <mergeCell ref="K41:L41"/>
    <mergeCell ref="K42:L42"/>
    <mergeCell ref="K43:L43"/>
    <mergeCell ref="K44:L44"/>
    <mergeCell ref="K35:L35"/>
    <mergeCell ref="K36:L36"/>
    <mergeCell ref="K37:L37"/>
    <mergeCell ref="K38:L38"/>
    <mergeCell ref="K39:L39"/>
    <mergeCell ref="K30:L30"/>
    <mergeCell ref="K31:L31"/>
    <mergeCell ref="K32:L32"/>
    <mergeCell ref="K33:L33"/>
    <mergeCell ref="K34:L34"/>
    <mergeCell ref="K25:L25"/>
    <mergeCell ref="K26:L26"/>
    <mergeCell ref="K27:L27"/>
    <mergeCell ref="K28:L28"/>
    <mergeCell ref="K29:L29"/>
    <mergeCell ref="K20:L20"/>
    <mergeCell ref="K21:L21"/>
    <mergeCell ref="K22:L22"/>
    <mergeCell ref="K23:L23"/>
    <mergeCell ref="K24:L24"/>
    <mergeCell ref="LG2:LM2"/>
    <mergeCell ref="EG2:EM2"/>
    <mergeCell ref="EN2:ET2"/>
    <mergeCell ref="EU2:FA2"/>
    <mergeCell ref="FB2:FH2"/>
    <mergeCell ref="FI2:FO2"/>
    <mergeCell ref="CX2:DD2"/>
    <mergeCell ref="DE2:DK2"/>
    <mergeCell ref="DL2:DR2"/>
    <mergeCell ref="DS2:DY2"/>
    <mergeCell ref="DZ2:EF2"/>
    <mergeCell ref="IV2:JB2"/>
    <mergeCell ref="JC2:JI2"/>
    <mergeCell ref="JJ2:JP2"/>
    <mergeCell ref="JQ2:JW2"/>
    <mergeCell ref="JX2:KD2"/>
    <mergeCell ref="KE2:KK2"/>
    <mergeCell ref="KL2:KR2"/>
    <mergeCell ref="KS2:KY2"/>
    <mergeCell ref="KZ2:LF2"/>
    <mergeCell ref="B19:E19"/>
    <mergeCell ref="B17:J17"/>
    <mergeCell ref="B18:J18"/>
    <mergeCell ref="F19:J19"/>
    <mergeCell ref="FP2:FV2"/>
    <mergeCell ref="FW2:GC2"/>
    <mergeCell ref="D5:J5"/>
    <mergeCell ref="K2:Q2"/>
    <mergeCell ref="R2:X2"/>
    <mergeCell ref="Y2:AE2"/>
    <mergeCell ref="AF2:AL2"/>
    <mergeCell ref="AM2:AS2"/>
    <mergeCell ref="AT2:AZ2"/>
    <mergeCell ref="BA2:BG2"/>
    <mergeCell ref="BH2:BN2"/>
    <mergeCell ref="BO2:BU2"/>
    <mergeCell ref="BV2:CB2"/>
    <mergeCell ref="CC2:CI2"/>
    <mergeCell ref="CJ2:CP2"/>
    <mergeCell ref="CQ2:CW2"/>
    <mergeCell ref="MI2:MO2"/>
    <mergeCell ref="MP2:MV2"/>
    <mergeCell ref="MW2:NC2"/>
    <mergeCell ref="ND2:NJ2"/>
    <mergeCell ref="NK2:NQ2"/>
    <mergeCell ref="A12:B12"/>
    <mergeCell ref="A11:B11"/>
    <mergeCell ref="C2:H2"/>
    <mergeCell ref="A3:C3"/>
    <mergeCell ref="A4:C4"/>
    <mergeCell ref="A5:C5"/>
    <mergeCell ref="HM2:HS2"/>
    <mergeCell ref="HT2:HZ2"/>
    <mergeCell ref="IA2:IG2"/>
    <mergeCell ref="IH2:IN2"/>
    <mergeCell ref="IO2:IU2"/>
    <mergeCell ref="GD2:GJ2"/>
    <mergeCell ref="GK2:GQ2"/>
    <mergeCell ref="GR2:GX2"/>
    <mergeCell ref="GY2:HE2"/>
    <mergeCell ref="HF2:HL2"/>
    <mergeCell ref="LN2:LT2"/>
    <mergeCell ref="LU2:MA2"/>
    <mergeCell ref="MB2:MH2"/>
  </mergeCells>
  <conditionalFormatting sqref="K4:NQ4">
    <cfRule type="cellIs" dxfId="244" priority="345" operator="between">
      <formula>$A$2</formula>
      <formula>$B$2</formula>
    </cfRule>
  </conditionalFormatting>
  <conditionalFormatting sqref="C6:K6 M6:XFD6">
    <cfRule type="cellIs" dxfId="243" priority="381" operator="equal">
      <formula>"dom"</formula>
    </cfRule>
  </conditionalFormatting>
  <conditionalFormatting sqref="L8:Q8 NL8:NQ8 S8:X8 Z8:AE8 AG8:AL8 AN8:AS8 AU8:AZ8 BB8:BG8 BI8:BN8 BP8:BU8 BW8:CB8 CD8:CI8 CK8:CP8 CR8:CW8 CY8:DD8 DF8:DK8 DM8:DR8 DT8:DY8 EA8:EF8 EH8:EM8 EO8:ET8 EV8:FA8 FC8:FH8 FJ8:FO8 FQ8:FV8 FX8:GC8 GE8:GJ8 GL8:GQ8 GS8:GX8 GZ8:HE8 HG8:HL8 HN8:HS8 HU8:HZ8 IB8:IG8 II8:IN8 IP8:IU8 IW8:JB8 JD8:JI8 JK8:JP8 JR8:JW8 JY8:KD8 KF8:KK8 KM8:KR8 KT8:KY8 LA8:LF8 LH8:LM8 LO8:LT8 LV8:MA8 MC8:MH8 MJ8:MO8 MQ8:MV8 MX8:NC8 NE8:NJ8 C12:C13 C15:C16 F15 J11:NL11">
    <cfRule type="cellIs" dxfId="242" priority="380" operator="lessThan">
      <formula>0</formula>
    </cfRule>
  </conditionalFormatting>
  <conditionalFormatting sqref="K7:NQ7 J3:NQ3">
    <cfRule type="containsText" dxfId="241" priority="376" operator="containsText" text="F">
      <formula>NOT(ISERROR(SEARCH("F",J3)))</formula>
    </cfRule>
  </conditionalFormatting>
  <conditionalFormatting sqref="C11">
    <cfRule type="cellIs" dxfId="240" priority="373" operator="lessThan">
      <formula>0</formula>
    </cfRule>
  </conditionalFormatting>
  <conditionalFormatting sqref="A1:B2 A11:G11 A3:A4 C2 D4 B19 H20:H139 A9:J9 D5:K5 A8:B8 A7 B6:K7 I2:L2 A10:I10 M9:NQ9 L8:Q8 NL8:NQ8 S8:X8 Z8:AE8 AG8:AL8 AN8:AS8 AU8:AZ8 BB8:BG8 BI8:BN8 BP8:BU8 BW8:CB8 CD8:CI8 CK8:CP8 CR8:CW8 CY8:DD8 DF8:DK8 DM8:DR8 DT8:DY8 EA8:EF8 EH8:EM8 EO8:ET8 EV8:FA8 FC8:FH8 FJ8:FO8 FQ8:FV8 FX8:GC8 GE8:GJ8 GL8:GQ8 GS8:GX8 GZ8:HE8 HG8:HL8 HN8:HS8 HU8:HZ8 IB8:IG8 II8:IN8 IP8:IU8 IW8:JB8 JD8:JI8 JK8:JP8 JR8:JW8 JY8:KD8 KF8:KK8 KM8:KR8 KT8:KY8 LA8:LF8 LH8:LM8 LO8:LT8 LV8:MA8 MC8:MH8 MJ8:MO8 MQ8:MV8 MX8:NC8 NE8:NJ8 A180:J1048576 A12:F13 A16:F16 D14:G14 K10:NQ10 K7:NQ7 K20:K249 D8:J8 J16:P16 K14:K15 A15:G15 I15 K16:L19 L15:M15 V15:NQ15 H14:H15 K250:XFD1048576 M177:XFD249 NR1:XFD15 U16:XFD176 M5:NQ6 J11:NQ13 A20:A53 B48:E48 C45:E47 I3:NQ4 D1:NQ1 K14:NQ14 A61 C61:H61 B49:C49 C46:C48 F23:H53 A54:H60 B55:C61 A62:H179">
    <cfRule type="containsText" dxfId="239" priority="378" operator="containsText" text="NO">
      <formula>NOT(ISERROR(SEARCH("NO",A1)))</formula>
    </cfRule>
  </conditionalFormatting>
  <conditionalFormatting sqref="B17">
    <cfRule type="containsText" dxfId="238" priority="344" operator="containsText" text="NO">
      <formula>NOT(ISERROR(SEARCH("NO",B17)))</formula>
    </cfRule>
  </conditionalFormatting>
  <conditionalFormatting sqref="J9">
    <cfRule type="cellIs" dxfId="237" priority="341" operator="lessThan">
      <formula>0</formula>
    </cfRule>
  </conditionalFormatting>
  <conditionalFormatting sqref="A5">
    <cfRule type="notContainsText" dxfId="236" priority="338" operator="notContains" text="Ok">
      <formula>ISERROR(SEARCH("Ok",A5))</formula>
    </cfRule>
  </conditionalFormatting>
  <conditionalFormatting sqref="C7">
    <cfRule type="cellIs" dxfId="235" priority="337" operator="equal">
      <formula>"dom"</formula>
    </cfRule>
  </conditionalFormatting>
  <conditionalFormatting sqref="R2 Y2 AF2 AM2 AT2 BA2 BH2 BO2 BV2 CC2 CJ2 CQ2 CX2 DE2 DL2 DS2 DZ2 EG2 EN2 EU2 FB2 FI2 FP2 FW2 GD2 GK2 GR2 GY2 HF2 HM2 HT2 IA2 IH2 IO2 IV2 JC2 JJ2 JQ2 JX2 KE2 KL2 KS2 KZ2 LG2 LN2 LU2 MB2 MI2 MP2 MW2 ND2 NK2">
    <cfRule type="containsText" dxfId="234" priority="336" operator="containsText" text="NO">
      <formula>NOT(ISERROR(SEARCH("NO",R2)))</formula>
    </cfRule>
  </conditionalFormatting>
  <conditionalFormatting sqref="L6">
    <cfRule type="cellIs" dxfId="233" priority="335" operator="equal">
      <formula>"dom"</formula>
    </cfRule>
  </conditionalFormatting>
  <conditionalFormatting sqref="L7">
    <cfRule type="containsText" dxfId="232" priority="333" operator="containsText" text="F">
      <formula>NOT(ISERROR(SEARCH("F",L7)))</formula>
    </cfRule>
  </conditionalFormatting>
  <conditionalFormatting sqref="L5:L7">
    <cfRule type="containsText" dxfId="231" priority="334" operator="containsText" text="NO">
      <formula>NOT(ISERROR(SEARCH("NO",L5)))</formula>
    </cfRule>
  </conditionalFormatting>
  <conditionalFormatting sqref="K7:NL7">
    <cfRule type="containsText" dxfId="230" priority="330" operator="containsText" text="F">
      <formula>NOT(ISERROR(SEARCH("F",K7)))</formula>
    </cfRule>
  </conditionalFormatting>
  <conditionalFormatting sqref="K7:NL7">
    <cfRule type="containsText" dxfId="229" priority="331" operator="containsText" text="NO">
      <formula>NOT(ISERROR(SEARCH("NO",K7)))</formula>
    </cfRule>
  </conditionalFormatting>
  <conditionalFormatting sqref="GY7:HD7">
    <cfRule type="containsText" dxfId="228" priority="327" operator="containsText" text="F">
      <formula>NOT(ISERROR(SEARCH("F",GY7)))</formula>
    </cfRule>
  </conditionalFormatting>
  <conditionalFormatting sqref="GY7:HD7">
    <cfRule type="containsText" dxfId="227" priority="328" operator="containsText" text="NO">
      <formula>NOT(ISERROR(SEARCH("NO",GY7)))</formula>
    </cfRule>
  </conditionalFormatting>
  <conditionalFormatting sqref="K3:NQ3">
    <cfRule type="cellIs" dxfId="226" priority="326" operator="equal">
      <formula>"V"</formula>
    </cfRule>
  </conditionalFormatting>
  <conditionalFormatting sqref="K8 R8 Y8 AF8 AM8 AT8 BA8 BH8 BO8 BV8 CC8 CJ8 CQ8 CX8 DE8 DL8 DS8 DZ8 EG8 EN8 EU8 FB8 FI8 FP8 FW8 GD8 GK8 GR8 GY8 HF8 HM8 HT8 IA8 IH8 IO8 IV8 JC8 JJ8 JQ8 JX8 KE8 KL8 KS8 KZ8 LG8 LN8 LU8 MB8 MI8 MP8 MW8 ND8 NK8">
    <cfRule type="cellIs" dxfId="225" priority="321" operator="lessThan">
      <formula>0</formula>
    </cfRule>
  </conditionalFormatting>
  <conditionalFormatting sqref="K8 R8 Y8 AF8 AM8 AT8 BA8 BH8 BO8 BV8 CC8 CJ8 CQ8 CX8 DE8 DL8 DS8 DZ8 EG8 EN8 EU8 FB8 FI8 FP8 FW8 GD8 GK8 GR8 GY8 HF8 HM8 HT8 IA8 IH8 IO8 IV8 JC8 JJ8 JQ8 JX8 KE8 KL8 KS8 KZ8 LG8 LN8 LU8 MB8 MI8 MP8 MW8 ND8 NK8">
    <cfRule type="containsText" dxfId="224" priority="320" operator="containsText" text="NO">
      <formula>NOT(ISERROR(SEARCH("NO",K8)))</formula>
    </cfRule>
  </conditionalFormatting>
  <conditionalFormatting sqref="H11">
    <cfRule type="containsText" dxfId="223" priority="319" operator="containsText" text="NO">
      <formula>NOT(ISERROR(SEARCH("NO",H11)))</formula>
    </cfRule>
  </conditionalFormatting>
  <conditionalFormatting sqref="A18:B18">
    <cfRule type="containsText" dxfId="222" priority="318" operator="containsText" text="NO">
      <formula>NOT(ISERROR(SEARCH("NO",A18)))</formula>
    </cfRule>
  </conditionalFormatting>
  <conditionalFormatting sqref="K20:K249">
    <cfRule type="containsText" dxfId="221" priority="314" operator="containsText" text="NO">
      <formula>NOT(ISERROR(SEARCH("NO",K20)))</formula>
    </cfRule>
  </conditionalFormatting>
  <conditionalFormatting sqref="A19">
    <cfRule type="containsText" dxfId="220" priority="313" operator="containsText" text="NO">
      <formula>NOT(ISERROR(SEARCH("NO",A19)))</formula>
    </cfRule>
  </conditionalFormatting>
  <conditionalFormatting sqref="K11:NL11">
    <cfRule type="containsText" dxfId="219" priority="312" operator="containsText" text="E">
      <formula>NOT(ISERROR(SEARCH("E",K11)))</formula>
    </cfRule>
  </conditionalFormatting>
  <conditionalFormatting sqref="I14">
    <cfRule type="containsText" dxfId="218" priority="310" operator="containsText" text="NO">
      <formula>NOT(ISERROR(SEARCH("NO",I14)))</formula>
    </cfRule>
  </conditionalFormatting>
  <conditionalFormatting sqref="NM11:NQ11">
    <cfRule type="cellIs" dxfId="217" priority="306" operator="lessThan">
      <formula>0</formula>
    </cfRule>
  </conditionalFormatting>
  <conditionalFormatting sqref="NM11:NQ11">
    <cfRule type="containsText" dxfId="216" priority="305" operator="containsText" text="E">
      <formula>NOT(ISERROR(SEARCH("E",NM11)))</formula>
    </cfRule>
  </conditionalFormatting>
  <conditionalFormatting sqref="C20:D22 C23:E44 C49:E53 C21:C45 C50:C54">
    <cfRule type="containsText" dxfId="215" priority="303" operator="containsText" text="NO">
      <formula>NOT(ISERROR(SEARCH("NO",C20)))</formula>
    </cfRule>
  </conditionalFormatting>
  <conditionalFormatting sqref="C41:E44 C42:C45">
    <cfRule type="containsText" dxfId="214" priority="302" operator="containsText" text="NO">
      <formula>NOT(ISERROR(SEARCH("NO",C41)))</formula>
    </cfRule>
  </conditionalFormatting>
  <conditionalFormatting sqref="B25">
    <cfRule type="containsText" dxfId="213" priority="295" operator="containsText" text="FERIADO">
      <formula>NOT(ISERROR(SEARCH("FERIADO",B25)))</formula>
    </cfRule>
  </conditionalFormatting>
  <conditionalFormatting sqref="B37">
    <cfRule type="containsText" dxfId="212" priority="289" operator="containsText" text="FERIADO">
      <formula>NOT(ISERROR(SEARCH("FERIADO",B37)))</formula>
    </cfRule>
  </conditionalFormatting>
  <conditionalFormatting sqref="B37">
    <cfRule type="containsText" dxfId="211" priority="282" operator="containsText" text="FERIADO">
      <formula>NOT(ISERROR(SEARCH("FERIADO",B37)))</formula>
    </cfRule>
  </conditionalFormatting>
  <conditionalFormatting sqref="B38">
    <cfRule type="containsText" dxfId="210" priority="270" operator="containsText" text="FERIADO">
      <formula>NOT(ISERROR(SEARCH("FERIADO",B38)))</formula>
    </cfRule>
  </conditionalFormatting>
  <conditionalFormatting sqref="B38">
    <cfRule type="containsText" dxfId="209" priority="269" operator="containsText" text="FERIADO">
      <formula>NOT(ISERROR(SEARCH("FERIADO",B38)))</formula>
    </cfRule>
  </conditionalFormatting>
  <conditionalFormatting sqref="B28">
    <cfRule type="containsText" dxfId="208" priority="268" operator="containsText" text="FERIADO">
      <formula>NOT(ISERROR(SEARCH("FERIADO",B28)))</formula>
    </cfRule>
  </conditionalFormatting>
  <conditionalFormatting sqref="B28">
    <cfRule type="containsText" dxfId="207" priority="267" operator="containsText" text="FERIADO">
      <formula>NOT(ISERROR(SEARCH("FERIADO",B28)))</formula>
    </cfRule>
  </conditionalFormatting>
  <conditionalFormatting sqref="B26">
    <cfRule type="containsText" dxfId="206" priority="265" operator="containsText" text="FERIADO">
      <formula>NOT(ISERROR(SEARCH("FERIADO",B26)))</formula>
    </cfRule>
  </conditionalFormatting>
  <conditionalFormatting sqref="B21">
    <cfRule type="containsText" dxfId="205" priority="259" operator="containsText" text="FERIADO">
      <formula>NOT(ISERROR(SEARCH("FERIADO",B21)))</formula>
    </cfRule>
  </conditionalFormatting>
  <conditionalFormatting sqref="B27">
    <cfRule type="containsText" dxfId="204" priority="257" operator="containsText" text="FERIADO">
      <formula>NOT(ISERROR(SEARCH("FERIADO",B27)))</formula>
    </cfRule>
  </conditionalFormatting>
  <conditionalFormatting sqref="B27">
    <cfRule type="containsText" dxfId="203" priority="256" operator="containsText" text="FERIADO">
      <formula>NOT(ISERROR(SEARCH("FERIADO",B27)))</formula>
    </cfRule>
  </conditionalFormatting>
  <conditionalFormatting sqref="B61">
    <cfRule type="containsText" dxfId="202" priority="255" operator="containsText" text="FERIADO">
      <formula>NOT(ISERROR(SEARCH("FERIADO",B61)))</formula>
    </cfRule>
  </conditionalFormatting>
  <conditionalFormatting sqref="B61">
    <cfRule type="containsText" dxfId="201" priority="254" operator="containsText" text="FERIADO">
      <formula>NOT(ISERROR(SEARCH("FERIADO",B61)))</formula>
    </cfRule>
  </conditionalFormatting>
  <conditionalFormatting sqref="B29">
    <cfRule type="containsText" dxfId="200" priority="253" operator="containsText" text="FERIADO">
      <formula>NOT(ISERROR(SEARCH("FERIADO",B29)))</formula>
    </cfRule>
  </conditionalFormatting>
  <conditionalFormatting sqref="B29">
    <cfRule type="containsText" dxfId="199" priority="252" operator="containsText" text="FERIADO">
      <formula>NOT(ISERROR(SEARCH("FERIADO",B29)))</formula>
    </cfRule>
  </conditionalFormatting>
  <conditionalFormatting sqref="B30">
    <cfRule type="containsText" dxfId="198" priority="251" operator="containsText" text="FERIADO">
      <formula>NOT(ISERROR(SEARCH("FERIADO",B30)))</formula>
    </cfRule>
  </conditionalFormatting>
  <conditionalFormatting sqref="B30">
    <cfRule type="containsText" dxfId="197" priority="250" operator="containsText" text="FERIADO">
      <formula>NOT(ISERROR(SEARCH("FERIADO",B30)))</formula>
    </cfRule>
  </conditionalFormatting>
  <conditionalFormatting sqref="B33">
    <cfRule type="containsText" dxfId="196" priority="247" operator="containsText" text="FERIADO">
      <formula>NOT(ISERROR(SEARCH("FERIADO",B33)))</formula>
    </cfRule>
  </conditionalFormatting>
  <conditionalFormatting sqref="B33">
    <cfRule type="containsText" dxfId="195" priority="246" operator="containsText" text="FERIADO">
      <formula>NOT(ISERROR(SEARCH("FERIADO",B33)))</formula>
    </cfRule>
  </conditionalFormatting>
  <conditionalFormatting sqref="B33">
    <cfRule type="containsText" dxfId="194" priority="241" operator="containsText" text="FERIADO">
      <formula>NOT(ISERROR(SEARCH("FERIADO",B33)))</formula>
    </cfRule>
  </conditionalFormatting>
  <conditionalFormatting sqref="B33">
    <cfRule type="containsText" dxfId="193" priority="240" operator="containsText" text="FERIADO">
      <formula>NOT(ISERROR(SEARCH("FERIADO",B33)))</formula>
    </cfRule>
  </conditionalFormatting>
  <conditionalFormatting sqref="B33">
    <cfRule type="containsText" dxfId="192" priority="229" operator="containsText" text="FERIADO">
      <formula>NOT(ISERROR(SEARCH("FERIADO",B33)))</formula>
    </cfRule>
  </conditionalFormatting>
  <conditionalFormatting sqref="B33">
    <cfRule type="containsText" dxfId="191" priority="228" operator="containsText" text="FERIADO">
      <formula>NOT(ISERROR(SEARCH("FERIADO",B33)))</formula>
    </cfRule>
  </conditionalFormatting>
  <conditionalFormatting sqref="B33">
    <cfRule type="containsText" dxfId="190" priority="223" operator="containsText" text="FERIADO">
      <formula>NOT(ISERROR(SEARCH("FERIADO",B33)))</formula>
    </cfRule>
  </conditionalFormatting>
  <conditionalFormatting sqref="B33">
    <cfRule type="containsText" dxfId="189" priority="222" operator="containsText" text="FERIADO">
      <formula>NOT(ISERROR(SEARCH("FERIADO",B33)))</formula>
    </cfRule>
  </conditionalFormatting>
  <conditionalFormatting sqref="B40">
    <cfRule type="containsText" dxfId="188" priority="211" operator="containsText" text="FERIADO">
      <formula>NOT(ISERROR(SEARCH("FERIADO",B40)))</formula>
    </cfRule>
  </conditionalFormatting>
  <conditionalFormatting sqref="B40">
    <cfRule type="containsText" dxfId="187" priority="210" operator="containsText" text="FERIADO">
      <formula>NOT(ISERROR(SEARCH("FERIADO",B40)))</formula>
    </cfRule>
  </conditionalFormatting>
  <conditionalFormatting sqref="B40">
    <cfRule type="containsText" dxfId="186" priority="209" operator="containsText" text="FERIADO">
      <formula>NOT(ISERROR(SEARCH("FERIADO",B40)))</formula>
    </cfRule>
  </conditionalFormatting>
  <conditionalFormatting sqref="B40">
    <cfRule type="containsText" dxfId="185" priority="208" operator="containsText" text="FERIADO">
      <formula>NOT(ISERROR(SEARCH("FERIADO",B40)))</formula>
    </cfRule>
  </conditionalFormatting>
  <conditionalFormatting sqref="B35">
    <cfRule type="containsText" dxfId="184" priority="197" operator="containsText" text="FERIADO">
      <formula>NOT(ISERROR(SEARCH("FERIADO",B35)))</formula>
    </cfRule>
  </conditionalFormatting>
  <conditionalFormatting sqref="B35">
    <cfRule type="containsText" dxfId="183" priority="196" operator="containsText" text="FERIADO">
      <formula>NOT(ISERROR(SEARCH("FERIADO",B35)))</formula>
    </cfRule>
  </conditionalFormatting>
  <conditionalFormatting sqref="B36">
    <cfRule type="containsText" dxfId="182" priority="195" operator="containsText" text="FERIADO">
      <formula>NOT(ISERROR(SEARCH("FERIADO",B36)))</formula>
    </cfRule>
  </conditionalFormatting>
  <conditionalFormatting sqref="B36">
    <cfRule type="containsText" dxfId="181" priority="194" operator="containsText" text="FERIADO">
      <formula>NOT(ISERROR(SEARCH("FERIADO",B36)))</formula>
    </cfRule>
  </conditionalFormatting>
  <conditionalFormatting sqref="B35">
    <cfRule type="containsText" dxfId="180" priority="193" operator="containsText" text="FERIADO">
      <formula>NOT(ISERROR(SEARCH("FERIADO",B35)))</formula>
    </cfRule>
  </conditionalFormatting>
  <conditionalFormatting sqref="B35">
    <cfRule type="containsText" dxfId="179" priority="192" operator="containsText" text="FERIADO">
      <formula>NOT(ISERROR(SEARCH("FERIADO",B35)))</formula>
    </cfRule>
  </conditionalFormatting>
  <conditionalFormatting sqref="B36">
    <cfRule type="containsText" dxfId="178" priority="191" operator="containsText" text="FERIADO">
      <formula>NOT(ISERROR(SEARCH("FERIADO",B36)))</formula>
    </cfRule>
  </conditionalFormatting>
  <conditionalFormatting sqref="B36">
    <cfRule type="containsText" dxfId="177" priority="190" operator="containsText" text="FERIADO">
      <formula>NOT(ISERROR(SEARCH("FERIADO",B36)))</formula>
    </cfRule>
  </conditionalFormatting>
  <conditionalFormatting sqref="B34">
    <cfRule type="containsText" dxfId="176" priority="189" operator="containsText" text="FERIADO">
      <formula>NOT(ISERROR(SEARCH("FERIADO",B34)))</formula>
    </cfRule>
  </conditionalFormatting>
  <conditionalFormatting sqref="B34">
    <cfRule type="containsText" dxfId="175" priority="188" operator="containsText" text="FERIADO">
      <formula>NOT(ISERROR(SEARCH("FERIADO",B34)))</formula>
    </cfRule>
  </conditionalFormatting>
  <conditionalFormatting sqref="B34">
    <cfRule type="containsText" dxfId="174" priority="187" operator="containsText" text="FERIADO">
      <formula>NOT(ISERROR(SEARCH("FERIADO",B34)))</formula>
    </cfRule>
  </conditionalFormatting>
  <conditionalFormatting sqref="B34">
    <cfRule type="containsText" dxfId="173" priority="186" operator="containsText" text="FERIADO">
      <formula>NOT(ISERROR(SEARCH("FERIADO",B34)))</formula>
    </cfRule>
  </conditionalFormatting>
  <conditionalFormatting sqref="B35">
    <cfRule type="containsText" dxfId="172" priority="185" operator="containsText" text="FERIADO">
      <formula>NOT(ISERROR(SEARCH("FERIADO",B35)))</formula>
    </cfRule>
  </conditionalFormatting>
  <conditionalFormatting sqref="B35">
    <cfRule type="containsText" dxfId="171" priority="184" operator="containsText" text="FERIADO">
      <formula>NOT(ISERROR(SEARCH("FERIADO",B35)))</formula>
    </cfRule>
  </conditionalFormatting>
  <conditionalFormatting sqref="B36">
    <cfRule type="containsText" dxfId="170" priority="183" operator="containsText" text="FERIADO">
      <formula>NOT(ISERROR(SEARCH("FERIADO",B36)))</formula>
    </cfRule>
  </conditionalFormatting>
  <conditionalFormatting sqref="B36">
    <cfRule type="containsText" dxfId="169" priority="182" operator="containsText" text="FERIADO">
      <formula>NOT(ISERROR(SEARCH("FERIADO",B36)))</formula>
    </cfRule>
  </conditionalFormatting>
  <conditionalFormatting sqref="B34">
    <cfRule type="containsText" dxfId="168" priority="181" operator="containsText" text="FERIADO">
      <formula>NOT(ISERROR(SEARCH("FERIADO",B34)))</formula>
    </cfRule>
  </conditionalFormatting>
  <conditionalFormatting sqref="B34">
    <cfRule type="containsText" dxfId="167" priority="180" operator="containsText" text="FERIADO">
      <formula>NOT(ISERROR(SEARCH("FERIADO",B34)))</formula>
    </cfRule>
  </conditionalFormatting>
  <conditionalFormatting sqref="B35">
    <cfRule type="containsText" dxfId="166" priority="179" operator="containsText" text="FERIADO">
      <formula>NOT(ISERROR(SEARCH("FERIADO",B35)))</formula>
    </cfRule>
  </conditionalFormatting>
  <conditionalFormatting sqref="B35">
    <cfRule type="containsText" dxfId="165" priority="178" operator="containsText" text="FERIADO">
      <formula>NOT(ISERROR(SEARCH("FERIADO",B35)))</formula>
    </cfRule>
  </conditionalFormatting>
  <conditionalFormatting sqref="B36">
    <cfRule type="containsText" dxfId="164" priority="177" operator="containsText" text="FERIADO">
      <formula>NOT(ISERROR(SEARCH("FERIADO",B36)))</formula>
    </cfRule>
  </conditionalFormatting>
  <conditionalFormatting sqref="B36">
    <cfRule type="containsText" dxfId="163" priority="176" operator="containsText" text="FERIADO">
      <formula>NOT(ISERROR(SEARCH("FERIADO",B36)))</formula>
    </cfRule>
  </conditionalFormatting>
  <conditionalFormatting sqref="B31">
    <cfRule type="containsText" dxfId="162" priority="175" operator="containsText" text="FERIADO">
      <formula>NOT(ISERROR(SEARCH("FERIADO",B31)))</formula>
    </cfRule>
  </conditionalFormatting>
  <conditionalFormatting sqref="B31">
    <cfRule type="containsText" dxfId="161" priority="174" operator="containsText" text="FERIADO">
      <formula>NOT(ISERROR(SEARCH("FERIADO",B31)))</formula>
    </cfRule>
  </conditionalFormatting>
  <conditionalFormatting sqref="B32">
    <cfRule type="containsText" dxfId="160" priority="173" operator="containsText" text="FERIADO">
      <formula>NOT(ISERROR(SEARCH("FERIADO",B32)))</formula>
    </cfRule>
  </conditionalFormatting>
  <conditionalFormatting sqref="B32">
    <cfRule type="containsText" dxfId="159" priority="172" operator="containsText" text="FERIADO">
      <formula>NOT(ISERROR(SEARCH("FERIADO",B32)))</formula>
    </cfRule>
  </conditionalFormatting>
  <conditionalFormatting sqref="B45">
    <cfRule type="containsText" dxfId="158" priority="171" operator="containsText" text="FERIADO">
      <formula>NOT(ISERROR(SEARCH("FERIADO",B45)))</formula>
    </cfRule>
  </conditionalFormatting>
  <conditionalFormatting sqref="B45">
    <cfRule type="containsText" dxfId="157" priority="170" operator="containsText" text="FERIADO">
      <formula>NOT(ISERROR(SEARCH("FERIADO",B45)))</formula>
    </cfRule>
  </conditionalFormatting>
  <conditionalFormatting sqref="B44">
    <cfRule type="containsText" dxfId="156" priority="169" operator="containsText" text="FERIADO">
      <formula>NOT(ISERROR(SEARCH("FERIADO",B44)))</formula>
    </cfRule>
  </conditionalFormatting>
  <conditionalFormatting sqref="B44">
    <cfRule type="containsText" dxfId="155" priority="168" operator="containsText" text="FERIADO">
      <formula>NOT(ISERROR(SEARCH("FERIADO",B44)))</formula>
    </cfRule>
  </conditionalFormatting>
  <conditionalFormatting sqref="B44">
    <cfRule type="containsText" dxfId="154" priority="167" operator="containsText" text="FERIADO">
      <formula>NOT(ISERROR(SEARCH("FERIADO",B44)))</formula>
    </cfRule>
  </conditionalFormatting>
  <conditionalFormatting sqref="B44">
    <cfRule type="containsText" dxfId="153" priority="166" operator="containsText" text="FERIADO">
      <formula>NOT(ISERROR(SEARCH("FERIADO",B44)))</formula>
    </cfRule>
  </conditionalFormatting>
  <conditionalFormatting sqref="B41">
    <cfRule type="containsText" dxfId="152" priority="159" operator="containsText" text="FERIADO">
      <formula>NOT(ISERROR(SEARCH("FERIADO",B41)))</formula>
    </cfRule>
  </conditionalFormatting>
  <conditionalFormatting sqref="B41">
    <cfRule type="containsText" dxfId="151" priority="158" operator="containsText" text="FERIADO">
      <formula>NOT(ISERROR(SEARCH("FERIADO",B41)))</formula>
    </cfRule>
  </conditionalFormatting>
  <conditionalFormatting sqref="B41">
    <cfRule type="containsText" dxfId="150" priority="157" operator="containsText" text="FERIADO">
      <formula>NOT(ISERROR(SEARCH("FERIADO",B41)))</formula>
    </cfRule>
  </conditionalFormatting>
  <conditionalFormatting sqref="B41">
    <cfRule type="containsText" dxfId="149" priority="156" operator="containsText" text="FERIADO">
      <formula>NOT(ISERROR(SEARCH("FERIADO",B41)))</formula>
    </cfRule>
  </conditionalFormatting>
  <conditionalFormatting sqref="B43">
    <cfRule type="containsText" dxfId="148" priority="155" operator="containsText" text="FERIADO">
      <formula>NOT(ISERROR(SEARCH("FERIADO",B43)))</formula>
    </cfRule>
  </conditionalFormatting>
  <conditionalFormatting sqref="B43">
    <cfRule type="containsText" dxfId="147" priority="154" operator="containsText" text="FERIADO">
      <formula>NOT(ISERROR(SEARCH("FERIADO",B43)))</formula>
    </cfRule>
  </conditionalFormatting>
  <conditionalFormatting sqref="B43">
    <cfRule type="containsText" dxfId="146" priority="153" operator="containsText" text="FERIADO">
      <formula>NOT(ISERROR(SEARCH("FERIADO",B43)))</formula>
    </cfRule>
  </conditionalFormatting>
  <conditionalFormatting sqref="B43">
    <cfRule type="containsText" dxfId="145" priority="152" operator="containsText" text="FERIADO">
      <formula>NOT(ISERROR(SEARCH("FERIADO",B43)))</formula>
    </cfRule>
  </conditionalFormatting>
  <conditionalFormatting sqref="B43">
    <cfRule type="containsText" dxfId="144" priority="151" operator="containsText" text="FERIADO">
      <formula>NOT(ISERROR(SEARCH("FERIADO",B43)))</formula>
    </cfRule>
  </conditionalFormatting>
  <conditionalFormatting sqref="B43">
    <cfRule type="containsText" dxfId="143" priority="150" operator="containsText" text="FERIADO">
      <formula>NOT(ISERROR(SEARCH("FERIADO",B43)))</formula>
    </cfRule>
  </conditionalFormatting>
  <conditionalFormatting sqref="B46">
    <cfRule type="containsText" dxfId="142" priority="149" operator="containsText" text="FERIADO">
      <formula>NOT(ISERROR(SEARCH("FERIADO",B46)))</formula>
    </cfRule>
  </conditionalFormatting>
  <conditionalFormatting sqref="B46">
    <cfRule type="containsText" dxfId="141" priority="148" operator="containsText" text="FERIADO">
      <formula>NOT(ISERROR(SEARCH("FERIADO",B46)))</formula>
    </cfRule>
  </conditionalFormatting>
  <conditionalFormatting sqref="B49">
    <cfRule type="containsText" dxfId="140" priority="147" operator="containsText" text="NO">
      <formula>NOT(ISERROR(SEARCH("NO",B49)))</formula>
    </cfRule>
  </conditionalFormatting>
  <conditionalFormatting sqref="B50">
    <cfRule type="containsText" dxfId="139" priority="146" operator="containsText" text="NO">
      <formula>NOT(ISERROR(SEARCH("NO",B50)))</formula>
    </cfRule>
  </conditionalFormatting>
  <conditionalFormatting sqref="B51">
    <cfRule type="containsText" dxfId="138" priority="145" operator="containsText" text="NO">
      <formula>NOT(ISERROR(SEARCH("NO",B51)))</formula>
    </cfRule>
  </conditionalFormatting>
  <conditionalFormatting sqref="B52">
    <cfRule type="containsText" dxfId="137" priority="144" operator="containsText" text="NO">
      <formula>NOT(ISERROR(SEARCH("NO",B52)))</formula>
    </cfRule>
  </conditionalFormatting>
  <conditionalFormatting sqref="B53">
    <cfRule type="containsText" dxfId="136" priority="143" operator="containsText" text="NO">
      <formula>NOT(ISERROR(SEARCH("NO",B53)))</formula>
    </cfRule>
  </conditionalFormatting>
  <conditionalFormatting sqref="B47">
    <cfRule type="containsText" dxfId="135" priority="142" operator="containsText" text="NO">
      <formula>NOT(ISERROR(SEARCH("NO",B47)))</formula>
    </cfRule>
  </conditionalFormatting>
  <conditionalFormatting sqref="B26">
    <cfRule type="containsText" dxfId="134" priority="141" operator="containsText" text="FERIADO">
      <formula>NOT(ISERROR(SEARCH("FERIADO",B26)))</formula>
    </cfRule>
  </conditionalFormatting>
  <conditionalFormatting sqref="B38">
    <cfRule type="containsText" dxfId="133" priority="140" operator="containsText" text="FERIADO">
      <formula>NOT(ISERROR(SEARCH("FERIADO",B38)))</formula>
    </cfRule>
  </conditionalFormatting>
  <conditionalFormatting sqref="B38">
    <cfRule type="containsText" dxfId="132" priority="139" operator="containsText" text="FERIADO">
      <formula>NOT(ISERROR(SEARCH("FERIADO",B38)))</formula>
    </cfRule>
  </conditionalFormatting>
  <conditionalFormatting sqref="B40">
    <cfRule type="containsText" dxfId="131" priority="138" operator="containsText" text="FERIADO">
      <formula>NOT(ISERROR(SEARCH("FERIADO",B40)))</formula>
    </cfRule>
  </conditionalFormatting>
  <conditionalFormatting sqref="B40">
    <cfRule type="containsText" dxfId="130" priority="137" operator="containsText" text="FERIADO">
      <formula>NOT(ISERROR(SEARCH("FERIADO",B40)))</formula>
    </cfRule>
  </conditionalFormatting>
  <conditionalFormatting sqref="B29">
    <cfRule type="containsText" dxfId="129" priority="134" operator="containsText" text="FERIADO">
      <formula>NOT(ISERROR(SEARCH("FERIADO",B29)))</formula>
    </cfRule>
  </conditionalFormatting>
  <conditionalFormatting sqref="B29">
    <cfRule type="containsText" dxfId="128" priority="133" operator="containsText" text="FERIADO">
      <formula>NOT(ISERROR(SEARCH("FERIADO",B29)))</formula>
    </cfRule>
  </conditionalFormatting>
  <conditionalFormatting sqref="B27">
    <cfRule type="containsText" dxfId="127" priority="132" operator="containsText" text="FERIADO">
      <formula>NOT(ISERROR(SEARCH("FERIADO",B27)))</formula>
    </cfRule>
  </conditionalFormatting>
  <conditionalFormatting sqref="B22">
    <cfRule type="containsText" dxfId="126" priority="131" operator="containsText" text="FERIADO">
      <formula>NOT(ISERROR(SEARCH("FERIADO",B22)))</formula>
    </cfRule>
  </conditionalFormatting>
  <conditionalFormatting sqref="B28">
    <cfRule type="containsText" dxfId="125" priority="130" operator="containsText" text="FERIADO">
      <formula>NOT(ISERROR(SEARCH("FERIADO",B28)))</formula>
    </cfRule>
  </conditionalFormatting>
  <conditionalFormatting sqref="B28">
    <cfRule type="containsText" dxfId="124" priority="129" operator="containsText" text="FERIADO">
      <formula>NOT(ISERROR(SEARCH("FERIADO",B28)))</formula>
    </cfRule>
  </conditionalFormatting>
  <conditionalFormatting sqref="B62">
    <cfRule type="containsText" dxfId="123" priority="128" operator="containsText" text="FERIADO">
      <formula>NOT(ISERROR(SEARCH("FERIADO",B62)))</formula>
    </cfRule>
  </conditionalFormatting>
  <conditionalFormatting sqref="B62">
    <cfRule type="containsText" dxfId="122" priority="127" operator="containsText" text="FERIADO">
      <formula>NOT(ISERROR(SEARCH("FERIADO",B62)))</formula>
    </cfRule>
  </conditionalFormatting>
  <conditionalFormatting sqref="B30">
    <cfRule type="containsText" dxfId="121" priority="126" operator="containsText" text="FERIADO">
      <formula>NOT(ISERROR(SEARCH("FERIADO",B30)))</formula>
    </cfRule>
  </conditionalFormatting>
  <conditionalFormatting sqref="B30">
    <cfRule type="containsText" dxfId="120" priority="125" operator="containsText" text="FERIADO">
      <formula>NOT(ISERROR(SEARCH("FERIADO",B30)))</formula>
    </cfRule>
  </conditionalFormatting>
  <conditionalFormatting sqref="B31">
    <cfRule type="containsText" dxfId="119" priority="124" operator="containsText" text="FERIADO">
      <formula>NOT(ISERROR(SEARCH("FERIADO",B31)))</formula>
    </cfRule>
  </conditionalFormatting>
  <conditionalFormatting sqref="B31">
    <cfRule type="containsText" dxfId="118" priority="123" operator="containsText" text="FERIADO">
      <formula>NOT(ISERROR(SEARCH("FERIADO",B31)))</formula>
    </cfRule>
  </conditionalFormatting>
  <conditionalFormatting sqref="B34">
    <cfRule type="containsText" dxfId="117" priority="122" operator="containsText" text="FERIADO">
      <formula>NOT(ISERROR(SEARCH("FERIADO",B34)))</formula>
    </cfRule>
  </conditionalFormatting>
  <conditionalFormatting sqref="B34">
    <cfRule type="containsText" dxfId="116" priority="121" operator="containsText" text="FERIADO">
      <formula>NOT(ISERROR(SEARCH("FERIADO",B34)))</formula>
    </cfRule>
  </conditionalFormatting>
  <conditionalFormatting sqref="B34">
    <cfRule type="containsText" dxfId="115" priority="120" operator="containsText" text="FERIADO">
      <formula>NOT(ISERROR(SEARCH("FERIADO",B34)))</formula>
    </cfRule>
  </conditionalFormatting>
  <conditionalFormatting sqref="B34">
    <cfRule type="containsText" dxfId="114" priority="119" operator="containsText" text="FERIADO">
      <formula>NOT(ISERROR(SEARCH("FERIADO",B34)))</formula>
    </cfRule>
  </conditionalFormatting>
  <conditionalFormatting sqref="B34">
    <cfRule type="containsText" dxfId="113" priority="118" operator="containsText" text="FERIADO">
      <formula>NOT(ISERROR(SEARCH("FERIADO",B34)))</formula>
    </cfRule>
  </conditionalFormatting>
  <conditionalFormatting sqref="B34">
    <cfRule type="containsText" dxfId="112" priority="117" operator="containsText" text="FERIADO">
      <formula>NOT(ISERROR(SEARCH("FERIADO",B34)))</formula>
    </cfRule>
  </conditionalFormatting>
  <conditionalFormatting sqref="B34">
    <cfRule type="containsText" dxfId="111" priority="116" operator="containsText" text="FERIADO">
      <formula>NOT(ISERROR(SEARCH("FERIADO",B34)))</formula>
    </cfRule>
  </conditionalFormatting>
  <conditionalFormatting sqref="B34">
    <cfRule type="containsText" dxfId="110" priority="115" operator="containsText" text="FERIADO">
      <formula>NOT(ISERROR(SEARCH("FERIADO",B34)))</formula>
    </cfRule>
  </conditionalFormatting>
  <conditionalFormatting sqref="B41">
    <cfRule type="containsText" dxfId="109" priority="114" operator="containsText" text="FERIADO">
      <formula>NOT(ISERROR(SEARCH("FERIADO",B41)))</formula>
    </cfRule>
  </conditionalFormatting>
  <conditionalFormatting sqref="B41">
    <cfRule type="containsText" dxfId="108" priority="113" operator="containsText" text="FERIADO">
      <formula>NOT(ISERROR(SEARCH("FERIADO",B41)))</formula>
    </cfRule>
  </conditionalFormatting>
  <conditionalFormatting sqref="B41">
    <cfRule type="containsText" dxfId="107" priority="112" operator="containsText" text="FERIADO">
      <formula>NOT(ISERROR(SEARCH("FERIADO",B41)))</formula>
    </cfRule>
  </conditionalFormatting>
  <conditionalFormatting sqref="B41">
    <cfRule type="containsText" dxfId="106" priority="111" operator="containsText" text="FERIADO">
      <formula>NOT(ISERROR(SEARCH("FERIADO",B41)))</formula>
    </cfRule>
  </conditionalFormatting>
  <conditionalFormatting sqref="B36">
    <cfRule type="containsText" dxfId="105" priority="110" operator="containsText" text="FERIADO">
      <formula>NOT(ISERROR(SEARCH("FERIADO",B36)))</formula>
    </cfRule>
  </conditionalFormatting>
  <conditionalFormatting sqref="B36">
    <cfRule type="containsText" dxfId="104" priority="109" operator="containsText" text="FERIADO">
      <formula>NOT(ISERROR(SEARCH("FERIADO",B36)))</formula>
    </cfRule>
  </conditionalFormatting>
  <conditionalFormatting sqref="B37">
    <cfRule type="containsText" dxfId="103" priority="108" operator="containsText" text="FERIADO">
      <formula>NOT(ISERROR(SEARCH("FERIADO",B37)))</formula>
    </cfRule>
  </conditionalFormatting>
  <conditionalFormatting sqref="B37">
    <cfRule type="containsText" dxfId="102" priority="107" operator="containsText" text="FERIADO">
      <formula>NOT(ISERROR(SEARCH("FERIADO",B37)))</formula>
    </cfRule>
  </conditionalFormatting>
  <conditionalFormatting sqref="B36">
    <cfRule type="containsText" dxfId="101" priority="106" operator="containsText" text="FERIADO">
      <formula>NOT(ISERROR(SEARCH("FERIADO",B36)))</formula>
    </cfRule>
  </conditionalFormatting>
  <conditionalFormatting sqref="B36">
    <cfRule type="containsText" dxfId="100" priority="105" operator="containsText" text="FERIADO">
      <formula>NOT(ISERROR(SEARCH("FERIADO",B36)))</formula>
    </cfRule>
  </conditionalFormatting>
  <conditionalFormatting sqref="B37">
    <cfRule type="containsText" dxfId="99" priority="104" operator="containsText" text="FERIADO">
      <formula>NOT(ISERROR(SEARCH("FERIADO",B37)))</formula>
    </cfRule>
  </conditionalFormatting>
  <conditionalFormatting sqref="B37">
    <cfRule type="containsText" dxfId="98" priority="103" operator="containsText" text="FERIADO">
      <formula>NOT(ISERROR(SEARCH("FERIADO",B37)))</formula>
    </cfRule>
  </conditionalFormatting>
  <conditionalFormatting sqref="B35">
    <cfRule type="containsText" dxfId="97" priority="102" operator="containsText" text="FERIADO">
      <formula>NOT(ISERROR(SEARCH("FERIADO",B35)))</formula>
    </cfRule>
  </conditionalFormatting>
  <conditionalFormatting sqref="B35">
    <cfRule type="containsText" dxfId="96" priority="101" operator="containsText" text="FERIADO">
      <formula>NOT(ISERROR(SEARCH("FERIADO",B35)))</formula>
    </cfRule>
  </conditionalFormatting>
  <conditionalFormatting sqref="B35">
    <cfRule type="containsText" dxfId="95" priority="100" operator="containsText" text="FERIADO">
      <formula>NOT(ISERROR(SEARCH("FERIADO",B35)))</formula>
    </cfRule>
  </conditionalFormatting>
  <conditionalFormatting sqref="B35">
    <cfRule type="containsText" dxfId="94" priority="99" operator="containsText" text="FERIADO">
      <formula>NOT(ISERROR(SEARCH("FERIADO",B35)))</formula>
    </cfRule>
  </conditionalFormatting>
  <conditionalFormatting sqref="B36">
    <cfRule type="containsText" dxfId="93" priority="98" operator="containsText" text="FERIADO">
      <formula>NOT(ISERROR(SEARCH("FERIADO",B36)))</formula>
    </cfRule>
  </conditionalFormatting>
  <conditionalFormatting sqref="B36">
    <cfRule type="containsText" dxfId="92" priority="97" operator="containsText" text="FERIADO">
      <formula>NOT(ISERROR(SEARCH("FERIADO",B36)))</formula>
    </cfRule>
  </conditionalFormatting>
  <conditionalFormatting sqref="B37">
    <cfRule type="containsText" dxfId="91" priority="96" operator="containsText" text="FERIADO">
      <formula>NOT(ISERROR(SEARCH("FERIADO",B37)))</formula>
    </cfRule>
  </conditionalFormatting>
  <conditionalFormatting sqref="B37">
    <cfRule type="containsText" dxfId="90" priority="95" operator="containsText" text="FERIADO">
      <formula>NOT(ISERROR(SEARCH("FERIADO",B37)))</formula>
    </cfRule>
  </conditionalFormatting>
  <conditionalFormatting sqref="B35">
    <cfRule type="containsText" dxfId="89" priority="94" operator="containsText" text="FERIADO">
      <formula>NOT(ISERROR(SEARCH("FERIADO",B35)))</formula>
    </cfRule>
  </conditionalFormatting>
  <conditionalFormatting sqref="B35">
    <cfRule type="containsText" dxfId="88" priority="93" operator="containsText" text="FERIADO">
      <formula>NOT(ISERROR(SEARCH("FERIADO",B35)))</formula>
    </cfRule>
  </conditionalFormatting>
  <conditionalFormatting sqref="B36">
    <cfRule type="containsText" dxfId="87" priority="92" operator="containsText" text="FERIADO">
      <formula>NOT(ISERROR(SEARCH("FERIADO",B36)))</formula>
    </cfRule>
  </conditionalFormatting>
  <conditionalFormatting sqref="B36">
    <cfRule type="containsText" dxfId="86" priority="91" operator="containsText" text="FERIADO">
      <formula>NOT(ISERROR(SEARCH("FERIADO",B36)))</formula>
    </cfRule>
  </conditionalFormatting>
  <conditionalFormatting sqref="B37">
    <cfRule type="containsText" dxfId="85" priority="90" operator="containsText" text="FERIADO">
      <formula>NOT(ISERROR(SEARCH("FERIADO",B37)))</formula>
    </cfRule>
  </conditionalFormatting>
  <conditionalFormatting sqref="B37">
    <cfRule type="containsText" dxfId="84" priority="89" operator="containsText" text="FERIADO">
      <formula>NOT(ISERROR(SEARCH("FERIADO",B37)))</formula>
    </cfRule>
  </conditionalFormatting>
  <conditionalFormatting sqref="B32">
    <cfRule type="containsText" dxfId="83" priority="88" operator="containsText" text="FERIADO">
      <formula>NOT(ISERROR(SEARCH("FERIADO",B32)))</formula>
    </cfRule>
  </conditionalFormatting>
  <conditionalFormatting sqref="B32">
    <cfRule type="containsText" dxfId="82" priority="87" operator="containsText" text="FERIADO">
      <formula>NOT(ISERROR(SEARCH("FERIADO",B32)))</formula>
    </cfRule>
  </conditionalFormatting>
  <conditionalFormatting sqref="B33">
    <cfRule type="containsText" dxfId="81" priority="86" operator="containsText" text="FERIADO">
      <formula>NOT(ISERROR(SEARCH("FERIADO",B33)))</formula>
    </cfRule>
  </conditionalFormatting>
  <conditionalFormatting sqref="B33">
    <cfRule type="containsText" dxfId="80" priority="85" operator="containsText" text="FERIADO">
      <formula>NOT(ISERROR(SEARCH("FERIADO",B33)))</formula>
    </cfRule>
  </conditionalFormatting>
  <conditionalFormatting sqref="B46">
    <cfRule type="containsText" dxfId="79" priority="84" operator="containsText" text="FERIADO">
      <formula>NOT(ISERROR(SEARCH("FERIADO",B46)))</formula>
    </cfRule>
  </conditionalFormatting>
  <conditionalFormatting sqref="B46">
    <cfRule type="containsText" dxfId="78" priority="83" operator="containsText" text="FERIADO">
      <formula>NOT(ISERROR(SEARCH("FERIADO",B46)))</formula>
    </cfRule>
  </conditionalFormatting>
  <conditionalFormatting sqref="B45">
    <cfRule type="containsText" dxfId="77" priority="82" operator="containsText" text="FERIADO">
      <formula>NOT(ISERROR(SEARCH("FERIADO",B45)))</formula>
    </cfRule>
  </conditionalFormatting>
  <conditionalFormatting sqref="B45">
    <cfRule type="containsText" dxfId="76" priority="81" operator="containsText" text="FERIADO">
      <formula>NOT(ISERROR(SEARCH("FERIADO",B45)))</formula>
    </cfRule>
  </conditionalFormatting>
  <conditionalFormatting sqref="B45">
    <cfRule type="containsText" dxfId="75" priority="80" operator="containsText" text="FERIADO">
      <formula>NOT(ISERROR(SEARCH("FERIADO",B45)))</formula>
    </cfRule>
  </conditionalFormatting>
  <conditionalFormatting sqref="B45">
    <cfRule type="containsText" dxfId="74" priority="79" operator="containsText" text="FERIADO">
      <formula>NOT(ISERROR(SEARCH("FERIADO",B45)))</formula>
    </cfRule>
  </conditionalFormatting>
  <conditionalFormatting sqref="B43">
    <cfRule type="containsText" dxfId="73" priority="78" operator="containsText" text="FERIADO">
      <formula>NOT(ISERROR(SEARCH("FERIADO",B43)))</formula>
    </cfRule>
  </conditionalFormatting>
  <conditionalFormatting sqref="B43">
    <cfRule type="containsText" dxfId="72" priority="77" operator="containsText" text="FERIADO">
      <formula>NOT(ISERROR(SEARCH("FERIADO",B43)))</formula>
    </cfRule>
  </conditionalFormatting>
  <conditionalFormatting sqref="B43">
    <cfRule type="containsText" dxfId="71" priority="76" operator="containsText" text="FERIADO">
      <formula>NOT(ISERROR(SEARCH("FERIADO",B43)))</formula>
    </cfRule>
  </conditionalFormatting>
  <conditionalFormatting sqref="B43">
    <cfRule type="containsText" dxfId="70" priority="75" operator="containsText" text="FERIADO">
      <formula>NOT(ISERROR(SEARCH("FERIADO",B43)))</formula>
    </cfRule>
  </conditionalFormatting>
  <conditionalFormatting sqref="B43">
    <cfRule type="containsText" dxfId="69" priority="74" operator="containsText" text="FERIADO">
      <formula>NOT(ISERROR(SEARCH("FERIADO",B43)))</formula>
    </cfRule>
  </conditionalFormatting>
  <conditionalFormatting sqref="B43">
    <cfRule type="containsText" dxfId="68" priority="73" operator="containsText" text="FERIADO">
      <formula>NOT(ISERROR(SEARCH("FERIADO",B43)))</formula>
    </cfRule>
  </conditionalFormatting>
  <conditionalFormatting sqref="B44">
    <cfRule type="containsText" dxfId="67" priority="68" operator="containsText" text="FERIADO">
      <formula>NOT(ISERROR(SEARCH("FERIADO",B44)))</formula>
    </cfRule>
  </conditionalFormatting>
  <conditionalFormatting sqref="B44">
    <cfRule type="containsText" dxfId="66" priority="67" operator="containsText" text="FERIADO">
      <formula>NOT(ISERROR(SEARCH("FERIADO",B44)))</formula>
    </cfRule>
  </conditionalFormatting>
  <conditionalFormatting sqref="B44">
    <cfRule type="containsText" dxfId="65" priority="66" operator="containsText" text="FERIADO">
      <formula>NOT(ISERROR(SEARCH("FERIADO",B44)))</formula>
    </cfRule>
  </conditionalFormatting>
  <conditionalFormatting sqref="B44">
    <cfRule type="containsText" dxfId="64" priority="65" operator="containsText" text="FERIADO">
      <formula>NOT(ISERROR(SEARCH("FERIADO",B44)))</formula>
    </cfRule>
  </conditionalFormatting>
  <conditionalFormatting sqref="B44">
    <cfRule type="containsText" dxfId="63" priority="64" operator="containsText" text="FERIADO">
      <formula>NOT(ISERROR(SEARCH("FERIADO",B44)))</formula>
    </cfRule>
  </conditionalFormatting>
  <conditionalFormatting sqref="B44">
    <cfRule type="containsText" dxfId="62" priority="63" operator="containsText" text="FERIADO">
      <formula>NOT(ISERROR(SEARCH("FERIADO",B44)))</formula>
    </cfRule>
  </conditionalFormatting>
  <conditionalFormatting sqref="B47">
    <cfRule type="containsText" dxfId="61" priority="62" operator="containsText" text="FERIADO">
      <formula>NOT(ISERROR(SEARCH("FERIADO",B47)))</formula>
    </cfRule>
  </conditionalFormatting>
  <conditionalFormatting sqref="B47">
    <cfRule type="containsText" dxfId="60" priority="61" operator="containsText" text="FERIADO">
      <formula>NOT(ISERROR(SEARCH("FERIADO",B47)))</formula>
    </cfRule>
  </conditionalFormatting>
  <conditionalFormatting sqref="B50">
    <cfRule type="containsText" dxfId="59" priority="60" operator="containsText" text="NO">
      <formula>NOT(ISERROR(SEARCH("NO",B50)))</formula>
    </cfRule>
  </conditionalFormatting>
  <conditionalFormatting sqref="B51">
    <cfRule type="containsText" dxfId="58" priority="59" operator="containsText" text="NO">
      <formula>NOT(ISERROR(SEARCH("NO",B51)))</formula>
    </cfRule>
  </conditionalFormatting>
  <conditionalFormatting sqref="B52">
    <cfRule type="containsText" dxfId="57" priority="58" operator="containsText" text="NO">
      <formula>NOT(ISERROR(SEARCH("NO",B52)))</formula>
    </cfRule>
  </conditionalFormatting>
  <conditionalFormatting sqref="B53">
    <cfRule type="containsText" dxfId="56" priority="57" operator="containsText" text="NO">
      <formula>NOT(ISERROR(SEARCH("NO",B53)))</formula>
    </cfRule>
  </conditionalFormatting>
  <conditionalFormatting sqref="B54">
    <cfRule type="containsText" dxfId="55" priority="56" operator="containsText" text="NO">
      <formula>NOT(ISERROR(SEARCH("NO",B54)))</formula>
    </cfRule>
  </conditionalFormatting>
  <conditionalFormatting sqref="B48">
    <cfRule type="containsText" dxfId="54" priority="55" operator="containsText" text="NO">
      <formula>NOT(ISERROR(SEARCH("NO",B48)))</formula>
    </cfRule>
  </conditionalFormatting>
  <conditionalFormatting sqref="B41">
    <cfRule type="containsText" dxfId="47" priority="48" operator="containsText" text="FERIADO">
      <formula>NOT(ISERROR(SEARCH("FERIADO",B41)))</formula>
    </cfRule>
  </conditionalFormatting>
  <conditionalFormatting sqref="B41">
    <cfRule type="containsText" dxfId="46" priority="47" operator="containsText" text="FERIADO">
      <formula>NOT(ISERROR(SEARCH("FERIADO",B41)))</formula>
    </cfRule>
  </conditionalFormatting>
  <conditionalFormatting sqref="B41">
    <cfRule type="containsText" dxfId="45" priority="46" operator="containsText" text="FERIADO">
      <formula>NOT(ISERROR(SEARCH("FERIADO",B41)))</formula>
    </cfRule>
  </conditionalFormatting>
  <conditionalFormatting sqref="B41">
    <cfRule type="containsText" dxfId="44" priority="45" operator="containsText" text="FERIADO">
      <formula>NOT(ISERROR(SEARCH("FERIADO",B41)))</formula>
    </cfRule>
  </conditionalFormatting>
  <conditionalFormatting sqref="B41">
    <cfRule type="containsText" dxfId="43" priority="44" operator="containsText" text="FERIADO">
      <formula>NOT(ISERROR(SEARCH("FERIADO",B41)))</formula>
    </cfRule>
  </conditionalFormatting>
  <conditionalFormatting sqref="B41">
    <cfRule type="containsText" dxfId="42" priority="43" operator="containsText" text="FERIADO">
      <formula>NOT(ISERROR(SEARCH("FERIADO",B41)))</formula>
    </cfRule>
  </conditionalFormatting>
  <conditionalFormatting sqref="B40">
    <cfRule type="containsText" dxfId="41" priority="42" operator="containsText" text="FERIADO">
      <formula>NOT(ISERROR(SEARCH("FERIADO",B40)))</formula>
    </cfRule>
  </conditionalFormatting>
  <conditionalFormatting sqref="B40">
    <cfRule type="containsText" dxfId="40" priority="41" operator="containsText" text="FERIADO">
      <formula>NOT(ISERROR(SEARCH("FERIADO",B40)))</formula>
    </cfRule>
  </conditionalFormatting>
  <conditionalFormatting sqref="B40">
    <cfRule type="containsText" dxfId="39" priority="40" operator="containsText" text="FERIADO">
      <formula>NOT(ISERROR(SEARCH("FERIADO",B40)))</formula>
    </cfRule>
  </conditionalFormatting>
  <conditionalFormatting sqref="B40">
    <cfRule type="containsText" dxfId="38" priority="39" operator="containsText" text="FERIADO">
      <formula>NOT(ISERROR(SEARCH("FERIADO",B40)))</formula>
    </cfRule>
  </conditionalFormatting>
  <conditionalFormatting sqref="B40">
    <cfRule type="containsText" dxfId="37" priority="38" operator="containsText" text="FERIADO">
      <formula>NOT(ISERROR(SEARCH("FERIADO",B40)))</formula>
    </cfRule>
  </conditionalFormatting>
  <conditionalFormatting sqref="B40">
    <cfRule type="containsText" dxfId="36" priority="37" operator="containsText" text="FERIADO">
      <formula>NOT(ISERROR(SEARCH("FERIADO",B40)))</formula>
    </cfRule>
  </conditionalFormatting>
  <conditionalFormatting sqref="B40">
    <cfRule type="containsText" dxfId="35" priority="36" operator="containsText" text="FERIADO">
      <formula>NOT(ISERROR(SEARCH("FERIADO",B40)))</formula>
    </cfRule>
  </conditionalFormatting>
  <conditionalFormatting sqref="B40">
    <cfRule type="containsText" dxfId="34" priority="35" operator="containsText" text="FERIADO">
      <formula>NOT(ISERROR(SEARCH("FERIADO",B40)))</formula>
    </cfRule>
  </conditionalFormatting>
  <conditionalFormatting sqref="B41">
    <cfRule type="containsText" dxfId="33" priority="34" operator="containsText" text="FERIADO">
      <formula>NOT(ISERROR(SEARCH("FERIADO",B41)))</formula>
    </cfRule>
  </conditionalFormatting>
  <conditionalFormatting sqref="B41">
    <cfRule type="containsText" dxfId="32" priority="33" operator="containsText" text="FERIADO">
      <formula>NOT(ISERROR(SEARCH("FERIADO",B41)))</formula>
    </cfRule>
  </conditionalFormatting>
  <conditionalFormatting sqref="B41">
    <cfRule type="containsText" dxfId="31" priority="32" operator="containsText" text="FERIADO">
      <formula>NOT(ISERROR(SEARCH("FERIADO",B41)))</formula>
    </cfRule>
  </conditionalFormatting>
  <conditionalFormatting sqref="B41">
    <cfRule type="containsText" dxfId="30" priority="31" operator="containsText" text="FERIADO">
      <formula>NOT(ISERROR(SEARCH("FERIADO",B41)))</formula>
    </cfRule>
  </conditionalFormatting>
  <conditionalFormatting sqref="B42">
    <cfRule type="containsText" dxfId="29" priority="30" operator="containsText" text="FERIADO">
      <formula>NOT(ISERROR(SEARCH("FERIADO",B42)))</formula>
    </cfRule>
  </conditionalFormatting>
  <conditionalFormatting sqref="B42">
    <cfRule type="containsText" dxfId="28" priority="29" operator="containsText" text="FERIADO">
      <formula>NOT(ISERROR(SEARCH("FERIADO",B42)))</formula>
    </cfRule>
  </conditionalFormatting>
  <conditionalFormatting sqref="B42">
    <cfRule type="containsText" dxfId="27" priority="28" operator="containsText" text="FERIADO">
      <formula>NOT(ISERROR(SEARCH("FERIADO",B42)))</formula>
    </cfRule>
  </conditionalFormatting>
  <conditionalFormatting sqref="B42">
    <cfRule type="containsText" dxfId="26" priority="27" operator="containsText" text="FERIADO">
      <formula>NOT(ISERROR(SEARCH("FERIADO",B42)))</formula>
    </cfRule>
  </conditionalFormatting>
  <conditionalFormatting sqref="B42">
    <cfRule type="containsText" dxfId="25" priority="26" operator="containsText" text="FERIADO">
      <formula>NOT(ISERROR(SEARCH("FERIADO",B42)))</formula>
    </cfRule>
  </conditionalFormatting>
  <conditionalFormatting sqref="B42">
    <cfRule type="containsText" dxfId="24" priority="25" operator="containsText" text="FERIADO">
      <formula>NOT(ISERROR(SEARCH("FERIADO",B42)))</formula>
    </cfRule>
  </conditionalFormatting>
  <conditionalFormatting sqref="B42">
    <cfRule type="containsText" dxfId="23" priority="24" operator="containsText" text="FERIADO">
      <formula>NOT(ISERROR(SEARCH("FERIADO",B42)))</formula>
    </cfRule>
  </conditionalFormatting>
  <conditionalFormatting sqref="B42">
    <cfRule type="containsText" dxfId="22" priority="23" operator="containsText" text="FERIADO">
      <formula>NOT(ISERROR(SEARCH("FERIADO",B42)))</formula>
    </cfRule>
  </conditionalFormatting>
  <conditionalFormatting sqref="B42">
    <cfRule type="containsText" dxfId="21" priority="22" operator="containsText" text="FERIADO">
      <formula>NOT(ISERROR(SEARCH("FERIADO",B42)))</formula>
    </cfRule>
  </conditionalFormatting>
  <conditionalFormatting sqref="B42">
    <cfRule type="containsText" dxfId="20" priority="21" operator="containsText" text="FERIADO">
      <formula>NOT(ISERROR(SEARCH("FERIADO",B42)))</formula>
    </cfRule>
  </conditionalFormatting>
  <conditionalFormatting sqref="B42">
    <cfRule type="containsText" dxfId="19" priority="20" operator="containsText" text="FERIADO">
      <formula>NOT(ISERROR(SEARCH("FERIADO",B42)))</formula>
    </cfRule>
  </conditionalFormatting>
  <conditionalFormatting sqref="B42">
    <cfRule type="containsText" dxfId="18" priority="19" operator="containsText" text="FERIADO">
      <formula>NOT(ISERROR(SEARCH("FERIADO",B42)))</formula>
    </cfRule>
  </conditionalFormatting>
  <conditionalFormatting sqref="B60">
    <cfRule type="containsText" dxfId="17" priority="18" operator="containsText" text="FERIADO">
      <formula>NOT(ISERROR(SEARCH("FERIADO",B60)))</formula>
    </cfRule>
  </conditionalFormatting>
  <conditionalFormatting sqref="B60">
    <cfRule type="containsText" dxfId="16" priority="17" operator="containsText" text="FERIADO">
      <formula>NOT(ISERROR(SEARCH("FERIADO",B60)))</formula>
    </cfRule>
  </conditionalFormatting>
  <conditionalFormatting sqref="B61">
    <cfRule type="containsText" dxfId="15" priority="16" operator="containsText" text="FERIADO">
      <formula>NOT(ISERROR(SEARCH("FERIADO",B61)))</formula>
    </cfRule>
  </conditionalFormatting>
  <conditionalFormatting sqref="B61">
    <cfRule type="containsText" dxfId="14" priority="15" operator="containsText" text="FERIADO">
      <formula>NOT(ISERROR(SEARCH("FERIADO",B61)))</formula>
    </cfRule>
  </conditionalFormatting>
  <conditionalFormatting sqref="B39">
    <cfRule type="containsText" dxfId="13" priority="14" operator="containsText" text="FERIADO">
      <formula>NOT(ISERROR(SEARCH("FERIADO",B39)))</formula>
    </cfRule>
  </conditionalFormatting>
  <conditionalFormatting sqref="B39">
    <cfRule type="containsText" dxfId="12" priority="13" operator="containsText" text="FERIADO">
      <formula>NOT(ISERROR(SEARCH("FERIADO",B39)))</formula>
    </cfRule>
  </conditionalFormatting>
  <conditionalFormatting sqref="B39">
    <cfRule type="containsText" dxfId="11" priority="12" operator="containsText" text="FERIADO">
      <formula>NOT(ISERROR(SEARCH("FERIADO",B39)))</formula>
    </cfRule>
  </conditionalFormatting>
  <conditionalFormatting sqref="B39">
    <cfRule type="containsText" dxfId="10" priority="11" operator="containsText" text="FERIADO">
      <formula>NOT(ISERROR(SEARCH("FERIADO",B39)))</formula>
    </cfRule>
  </conditionalFormatting>
  <conditionalFormatting sqref="B63">
    <cfRule type="containsText" dxfId="9" priority="10" operator="containsText" text="FERIADO">
      <formula>NOT(ISERROR(SEARCH("FERIADO",B63)))</formula>
    </cfRule>
  </conditionalFormatting>
  <conditionalFormatting sqref="B63">
    <cfRule type="containsText" dxfId="8" priority="9" operator="containsText" text="FERIADO">
      <formula>NOT(ISERROR(SEARCH("FERIADO",B63)))</formula>
    </cfRule>
  </conditionalFormatting>
  <conditionalFormatting sqref="B63">
    <cfRule type="containsText" dxfId="7" priority="8" operator="containsText" text="FERIADO">
      <formula>NOT(ISERROR(SEARCH("FERIADO",B63)))</formula>
    </cfRule>
  </conditionalFormatting>
  <conditionalFormatting sqref="B63">
    <cfRule type="containsText" dxfId="6" priority="7" operator="containsText" text="FERIADO">
      <formula>NOT(ISERROR(SEARCH("FERIADO",B63)))</formula>
    </cfRule>
  </conditionalFormatting>
  <conditionalFormatting sqref="B62">
    <cfRule type="containsText" dxfId="5" priority="6" operator="containsText" text="FERIADO">
      <formula>NOT(ISERROR(SEARCH("FERIADO",B62)))</formula>
    </cfRule>
  </conditionalFormatting>
  <conditionalFormatting sqref="B62">
    <cfRule type="containsText" dxfId="4" priority="5" operator="containsText" text="FERIADO">
      <formula>NOT(ISERROR(SEARCH("FERIADO",B62)))</formula>
    </cfRule>
  </conditionalFormatting>
  <conditionalFormatting sqref="B63">
    <cfRule type="containsText" dxfId="3" priority="4" operator="containsText" text="FERIADO">
      <formula>NOT(ISERROR(SEARCH("FERIADO",B63)))</formula>
    </cfRule>
  </conditionalFormatting>
  <conditionalFormatting sqref="B63">
    <cfRule type="containsText" dxfId="2" priority="3" operator="containsText" text="FERIADO">
      <formula>NOT(ISERROR(SEARCH("FERIADO",B63)))</formula>
    </cfRule>
  </conditionalFormatting>
  <conditionalFormatting sqref="B63">
    <cfRule type="containsText" dxfId="1" priority="2" operator="containsText" text="FERIADO">
      <formula>NOT(ISERROR(SEARCH("FERIADO",B63)))</formula>
    </cfRule>
  </conditionalFormatting>
  <conditionalFormatting sqref="B63">
    <cfRule type="containsText" dxfId="0" priority="1" operator="containsText" text="FERIADO">
      <formula>NOT(ISERROR(SEARCH("FERIADO",B63)))</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I35"/>
  <sheetViews>
    <sheetView view="pageBreakPreview" zoomScale="70" zoomScaleNormal="100" zoomScaleSheetLayoutView="70" zoomScalePageLayoutView="70" workbookViewId="0">
      <selection activeCell="Z21" sqref="Z21:AB21"/>
    </sheetView>
  </sheetViews>
  <sheetFormatPr defaultColWidth="11.42578125" defaultRowHeight="15" x14ac:dyDescent="0.25"/>
  <cols>
    <col min="1" max="1" width="4" customWidth="1"/>
    <col min="2" max="2" width="3.5703125" customWidth="1"/>
    <col min="3" max="3" width="7" customWidth="1"/>
    <col min="4" max="4" width="6.28515625" customWidth="1"/>
    <col min="5" max="6" width="4.7109375" customWidth="1"/>
    <col min="7" max="7" width="8.7109375" customWidth="1"/>
    <col min="8" max="8" width="3.7109375" customWidth="1"/>
    <col min="9" max="9" width="3.5703125" customWidth="1"/>
    <col min="10" max="10" width="0.28515625" customWidth="1"/>
    <col min="11" max="12" width="4.7109375" customWidth="1"/>
    <col min="13" max="13" width="6.85546875" customWidth="1"/>
    <col min="14" max="15" width="4.7109375" customWidth="1"/>
    <col min="16" max="16" width="6.85546875" customWidth="1"/>
    <col min="17" max="18" width="4.7109375" customWidth="1"/>
    <col min="19" max="19" width="6.85546875" customWidth="1"/>
    <col min="20" max="21" width="4.7109375" customWidth="1"/>
    <col min="22" max="22" width="6.85546875" customWidth="1"/>
    <col min="23" max="24" width="4.7109375" customWidth="1"/>
    <col min="25" max="25" width="6.85546875" customWidth="1"/>
    <col min="26" max="27" width="4.7109375" customWidth="1"/>
    <col min="28" max="28" width="6.7109375" customWidth="1"/>
    <col min="29" max="29" width="4.5703125" customWidth="1"/>
    <col min="30" max="30" width="6.28515625" customWidth="1"/>
    <col min="31" max="31" width="8.28515625" customWidth="1"/>
  </cols>
  <sheetData>
    <row r="1" spans="2:35" ht="22.5" customHeight="1" x14ac:dyDescent="0.25">
      <c r="B1" s="348"/>
      <c r="C1" s="348"/>
      <c r="D1" s="348"/>
      <c r="E1" s="349" t="s">
        <v>15</v>
      </c>
      <c r="F1" s="349"/>
      <c r="G1" s="349"/>
      <c r="H1" s="349"/>
      <c r="I1" s="349"/>
      <c r="J1" s="349"/>
      <c r="K1" s="349"/>
      <c r="L1" s="349"/>
      <c r="M1" s="349"/>
      <c r="N1" s="349"/>
      <c r="O1" s="349"/>
      <c r="P1" s="349"/>
      <c r="Q1" s="349"/>
      <c r="R1" s="349"/>
      <c r="S1" s="349"/>
      <c r="T1" s="349"/>
      <c r="U1" s="349"/>
      <c r="V1" s="349"/>
      <c r="W1" s="349"/>
      <c r="X1" s="349"/>
      <c r="Y1" s="349"/>
      <c r="Z1" s="349"/>
      <c r="AA1" s="349"/>
      <c r="AB1" s="349"/>
      <c r="AC1" s="349"/>
      <c r="AD1" s="349"/>
      <c r="AE1" s="349"/>
    </row>
    <row r="2" spans="2:35" ht="22.5" customHeight="1" x14ac:dyDescent="0.25">
      <c r="B2" s="348"/>
      <c r="C2" s="348"/>
      <c r="D2" s="348"/>
      <c r="E2" s="350" t="s">
        <v>170</v>
      </c>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2"/>
    </row>
    <row r="3" spans="2:35" ht="15" customHeight="1" x14ac:dyDescent="0.25">
      <c r="B3" s="275" t="s">
        <v>171</v>
      </c>
      <c r="C3" s="275"/>
      <c r="D3" s="275"/>
      <c r="E3" s="353"/>
      <c r="F3" s="354"/>
      <c r="G3" s="354"/>
      <c r="H3" s="354"/>
      <c r="I3" s="354"/>
      <c r="J3" s="354"/>
      <c r="K3" s="354"/>
      <c r="L3" s="354"/>
      <c r="M3" s="354"/>
      <c r="N3" s="354"/>
      <c r="O3" s="354"/>
      <c r="P3" s="354"/>
      <c r="Q3" s="354"/>
      <c r="R3" s="354"/>
      <c r="S3" s="354"/>
      <c r="T3" s="354"/>
      <c r="U3" s="354"/>
      <c r="V3" s="354"/>
      <c r="W3" s="354"/>
      <c r="X3" s="354"/>
      <c r="Y3" s="354"/>
      <c r="Z3" s="354"/>
      <c r="AA3" s="354"/>
      <c r="AB3" s="354"/>
      <c r="AC3" s="354"/>
      <c r="AD3" s="354"/>
      <c r="AE3" s="355"/>
    </row>
    <row r="4" spans="2:35" ht="15.75" customHeight="1" x14ac:dyDescent="0.25">
      <c r="B4" s="356"/>
      <c r="C4" s="357"/>
      <c r="D4" s="358"/>
      <c r="E4" s="359" t="s">
        <v>172</v>
      </c>
      <c r="F4" s="359"/>
      <c r="G4" s="359"/>
      <c r="H4" s="359"/>
      <c r="I4" s="359"/>
      <c r="J4" s="359"/>
      <c r="K4" s="359"/>
      <c r="L4" s="359"/>
      <c r="M4" s="359"/>
      <c r="N4" s="359"/>
      <c r="O4" s="359"/>
      <c r="P4" s="359"/>
      <c r="Q4" s="359"/>
      <c r="R4" s="359"/>
      <c r="S4" s="359"/>
      <c r="T4" s="359"/>
      <c r="U4" s="359"/>
      <c r="V4" s="359"/>
      <c r="W4" s="179"/>
      <c r="X4" s="179"/>
      <c r="Y4" s="360" t="s">
        <v>173</v>
      </c>
      <c r="Z4" s="361"/>
      <c r="AA4" s="361"/>
      <c r="AB4" s="362"/>
      <c r="AC4" s="363" t="s">
        <v>174</v>
      </c>
      <c r="AD4" s="363"/>
      <c r="AE4" s="364"/>
    </row>
    <row r="5" spans="2:35" ht="15.75" customHeight="1" x14ac:dyDescent="0.25">
      <c r="B5" s="365" t="s">
        <v>175</v>
      </c>
      <c r="C5" s="365"/>
      <c r="D5" s="365"/>
      <c r="E5" s="365"/>
      <c r="F5" s="365"/>
      <c r="G5" s="365"/>
      <c r="H5" s="343" t="s">
        <v>176</v>
      </c>
      <c r="I5" s="343"/>
      <c r="J5" s="343"/>
      <c r="K5" s="343"/>
      <c r="L5" s="343"/>
      <c r="M5" s="343"/>
      <c r="N5" s="343"/>
      <c r="O5" s="343"/>
      <c r="P5" s="343"/>
      <c r="Q5" s="343"/>
      <c r="R5" s="343"/>
      <c r="S5" s="343"/>
      <c r="T5" s="343"/>
      <c r="U5" s="367" t="s">
        <v>177</v>
      </c>
      <c r="V5" s="367"/>
      <c r="W5" s="367"/>
      <c r="X5" s="367"/>
      <c r="Y5" s="367"/>
      <c r="Z5" s="367"/>
      <c r="AA5" s="367"/>
      <c r="AB5" s="367"/>
      <c r="AC5" s="367"/>
      <c r="AD5" s="367"/>
      <c r="AE5" s="367"/>
    </row>
    <row r="6" spans="2:35" ht="15.75" customHeight="1" x14ac:dyDescent="0.25">
      <c r="B6" s="368" t="s">
        <v>21</v>
      </c>
      <c r="C6" s="369"/>
      <c r="D6" s="370"/>
      <c r="E6" s="321" t="str">
        <f>CARATULA!F7</f>
        <v>INGENIERÍA DE SISTEMAS INFORMÁTICOS</v>
      </c>
      <c r="F6" s="335"/>
      <c r="G6" s="335"/>
      <c r="H6" s="335"/>
      <c r="I6" s="322"/>
      <c r="J6" s="189"/>
      <c r="K6" s="321" t="s">
        <v>156</v>
      </c>
      <c r="L6" s="335"/>
      <c r="M6" s="322"/>
      <c r="N6" s="321" t="str">
        <f>CARATULA!C8</f>
        <v>EDSON FLORES CONDORI</v>
      </c>
      <c r="O6" s="335"/>
      <c r="P6" s="335"/>
      <c r="Q6" s="322"/>
      <c r="R6" s="321" t="s">
        <v>162</v>
      </c>
      <c r="S6" s="335"/>
      <c r="T6" s="322"/>
      <c r="U6" s="321" t="str">
        <f>CARATULA!F8</f>
        <v>PROGRAMACION WEB III</v>
      </c>
      <c r="V6" s="335"/>
      <c r="W6" s="335"/>
      <c r="X6" s="335"/>
      <c r="Y6" s="322"/>
      <c r="Z6" s="336" t="s">
        <v>165</v>
      </c>
      <c r="AA6" s="337"/>
      <c r="AB6" s="190" t="str">
        <f>CARATULA!I8</f>
        <v>A</v>
      </c>
      <c r="AC6" s="321" t="s">
        <v>185</v>
      </c>
      <c r="AD6" s="322"/>
      <c r="AE6" s="191" t="str">
        <f>CARATULA!I7</f>
        <v>2-2018</v>
      </c>
    </row>
    <row r="7" spans="2:35" ht="6" customHeight="1" x14ac:dyDescent="0.25">
      <c r="B7" s="180"/>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2"/>
    </row>
    <row r="8" spans="2:35" s="183" customFormat="1" x14ac:dyDescent="0.25">
      <c r="B8" s="365" t="s">
        <v>178</v>
      </c>
      <c r="C8" s="365" t="s">
        <v>179</v>
      </c>
      <c r="D8" s="365"/>
      <c r="E8" s="365"/>
      <c r="F8" s="365"/>
      <c r="G8" s="365"/>
      <c r="H8" s="366" t="s">
        <v>51</v>
      </c>
      <c r="I8" s="366"/>
      <c r="J8" s="366"/>
      <c r="K8" s="343" t="s">
        <v>180</v>
      </c>
      <c r="L8" s="343"/>
      <c r="M8" s="343"/>
      <c r="N8" s="343" t="s">
        <v>180</v>
      </c>
      <c r="O8" s="343"/>
      <c r="P8" s="343"/>
      <c r="Q8" s="343" t="s">
        <v>180</v>
      </c>
      <c r="R8" s="343"/>
      <c r="S8" s="343"/>
      <c r="T8" s="343" t="s">
        <v>180</v>
      </c>
      <c r="U8" s="343"/>
      <c r="V8" s="343"/>
      <c r="W8" s="343" t="s">
        <v>180</v>
      </c>
      <c r="X8" s="343"/>
      <c r="Y8" s="343"/>
      <c r="Z8" s="343" t="s">
        <v>180</v>
      </c>
      <c r="AA8" s="343"/>
      <c r="AB8" s="343"/>
      <c r="AC8" s="343" t="s">
        <v>180</v>
      </c>
      <c r="AD8" s="343"/>
      <c r="AE8" s="343"/>
      <c r="AI8" s="184"/>
    </row>
    <row r="9" spans="2:35" ht="15" customHeight="1" x14ac:dyDescent="0.25">
      <c r="B9" s="365"/>
      <c r="C9" s="365"/>
      <c r="D9" s="365"/>
      <c r="E9" s="365"/>
      <c r="F9" s="365"/>
      <c r="G9" s="365"/>
      <c r="H9" s="366"/>
      <c r="I9" s="366"/>
      <c r="J9" s="366"/>
      <c r="K9" s="344" t="s">
        <v>181</v>
      </c>
      <c r="L9" s="345"/>
      <c r="M9" s="346"/>
      <c r="N9" s="347" t="s">
        <v>182</v>
      </c>
      <c r="O9" s="347"/>
      <c r="P9" s="347"/>
      <c r="Q9" s="347" t="s">
        <v>182</v>
      </c>
      <c r="R9" s="347"/>
      <c r="S9" s="347"/>
      <c r="T9" s="347" t="s">
        <v>182</v>
      </c>
      <c r="U9" s="347"/>
      <c r="V9" s="347"/>
      <c r="W9" s="347" t="s">
        <v>182</v>
      </c>
      <c r="X9" s="347"/>
      <c r="Y9" s="347"/>
      <c r="Z9" s="347" t="s">
        <v>182</v>
      </c>
      <c r="AA9" s="347"/>
      <c r="AB9" s="347"/>
      <c r="AC9" s="347" t="s">
        <v>182</v>
      </c>
      <c r="AD9" s="347"/>
      <c r="AE9" s="347"/>
      <c r="AF9" s="181"/>
      <c r="AG9" s="181"/>
      <c r="AH9" s="181"/>
      <c r="AI9" s="181"/>
    </row>
    <row r="10" spans="2:35" ht="29.25" customHeight="1" x14ac:dyDescent="0.25">
      <c r="B10" s="365"/>
      <c r="C10" s="365"/>
      <c r="D10" s="365"/>
      <c r="E10" s="365"/>
      <c r="F10" s="365"/>
      <c r="G10" s="365"/>
      <c r="H10" s="366"/>
      <c r="I10" s="366"/>
      <c r="J10" s="366"/>
      <c r="K10" s="342" t="s">
        <v>183</v>
      </c>
      <c r="L10" s="342"/>
      <c r="M10" s="342"/>
      <c r="N10" s="342" t="s">
        <v>183</v>
      </c>
      <c r="O10" s="342"/>
      <c r="P10" s="342"/>
      <c r="Q10" s="342" t="s">
        <v>183</v>
      </c>
      <c r="R10" s="342"/>
      <c r="S10" s="342"/>
      <c r="T10" s="342" t="s">
        <v>183</v>
      </c>
      <c r="U10" s="342"/>
      <c r="V10" s="342"/>
      <c r="W10" s="342" t="s">
        <v>183</v>
      </c>
      <c r="X10" s="342"/>
      <c r="Y10" s="342"/>
      <c r="Z10" s="342" t="s">
        <v>183</v>
      </c>
      <c r="AA10" s="342"/>
      <c r="AB10" s="342"/>
      <c r="AC10" s="342" t="s">
        <v>183</v>
      </c>
      <c r="AD10" s="342"/>
      <c r="AE10" s="342"/>
      <c r="AF10" s="185"/>
      <c r="AG10" s="185"/>
      <c r="AH10" s="185"/>
      <c r="AI10" s="185"/>
    </row>
    <row r="11" spans="2:35" ht="17.100000000000001" customHeight="1" x14ac:dyDescent="0.25">
      <c r="B11" s="186">
        <v>1</v>
      </c>
      <c r="C11" s="339"/>
      <c r="D11" s="339"/>
      <c r="E11" s="339"/>
      <c r="F11" s="339"/>
      <c r="G11" s="339"/>
      <c r="H11" s="340"/>
      <c r="I11" s="340"/>
      <c r="J11" s="340"/>
      <c r="K11" s="338"/>
      <c r="L11" s="338"/>
      <c r="M11" s="338"/>
      <c r="N11" s="341"/>
      <c r="O11" s="341"/>
      <c r="P11" s="341"/>
      <c r="Q11" s="341"/>
      <c r="R11" s="341"/>
      <c r="S11" s="341"/>
      <c r="T11" s="338"/>
      <c r="U11" s="338"/>
      <c r="V11" s="338"/>
      <c r="W11" s="338"/>
      <c r="X11" s="338"/>
      <c r="Y11" s="338"/>
      <c r="Z11" s="338"/>
      <c r="AA11" s="338"/>
      <c r="AB11" s="338"/>
      <c r="AC11" s="338"/>
      <c r="AD11" s="338"/>
      <c r="AE11" s="338"/>
      <c r="AF11" s="181"/>
      <c r="AG11" s="181"/>
      <c r="AH11" s="181"/>
      <c r="AI11" s="181"/>
    </row>
    <row r="12" spans="2:35" ht="17.100000000000001" customHeight="1" x14ac:dyDescent="0.25">
      <c r="B12" s="2">
        <v>2</v>
      </c>
      <c r="C12" s="339"/>
      <c r="D12" s="339"/>
      <c r="E12" s="339"/>
      <c r="F12" s="339"/>
      <c r="G12" s="339"/>
      <c r="H12" s="340"/>
      <c r="I12" s="340"/>
      <c r="J12" s="340"/>
      <c r="K12" s="338"/>
      <c r="L12" s="338"/>
      <c r="M12" s="338"/>
      <c r="N12" s="341"/>
      <c r="O12" s="341"/>
      <c r="P12" s="341"/>
      <c r="Q12" s="341"/>
      <c r="R12" s="341"/>
      <c r="S12" s="341"/>
      <c r="T12" s="338"/>
      <c r="U12" s="338"/>
      <c r="V12" s="338"/>
      <c r="W12" s="329"/>
      <c r="X12" s="330"/>
      <c r="Y12" s="331"/>
      <c r="Z12" s="329"/>
      <c r="AA12" s="330"/>
      <c r="AB12" s="331"/>
      <c r="AC12" s="338"/>
      <c r="AD12" s="338"/>
      <c r="AE12" s="338"/>
      <c r="AF12" s="187"/>
      <c r="AG12" s="187"/>
      <c r="AH12" s="187"/>
      <c r="AI12" s="187"/>
    </row>
    <row r="13" spans="2:35" ht="17.100000000000001" customHeight="1" x14ac:dyDescent="0.25">
      <c r="B13" s="2">
        <v>3</v>
      </c>
      <c r="C13" s="339"/>
      <c r="D13" s="339"/>
      <c r="E13" s="339"/>
      <c r="F13" s="339"/>
      <c r="G13" s="339"/>
      <c r="H13" s="340"/>
      <c r="I13" s="340"/>
      <c r="J13" s="340"/>
      <c r="K13" s="338"/>
      <c r="L13" s="338"/>
      <c r="M13" s="338"/>
      <c r="N13" s="341"/>
      <c r="O13" s="341"/>
      <c r="P13" s="341"/>
      <c r="Q13" s="341"/>
      <c r="R13" s="341"/>
      <c r="S13" s="341"/>
      <c r="T13" s="338"/>
      <c r="U13" s="338"/>
      <c r="V13" s="338"/>
      <c r="W13" s="329" t="s">
        <v>184</v>
      </c>
      <c r="X13" s="330"/>
      <c r="Y13" s="331"/>
      <c r="Z13" s="329"/>
      <c r="AA13" s="330"/>
      <c r="AB13" s="331"/>
      <c r="AC13" s="338"/>
      <c r="AD13" s="338"/>
      <c r="AE13" s="338"/>
      <c r="AF13" s="188"/>
      <c r="AG13" s="188"/>
      <c r="AH13" s="188"/>
      <c r="AI13" s="188"/>
    </row>
    <row r="14" spans="2:35" ht="17.100000000000001" customHeight="1" x14ac:dyDescent="0.25">
      <c r="B14" s="2">
        <v>4</v>
      </c>
      <c r="C14" s="339"/>
      <c r="D14" s="339"/>
      <c r="E14" s="339"/>
      <c r="F14" s="339"/>
      <c r="G14" s="339"/>
      <c r="H14" s="340"/>
      <c r="I14" s="340"/>
      <c r="J14" s="340"/>
      <c r="K14" s="338"/>
      <c r="L14" s="338"/>
      <c r="M14" s="338"/>
      <c r="N14" s="341"/>
      <c r="O14" s="341"/>
      <c r="P14" s="341"/>
      <c r="Q14" s="341"/>
      <c r="R14" s="341"/>
      <c r="S14" s="341"/>
      <c r="T14" s="338"/>
      <c r="U14" s="338"/>
      <c r="V14" s="338"/>
      <c r="W14" s="329"/>
      <c r="X14" s="330"/>
      <c r="Y14" s="331"/>
      <c r="Z14" s="329"/>
      <c r="AA14" s="330"/>
      <c r="AB14" s="331"/>
      <c r="AC14" s="338"/>
      <c r="AD14" s="338"/>
      <c r="AE14" s="338"/>
      <c r="AF14" s="188"/>
      <c r="AG14" s="188"/>
      <c r="AH14" s="188"/>
      <c r="AI14" s="188"/>
    </row>
    <row r="15" spans="2:35" ht="17.100000000000001" customHeight="1" x14ac:dyDescent="0.25">
      <c r="B15" s="2">
        <v>5</v>
      </c>
      <c r="C15" s="339"/>
      <c r="D15" s="339"/>
      <c r="E15" s="339"/>
      <c r="F15" s="339"/>
      <c r="G15" s="339"/>
      <c r="H15" s="340"/>
      <c r="I15" s="340"/>
      <c r="J15" s="340"/>
      <c r="K15" s="338"/>
      <c r="L15" s="338"/>
      <c r="M15" s="338"/>
      <c r="N15" s="341"/>
      <c r="O15" s="341"/>
      <c r="P15" s="341"/>
      <c r="Q15" s="341"/>
      <c r="R15" s="341"/>
      <c r="S15" s="341"/>
      <c r="T15" s="338"/>
      <c r="U15" s="338"/>
      <c r="V15" s="338"/>
      <c r="W15" s="329"/>
      <c r="X15" s="330"/>
      <c r="Y15" s="331"/>
      <c r="Z15" s="329"/>
      <c r="AA15" s="330"/>
      <c r="AB15" s="331"/>
      <c r="AC15" s="338"/>
      <c r="AD15" s="338"/>
      <c r="AE15" s="338"/>
      <c r="AF15" s="188"/>
      <c r="AG15" s="188"/>
      <c r="AH15" s="188"/>
      <c r="AI15" s="188"/>
    </row>
    <row r="16" spans="2:35" ht="17.100000000000001" customHeight="1" x14ac:dyDescent="0.25">
      <c r="B16" s="2">
        <v>6</v>
      </c>
      <c r="C16" s="323"/>
      <c r="D16" s="324"/>
      <c r="E16" s="324"/>
      <c r="F16" s="324"/>
      <c r="G16" s="325"/>
      <c r="H16" s="326"/>
      <c r="I16" s="327"/>
      <c r="J16" s="328"/>
      <c r="K16" s="329"/>
      <c r="L16" s="330"/>
      <c r="M16" s="331"/>
      <c r="N16" s="332"/>
      <c r="O16" s="333"/>
      <c r="P16" s="334"/>
      <c r="Q16" s="332"/>
      <c r="R16" s="333"/>
      <c r="S16" s="334"/>
      <c r="T16" s="329"/>
      <c r="U16" s="330"/>
      <c r="V16" s="331"/>
      <c r="W16" s="329"/>
      <c r="X16" s="330"/>
      <c r="Y16" s="331"/>
      <c r="Z16" s="329"/>
      <c r="AA16" s="330"/>
      <c r="AB16" s="331"/>
      <c r="AC16" s="329"/>
      <c r="AD16" s="330"/>
      <c r="AE16" s="331"/>
      <c r="AF16" s="188"/>
      <c r="AG16" s="188"/>
      <c r="AH16" s="188"/>
      <c r="AI16" s="188"/>
    </row>
    <row r="17" spans="2:35" ht="17.100000000000001" customHeight="1" x14ac:dyDescent="0.25">
      <c r="B17" s="2">
        <v>7</v>
      </c>
      <c r="C17" s="323"/>
      <c r="D17" s="324"/>
      <c r="E17" s="324"/>
      <c r="F17" s="324"/>
      <c r="G17" s="325"/>
      <c r="H17" s="326"/>
      <c r="I17" s="327"/>
      <c r="J17" s="328"/>
      <c r="K17" s="329"/>
      <c r="L17" s="330"/>
      <c r="M17" s="331"/>
      <c r="N17" s="332"/>
      <c r="O17" s="333"/>
      <c r="P17" s="334"/>
      <c r="Q17" s="332"/>
      <c r="R17" s="333"/>
      <c r="S17" s="334"/>
      <c r="T17" s="329"/>
      <c r="U17" s="330"/>
      <c r="V17" s="331"/>
      <c r="W17" s="329"/>
      <c r="X17" s="330"/>
      <c r="Y17" s="331"/>
      <c r="Z17" s="329"/>
      <c r="AA17" s="330"/>
      <c r="AB17" s="331"/>
      <c r="AC17" s="329"/>
      <c r="AD17" s="330"/>
      <c r="AE17" s="331"/>
      <c r="AF17" s="188"/>
      <c r="AG17" s="188"/>
      <c r="AH17" s="188"/>
      <c r="AI17" s="188"/>
    </row>
    <row r="18" spans="2:35" ht="17.100000000000001" customHeight="1" x14ac:dyDescent="0.25">
      <c r="B18" s="2">
        <v>8</v>
      </c>
      <c r="C18" s="323"/>
      <c r="D18" s="324"/>
      <c r="E18" s="324"/>
      <c r="F18" s="324"/>
      <c r="G18" s="325"/>
      <c r="H18" s="326"/>
      <c r="I18" s="327"/>
      <c r="J18" s="328"/>
      <c r="K18" s="329"/>
      <c r="L18" s="330"/>
      <c r="M18" s="331"/>
      <c r="N18" s="332"/>
      <c r="O18" s="333"/>
      <c r="P18" s="334"/>
      <c r="Q18" s="332"/>
      <c r="R18" s="333"/>
      <c r="S18" s="334"/>
      <c r="T18" s="329"/>
      <c r="U18" s="330"/>
      <c r="V18" s="331"/>
      <c r="W18" s="329"/>
      <c r="X18" s="330"/>
      <c r="Y18" s="331"/>
      <c r="Z18" s="329"/>
      <c r="AA18" s="330"/>
      <c r="AB18" s="331"/>
      <c r="AC18" s="329"/>
      <c r="AD18" s="330"/>
      <c r="AE18" s="331"/>
      <c r="AF18" s="188"/>
      <c r="AG18" s="188"/>
      <c r="AH18" s="188"/>
      <c r="AI18" s="188"/>
    </row>
    <row r="19" spans="2:35" ht="17.100000000000001" customHeight="1" x14ac:dyDescent="0.25">
      <c r="B19" s="2">
        <v>9</v>
      </c>
      <c r="C19" s="323"/>
      <c r="D19" s="324"/>
      <c r="E19" s="324"/>
      <c r="F19" s="324"/>
      <c r="G19" s="325"/>
      <c r="H19" s="326"/>
      <c r="I19" s="327"/>
      <c r="J19" s="328"/>
      <c r="K19" s="329"/>
      <c r="L19" s="330"/>
      <c r="M19" s="331"/>
      <c r="N19" s="332"/>
      <c r="O19" s="333"/>
      <c r="P19" s="334"/>
      <c r="Q19" s="332"/>
      <c r="R19" s="333"/>
      <c r="S19" s="334"/>
      <c r="T19" s="329"/>
      <c r="U19" s="330"/>
      <c r="V19" s="331"/>
      <c r="W19" s="329"/>
      <c r="X19" s="330"/>
      <c r="Y19" s="331"/>
      <c r="Z19" s="329"/>
      <c r="AA19" s="330"/>
      <c r="AB19" s="331"/>
      <c r="AC19" s="329"/>
      <c r="AD19" s="330"/>
      <c r="AE19" s="331"/>
      <c r="AF19" s="188"/>
      <c r="AG19" s="188"/>
      <c r="AH19" s="188"/>
      <c r="AI19" s="188"/>
    </row>
    <row r="20" spans="2:35" ht="17.100000000000001" customHeight="1" x14ac:dyDescent="0.25">
      <c r="B20" s="2">
        <v>10</v>
      </c>
      <c r="C20" s="323"/>
      <c r="D20" s="324"/>
      <c r="E20" s="324"/>
      <c r="F20" s="324"/>
      <c r="G20" s="325"/>
      <c r="H20" s="326"/>
      <c r="I20" s="327"/>
      <c r="J20" s="328"/>
      <c r="K20" s="329"/>
      <c r="L20" s="330"/>
      <c r="M20" s="331"/>
      <c r="N20" s="332"/>
      <c r="O20" s="333"/>
      <c r="P20" s="334"/>
      <c r="Q20" s="332"/>
      <c r="R20" s="333"/>
      <c r="S20" s="334"/>
      <c r="T20" s="329"/>
      <c r="U20" s="330"/>
      <c r="V20" s="331"/>
      <c r="W20" s="329"/>
      <c r="X20" s="330"/>
      <c r="Y20" s="331"/>
      <c r="Z20" s="329"/>
      <c r="AA20" s="330"/>
      <c r="AB20" s="331"/>
      <c r="AC20" s="329"/>
      <c r="AD20" s="330"/>
      <c r="AE20" s="331"/>
      <c r="AF20" s="188"/>
      <c r="AG20" s="188"/>
      <c r="AH20" s="188"/>
      <c r="AI20" s="188"/>
    </row>
    <row r="21" spans="2:35" ht="17.100000000000001" customHeight="1" x14ac:dyDescent="0.25">
      <c r="B21" s="2">
        <v>11</v>
      </c>
      <c r="C21" s="323"/>
      <c r="D21" s="324"/>
      <c r="E21" s="324"/>
      <c r="F21" s="324"/>
      <c r="G21" s="325"/>
      <c r="H21" s="326"/>
      <c r="I21" s="327"/>
      <c r="J21" s="328"/>
      <c r="K21" s="329"/>
      <c r="L21" s="330"/>
      <c r="M21" s="331"/>
      <c r="N21" s="332"/>
      <c r="O21" s="333"/>
      <c r="P21" s="334"/>
      <c r="Q21" s="332"/>
      <c r="R21" s="333"/>
      <c r="S21" s="334"/>
      <c r="T21" s="329"/>
      <c r="U21" s="330"/>
      <c r="V21" s="331"/>
      <c r="W21" s="329"/>
      <c r="X21" s="330"/>
      <c r="Y21" s="331"/>
      <c r="Z21" s="329"/>
      <c r="AA21" s="330"/>
      <c r="AB21" s="331"/>
      <c r="AC21" s="329"/>
      <c r="AD21" s="330"/>
      <c r="AE21" s="331"/>
      <c r="AF21" s="188"/>
      <c r="AG21" s="188"/>
      <c r="AH21" s="188"/>
      <c r="AI21" s="188"/>
    </row>
    <row r="22" spans="2:35" ht="17.100000000000001" customHeight="1" x14ac:dyDescent="0.25">
      <c r="B22" s="2">
        <v>12</v>
      </c>
      <c r="C22" s="323"/>
      <c r="D22" s="324"/>
      <c r="E22" s="324"/>
      <c r="F22" s="324"/>
      <c r="G22" s="325"/>
      <c r="H22" s="326"/>
      <c r="I22" s="327"/>
      <c r="J22" s="328"/>
      <c r="K22" s="329"/>
      <c r="L22" s="330"/>
      <c r="M22" s="331"/>
      <c r="N22" s="332"/>
      <c r="O22" s="333"/>
      <c r="P22" s="334"/>
      <c r="Q22" s="332"/>
      <c r="R22" s="333"/>
      <c r="S22" s="334"/>
      <c r="T22" s="329"/>
      <c r="U22" s="330"/>
      <c r="V22" s="331"/>
      <c r="W22" s="329"/>
      <c r="X22" s="330"/>
      <c r="Y22" s="331"/>
      <c r="Z22" s="329"/>
      <c r="AA22" s="330"/>
      <c r="AB22" s="331"/>
      <c r="AC22" s="329"/>
      <c r="AD22" s="330"/>
      <c r="AE22" s="331"/>
      <c r="AF22" s="188"/>
      <c r="AG22" s="188"/>
      <c r="AH22" s="188"/>
      <c r="AI22" s="188"/>
    </row>
    <row r="23" spans="2:35" ht="17.100000000000001" customHeight="1" x14ac:dyDescent="0.25">
      <c r="B23" s="2">
        <v>13</v>
      </c>
      <c r="C23" s="323"/>
      <c r="D23" s="324"/>
      <c r="E23" s="324"/>
      <c r="F23" s="324"/>
      <c r="G23" s="325"/>
      <c r="H23" s="326"/>
      <c r="I23" s="327"/>
      <c r="J23" s="328"/>
      <c r="K23" s="329"/>
      <c r="L23" s="330"/>
      <c r="M23" s="331"/>
      <c r="N23" s="332"/>
      <c r="O23" s="333"/>
      <c r="P23" s="334"/>
      <c r="Q23" s="332"/>
      <c r="R23" s="333"/>
      <c r="S23" s="334"/>
      <c r="T23" s="329"/>
      <c r="U23" s="330"/>
      <c r="V23" s="331"/>
      <c r="W23" s="329"/>
      <c r="X23" s="330"/>
      <c r="Y23" s="331"/>
      <c r="Z23" s="329"/>
      <c r="AA23" s="330"/>
      <c r="AB23" s="331"/>
      <c r="AC23" s="329"/>
      <c r="AD23" s="330"/>
      <c r="AE23" s="331"/>
      <c r="AF23" s="188"/>
      <c r="AG23" s="188"/>
      <c r="AH23" s="188"/>
      <c r="AI23" s="188"/>
    </row>
    <row r="24" spans="2:35" ht="17.100000000000001" customHeight="1" x14ac:dyDescent="0.25">
      <c r="B24" s="2">
        <v>14</v>
      </c>
      <c r="C24" s="323"/>
      <c r="D24" s="324"/>
      <c r="E24" s="324"/>
      <c r="F24" s="324"/>
      <c r="G24" s="325"/>
      <c r="H24" s="326"/>
      <c r="I24" s="327"/>
      <c r="J24" s="328"/>
      <c r="K24" s="329"/>
      <c r="L24" s="330"/>
      <c r="M24" s="331"/>
      <c r="N24" s="332"/>
      <c r="O24" s="333"/>
      <c r="P24" s="334"/>
      <c r="Q24" s="332"/>
      <c r="R24" s="333"/>
      <c r="S24" s="334"/>
      <c r="T24" s="329"/>
      <c r="U24" s="330"/>
      <c r="V24" s="331"/>
      <c r="W24" s="329"/>
      <c r="X24" s="330"/>
      <c r="Y24" s="331"/>
      <c r="Z24" s="329"/>
      <c r="AA24" s="330"/>
      <c r="AB24" s="331"/>
      <c r="AC24" s="329"/>
      <c r="AD24" s="330"/>
      <c r="AE24" s="331"/>
      <c r="AF24" s="188"/>
      <c r="AG24" s="188"/>
      <c r="AH24" s="188"/>
      <c r="AI24" s="188"/>
    </row>
    <row r="25" spans="2:35" ht="17.100000000000001" customHeight="1" x14ac:dyDescent="0.25">
      <c r="B25" s="2">
        <v>15</v>
      </c>
      <c r="C25" s="323"/>
      <c r="D25" s="324"/>
      <c r="E25" s="324"/>
      <c r="F25" s="324"/>
      <c r="G25" s="325"/>
      <c r="H25" s="326"/>
      <c r="I25" s="327"/>
      <c r="J25" s="328"/>
      <c r="K25" s="329"/>
      <c r="L25" s="330"/>
      <c r="M25" s="331"/>
      <c r="N25" s="332"/>
      <c r="O25" s="333"/>
      <c r="P25" s="334"/>
      <c r="Q25" s="332"/>
      <c r="R25" s="333"/>
      <c r="S25" s="334"/>
      <c r="T25" s="329"/>
      <c r="U25" s="330"/>
      <c r="V25" s="331"/>
      <c r="W25" s="329"/>
      <c r="X25" s="330"/>
      <c r="Y25" s="331"/>
      <c r="Z25" s="329"/>
      <c r="AA25" s="330"/>
      <c r="AB25" s="331"/>
      <c r="AC25" s="329"/>
      <c r="AD25" s="330"/>
      <c r="AE25" s="331"/>
      <c r="AF25" s="188"/>
      <c r="AG25" s="188"/>
      <c r="AH25" s="188"/>
      <c r="AI25" s="188"/>
    </row>
    <row r="26" spans="2:35" ht="17.100000000000001" customHeight="1" x14ac:dyDescent="0.25">
      <c r="B26" s="2">
        <v>16</v>
      </c>
      <c r="C26" s="323"/>
      <c r="D26" s="324"/>
      <c r="E26" s="324"/>
      <c r="F26" s="324"/>
      <c r="G26" s="325"/>
      <c r="H26" s="326"/>
      <c r="I26" s="327"/>
      <c r="J26" s="328"/>
      <c r="K26" s="329"/>
      <c r="L26" s="330"/>
      <c r="M26" s="331"/>
      <c r="N26" s="332"/>
      <c r="O26" s="333"/>
      <c r="P26" s="334"/>
      <c r="Q26" s="332"/>
      <c r="R26" s="333"/>
      <c r="S26" s="334"/>
      <c r="T26" s="329"/>
      <c r="U26" s="330"/>
      <c r="V26" s="331"/>
      <c r="W26" s="329"/>
      <c r="X26" s="330"/>
      <c r="Y26" s="331"/>
      <c r="Z26" s="329"/>
      <c r="AA26" s="330"/>
      <c r="AB26" s="331"/>
      <c r="AC26" s="329"/>
      <c r="AD26" s="330"/>
      <c r="AE26" s="331"/>
      <c r="AF26" s="188"/>
      <c r="AG26" s="188"/>
      <c r="AH26" s="188"/>
      <c r="AI26" s="188"/>
    </row>
    <row r="27" spans="2:35" ht="17.100000000000001" customHeight="1" x14ac:dyDescent="0.25">
      <c r="B27" s="2">
        <v>17</v>
      </c>
      <c r="C27" s="323"/>
      <c r="D27" s="324"/>
      <c r="E27" s="324"/>
      <c r="F27" s="324"/>
      <c r="G27" s="325"/>
      <c r="H27" s="326"/>
      <c r="I27" s="327"/>
      <c r="J27" s="328"/>
      <c r="K27" s="329"/>
      <c r="L27" s="330"/>
      <c r="M27" s="331"/>
      <c r="N27" s="332"/>
      <c r="O27" s="333"/>
      <c r="P27" s="334"/>
      <c r="Q27" s="332"/>
      <c r="R27" s="333"/>
      <c r="S27" s="334"/>
      <c r="T27" s="329"/>
      <c r="U27" s="330"/>
      <c r="V27" s="331"/>
      <c r="W27" s="329"/>
      <c r="X27" s="330"/>
      <c r="Y27" s="331"/>
      <c r="Z27" s="329"/>
      <c r="AA27" s="330"/>
      <c r="AB27" s="331"/>
      <c r="AC27" s="329"/>
      <c r="AD27" s="330"/>
      <c r="AE27" s="331"/>
      <c r="AF27" s="188"/>
      <c r="AG27" s="188"/>
      <c r="AH27" s="188"/>
      <c r="AI27" s="188"/>
    </row>
    <row r="28" spans="2:35" ht="17.100000000000001" customHeight="1" x14ac:dyDescent="0.25">
      <c r="B28" s="2">
        <v>18</v>
      </c>
      <c r="C28" s="323"/>
      <c r="D28" s="324"/>
      <c r="E28" s="324"/>
      <c r="F28" s="324"/>
      <c r="G28" s="325"/>
      <c r="H28" s="326"/>
      <c r="I28" s="327"/>
      <c r="J28" s="328"/>
      <c r="K28" s="329"/>
      <c r="L28" s="330"/>
      <c r="M28" s="331"/>
      <c r="N28" s="332"/>
      <c r="O28" s="333"/>
      <c r="P28" s="334"/>
      <c r="Q28" s="332"/>
      <c r="R28" s="333"/>
      <c r="S28" s="334"/>
      <c r="T28" s="329"/>
      <c r="U28" s="330"/>
      <c r="V28" s="331"/>
      <c r="W28" s="329"/>
      <c r="X28" s="330"/>
      <c r="Y28" s="331"/>
      <c r="Z28" s="329"/>
      <c r="AA28" s="330"/>
      <c r="AB28" s="331"/>
      <c r="AC28" s="329"/>
      <c r="AD28" s="330"/>
      <c r="AE28" s="331"/>
      <c r="AF28" s="188"/>
      <c r="AG28" s="188"/>
      <c r="AH28" s="188"/>
      <c r="AI28" s="188"/>
    </row>
    <row r="29" spans="2:35" ht="17.100000000000001" customHeight="1" x14ac:dyDescent="0.25">
      <c r="B29" s="2">
        <v>19</v>
      </c>
      <c r="C29" s="323"/>
      <c r="D29" s="324"/>
      <c r="E29" s="324"/>
      <c r="F29" s="324"/>
      <c r="G29" s="325"/>
      <c r="H29" s="326"/>
      <c r="I29" s="327"/>
      <c r="J29" s="328"/>
      <c r="K29" s="329"/>
      <c r="L29" s="330"/>
      <c r="M29" s="331"/>
      <c r="N29" s="332"/>
      <c r="O29" s="333"/>
      <c r="P29" s="334"/>
      <c r="Q29" s="332"/>
      <c r="R29" s="333"/>
      <c r="S29" s="334"/>
      <c r="T29" s="329"/>
      <c r="U29" s="330"/>
      <c r="V29" s="331"/>
      <c r="W29" s="329"/>
      <c r="X29" s="330"/>
      <c r="Y29" s="331"/>
      <c r="Z29" s="329"/>
      <c r="AA29" s="330"/>
      <c r="AB29" s="331"/>
      <c r="AC29" s="329"/>
      <c r="AD29" s="330"/>
      <c r="AE29" s="331"/>
      <c r="AF29" s="188"/>
      <c r="AG29" s="188"/>
      <c r="AH29" s="188"/>
      <c r="AI29" s="188"/>
    </row>
    <row r="30" spans="2:35" ht="17.100000000000001" customHeight="1" x14ac:dyDescent="0.25">
      <c r="B30" s="2">
        <v>20</v>
      </c>
      <c r="C30" s="323"/>
      <c r="D30" s="324"/>
      <c r="E30" s="324"/>
      <c r="F30" s="324"/>
      <c r="G30" s="325"/>
      <c r="H30" s="326"/>
      <c r="I30" s="327"/>
      <c r="J30" s="328"/>
      <c r="K30" s="329"/>
      <c r="L30" s="330"/>
      <c r="M30" s="331"/>
      <c r="N30" s="332"/>
      <c r="O30" s="333"/>
      <c r="P30" s="334"/>
      <c r="Q30" s="332"/>
      <c r="R30" s="333"/>
      <c r="S30" s="334"/>
      <c r="T30" s="329"/>
      <c r="U30" s="330"/>
      <c r="V30" s="331"/>
      <c r="W30" s="329"/>
      <c r="X30" s="330"/>
      <c r="Y30" s="331"/>
      <c r="Z30" s="329"/>
      <c r="AA30" s="330"/>
      <c r="AB30" s="331"/>
      <c r="AC30" s="329"/>
      <c r="AD30" s="330"/>
      <c r="AE30" s="331"/>
      <c r="AF30" s="188"/>
      <c r="AG30" s="188"/>
      <c r="AH30" s="188"/>
      <c r="AI30" s="188"/>
    </row>
    <row r="31" spans="2:35" ht="17.100000000000001" customHeight="1" x14ac:dyDescent="0.25">
      <c r="B31" s="2">
        <v>21</v>
      </c>
      <c r="C31" s="323"/>
      <c r="D31" s="324"/>
      <c r="E31" s="324"/>
      <c r="F31" s="324"/>
      <c r="G31" s="325"/>
      <c r="H31" s="326"/>
      <c r="I31" s="327"/>
      <c r="J31" s="328"/>
      <c r="K31" s="329"/>
      <c r="L31" s="330"/>
      <c r="M31" s="331"/>
      <c r="N31" s="332"/>
      <c r="O31" s="333"/>
      <c r="P31" s="334"/>
      <c r="Q31" s="332"/>
      <c r="R31" s="333"/>
      <c r="S31" s="334"/>
      <c r="T31" s="329"/>
      <c r="U31" s="330"/>
      <c r="V31" s="331"/>
      <c r="W31" s="329"/>
      <c r="X31" s="330"/>
      <c r="Y31" s="331"/>
      <c r="Z31" s="329"/>
      <c r="AA31" s="330"/>
      <c r="AB31" s="331"/>
      <c r="AC31" s="329"/>
      <c r="AD31" s="330"/>
      <c r="AE31" s="331"/>
      <c r="AF31" s="188"/>
      <c r="AG31" s="188"/>
      <c r="AH31" s="188"/>
      <c r="AI31" s="188"/>
    </row>
    <row r="32" spans="2:35" ht="17.100000000000001" customHeight="1" x14ac:dyDescent="0.25">
      <c r="B32" s="2">
        <v>22</v>
      </c>
      <c r="C32" s="323"/>
      <c r="D32" s="324"/>
      <c r="E32" s="324"/>
      <c r="F32" s="324"/>
      <c r="G32" s="325"/>
      <c r="H32" s="326"/>
      <c r="I32" s="327"/>
      <c r="J32" s="328"/>
      <c r="K32" s="329"/>
      <c r="L32" s="330"/>
      <c r="M32" s="331"/>
      <c r="N32" s="332"/>
      <c r="O32" s="333"/>
      <c r="P32" s="334"/>
      <c r="Q32" s="332"/>
      <c r="R32" s="333"/>
      <c r="S32" s="334"/>
      <c r="T32" s="329"/>
      <c r="U32" s="330"/>
      <c r="V32" s="331"/>
      <c r="W32" s="329"/>
      <c r="X32" s="330"/>
      <c r="Y32" s="331"/>
      <c r="Z32" s="329"/>
      <c r="AA32" s="330"/>
      <c r="AB32" s="331"/>
      <c r="AC32" s="329"/>
      <c r="AD32" s="330"/>
      <c r="AE32" s="331"/>
      <c r="AF32" s="188"/>
      <c r="AG32" s="188"/>
      <c r="AH32" s="188"/>
      <c r="AI32" s="188"/>
    </row>
    <row r="33" spans="2:31" ht="17.100000000000001" customHeight="1" x14ac:dyDescent="0.25">
      <c r="B33" s="2">
        <v>23</v>
      </c>
      <c r="C33" s="323"/>
      <c r="D33" s="324"/>
      <c r="E33" s="324"/>
      <c r="F33" s="324"/>
      <c r="G33" s="325"/>
      <c r="H33" s="326"/>
      <c r="I33" s="327"/>
      <c r="J33" s="328"/>
      <c r="K33" s="329"/>
      <c r="L33" s="330"/>
      <c r="M33" s="331"/>
      <c r="N33" s="332"/>
      <c r="O33" s="333"/>
      <c r="P33" s="334"/>
      <c r="Q33" s="332"/>
      <c r="R33" s="333"/>
      <c r="S33" s="334"/>
      <c r="T33" s="329"/>
      <c r="U33" s="330"/>
      <c r="V33" s="331"/>
      <c r="W33" s="329"/>
      <c r="X33" s="330"/>
      <c r="Y33" s="331"/>
      <c r="Z33" s="329"/>
      <c r="AA33" s="330"/>
      <c r="AB33" s="331"/>
      <c r="AC33" s="329"/>
      <c r="AD33" s="330"/>
      <c r="AE33" s="331"/>
    </row>
    <row r="34" spans="2:31" ht="17.100000000000001" customHeight="1" x14ac:dyDescent="0.25">
      <c r="B34" s="2">
        <v>24</v>
      </c>
      <c r="C34" s="323"/>
      <c r="D34" s="324"/>
      <c r="E34" s="324"/>
      <c r="F34" s="324"/>
      <c r="G34" s="325"/>
      <c r="H34" s="326"/>
      <c r="I34" s="327"/>
      <c r="J34" s="328"/>
      <c r="K34" s="329"/>
      <c r="L34" s="330"/>
      <c r="M34" s="331"/>
      <c r="N34" s="332"/>
      <c r="O34" s="333"/>
      <c r="P34" s="334"/>
      <c r="Q34" s="332"/>
      <c r="R34" s="333"/>
      <c r="S34" s="334"/>
      <c r="T34" s="329"/>
      <c r="U34" s="330"/>
      <c r="V34" s="331"/>
      <c r="W34" s="329"/>
      <c r="X34" s="330"/>
      <c r="Y34" s="331"/>
      <c r="Z34" s="329"/>
      <c r="AA34" s="330"/>
      <c r="AB34" s="331"/>
      <c r="AC34" s="329"/>
      <c r="AD34" s="330"/>
      <c r="AE34" s="331"/>
    </row>
    <row r="35" spans="2:31" ht="17.100000000000001" customHeight="1" x14ac:dyDescent="0.25">
      <c r="B35" s="2">
        <v>25</v>
      </c>
      <c r="C35" s="323"/>
      <c r="D35" s="324"/>
      <c r="E35" s="324"/>
      <c r="F35" s="324"/>
      <c r="G35" s="325"/>
      <c r="H35" s="326"/>
      <c r="I35" s="327"/>
      <c r="J35" s="328"/>
      <c r="K35" s="329"/>
      <c r="L35" s="330"/>
      <c r="M35" s="331"/>
      <c r="N35" s="332"/>
      <c r="O35" s="333"/>
      <c r="P35" s="334"/>
      <c r="Q35" s="332"/>
      <c r="R35" s="333"/>
      <c r="S35" s="334"/>
      <c r="T35" s="329"/>
      <c r="U35" s="330"/>
      <c r="V35" s="331"/>
      <c r="W35" s="329"/>
      <c r="X35" s="330"/>
      <c r="Y35" s="331"/>
      <c r="Z35" s="329"/>
      <c r="AA35" s="330"/>
      <c r="AB35" s="331"/>
      <c r="AC35" s="329"/>
      <c r="AD35" s="330"/>
      <c r="AE35" s="331"/>
    </row>
  </sheetData>
  <mergeCells count="268">
    <mergeCell ref="B1:D2"/>
    <mergeCell ref="E1:AE1"/>
    <mergeCell ref="E2:AE3"/>
    <mergeCell ref="B3:D3"/>
    <mergeCell ref="B4:D4"/>
    <mergeCell ref="E4:V4"/>
    <mergeCell ref="Y4:AB4"/>
    <mergeCell ref="AC4:AE4"/>
    <mergeCell ref="B8:B10"/>
    <mergeCell ref="C8:G10"/>
    <mergeCell ref="H8:J10"/>
    <mergeCell ref="K8:M8"/>
    <mergeCell ref="N8:P8"/>
    <mergeCell ref="Q8:S8"/>
    <mergeCell ref="B5:G5"/>
    <mergeCell ref="H5:T5"/>
    <mergeCell ref="U5:AE5"/>
    <mergeCell ref="B6:D6"/>
    <mergeCell ref="AC9:AE9"/>
    <mergeCell ref="K10:M10"/>
    <mergeCell ref="N10:P10"/>
    <mergeCell ref="Q10:S10"/>
    <mergeCell ref="T10:V10"/>
    <mergeCell ref="W10:Y10"/>
    <mergeCell ref="Z10:AB10"/>
    <mergeCell ref="AC10:AE10"/>
    <mergeCell ref="T8:V8"/>
    <mergeCell ref="W8:Y8"/>
    <mergeCell ref="Z8:AB8"/>
    <mergeCell ref="AC8:AE8"/>
    <mergeCell ref="K9:M9"/>
    <mergeCell ref="N9:P9"/>
    <mergeCell ref="Q9:S9"/>
    <mergeCell ref="T9:V9"/>
    <mergeCell ref="W9:Y9"/>
    <mergeCell ref="Z9:AB9"/>
    <mergeCell ref="W11:Y11"/>
    <mergeCell ref="Z11:AB11"/>
    <mergeCell ref="AC11:AE11"/>
    <mergeCell ref="C12:G12"/>
    <mergeCell ref="H12:J12"/>
    <mergeCell ref="K12:M12"/>
    <mergeCell ref="N12:P12"/>
    <mergeCell ref="Q12:S12"/>
    <mergeCell ref="T12:V12"/>
    <mergeCell ref="W12:Y12"/>
    <mergeCell ref="C11:G11"/>
    <mergeCell ref="H11:J11"/>
    <mergeCell ref="K11:M11"/>
    <mergeCell ref="N11:P11"/>
    <mergeCell ref="Q11:S11"/>
    <mergeCell ref="T11:V11"/>
    <mergeCell ref="Z12:AB12"/>
    <mergeCell ref="AC12:AE12"/>
    <mergeCell ref="C13:G13"/>
    <mergeCell ref="H13:J13"/>
    <mergeCell ref="K13:M13"/>
    <mergeCell ref="N13:P13"/>
    <mergeCell ref="Q13:S13"/>
    <mergeCell ref="T13:V13"/>
    <mergeCell ref="W13:Y13"/>
    <mergeCell ref="Z13:AB13"/>
    <mergeCell ref="AC13:AE13"/>
    <mergeCell ref="C14:G14"/>
    <mergeCell ref="H14:J14"/>
    <mergeCell ref="K14:M14"/>
    <mergeCell ref="N14:P14"/>
    <mergeCell ref="Q14:S14"/>
    <mergeCell ref="T14:V14"/>
    <mergeCell ref="W14:Y14"/>
    <mergeCell ref="Z14:AB14"/>
    <mergeCell ref="AC14:AE14"/>
    <mergeCell ref="W15:Y15"/>
    <mergeCell ref="Z15:AB15"/>
    <mergeCell ref="AC15:AE15"/>
    <mergeCell ref="C16:G16"/>
    <mergeCell ref="H16:J16"/>
    <mergeCell ref="K16:M16"/>
    <mergeCell ref="N16:P16"/>
    <mergeCell ref="Q16:S16"/>
    <mergeCell ref="T16:V16"/>
    <mergeCell ref="W16:Y16"/>
    <mergeCell ref="C15:G15"/>
    <mergeCell ref="H15:J15"/>
    <mergeCell ref="K15:M15"/>
    <mergeCell ref="N15:P15"/>
    <mergeCell ref="Q15:S15"/>
    <mergeCell ref="T15:V15"/>
    <mergeCell ref="Z16:AB16"/>
    <mergeCell ref="AC16:AE16"/>
    <mergeCell ref="C17:G17"/>
    <mergeCell ref="H17:J17"/>
    <mergeCell ref="K17:M17"/>
    <mergeCell ref="N17:P17"/>
    <mergeCell ref="Q17:S17"/>
    <mergeCell ref="T17:V17"/>
    <mergeCell ref="W17:Y17"/>
    <mergeCell ref="Z17:AB17"/>
    <mergeCell ref="AC17:AE17"/>
    <mergeCell ref="C18:G18"/>
    <mergeCell ref="H18:J18"/>
    <mergeCell ref="K18:M18"/>
    <mergeCell ref="N18:P18"/>
    <mergeCell ref="Q18:S18"/>
    <mergeCell ref="T18:V18"/>
    <mergeCell ref="W18:Y18"/>
    <mergeCell ref="Z18:AB18"/>
    <mergeCell ref="AC18:AE18"/>
    <mergeCell ref="W19:Y19"/>
    <mergeCell ref="Z19:AB19"/>
    <mergeCell ref="AC19:AE19"/>
    <mergeCell ref="C20:G20"/>
    <mergeCell ref="H20:J20"/>
    <mergeCell ref="K20:M20"/>
    <mergeCell ref="N20:P20"/>
    <mergeCell ref="Q20:S20"/>
    <mergeCell ref="T20:V20"/>
    <mergeCell ref="W20:Y20"/>
    <mergeCell ref="C19:G19"/>
    <mergeCell ref="H19:J19"/>
    <mergeCell ref="K19:M19"/>
    <mergeCell ref="N19:P19"/>
    <mergeCell ref="Q19:S19"/>
    <mergeCell ref="T19:V19"/>
    <mergeCell ref="Z20:AB20"/>
    <mergeCell ref="AC20:AE20"/>
    <mergeCell ref="C21:G21"/>
    <mergeCell ref="H21:J21"/>
    <mergeCell ref="K21:M21"/>
    <mergeCell ref="N21:P21"/>
    <mergeCell ref="Q21:S21"/>
    <mergeCell ref="T21:V21"/>
    <mergeCell ref="W21:Y21"/>
    <mergeCell ref="Z21:AB21"/>
    <mergeCell ref="AC21:AE21"/>
    <mergeCell ref="C22:G22"/>
    <mergeCell ref="H22:J22"/>
    <mergeCell ref="K22:M22"/>
    <mergeCell ref="N22:P22"/>
    <mergeCell ref="Q22:S22"/>
    <mergeCell ref="T22:V22"/>
    <mergeCell ref="W22:Y22"/>
    <mergeCell ref="Z22:AB22"/>
    <mergeCell ref="AC22:AE22"/>
    <mergeCell ref="W23:Y23"/>
    <mergeCell ref="Z23:AB23"/>
    <mergeCell ref="AC23:AE23"/>
    <mergeCell ref="C24:G24"/>
    <mergeCell ref="H24:J24"/>
    <mergeCell ref="K24:M24"/>
    <mergeCell ref="N24:P24"/>
    <mergeCell ref="Q24:S24"/>
    <mergeCell ref="T24:V24"/>
    <mergeCell ref="W24:Y24"/>
    <mergeCell ref="C23:G23"/>
    <mergeCell ref="H23:J23"/>
    <mergeCell ref="K23:M23"/>
    <mergeCell ref="N23:P23"/>
    <mergeCell ref="Q23:S23"/>
    <mergeCell ref="T23:V23"/>
    <mergeCell ref="Z24:AB24"/>
    <mergeCell ref="AC24:AE24"/>
    <mergeCell ref="C25:G25"/>
    <mergeCell ref="H25:J25"/>
    <mergeCell ref="K25:M25"/>
    <mergeCell ref="N25:P25"/>
    <mergeCell ref="Q25:S25"/>
    <mergeCell ref="T25:V25"/>
    <mergeCell ref="W25:Y25"/>
    <mergeCell ref="Z25:AB25"/>
    <mergeCell ref="AC25:AE25"/>
    <mergeCell ref="C26:G26"/>
    <mergeCell ref="H26:J26"/>
    <mergeCell ref="K26:M26"/>
    <mergeCell ref="N26:P26"/>
    <mergeCell ref="Q26:S26"/>
    <mergeCell ref="T26:V26"/>
    <mergeCell ref="W26:Y26"/>
    <mergeCell ref="Z26:AB26"/>
    <mergeCell ref="AC26:AE26"/>
    <mergeCell ref="W27:Y27"/>
    <mergeCell ref="Z27:AB27"/>
    <mergeCell ref="AC27:AE27"/>
    <mergeCell ref="C28:G28"/>
    <mergeCell ref="H28:J28"/>
    <mergeCell ref="K28:M28"/>
    <mergeCell ref="N28:P28"/>
    <mergeCell ref="Q28:S28"/>
    <mergeCell ref="T28:V28"/>
    <mergeCell ref="W28:Y28"/>
    <mergeCell ref="C27:G27"/>
    <mergeCell ref="H27:J27"/>
    <mergeCell ref="K27:M27"/>
    <mergeCell ref="N27:P27"/>
    <mergeCell ref="Q27:S27"/>
    <mergeCell ref="T27:V27"/>
    <mergeCell ref="Z28:AB28"/>
    <mergeCell ref="AC28:AE28"/>
    <mergeCell ref="C29:G29"/>
    <mergeCell ref="H29:J29"/>
    <mergeCell ref="K29:M29"/>
    <mergeCell ref="N29:P29"/>
    <mergeCell ref="Q29:S29"/>
    <mergeCell ref="T29:V29"/>
    <mergeCell ref="W29:Y29"/>
    <mergeCell ref="Z29:AB29"/>
    <mergeCell ref="AC29:AE29"/>
    <mergeCell ref="C30:G30"/>
    <mergeCell ref="H30:J30"/>
    <mergeCell ref="K30:M30"/>
    <mergeCell ref="N30:P30"/>
    <mergeCell ref="Q30:S30"/>
    <mergeCell ref="T30:V30"/>
    <mergeCell ref="W30:Y30"/>
    <mergeCell ref="Z30:AB30"/>
    <mergeCell ref="AC30:AE30"/>
    <mergeCell ref="T33:V33"/>
    <mergeCell ref="W33:Y33"/>
    <mergeCell ref="Z33:AB33"/>
    <mergeCell ref="W31:Y31"/>
    <mergeCell ref="Z31:AB31"/>
    <mergeCell ref="AC31:AE31"/>
    <mergeCell ref="C32:G32"/>
    <mergeCell ref="H32:J32"/>
    <mergeCell ref="K32:M32"/>
    <mergeCell ref="N32:P32"/>
    <mergeCell ref="Q32:S32"/>
    <mergeCell ref="T32:V32"/>
    <mergeCell ref="W32:Y32"/>
    <mergeCell ref="C31:G31"/>
    <mergeCell ref="H31:J31"/>
    <mergeCell ref="K31:M31"/>
    <mergeCell ref="N31:P31"/>
    <mergeCell ref="Q31:S31"/>
    <mergeCell ref="T31:V31"/>
    <mergeCell ref="C35:G35"/>
    <mergeCell ref="H35:J35"/>
    <mergeCell ref="K35:M35"/>
    <mergeCell ref="N35:P35"/>
    <mergeCell ref="Q35:S35"/>
    <mergeCell ref="T35:V35"/>
    <mergeCell ref="W35:Y35"/>
    <mergeCell ref="Z35:AB35"/>
    <mergeCell ref="AC35:AE35"/>
    <mergeCell ref="AC6:AD6"/>
    <mergeCell ref="C34:G34"/>
    <mergeCell ref="H34:J34"/>
    <mergeCell ref="K34:M34"/>
    <mergeCell ref="N34:P34"/>
    <mergeCell ref="Q34:S34"/>
    <mergeCell ref="T34:V34"/>
    <mergeCell ref="W34:Y34"/>
    <mergeCell ref="Z34:AB34"/>
    <mergeCell ref="AC34:AE34"/>
    <mergeCell ref="E6:I6"/>
    <mergeCell ref="K6:M6"/>
    <mergeCell ref="N6:Q6"/>
    <mergeCell ref="R6:T6"/>
    <mergeCell ref="U6:Y6"/>
    <mergeCell ref="Z6:AA6"/>
    <mergeCell ref="AC33:AE33"/>
    <mergeCell ref="Z32:AB32"/>
    <mergeCell ref="AC32:AE32"/>
    <mergeCell ref="C33:G33"/>
    <mergeCell ref="H33:J33"/>
    <mergeCell ref="K33:M33"/>
    <mergeCell ref="N33:P33"/>
    <mergeCell ref="Q33:S33"/>
  </mergeCells>
  <pageMargins left="3.937007874015748E-2" right="0.23622047244094491" top="0.11811023622047245" bottom="0.11811023622047245" header="0.31496062992125984" footer="0.31496062992125984"/>
  <pageSetup paperSize="5" orientation="landscape" horizontalDpi="4294967292"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80"/>
  <sheetViews>
    <sheetView workbookViewId="0">
      <selection activeCell="B14" sqref="B14"/>
    </sheetView>
  </sheetViews>
  <sheetFormatPr defaultColWidth="11.42578125" defaultRowHeight="15" x14ac:dyDescent="0.25"/>
  <cols>
    <col min="1" max="1" width="12.42578125" bestFit="1" customWidth="1"/>
    <col min="2" max="2" width="58" customWidth="1"/>
  </cols>
  <sheetData>
    <row r="1" spans="1:2" ht="18.75" x14ac:dyDescent="0.25">
      <c r="A1" s="371" t="s">
        <v>80</v>
      </c>
      <c r="B1" s="371"/>
    </row>
    <row r="2" spans="1:2" ht="15.75" x14ac:dyDescent="0.25">
      <c r="A2" s="76" t="s">
        <v>81</v>
      </c>
      <c r="B2" s="76" t="s">
        <v>82</v>
      </c>
    </row>
    <row r="3" spans="1:2" x14ac:dyDescent="0.25">
      <c r="A3" s="127">
        <v>43101</v>
      </c>
      <c r="B3" s="87" t="s">
        <v>83</v>
      </c>
    </row>
    <row r="4" spans="1:2" x14ac:dyDescent="0.25">
      <c r="A4" s="127">
        <v>43122</v>
      </c>
      <c r="B4" s="87" t="s">
        <v>68</v>
      </c>
    </row>
    <row r="5" spans="1:2" x14ac:dyDescent="0.25">
      <c r="A5" s="127">
        <v>43143</v>
      </c>
      <c r="B5" s="87" t="s">
        <v>151</v>
      </c>
    </row>
    <row r="6" spans="1:2" x14ac:dyDescent="0.25">
      <c r="A6" s="127">
        <v>43144</v>
      </c>
      <c r="B6" s="87" t="s">
        <v>151</v>
      </c>
    </row>
    <row r="7" spans="1:2" x14ac:dyDescent="0.25">
      <c r="A7" s="127">
        <v>43189</v>
      </c>
      <c r="B7" s="87" t="s">
        <v>150</v>
      </c>
    </row>
    <row r="8" spans="1:2" x14ac:dyDescent="0.25">
      <c r="A8" s="127">
        <v>43221</v>
      </c>
      <c r="B8" s="87" t="s">
        <v>152</v>
      </c>
    </row>
    <row r="9" spans="1:2" x14ac:dyDescent="0.25">
      <c r="A9" s="127">
        <v>43251</v>
      </c>
      <c r="B9" s="87" t="s">
        <v>153</v>
      </c>
    </row>
    <row r="10" spans="1:2" x14ac:dyDescent="0.25">
      <c r="A10" s="127">
        <v>43272</v>
      </c>
      <c r="B10" s="87" t="s">
        <v>154</v>
      </c>
    </row>
    <row r="11" spans="1:2" x14ac:dyDescent="0.25">
      <c r="A11" s="127">
        <v>43318</v>
      </c>
      <c r="B11" s="87" t="s">
        <v>69</v>
      </c>
    </row>
    <row r="12" spans="1:2" x14ac:dyDescent="0.25">
      <c r="A12" s="127">
        <v>43357</v>
      </c>
      <c r="B12" s="87" t="s">
        <v>70</v>
      </c>
    </row>
    <row r="13" spans="1:2" x14ac:dyDescent="0.25">
      <c r="A13" s="127">
        <v>43364</v>
      </c>
      <c r="B13" s="87" t="s">
        <v>169</v>
      </c>
    </row>
    <row r="14" spans="1:2" x14ac:dyDescent="0.25">
      <c r="A14" s="127">
        <v>43377</v>
      </c>
      <c r="B14" s="87" t="s">
        <v>71</v>
      </c>
    </row>
    <row r="15" spans="1:2" x14ac:dyDescent="0.25">
      <c r="A15" s="127">
        <v>43406</v>
      </c>
      <c r="B15" s="87" t="s">
        <v>87</v>
      </c>
    </row>
    <row r="16" spans="1:2" x14ac:dyDescent="0.25">
      <c r="A16" s="127">
        <v>43459</v>
      </c>
      <c r="B16" s="87" t="s">
        <v>72</v>
      </c>
    </row>
    <row r="17" spans="1:2" x14ac:dyDescent="0.25">
      <c r="A17" s="127">
        <v>43466</v>
      </c>
      <c r="B17" s="87" t="s">
        <v>140</v>
      </c>
    </row>
    <row r="18" spans="1:2" x14ac:dyDescent="0.25">
      <c r="A18" s="85"/>
      <c r="B18" s="86"/>
    </row>
    <row r="19" spans="1:2" x14ac:dyDescent="0.25">
      <c r="A19" s="85"/>
      <c r="B19" s="86"/>
    </row>
    <row r="20" spans="1:2" x14ac:dyDescent="0.25">
      <c r="A20" s="85"/>
      <c r="B20" s="86"/>
    </row>
    <row r="21" spans="1:2" x14ac:dyDescent="0.25">
      <c r="A21" s="85"/>
      <c r="B21" s="86"/>
    </row>
    <row r="22" spans="1:2" x14ac:dyDescent="0.25">
      <c r="A22" s="85"/>
      <c r="B22" s="86"/>
    </row>
    <row r="23" spans="1:2" x14ac:dyDescent="0.25">
      <c r="A23" s="85"/>
      <c r="B23" s="86"/>
    </row>
    <row r="24" spans="1:2" x14ac:dyDescent="0.25">
      <c r="A24" s="85"/>
      <c r="B24" s="86"/>
    </row>
    <row r="25" spans="1:2" x14ac:dyDescent="0.25">
      <c r="A25" s="85"/>
      <c r="B25" s="86"/>
    </row>
    <row r="26" spans="1:2" x14ac:dyDescent="0.25">
      <c r="A26" s="85"/>
      <c r="B26" s="86"/>
    </row>
    <row r="27" spans="1:2" x14ac:dyDescent="0.25">
      <c r="A27" s="85"/>
      <c r="B27" s="86"/>
    </row>
    <row r="28" spans="1:2" x14ac:dyDescent="0.25">
      <c r="A28" s="85"/>
      <c r="B28" s="86"/>
    </row>
    <row r="29" spans="1:2" x14ac:dyDescent="0.25">
      <c r="A29" s="85"/>
      <c r="B29" s="86"/>
    </row>
    <row r="30" spans="1:2" x14ac:dyDescent="0.25">
      <c r="A30" s="85"/>
      <c r="B30" s="86"/>
    </row>
    <row r="31" spans="1:2" x14ac:dyDescent="0.25">
      <c r="A31" s="85"/>
      <c r="B31" s="86"/>
    </row>
    <row r="32" spans="1:2" x14ac:dyDescent="0.25">
      <c r="A32" s="85"/>
      <c r="B32" s="86"/>
    </row>
    <row r="33" spans="1:2" x14ac:dyDescent="0.25">
      <c r="A33" s="85"/>
      <c r="B33" s="86"/>
    </row>
    <row r="34" spans="1:2" x14ac:dyDescent="0.25">
      <c r="A34" s="85"/>
      <c r="B34" s="86"/>
    </row>
    <row r="35" spans="1:2" x14ac:dyDescent="0.25">
      <c r="A35" s="85"/>
      <c r="B35" s="86"/>
    </row>
    <row r="36" spans="1:2" x14ac:dyDescent="0.25">
      <c r="A36" s="85"/>
      <c r="B36" s="86"/>
    </row>
    <row r="37" spans="1:2" x14ac:dyDescent="0.25">
      <c r="A37" s="85"/>
      <c r="B37" s="86"/>
    </row>
    <row r="38" spans="1:2" x14ac:dyDescent="0.25">
      <c r="A38" s="85"/>
      <c r="B38" s="86"/>
    </row>
    <row r="39" spans="1:2" x14ac:dyDescent="0.25">
      <c r="A39" s="85"/>
      <c r="B39" s="86"/>
    </row>
    <row r="40" spans="1:2" x14ac:dyDescent="0.25">
      <c r="A40" s="85"/>
      <c r="B40" s="86"/>
    </row>
    <row r="41" spans="1:2" x14ac:dyDescent="0.25">
      <c r="A41" s="85"/>
      <c r="B41" s="86"/>
    </row>
    <row r="42" spans="1:2" x14ac:dyDescent="0.25">
      <c r="A42" s="85"/>
      <c r="B42" s="86"/>
    </row>
    <row r="43" spans="1:2" x14ac:dyDescent="0.25">
      <c r="A43" s="85"/>
      <c r="B43" s="86"/>
    </row>
    <row r="44" spans="1:2" x14ac:dyDescent="0.25">
      <c r="A44" s="85"/>
      <c r="B44" s="86"/>
    </row>
    <row r="45" spans="1:2" x14ac:dyDescent="0.25">
      <c r="A45" s="85"/>
      <c r="B45" s="86"/>
    </row>
    <row r="46" spans="1:2" x14ac:dyDescent="0.25">
      <c r="A46" s="85"/>
      <c r="B46" s="86"/>
    </row>
    <row r="47" spans="1:2" x14ac:dyDescent="0.25">
      <c r="A47" s="85"/>
      <c r="B47" s="86"/>
    </row>
    <row r="48" spans="1:2" x14ac:dyDescent="0.25">
      <c r="A48" s="85"/>
      <c r="B48" s="86"/>
    </row>
    <row r="49" spans="1:2" x14ac:dyDescent="0.25">
      <c r="A49" s="85"/>
      <c r="B49" s="86"/>
    </row>
    <row r="50" spans="1:2" x14ac:dyDescent="0.25">
      <c r="A50" s="85"/>
      <c r="B50" s="86"/>
    </row>
    <row r="51" spans="1:2" x14ac:dyDescent="0.25">
      <c r="A51" s="85"/>
      <c r="B51" s="86"/>
    </row>
    <row r="52" spans="1:2" x14ac:dyDescent="0.25">
      <c r="A52" s="85"/>
      <c r="B52" s="86"/>
    </row>
    <row r="53" spans="1:2" x14ac:dyDescent="0.25">
      <c r="A53" s="85"/>
      <c r="B53" s="86"/>
    </row>
    <row r="54" spans="1:2" x14ac:dyDescent="0.25">
      <c r="A54" s="85"/>
      <c r="B54" s="86"/>
    </row>
    <row r="55" spans="1:2" x14ac:dyDescent="0.25">
      <c r="A55" s="85"/>
      <c r="B55" s="86"/>
    </row>
    <row r="56" spans="1:2" x14ac:dyDescent="0.25">
      <c r="A56" s="85"/>
      <c r="B56" s="86"/>
    </row>
    <row r="57" spans="1:2" x14ac:dyDescent="0.25">
      <c r="A57" s="85"/>
      <c r="B57" s="86"/>
    </row>
    <row r="58" spans="1:2" x14ac:dyDescent="0.25">
      <c r="A58" s="85"/>
      <c r="B58" s="86"/>
    </row>
    <row r="59" spans="1:2" x14ac:dyDescent="0.25">
      <c r="A59" s="85"/>
      <c r="B59" s="86"/>
    </row>
    <row r="60" spans="1:2" x14ac:dyDescent="0.25">
      <c r="A60" s="85"/>
      <c r="B60" s="86"/>
    </row>
    <row r="61" spans="1:2" x14ac:dyDescent="0.25">
      <c r="A61" s="85"/>
      <c r="B61" s="86"/>
    </row>
    <row r="62" spans="1:2" x14ac:dyDescent="0.25">
      <c r="A62" s="85"/>
      <c r="B62" s="86"/>
    </row>
    <row r="63" spans="1:2" x14ac:dyDescent="0.25">
      <c r="A63" s="85"/>
      <c r="B63" s="86"/>
    </row>
    <row r="64" spans="1:2" x14ac:dyDescent="0.25">
      <c r="A64" s="85"/>
      <c r="B64" s="86"/>
    </row>
    <row r="65" spans="1:2" x14ac:dyDescent="0.25">
      <c r="A65" s="85"/>
      <c r="B65" s="86"/>
    </row>
    <row r="66" spans="1:2" x14ac:dyDescent="0.25">
      <c r="A66" s="85"/>
      <c r="B66" s="86"/>
    </row>
    <row r="67" spans="1:2" x14ac:dyDescent="0.25">
      <c r="A67" s="85"/>
      <c r="B67" s="86"/>
    </row>
    <row r="68" spans="1:2" x14ac:dyDescent="0.25">
      <c r="A68" s="85"/>
      <c r="B68" s="86"/>
    </row>
    <row r="69" spans="1:2" x14ac:dyDescent="0.25">
      <c r="A69" s="85"/>
      <c r="B69" s="86"/>
    </row>
    <row r="70" spans="1:2" x14ac:dyDescent="0.25">
      <c r="A70" s="85"/>
      <c r="B70" s="86"/>
    </row>
    <row r="71" spans="1:2" x14ac:dyDescent="0.25">
      <c r="A71" s="85"/>
      <c r="B71" s="86"/>
    </row>
    <row r="72" spans="1:2" x14ac:dyDescent="0.25">
      <c r="A72" s="85"/>
      <c r="B72" s="86"/>
    </row>
    <row r="73" spans="1:2" x14ac:dyDescent="0.25">
      <c r="A73" s="85"/>
      <c r="B73" s="86"/>
    </row>
    <row r="74" spans="1:2" x14ac:dyDescent="0.25">
      <c r="A74" s="85"/>
      <c r="B74" s="86"/>
    </row>
    <row r="75" spans="1:2" x14ac:dyDescent="0.25">
      <c r="A75" s="85"/>
      <c r="B75" s="86"/>
    </row>
    <row r="76" spans="1:2" x14ac:dyDescent="0.25">
      <c r="A76" s="85"/>
      <c r="B76" s="86"/>
    </row>
    <row r="77" spans="1:2" x14ac:dyDescent="0.25">
      <c r="A77" s="85"/>
      <c r="B77" s="86"/>
    </row>
    <row r="78" spans="1:2" x14ac:dyDescent="0.25">
      <c r="A78" s="85"/>
      <c r="B78" s="86"/>
    </row>
    <row r="79" spans="1:2" x14ac:dyDescent="0.25">
      <c r="A79" s="85"/>
      <c r="B79" s="86"/>
    </row>
    <row r="80" spans="1:2" x14ac:dyDescent="0.25">
      <c r="A80" s="85"/>
      <c r="B80" s="86"/>
    </row>
    <row r="81" spans="1:2" x14ac:dyDescent="0.25">
      <c r="A81" s="85"/>
      <c r="B81" s="86"/>
    </row>
    <row r="82" spans="1:2" x14ac:dyDescent="0.25">
      <c r="A82" s="85"/>
      <c r="B82" s="86"/>
    </row>
    <row r="83" spans="1:2" x14ac:dyDescent="0.25">
      <c r="A83" s="85"/>
      <c r="B83" s="86"/>
    </row>
    <row r="84" spans="1:2" x14ac:dyDescent="0.25">
      <c r="A84" s="85"/>
      <c r="B84" s="86"/>
    </row>
    <row r="85" spans="1:2" x14ac:dyDescent="0.25">
      <c r="A85" s="85"/>
      <c r="B85" s="86"/>
    </row>
    <row r="86" spans="1:2" x14ac:dyDescent="0.25">
      <c r="A86" s="85"/>
      <c r="B86" s="86"/>
    </row>
    <row r="87" spans="1:2" x14ac:dyDescent="0.25">
      <c r="A87" s="85"/>
      <c r="B87" s="86"/>
    </row>
    <row r="88" spans="1:2" x14ac:dyDescent="0.25">
      <c r="A88" s="85"/>
      <c r="B88" s="86"/>
    </row>
    <row r="89" spans="1:2" x14ac:dyDescent="0.25">
      <c r="A89" s="85"/>
      <c r="B89" s="86"/>
    </row>
    <row r="90" spans="1:2" x14ac:dyDescent="0.25">
      <c r="A90" s="85"/>
      <c r="B90" s="86"/>
    </row>
    <row r="91" spans="1:2" x14ac:dyDescent="0.25">
      <c r="A91" s="85"/>
      <c r="B91" s="86"/>
    </row>
    <row r="92" spans="1:2" x14ac:dyDescent="0.25">
      <c r="A92" s="85"/>
      <c r="B92" s="86"/>
    </row>
    <row r="93" spans="1:2" x14ac:dyDescent="0.25">
      <c r="A93" s="85"/>
      <c r="B93" s="86"/>
    </row>
    <row r="94" spans="1:2" x14ac:dyDescent="0.25">
      <c r="A94" s="85"/>
      <c r="B94" s="86"/>
    </row>
    <row r="95" spans="1:2" x14ac:dyDescent="0.25">
      <c r="A95" s="85"/>
      <c r="B95" s="86"/>
    </row>
    <row r="96" spans="1:2" x14ac:dyDescent="0.25">
      <c r="A96" s="85"/>
      <c r="B96" s="86"/>
    </row>
    <row r="97" spans="1:2" x14ac:dyDescent="0.25">
      <c r="A97" s="85"/>
      <c r="B97" s="86"/>
    </row>
    <row r="98" spans="1:2" x14ac:dyDescent="0.25">
      <c r="A98" s="85"/>
      <c r="B98" s="86"/>
    </row>
    <row r="99" spans="1:2" x14ac:dyDescent="0.25">
      <c r="A99" s="85"/>
      <c r="B99" s="86"/>
    </row>
    <row r="100" spans="1:2" x14ac:dyDescent="0.25">
      <c r="A100" s="85"/>
      <c r="B100" s="86"/>
    </row>
    <row r="101" spans="1:2" x14ac:dyDescent="0.25">
      <c r="A101" s="85"/>
      <c r="B101" s="86"/>
    </row>
    <row r="102" spans="1:2" x14ac:dyDescent="0.25">
      <c r="A102" s="85"/>
      <c r="B102" s="86"/>
    </row>
    <row r="103" spans="1:2" x14ac:dyDescent="0.25">
      <c r="A103" s="85"/>
      <c r="B103" s="86"/>
    </row>
    <row r="104" spans="1:2" x14ac:dyDescent="0.25">
      <c r="A104" s="85"/>
      <c r="B104" s="86"/>
    </row>
    <row r="105" spans="1:2" x14ac:dyDescent="0.25">
      <c r="A105" s="85"/>
      <c r="B105" s="86"/>
    </row>
    <row r="106" spans="1:2" x14ac:dyDescent="0.25">
      <c r="A106" s="85"/>
      <c r="B106" s="86"/>
    </row>
    <row r="107" spans="1:2" x14ac:dyDescent="0.25">
      <c r="A107" s="85"/>
      <c r="B107" s="86"/>
    </row>
    <row r="108" spans="1:2" x14ac:dyDescent="0.25">
      <c r="A108" s="85"/>
      <c r="B108" s="86"/>
    </row>
    <row r="109" spans="1:2" x14ac:dyDescent="0.25">
      <c r="A109" s="85"/>
      <c r="B109" s="86"/>
    </row>
    <row r="110" spans="1:2" x14ac:dyDescent="0.25">
      <c r="A110" s="85"/>
      <c r="B110" s="86"/>
    </row>
    <row r="111" spans="1:2" x14ac:dyDescent="0.25">
      <c r="A111" s="85"/>
      <c r="B111" s="86"/>
    </row>
    <row r="112" spans="1:2" x14ac:dyDescent="0.25">
      <c r="A112" s="85"/>
      <c r="B112" s="86"/>
    </row>
    <row r="113" spans="1:2" x14ac:dyDescent="0.25">
      <c r="A113" s="85"/>
      <c r="B113" s="86"/>
    </row>
    <row r="114" spans="1:2" x14ac:dyDescent="0.25">
      <c r="A114" s="85"/>
      <c r="B114" s="86"/>
    </row>
    <row r="115" spans="1:2" x14ac:dyDescent="0.25">
      <c r="A115" s="85"/>
      <c r="B115" s="86"/>
    </row>
    <row r="116" spans="1:2" x14ac:dyDescent="0.25">
      <c r="A116" s="85"/>
      <c r="B116" s="86"/>
    </row>
    <row r="117" spans="1:2" x14ac:dyDescent="0.25">
      <c r="A117" s="85"/>
      <c r="B117" s="86"/>
    </row>
    <row r="118" spans="1:2" x14ac:dyDescent="0.25">
      <c r="A118" s="85"/>
      <c r="B118" s="86"/>
    </row>
    <row r="119" spans="1:2" x14ac:dyDescent="0.25">
      <c r="A119" s="85"/>
      <c r="B119" s="86"/>
    </row>
    <row r="120" spans="1:2" x14ac:dyDescent="0.25">
      <c r="A120" s="85"/>
      <c r="B120" s="86"/>
    </row>
    <row r="121" spans="1:2" x14ac:dyDescent="0.25">
      <c r="A121" s="85"/>
      <c r="B121" s="86"/>
    </row>
    <row r="122" spans="1:2" x14ac:dyDescent="0.25">
      <c r="A122" s="85"/>
      <c r="B122" s="86"/>
    </row>
    <row r="123" spans="1:2" x14ac:dyDescent="0.25">
      <c r="A123" s="85"/>
      <c r="B123" s="86"/>
    </row>
    <row r="124" spans="1:2" x14ac:dyDescent="0.25">
      <c r="A124" s="85"/>
      <c r="B124" s="86"/>
    </row>
    <row r="125" spans="1:2" x14ac:dyDescent="0.25">
      <c r="A125" s="85"/>
      <c r="B125" s="86"/>
    </row>
    <row r="126" spans="1:2" x14ac:dyDescent="0.25">
      <c r="A126" s="85"/>
      <c r="B126" s="86"/>
    </row>
    <row r="127" spans="1:2" x14ac:dyDescent="0.25">
      <c r="A127" s="85"/>
      <c r="B127" s="86"/>
    </row>
    <row r="128" spans="1:2" x14ac:dyDescent="0.25">
      <c r="A128" s="85"/>
      <c r="B128" s="86"/>
    </row>
    <row r="129" spans="1:2" x14ac:dyDescent="0.25">
      <c r="A129" s="85"/>
      <c r="B129" s="86"/>
    </row>
    <row r="130" spans="1:2" x14ac:dyDescent="0.25">
      <c r="A130" s="85"/>
      <c r="B130" s="86"/>
    </row>
    <row r="131" spans="1:2" x14ac:dyDescent="0.25">
      <c r="A131" s="85"/>
      <c r="B131" s="86"/>
    </row>
    <row r="132" spans="1:2" x14ac:dyDescent="0.25">
      <c r="A132" s="85"/>
      <c r="B132" s="86"/>
    </row>
    <row r="133" spans="1:2" x14ac:dyDescent="0.25">
      <c r="A133" s="85"/>
      <c r="B133" s="86"/>
    </row>
    <row r="134" spans="1:2" x14ac:dyDescent="0.25">
      <c r="A134" s="85"/>
      <c r="B134" s="86"/>
    </row>
    <row r="135" spans="1:2" x14ac:dyDescent="0.25">
      <c r="A135" s="85"/>
      <c r="B135" s="86"/>
    </row>
    <row r="136" spans="1:2" x14ac:dyDescent="0.25">
      <c r="A136" s="85"/>
      <c r="B136" s="86"/>
    </row>
    <row r="137" spans="1:2" x14ac:dyDescent="0.25">
      <c r="A137" s="85"/>
      <c r="B137" s="86"/>
    </row>
    <row r="138" spans="1:2" x14ac:dyDescent="0.25">
      <c r="A138" s="85"/>
      <c r="B138" s="86"/>
    </row>
    <row r="139" spans="1:2" x14ac:dyDescent="0.25">
      <c r="A139" s="85"/>
      <c r="B139" s="86"/>
    </row>
    <row r="140" spans="1:2" x14ac:dyDescent="0.25">
      <c r="A140" s="85"/>
      <c r="B140" s="86"/>
    </row>
    <row r="141" spans="1:2" x14ac:dyDescent="0.25">
      <c r="A141" s="85"/>
      <c r="B141" s="86"/>
    </row>
    <row r="142" spans="1:2" x14ac:dyDescent="0.25">
      <c r="A142" s="85"/>
      <c r="B142" s="86"/>
    </row>
    <row r="143" spans="1:2" x14ac:dyDescent="0.25">
      <c r="A143" s="85"/>
      <c r="B143" s="86"/>
    </row>
    <row r="144" spans="1:2" x14ac:dyDescent="0.25">
      <c r="A144" s="85"/>
      <c r="B144" s="86"/>
    </row>
    <row r="145" spans="1:2" x14ac:dyDescent="0.25">
      <c r="A145" s="85"/>
      <c r="B145" s="86"/>
    </row>
    <row r="146" spans="1:2" x14ac:dyDescent="0.25">
      <c r="A146" s="85"/>
      <c r="B146" s="86"/>
    </row>
    <row r="147" spans="1:2" x14ac:dyDescent="0.25">
      <c r="A147" s="85"/>
      <c r="B147" s="86"/>
    </row>
    <row r="148" spans="1:2" x14ac:dyDescent="0.25">
      <c r="A148" s="85"/>
      <c r="B148" s="86"/>
    </row>
    <row r="149" spans="1:2" x14ac:dyDescent="0.25">
      <c r="A149" s="85"/>
      <c r="B149" s="86"/>
    </row>
    <row r="150" spans="1:2" x14ac:dyDescent="0.25">
      <c r="A150" s="85"/>
      <c r="B150" s="86"/>
    </row>
    <row r="151" spans="1:2" x14ac:dyDescent="0.25">
      <c r="A151" s="85"/>
      <c r="B151" s="86"/>
    </row>
    <row r="152" spans="1:2" x14ac:dyDescent="0.25">
      <c r="A152" s="85"/>
      <c r="B152" s="86"/>
    </row>
    <row r="153" spans="1:2" x14ac:dyDescent="0.25">
      <c r="A153" s="85"/>
      <c r="B153" s="86"/>
    </row>
    <row r="154" spans="1:2" x14ac:dyDescent="0.25">
      <c r="A154" s="85"/>
      <c r="B154" s="86"/>
    </row>
    <row r="155" spans="1:2" x14ac:dyDescent="0.25">
      <c r="A155" s="85"/>
      <c r="B155" s="86"/>
    </row>
    <row r="156" spans="1:2" x14ac:dyDescent="0.25">
      <c r="A156" s="85"/>
      <c r="B156" s="86"/>
    </row>
    <row r="157" spans="1:2" x14ac:dyDescent="0.25">
      <c r="A157" s="85"/>
      <c r="B157" s="86"/>
    </row>
    <row r="158" spans="1:2" x14ac:dyDescent="0.25">
      <c r="A158" s="85"/>
      <c r="B158" s="86"/>
    </row>
    <row r="159" spans="1:2" x14ac:dyDescent="0.25">
      <c r="A159" s="85"/>
      <c r="B159" s="86"/>
    </row>
    <row r="160" spans="1:2" x14ac:dyDescent="0.25">
      <c r="A160" s="85"/>
      <c r="B160" s="86"/>
    </row>
    <row r="161" spans="1:2" x14ac:dyDescent="0.25">
      <c r="A161" s="85"/>
      <c r="B161" s="86"/>
    </row>
    <row r="162" spans="1:2" x14ac:dyDescent="0.25">
      <c r="A162" s="85"/>
      <c r="B162" s="86"/>
    </row>
    <row r="163" spans="1:2" x14ac:dyDescent="0.25">
      <c r="A163" s="85"/>
      <c r="B163" s="86"/>
    </row>
    <row r="164" spans="1:2" x14ac:dyDescent="0.25">
      <c r="A164" s="85"/>
      <c r="B164" s="86"/>
    </row>
    <row r="165" spans="1:2" x14ac:dyDescent="0.25">
      <c r="A165" s="85"/>
      <c r="B165" s="86"/>
    </row>
    <row r="166" spans="1:2" x14ac:dyDescent="0.25">
      <c r="A166" s="85"/>
      <c r="B166" s="86"/>
    </row>
    <row r="167" spans="1:2" x14ac:dyDescent="0.25">
      <c r="A167" s="85"/>
      <c r="B167" s="86"/>
    </row>
    <row r="168" spans="1:2" x14ac:dyDescent="0.25">
      <c r="A168" s="85"/>
      <c r="B168" s="86"/>
    </row>
    <row r="169" spans="1:2" x14ac:dyDescent="0.25">
      <c r="A169" s="85"/>
      <c r="B169" s="86"/>
    </row>
    <row r="170" spans="1:2" x14ac:dyDescent="0.25">
      <c r="A170" s="85"/>
      <c r="B170" s="86"/>
    </row>
    <row r="171" spans="1:2" x14ac:dyDescent="0.25">
      <c r="A171" s="85"/>
      <c r="B171" s="86"/>
    </row>
    <row r="172" spans="1:2" x14ac:dyDescent="0.25">
      <c r="A172" s="85"/>
      <c r="B172" s="86"/>
    </row>
    <row r="173" spans="1:2" x14ac:dyDescent="0.25">
      <c r="A173" s="85"/>
      <c r="B173" s="86"/>
    </row>
    <row r="174" spans="1:2" x14ac:dyDescent="0.25">
      <c r="A174" s="85"/>
      <c r="B174" s="86"/>
    </row>
    <row r="175" spans="1:2" x14ac:dyDescent="0.25">
      <c r="A175" s="85"/>
      <c r="B175" s="86"/>
    </row>
    <row r="176" spans="1:2" x14ac:dyDescent="0.25">
      <c r="A176" s="85"/>
      <c r="B176" s="86"/>
    </row>
    <row r="177" spans="1:2" x14ac:dyDescent="0.25">
      <c r="A177" s="85"/>
      <c r="B177" s="86"/>
    </row>
    <row r="178" spans="1:2" x14ac:dyDescent="0.25">
      <c r="A178" s="85"/>
      <c r="B178" s="86"/>
    </row>
    <row r="179" spans="1:2" x14ac:dyDescent="0.25">
      <c r="A179" s="85"/>
      <c r="B179" s="86"/>
    </row>
    <row r="180" spans="1:2" x14ac:dyDescent="0.25">
      <c r="A180" s="85"/>
      <c r="B180" s="86"/>
    </row>
    <row r="181" spans="1:2" x14ac:dyDescent="0.25">
      <c r="A181" s="85"/>
      <c r="B181" s="86"/>
    </row>
    <row r="182" spans="1:2" x14ac:dyDescent="0.25">
      <c r="A182" s="85"/>
      <c r="B182" s="86"/>
    </row>
    <row r="183" spans="1:2" x14ac:dyDescent="0.25">
      <c r="A183" s="85"/>
      <c r="B183" s="86"/>
    </row>
    <row r="184" spans="1:2" x14ac:dyDescent="0.25">
      <c r="A184" s="85"/>
      <c r="B184" s="86"/>
    </row>
    <row r="185" spans="1:2" x14ac:dyDescent="0.25">
      <c r="A185" s="85"/>
      <c r="B185" s="86"/>
    </row>
    <row r="186" spans="1:2" x14ac:dyDescent="0.25">
      <c r="A186" s="85"/>
      <c r="B186" s="86"/>
    </row>
    <row r="187" spans="1:2" x14ac:dyDescent="0.25">
      <c r="A187" s="85"/>
      <c r="B187" s="86"/>
    </row>
    <row r="188" spans="1:2" x14ac:dyDescent="0.25">
      <c r="A188" s="85"/>
      <c r="B188" s="86"/>
    </row>
    <row r="189" spans="1:2" x14ac:dyDescent="0.25">
      <c r="A189" s="85"/>
      <c r="B189" s="86"/>
    </row>
    <row r="190" spans="1:2" x14ac:dyDescent="0.25">
      <c r="A190" s="85"/>
      <c r="B190" s="86"/>
    </row>
    <row r="191" spans="1:2" x14ac:dyDescent="0.25">
      <c r="A191" s="85"/>
      <c r="B191" s="86"/>
    </row>
    <row r="192" spans="1:2" x14ac:dyDescent="0.25">
      <c r="A192" s="85"/>
      <c r="B192" s="86"/>
    </row>
    <row r="193" spans="1:2" x14ac:dyDescent="0.25">
      <c r="A193" s="85"/>
      <c r="B193" s="86"/>
    </row>
    <row r="194" spans="1:2" x14ac:dyDescent="0.25">
      <c r="A194" s="85"/>
      <c r="B194" s="86"/>
    </row>
    <row r="195" spans="1:2" x14ac:dyDescent="0.25">
      <c r="A195" s="85"/>
      <c r="B195" s="86"/>
    </row>
    <row r="196" spans="1:2" x14ac:dyDescent="0.25">
      <c r="A196" s="85"/>
      <c r="B196" s="86"/>
    </row>
    <row r="197" spans="1:2" x14ac:dyDescent="0.25">
      <c r="A197" s="85"/>
      <c r="B197" s="86"/>
    </row>
    <row r="198" spans="1:2" x14ac:dyDescent="0.25">
      <c r="A198" s="85"/>
      <c r="B198" s="86"/>
    </row>
    <row r="199" spans="1:2" x14ac:dyDescent="0.25">
      <c r="A199" s="85"/>
      <c r="B199" s="86"/>
    </row>
    <row r="200" spans="1:2" x14ac:dyDescent="0.25">
      <c r="A200" s="85"/>
      <c r="B200" s="86"/>
    </row>
    <row r="201" spans="1:2" x14ac:dyDescent="0.25">
      <c r="A201" s="85"/>
      <c r="B201" s="86"/>
    </row>
    <row r="202" spans="1:2" x14ac:dyDescent="0.25">
      <c r="A202" s="85"/>
      <c r="B202" s="86"/>
    </row>
    <row r="203" spans="1:2" x14ac:dyDescent="0.25">
      <c r="A203" s="85"/>
      <c r="B203" s="86"/>
    </row>
    <row r="204" spans="1:2" x14ac:dyDescent="0.25">
      <c r="A204" s="85"/>
      <c r="B204" s="86"/>
    </row>
    <row r="205" spans="1:2" x14ac:dyDescent="0.25">
      <c r="A205" s="85"/>
      <c r="B205" s="86"/>
    </row>
    <row r="206" spans="1:2" x14ac:dyDescent="0.25">
      <c r="A206" s="85"/>
      <c r="B206" s="86"/>
    </row>
    <row r="207" spans="1:2" x14ac:dyDescent="0.25">
      <c r="A207" s="85"/>
      <c r="B207" s="86"/>
    </row>
    <row r="208" spans="1:2" x14ac:dyDescent="0.25">
      <c r="A208" s="85"/>
      <c r="B208" s="86"/>
    </row>
    <row r="209" spans="1:2" x14ac:dyDescent="0.25">
      <c r="A209" s="85"/>
      <c r="B209" s="86"/>
    </row>
    <row r="210" spans="1:2" x14ac:dyDescent="0.25">
      <c r="A210" s="85"/>
      <c r="B210" s="86"/>
    </row>
    <row r="211" spans="1:2" x14ac:dyDescent="0.25">
      <c r="A211" s="85"/>
      <c r="B211" s="86"/>
    </row>
    <row r="212" spans="1:2" x14ac:dyDescent="0.25">
      <c r="A212" s="85"/>
      <c r="B212" s="86"/>
    </row>
    <row r="213" spans="1:2" x14ac:dyDescent="0.25">
      <c r="A213" s="85"/>
      <c r="B213" s="86"/>
    </row>
    <row r="214" spans="1:2" x14ac:dyDescent="0.25">
      <c r="A214" s="85"/>
      <c r="B214" s="86"/>
    </row>
    <row r="215" spans="1:2" x14ac:dyDescent="0.25">
      <c r="A215" s="85"/>
      <c r="B215" s="86"/>
    </row>
    <row r="216" spans="1:2" x14ac:dyDescent="0.25">
      <c r="A216" s="85"/>
      <c r="B216" s="86"/>
    </row>
    <row r="217" spans="1:2" x14ac:dyDescent="0.25">
      <c r="A217" s="85"/>
      <c r="B217" s="86"/>
    </row>
    <row r="218" spans="1:2" x14ac:dyDescent="0.25">
      <c r="A218" s="85"/>
      <c r="B218" s="86"/>
    </row>
    <row r="219" spans="1:2" x14ac:dyDescent="0.25">
      <c r="A219" s="85"/>
      <c r="B219" s="86"/>
    </row>
    <row r="220" spans="1:2" x14ac:dyDescent="0.25">
      <c r="A220" s="85"/>
      <c r="B220" s="86"/>
    </row>
    <row r="221" spans="1:2" x14ac:dyDescent="0.25">
      <c r="A221" s="85"/>
      <c r="B221" s="86"/>
    </row>
    <row r="222" spans="1:2" x14ac:dyDescent="0.25">
      <c r="A222" s="85"/>
      <c r="B222" s="86"/>
    </row>
    <row r="223" spans="1:2" x14ac:dyDescent="0.25">
      <c r="A223" s="85"/>
      <c r="B223" s="86"/>
    </row>
    <row r="224" spans="1:2" x14ac:dyDescent="0.25">
      <c r="A224" s="85"/>
      <c r="B224" s="86"/>
    </row>
    <row r="225" spans="1:2" x14ac:dyDescent="0.25">
      <c r="A225" s="85"/>
      <c r="B225" s="86"/>
    </row>
    <row r="226" spans="1:2" x14ac:dyDescent="0.25">
      <c r="A226" s="85"/>
      <c r="B226" s="86"/>
    </row>
    <row r="227" spans="1:2" x14ac:dyDescent="0.25">
      <c r="A227" s="85"/>
      <c r="B227" s="86"/>
    </row>
    <row r="228" spans="1:2" x14ac:dyDescent="0.25">
      <c r="A228" s="85"/>
      <c r="B228" s="86"/>
    </row>
    <row r="229" spans="1:2" x14ac:dyDescent="0.25">
      <c r="A229" s="85"/>
      <c r="B229" s="86"/>
    </row>
    <row r="230" spans="1:2" x14ac:dyDescent="0.25">
      <c r="A230" s="85"/>
      <c r="B230" s="86"/>
    </row>
    <row r="231" spans="1:2" x14ac:dyDescent="0.25">
      <c r="A231" s="85"/>
      <c r="B231" s="86"/>
    </row>
    <row r="232" spans="1:2" x14ac:dyDescent="0.25">
      <c r="A232" s="85"/>
      <c r="B232" s="86"/>
    </row>
    <row r="233" spans="1:2" x14ac:dyDescent="0.25">
      <c r="A233" s="85"/>
      <c r="B233" s="86"/>
    </row>
    <row r="234" spans="1:2" x14ac:dyDescent="0.25">
      <c r="A234" s="85"/>
      <c r="B234" s="86"/>
    </row>
    <row r="235" spans="1:2" x14ac:dyDescent="0.25">
      <c r="A235" s="85"/>
      <c r="B235" s="86"/>
    </row>
    <row r="236" spans="1:2" x14ac:dyDescent="0.25">
      <c r="A236" s="85"/>
      <c r="B236" s="86"/>
    </row>
    <row r="237" spans="1:2" x14ac:dyDescent="0.25">
      <c r="A237" s="85"/>
      <c r="B237" s="86"/>
    </row>
    <row r="238" spans="1:2" x14ac:dyDescent="0.25">
      <c r="A238" s="85"/>
      <c r="B238" s="86"/>
    </row>
    <row r="239" spans="1:2" x14ac:dyDescent="0.25">
      <c r="A239" s="85"/>
      <c r="B239" s="86"/>
    </row>
    <row r="240" spans="1:2" x14ac:dyDescent="0.25">
      <c r="A240" s="85"/>
      <c r="B240" s="86"/>
    </row>
    <row r="241" spans="1:2" x14ac:dyDescent="0.25">
      <c r="A241" s="85"/>
      <c r="B241" s="86"/>
    </row>
    <row r="242" spans="1:2" x14ac:dyDescent="0.25">
      <c r="A242" s="85"/>
      <c r="B242" s="86"/>
    </row>
    <row r="243" spans="1:2" x14ac:dyDescent="0.25">
      <c r="A243" s="85"/>
      <c r="B243" s="86"/>
    </row>
    <row r="244" spans="1:2" x14ac:dyDescent="0.25">
      <c r="A244" s="85"/>
      <c r="B244" s="86"/>
    </row>
    <row r="245" spans="1:2" x14ac:dyDescent="0.25">
      <c r="A245" s="85"/>
      <c r="B245" s="86"/>
    </row>
    <row r="246" spans="1:2" x14ac:dyDescent="0.25">
      <c r="A246" s="85"/>
      <c r="B246" s="86"/>
    </row>
    <row r="247" spans="1:2" x14ac:dyDescent="0.25">
      <c r="A247" s="85"/>
      <c r="B247" s="86"/>
    </row>
    <row r="248" spans="1:2" x14ac:dyDescent="0.25">
      <c r="A248" s="85"/>
      <c r="B248" s="86"/>
    </row>
    <row r="249" spans="1:2" x14ac:dyDescent="0.25">
      <c r="A249" s="85"/>
      <c r="B249" s="86"/>
    </row>
    <row r="250" spans="1:2" x14ac:dyDescent="0.25">
      <c r="A250" s="85"/>
      <c r="B250" s="86"/>
    </row>
    <row r="251" spans="1:2" x14ac:dyDescent="0.25">
      <c r="A251" s="85"/>
      <c r="B251" s="86"/>
    </row>
    <row r="252" spans="1:2" x14ac:dyDescent="0.25">
      <c r="A252" s="85"/>
      <c r="B252" s="86"/>
    </row>
    <row r="253" spans="1:2" x14ac:dyDescent="0.25">
      <c r="A253" s="85"/>
      <c r="B253" s="86"/>
    </row>
    <row r="254" spans="1:2" x14ac:dyDescent="0.25">
      <c r="A254" s="85"/>
      <c r="B254" s="86"/>
    </row>
    <row r="255" spans="1:2" x14ac:dyDescent="0.25">
      <c r="A255" s="85"/>
      <c r="B255" s="86"/>
    </row>
    <row r="256" spans="1:2" x14ac:dyDescent="0.25">
      <c r="A256" s="85"/>
      <c r="B256" s="86"/>
    </row>
    <row r="257" spans="1:2" x14ac:dyDescent="0.25">
      <c r="A257" s="85"/>
      <c r="B257" s="86"/>
    </row>
    <row r="258" spans="1:2" x14ac:dyDescent="0.25">
      <c r="A258" s="85"/>
      <c r="B258" s="86"/>
    </row>
    <row r="259" spans="1:2" x14ac:dyDescent="0.25">
      <c r="A259" s="85"/>
      <c r="B259" s="86"/>
    </row>
    <row r="260" spans="1:2" x14ac:dyDescent="0.25">
      <c r="A260" s="85"/>
      <c r="B260" s="86"/>
    </row>
    <row r="261" spans="1:2" x14ac:dyDescent="0.25">
      <c r="A261" s="85"/>
      <c r="B261" s="86"/>
    </row>
    <row r="262" spans="1:2" x14ac:dyDescent="0.25">
      <c r="A262" s="85"/>
      <c r="B262" s="86"/>
    </row>
    <row r="263" spans="1:2" x14ac:dyDescent="0.25">
      <c r="A263" s="85"/>
      <c r="B263" s="86"/>
    </row>
    <row r="264" spans="1:2" x14ac:dyDescent="0.25">
      <c r="A264" s="85"/>
      <c r="B264" s="86"/>
    </row>
    <row r="265" spans="1:2" x14ac:dyDescent="0.25">
      <c r="A265" s="85"/>
      <c r="B265" s="86"/>
    </row>
    <row r="266" spans="1:2" x14ac:dyDescent="0.25">
      <c r="A266" s="85"/>
      <c r="B266" s="86"/>
    </row>
    <row r="267" spans="1:2" x14ac:dyDescent="0.25">
      <c r="A267" s="85"/>
      <c r="B267" s="86"/>
    </row>
    <row r="268" spans="1:2" x14ac:dyDescent="0.25">
      <c r="A268" s="85"/>
      <c r="B268" s="86"/>
    </row>
    <row r="269" spans="1:2" x14ac:dyDescent="0.25">
      <c r="A269" s="85"/>
      <c r="B269" s="86"/>
    </row>
    <row r="270" spans="1:2" x14ac:dyDescent="0.25">
      <c r="A270" s="85"/>
      <c r="B270" s="86"/>
    </row>
    <row r="271" spans="1:2" x14ac:dyDescent="0.25">
      <c r="A271" s="85"/>
      <c r="B271" s="86"/>
    </row>
    <row r="272" spans="1:2" x14ac:dyDescent="0.25">
      <c r="A272" s="85"/>
      <c r="B272" s="86"/>
    </row>
    <row r="273" spans="1:2" x14ac:dyDescent="0.25">
      <c r="A273" s="85"/>
      <c r="B273" s="86"/>
    </row>
    <row r="274" spans="1:2" x14ac:dyDescent="0.25">
      <c r="A274" s="85"/>
      <c r="B274" s="86"/>
    </row>
    <row r="275" spans="1:2" x14ac:dyDescent="0.25">
      <c r="A275" s="85"/>
      <c r="B275" s="86"/>
    </row>
    <row r="276" spans="1:2" x14ac:dyDescent="0.25">
      <c r="A276" s="85"/>
      <c r="B276" s="86"/>
    </row>
    <row r="277" spans="1:2" x14ac:dyDescent="0.25">
      <c r="A277" s="85"/>
      <c r="B277" s="86"/>
    </row>
    <row r="278" spans="1:2" x14ac:dyDescent="0.25">
      <c r="A278" s="85"/>
      <c r="B278" s="86"/>
    </row>
    <row r="279" spans="1:2" x14ac:dyDescent="0.25">
      <c r="A279" s="85"/>
      <c r="B279" s="86"/>
    </row>
    <row r="280" spans="1:2" x14ac:dyDescent="0.25">
      <c r="A280" s="85"/>
      <c r="B280" s="86"/>
    </row>
    <row r="281" spans="1:2" x14ac:dyDescent="0.25">
      <c r="A281" s="85"/>
      <c r="B281" s="86"/>
    </row>
    <row r="282" spans="1:2" x14ac:dyDescent="0.25">
      <c r="A282" s="85"/>
      <c r="B282" s="86"/>
    </row>
    <row r="283" spans="1:2" x14ac:dyDescent="0.25">
      <c r="A283" s="85"/>
      <c r="B283" s="86"/>
    </row>
    <row r="284" spans="1:2" x14ac:dyDescent="0.25">
      <c r="A284" s="85"/>
      <c r="B284" s="86"/>
    </row>
    <row r="285" spans="1:2" x14ac:dyDescent="0.25">
      <c r="A285" s="85"/>
      <c r="B285" s="86"/>
    </row>
    <row r="286" spans="1:2" x14ac:dyDescent="0.25">
      <c r="A286" s="85"/>
      <c r="B286" s="86"/>
    </row>
    <row r="287" spans="1:2" x14ac:dyDescent="0.25">
      <c r="A287" s="85"/>
      <c r="B287" s="86"/>
    </row>
    <row r="288" spans="1:2" x14ac:dyDescent="0.25">
      <c r="A288" s="85"/>
      <c r="B288" s="86"/>
    </row>
    <row r="289" spans="1:2" x14ac:dyDescent="0.25">
      <c r="A289" s="85"/>
      <c r="B289" s="86"/>
    </row>
    <row r="290" spans="1:2" x14ac:dyDescent="0.25">
      <c r="A290" s="85"/>
      <c r="B290" s="86"/>
    </row>
    <row r="291" spans="1:2" x14ac:dyDescent="0.25">
      <c r="A291" s="85"/>
      <c r="B291" s="86"/>
    </row>
    <row r="292" spans="1:2" x14ac:dyDescent="0.25">
      <c r="A292" s="85"/>
      <c r="B292" s="86"/>
    </row>
    <row r="293" spans="1:2" x14ac:dyDescent="0.25">
      <c r="A293" s="85"/>
      <c r="B293" s="86"/>
    </row>
    <row r="294" spans="1:2" x14ac:dyDescent="0.25">
      <c r="A294" s="85"/>
      <c r="B294" s="86"/>
    </row>
    <row r="295" spans="1:2" x14ac:dyDescent="0.25">
      <c r="A295" s="85"/>
      <c r="B295" s="86"/>
    </row>
    <row r="296" spans="1:2" x14ac:dyDescent="0.25">
      <c r="A296" s="85"/>
      <c r="B296" s="86"/>
    </row>
    <row r="297" spans="1:2" x14ac:dyDescent="0.25">
      <c r="A297" s="85"/>
      <c r="B297" s="86"/>
    </row>
    <row r="298" spans="1:2" x14ac:dyDescent="0.25">
      <c r="A298" s="85"/>
      <c r="B298" s="86"/>
    </row>
    <row r="299" spans="1:2" x14ac:dyDescent="0.25">
      <c r="A299" s="85"/>
      <c r="B299" s="86"/>
    </row>
    <row r="300" spans="1:2" x14ac:dyDescent="0.25">
      <c r="A300" s="85"/>
      <c r="B300" s="86"/>
    </row>
    <row r="301" spans="1:2" x14ac:dyDescent="0.25">
      <c r="A301" s="85"/>
      <c r="B301" s="86"/>
    </row>
    <row r="302" spans="1:2" x14ac:dyDescent="0.25">
      <c r="A302" s="85"/>
      <c r="B302" s="86"/>
    </row>
    <row r="303" spans="1:2" x14ac:dyDescent="0.25">
      <c r="A303" s="85"/>
      <c r="B303" s="86"/>
    </row>
    <row r="304" spans="1:2" x14ac:dyDescent="0.25">
      <c r="A304" s="85"/>
      <c r="B304" s="86"/>
    </row>
    <row r="305" spans="1:2" x14ac:dyDescent="0.25">
      <c r="A305" s="85"/>
      <c r="B305" s="86"/>
    </row>
    <row r="306" spans="1:2" x14ac:dyDescent="0.25">
      <c r="A306" s="85"/>
      <c r="B306" s="86"/>
    </row>
    <row r="307" spans="1:2" x14ac:dyDescent="0.25">
      <c r="A307" s="85"/>
      <c r="B307" s="86"/>
    </row>
    <row r="308" spans="1:2" x14ac:dyDescent="0.25">
      <c r="A308" s="85"/>
      <c r="B308" s="86"/>
    </row>
    <row r="309" spans="1:2" x14ac:dyDescent="0.25">
      <c r="A309" s="85"/>
      <c r="B309" s="86"/>
    </row>
    <row r="310" spans="1:2" x14ac:dyDescent="0.25">
      <c r="A310" s="85"/>
      <c r="B310" s="86"/>
    </row>
    <row r="311" spans="1:2" x14ac:dyDescent="0.25">
      <c r="A311" s="85"/>
      <c r="B311" s="86"/>
    </row>
    <row r="312" spans="1:2" x14ac:dyDescent="0.25">
      <c r="A312" s="85"/>
      <c r="B312" s="86"/>
    </row>
    <row r="313" spans="1:2" x14ac:dyDescent="0.25">
      <c r="A313" s="85"/>
      <c r="B313" s="86"/>
    </row>
    <row r="314" spans="1:2" x14ac:dyDescent="0.25">
      <c r="A314" s="85"/>
      <c r="B314" s="86"/>
    </row>
    <row r="315" spans="1:2" x14ac:dyDescent="0.25">
      <c r="A315" s="85"/>
      <c r="B315" s="86"/>
    </row>
    <row r="316" spans="1:2" x14ac:dyDescent="0.25">
      <c r="A316" s="85"/>
      <c r="B316" s="86"/>
    </row>
    <row r="317" spans="1:2" x14ac:dyDescent="0.25">
      <c r="A317" s="85"/>
      <c r="B317" s="86"/>
    </row>
    <row r="318" spans="1:2" x14ac:dyDescent="0.25">
      <c r="A318" s="85"/>
      <c r="B318" s="86"/>
    </row>
    <row r="319" spans="1:2" x14ac:dyDescent="0.25">
      <c r="A319" s="85"/>
      <c r="B319" s="86"/>
    </row>
    <row r="320" spans="1:2" x14ac:dyDescent="0.25">
      <c r="A320" s="85"/>
      <c r="B320" s="86"/>
    </row>
    <row r="321" spans="1:2" x14ac:dyDescent="0.25">
      <c r="A321" s="85"/>
      <c r="B321" s="86"/>
    </row>
    <row r="322" spans="1:2" x14ac:dyDescent="0.25">
      <c r="A322" s="85"/>
      <c r="B322" s="86"/>
    </row>
    <row r="323" spans="1:2" x14ac:dyDescent="0.25">
      <c r="A323" s="85"/>
      <c r="B323" s="86"/>
    </row>
    <row r="324" spans="1:2" x14ac:dyDescent="0.25">
      <c r="A324" s="85"/>
      <c r="B324" s="86"/>
    </row>
    <row r="325" spans="1:2" x14ac:dyDescent="0.25">
      <c r="A325" s="85"/>
      <c r="B325" s="86"/>
    </row>
    <row r="326" spans="1:2" x14ac:dyDescent="0.25">
      <c r="A326" s="85"/>
      <c r="B326" s="86"/>
    </row>
    <row r="327" spans="1:2" x14ac:dyDescent="0.25">
      <c r="A327" s="85"/>
      <c r="B327" s="86"/>
    </row>
    <row r="328" spans="1:2" x14ac:dyDescent="0.25">
      <c r="A328" s="85"/>
      <c r="B328" s="86"/>
    </row>
    <row r="329" spans="1:2" x14ac:dyDescent="0.25">
      <c r="A329" s="85"/>
      <c r="B329" s="86"/>
    </row>
    <row r="330" spans="1:2" x14ac:dyDescent="0.25">
      <c r="A330" s="85"/>
      <c r="B330" s="86"/>
    </row>
    <row r="331" spans="1:2" x14ac:dyDescent="0.25">
      <c r="A331" s="85"/>
      <c r="B331" s="86"/>
    </row>
    <row r="332" spans="1:2" x14ac:dyDescent="0.25">
      <c r="A332" s="85"/>
      <c r="B332" s="86"/>
    </row>
    <row r="333" spans="1:2" x14ac:dyDescent="0.25">
      <c r="A333" s="85"/>
      <c r="B333" s="86"/>
    </row>
    <row r="334" spans="1:2" x14ac:dyDescent="0.25">
      <c r="A334" s="85"/>
      <c r="B334" s="86"/>
    </row>
    <row r="335" spans="1:2" x14ac:dyDescent="0.25">
      <c r="A335" s="85"/>
      <c r="B335" s="86"/>
    </row>
    <row r="336" spans="1:2" x14ac:dyDescent="0.25">
      <c r="A336" s="85"/>
      <c r="B336" s="86"/>
    </row>
    <row r="337" spans="1:2" x14ac:dyDescent="0.25">
      <c r="A337" s="85"/>
      <c r="B337" s="86"/>
    </row>
    <row r="338" spans="1:2" x14ac:dyDescent="0.25">
      <c r="A338" s="85"/>
      <c r="B338" s="86"/>
    </row>
    <row r="339" spans="1:2" x14ac:dyDescent="0.25">
      <c r="A339" s="85"/>
      <c r="B339" s="86"/>
    </row>
    <row r="340" spans="1:2" x14ac:dyDescent="0.25">
      <c r="A340" s="85"/>
      <c r="B340" s="86"/>
    </row>
    <row r="341" spans="1:2" x14ac:dyDescent="0.25">
      <c r="A341" s="85"/>
      <c r="B341" s="86"/>
    </row>
    <row r="342" spans="1:2" x14ac:dyDescent="0.25">
      <c r="A342" s="85"/>
      <c r="B342" s="86"/>
    </row>
    <row r="343" spans="1:2" x14ac:dyDescent="0.25">
      <c r="A343" s="85"/>
      <c r="B343" s="86"/>
    </row>
    <row r="344" spans="1:2" x14ac:dyDescent="0.25">
      <c r="A344" s="85"/>
      <c r="B344" s="86"/>
    </row>
    <row r="345" spans="1:2" x14ac:dyDescent="0.25">
      <c r="A345" s="85"/>
      <c r="B345" s="86"/>
    </row>
    <row r="346" spans="1:2" x14ac:dyDescent="0.25">
      <c r="A346" s="85"/>
      <c r="B346" s="86"/>
    </row>
    <row r="347" spans="1:2" x14ac:dyDescent="0.25">
      <c r="A347" s="85"/>
      <c r="B347" s="86"/>
    </row>
    <row r="348" spans="1:2" x14ac:dyDescent="0.25">
      <c r="A348" s="85"/>
      <c r="B348" s="86"/>
    </row>
    <row r="349" spans="1:2" x14ac:dyDescent="0.25">
      <c r="A349" s="85"/>
      <c r="B349" s="86"/>
    </row>
    <row r="350" spans="1:2" x14ac:dyDescent="0.25">
      <c r="A350" s="85"/>
      <c r="B350" s="86"/>
    </row>
    <row r="351" spans="1:2" x14ac:dyDescent="0.25">
      <c r="A351" s="85"/>
      <c r="B351" s="86"/>
    </row>
    <row r="352" spans="1:2" x14ac:dyDescent="0.25">
      <c r="A352" s="85"/>
      <c r="B352" s="86"/>
    </row>
    <row r="353" spans="1:2" x14ac:dyDescent="0.25">
      <c r="A353" s="85"/>
      <c r="B353" s="86"/>
    </row>
    <row r="354" spans="1:2" x14ac:dyDescent="0.25">
      <c r="A354" s="85"/>
      <c r="B354" s="86"/>
    </row>
    <row r="355" spans="1:2" x14ac:dyDescent="0.25">
      <c r="A355" s="85"/>
      <c r="B355" s="86"/>
    </row>
    <row r="356" spans="1:2" x14ac:dyDescent="0.25">
      <c r="A356" s="85"/>
      <c r="B356" s="86"/>
    </row>
    <row r="357" spans="1:2" x14ac:dyDescent="0.25">
      <c r="A357" s="85"/>
      <c r="B357" s="86"/>
    </row>
    <row r="358" spans="1:2" x14ac:dyDescent="0.25">
      <c r="A358" s="85"/>
      <c r="B358" s="86"/>
    </row>
    <row r="359" spans="1:2" x14ac:dyDescent="0.25">
      <c r="A359" s="85"/>
      <c r="B359" s="86"/>
    </row>
    <row r="360" spans="1:2" x14ac:dyDescent="0.25">
      <c r="A360" s="85"/>
      <c r="B360" s="86"/>
    </row>
    <row r="361" spans="1:2" x14ac:dyDescent="0.25">
      <c r="A361" s="85"/>
      <c r="B361" s="86"/>
    </row>
    <row r="362" spans="1:2" x14ac:dyDescent="0.25">
      <c r="A362" s="85"/>
      <c r="B362" s="86"/>
    </row>
    <row r="363" spans="1:2" x14ac:dyDescent="0.25">
      <c r="A363" s="85"/>
      <c r="B363" s="86"/>
    </row>
    <row r="364" spans="1:2" x14ac:dyDescent="0.25">
      <c r="A364" s="85"/>
      <c r="B364" s="86"/>
    </row>
    <row r="365" spans="1:2" x14ac:dyDescent="0.25">
      <c r="A365" s="85"/>
      <c r="B365" s="86"/>
    </row>
    <row r="366" spans="1:2" x14ac:dyDescent="0.25">
      <c r="A366" s="85"/>
      <c r="B366" s="86"/>
    </row>
    <row r="367" spans="1:2" x14ac:dyDescent="0.25">
      <c r="A367" s="85"/>
      <c r="B367" s="86"/>
    </row>
    <row r="368" spans="1:2" x14ac:dyDescent="0.25">
      <c r="A368" s="85"/>
      <c r="B368" s="86"/>
    </row>
    <row r="369" spans="1:2" x14ac:dyDescent="0.25">
      <c r="A369" s="85"/>
      <c r="B369" s="86"/>
    </row>
    <row r="370" spans="1:2" x14ac:dyDescent="0.25">
      <c r="A370" s="85"/>
      <c r="B370" s="86"/>
    </row>
    <row r="371" spans="1:2" x14ac:dyDescent="0.25">
      <c r="A371" s="85"/>
      <c r="B371" s="86"/>
    </row>
    <row r="372" spans="1:2" x14ac:dyDescent="0.25">
      <c r="A372" s="85"/>
      <c r="B372" s="86"/>
    </row>
    <row r="373" spans="1:2" x14ac:dyDescent="0.25">
      <c r="A373" s="85"/>
      <c r="B373" s="86"/>
    </row>
    <row r="374" spans="1:2" x14ac:dyDescent="0.25">
      <c r="A374" s="85"/>
      <c r="B374" s="86"/>
    </row>
    <row r="375" spans="1:2" x14ac:dyDescent="0.25">
      <c r="A375" s="85"/>
      <c r="B375" s="86"/>
    </row>
    <row r="376" spans="1:2" x14ac:dyDescent="0.25">
      <c r="A376" s="85"/>
      <c r="B376" s="86"/>
    </row>
    <row r="377" spans="1:2" x14ac:dyDescent="0.25">
      <c r="A377" s="85"/>
      <c r="B377" s="86"/>
    </row>
    <row r="378" spans="1:2" x14ac:dyDescent="0.25">
      <c r="A378" s="85"/>
      <c r="B378" s="86"/>
    </row>
    <row r="379" spans="1:2" x14ac:dyDescent="0.25">
      <c r="A379" s="85"/>
      <c r="B379" s="86"/>
    </row>
    <row r="380" spans="1:2" x14ac:dyDescent="0.25">
      <c r="A380" s="85"/>
      <c r="B380" s="86"/>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CARATULA</vt:lpstr>
      <vt:lpstr>A-3(SEMESTRAL)</vt:lpstr>
      <vt:lpstr>A-3.1Reposición</vt:lpstr>
      <vt:lpstr>Programacion</vt:lpstr>
      <vt:lpstr>Form L1</vt:lpstr>
      <vt:lpstr>Feriados</vt:lpstr>
      <vt:lpstr>CARATULA!OLE_LINK1</vt:lpstr>
      <vt:lpstr>'Form L1'!OLE_LINK1</vt:lpstr>
      <vt:lpstr>'A-3(SEMESTRAL)'!Print_Area</vt:lpstr>
      <vt:lpstr>'A-3.1Reposición'!Print_Area</vt:lpstr>
      <vt:lpstr>'Form L1'!Print_Area</vt:lpstr>
      <vt:lpstr>'A-3(SEMESTRAL)'!Print_Titles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Rider Revollo Torrico</dc:creator>
  <cp:lastModifiedBy>Edson</cp:lastModifiedBy>
  <cp:lastPrinted>2018-01-29T16:01:23Z</cp:lastPrinted>
  <dcterms:created xsi:type="dcterms:W3CDTF">2012-01-25T20:29:40Z</dcterms:created>
  <dcterms:modified xsi:type="dcterms:W3CDTF">2018-08-01T21:37:47Z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d3d9aed2-47e6-42de-ae30-67dd31dbaa9a</vt:lpwstr>
  </property>
</Properties>
</file>