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/Users/omarboussaid/Desktop/  1000 -- Dossiers de travail résidentiels/1---Super Classe/3--enseignements/1--2023-2024/2--M1 INFORMATIQUE/3--TP MEDICODENT 2024/"/>
    </mc:Choice>
  </mc:AlternateContent>
  <xr:revisionPtr revIDLastSave="0" documentId="13_ncr:1_{AC27BC07-1E6F-924A-8D8F-4C4DBC656ED8}" xr6:coauthVersionLast="47" xr6:coauthVersionMax="47" xr10:uidLastSave="{00000000-0000-0000-0000-000000000000}"/>
  <bookViews>
    <workbookView xWindow="14260" yWindow="500" windowWidth="35920" windowHeight="26540" tabRatio="958" firstSheet="1" activeTab="12" xr2:uid="{00000000-000D-0000-FFFF-FFFF00000000}"/>
  </bookViews>
  <sheets>
    <sheet name="Star Schema" sheetId="39" r:id="rId1"/>
    <sheet name="Type_Patient" sheetId="26" r:id="rId2"/>
    <sheet name="Type_Paiement" sheetId="25" r:id="rId3"/>
    <sheet name="Semaine" sheetId="23" r:id="rId4"/>
    <sheet name="Mois" sheetId="20" r:id="rId5"/>
    <sheet name="Jours_Féries" sheetId="34" r:id="rId6"/>
    <sheet name="Data 2017" sheetId="31" r:id="rId7"/>
    <sheet name="2018" sheetId="35" r:id="rId8"/>
    <sheet name="2019" sheetId="36" r:id="rId9"/>
    <sheet name="2020" sheetId="37" r:id="rId10"/>
    <sheet name="2021" sheetId="38" r:id="rId11"/>
    <sheet name="2022" sheetId="40" r:id="rId12"/>
    <sheet name="2023" sheetId="41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7" i="31" l="1"/>
  <c r="L98" i="31"/>
  <c r="L88" i="31"/>
  <c r="L79" i="31"/>
  <c r="L70" i="31"/>
  <c r="M80" i="31"/>
  <c r="L80" i="31"/>
  <c r="M71" i="31"/>
  <c r="L71" i="31"/>
  <c r="L61" i="31"/>
  <c r="L52" i="31"/>
  <c r="L42" i="31"/>
  <c r="L33" i="31"/>
  <c r="L24" i="31"/>
  <c r="L15" i="31"/>
  <c r="L6" i="31"/>
  <c r="N10" i="31"/>
  <c r="N11" i="31"/>
  <c r="N12" i="31"/>
  <c r="N13" i="31"/>
  <c r="N9" i="31"/>
  <c r="N19" i="31"/>
  <c r="N20" i="31"/>
  <c r="N21" i="31"/>
  <c r="N22" i="31"/>
  <c r="N18" i="31"/>
  <c r="N28" i="31"/>
  <c r="N29" i="31"/>
  <c r="N30" i="31"/>
  <c r="N31" i="31"/>
  <c r="N27" i="31"/>
  <c r="N37" i="31"/>
  <c r="N38" i="31"/>
  <c r="N39" i="31"/>
  <c r="N40" i="31"/>
  <c r="N36" i="31"/>
  <c r="N46" i="31"/>
  <c r="N47" i="31"/>
  <c r="N48" i="31"/>
  <c r="N49" i="31"/>
  <c r="N50" i="31"/>
  <c r="N45" i="31"/>
  <c r="N56" i="31"/>
  <c r="N57" i="31"/>
  <c r="N58" i="31"/>
  <c r="N59" i="31"/>
  <c r="N55" i="31"/>
  <c r="N65" i="31"/>
  <c r="N66" i="31"/>
  <c r="N67" i="31"/>
  <c r="N68" i="31"/>
  <c r="N64" i="31"/>
  <c r="N73" i="31"/>
  <c r="N83" i="31"/>
  <c r="N84" i="31"/>
  <c r="N85" i="31"/>
  <c r="N86" i="31"/>
  <c r="N82" i="31"/>
  <c r="N91" i="31"/>
  <c r="N92" i="31"/>
  <c r="N93" i="31"/>
  <c r="N94" i="31"/>
  <c r="N95" i="31"/>
  <c r="N102" i="31"/>
  <c r="N103" i="31"/>
  <c r="N104" i="31"/>
  <c r="N105" i="31"/>
  <c r="N101" i="31"/>
  <c r="N111" i="31"/>
  <c r="N112" i="31"/>
  <c r="N113" i="31"/>
  <c r="N114" i="31"/>
  <c r="N110" i="31"/>
  <c r="N108" i="31"/>
  <c r="M108" i="31"/>
  <c r="L108" i="31"/>
  <c r="N99" i="31"/>
  <c r="M99" i="31"/>
  <c r="L99" i="31"/>
  <c r="M89" i="31"/>
  <c r="L89" i="31"/>
  <c r="N77" i="31"/>
  <c r="N76" i="31"/>
  <c r="N75" i="31"/>
  <c r="N74" i="31"/>
  <c r="N71" i="31"/>
  <c r="N62" i="31"/>
  <c r="M62" i="31"/>
  <c r="L62" i="31"/>
  <c r="N53" i="31"/>
  <c r="M53" i="31"/>
  <c r="L53" i="31"/>
  <c r="M43" i="31"/>
  <c r="L43" i="31"/>
  <c r="M34" i="31"/>
  <c r="L34" i="31"/>
  <c r="N25" i="31"/>
  <c r="M25" i="31"/>
  <c r="L25" i="31"/>
  <c r="N16" i="31"/>
  <c r="M16" i="31"/>
  <c r="L16" i="31"/>
  <c r="N7" i="31"/>
  <c r="M7" i="31"/>
  <c r="L7" i="31"/>
  <c r="N112" i="35"/>
  <c r="N113" i="35"/>
  <c r="N114" i="35"/>
  <c r="N115" i="35"/>
  <c r="N111" i="35"/>
  <c r="N103" i="35"/>
  <c r="N100" i="35" s="1"/>
  <c r="N104" i="35"/>
  <c r="N105" i="35"/>
  <c r="N106" i="35"/>
  <c r="N102" i="35"/>
  <c r="N94" i="35"/>
  <c r="N95" i="35"/>
  <c r="N96" i="35"/>
  <c r="N97" i="35"/>
  <c r="N93" i="35"/>
  <c r="N85" i="35"/>
  <c r="N86" i="35"/>
  <c r="N87" i="35"/>
  <c r="N88" i="35"/>
  <c r="N84" i="35"/>
  <c r="N75" i="35"/>
  <c r="N74" i="35"/>
  <c r="N66" i="35"/>
  <c r="N67" i="35"/>
  <c r="N68" i="35"/>
  <c r="N69" i="35"/>
  <c r="N65" i="35"/>
  <c r="N57" i="35"/>
  <c r="N58" i="35"/>
  <c r="N54" i="35" s="1"/>
  <c r="N59" i="35"/>
  <c r="N60" i="35"/>
  <c r="N56" i="35"/>
  <c r="N48" i="35"/>
  <c r="N49" i="35"/>
  <c r="N50" i="35"/>
  <c r="N51" i="35"/>
  <c r="N47" i="35"/>
  <c r="N39" i="35"/>
  <c r="N40" i="35"/>
  <c r="N41" i="35"/>
  <c r="N42" i="35"/>
  <c r="N36" i="35" s="1"/>
  <c r="N38" i="35"/>
  <c r="N30" i="35"/>
  <c r="N31" i="35"/>
  <c r="N32" i="35"/>
  <c r="N33" i="35"/>
  <c r="N29" i="35"/>
  <c r="N21" i="35"/>
  <c r="N22" i="35"/>
  <c r="N23" i="35"/>
  <c r="N24" i="35"/>
  <c r="N20" i="35"/>
  <c r="N12" i="35"/>
  <c r="N13" i="35"/>
  <c r="N14" i="35"/>
  <c r="N15" i="35"/>
  <c r="N11" i="35"/>
  <c r="L108" i="35"/>
  <c r="L99" i="35"/>
  <c r="L90" i="35"/>
  <c r="L82" i="35"/>
  <c r="L72" i="35"/>
  <c r="L62" i="35"/>
  <c r="L53" i="35"/>
  <c r="L44" i="35"/>
  <c r="L35" i="35"/>
  <c r="L26" i="35"/>
  <c r="L17" i="35"/>
  <c r="L8" i="35"/>
  <c r="N109" i="35"/>
  <c r="M109" i="35"/>
  <c r="L109" i="35"/>
  <c r="M100" i="35"/>
  <c r="L100" i="35"/>
  <c r="N91" i="35"/>
  <c r="M91" i="35"/>
  <c r="L91" i="35"/>
  <c r="L86" i="35"/>
  <c r="N78" i="35"/>
  <c r="N77" i="35"/>
  <c r="N76" i="35"/>
  <c r="N73" i="35"/>
  <c r="M54" i="35"/>
  <c r="L54" i="35"/>
  <c r="N45" i="35"/>
  <c r="M45" i="35"/>
  <c r="L45" i="35"/>
  <c r="M36" i="35"/>
  <c r="L36" i="35"/>
  <c r="N27" i="35"/>
  <c r="M27" i="35"/>
  <c r="L27" i="35"/>
  <c r="M18" i="35"/>
  <c r="L18" i="35"/>
  <c r="M9" i="35"/>
  <c r="L9" i="35"/>
  <c r="N34" i="31" l="1"/>
  <c r="N89" i="31"/>
  <c r="N43" i="31"/>
  <c r="N83" i="35"/>
  <c r="N18" i="35"/>
  <c r="N9" i="35"/>
  <c r="L83" i="36" l="1"/>
  <c r="L74" i="36"/>
  <c r="L64" i="36"/>
  <c r="L55" i="36"/>
  <c r="L46" i="36"/>
  <c r="L37" i="36"/>
  <c r="L28" i="36"/>
  <c r="L11" i="36"/>
  <c r="N15" i="36"/>
  <c r="N16" i="36"/>
  <c r="N17" i="36"/>
  <c r="N18" i="36"/>
  <c r="N14" i="36"/>
  <c r="N12" i="36" s="1"/>
  <c r="N32" i="36"/>
  <c r="N33" i="36"/>
  <c r="N34" i="36"/>
  <c r="N35" i="36"/>
  <c r="N31" i="36"/>
  <c r="N50" i="36"/>
  <c r="N51" i="36"/>
  <c r="N52" i="36"/>
  <c r="N53" i="36"/>
  <c r="N49" i="36"/>
  <c r="N41" i="36"/>
  <c r="N42" i="36"/>
  <c r="N43" i="36"/>
  <c r="N44" i="36"/>
  <c r="N40" i="36"/>
  <c r="N59" i="36"/>
  <c r="N60" i="36"/>
  <c r="N61" i="36"/>
  <c r="N62" i="36"/>
  <c r="N58" i="36"/>
  <c r="N56" i="36" s="1"/>
  <c r="N68" i="36"/>
  <c r="N69" i="36"/>
  <c r="N70" i="36"/>
  <c r="N71" i="36"/>
  <c r="N67" i="36"/>
  <c r="N87" i="36"/>
  <c r="N88" i="36"/>
  <c r="N89" i="36"/>
  <c r="N90" i="36"/>
  <c r="N86" i="36"/>
  <c r="N97" i="36"/>
  <c r="N94" i="36" s="1"/>
  <c r="N98" i="36"/>
  <c r="N99" i="36"/>
  <c r="N100" i="36"/>
  <c r="N96" i="36"/>
  <c r="N106" i="36"/>
  <c r="N107" i="36"/>
  <c r="N108" i="36"/>
  <c r="N109" i="36"/>
  <c r="N105" i="36"/>
  <c r="N115" i="36"/>
  <c r="N116" i="36"/>
  <c r="N117" i="36"/>
  <c r="N118" i="36"/>
  <c r="N114" i="36"/>
  <c r="M112" i="36"/>
  <c r="L112" i="36"/>
  <c r="L111" i="36" s="1"/>
  <c r="M103" i="36"/>
  <c r="L103" i="36"/>
  <c r="L102" i="36"/>
  <c r="M94" i="36"/>
  <c r="L94" i="36"/>
  <c r="M84" i="36"/>
  <c r="L84" i="36"/>
  <c r="N81" i="36"/>
  <c r="N80" i="36"/>
  <c r="N79" i="36"/>
  <c r="N78" i="36"/>
  <c r="N77" i="36"/>
  <c r="N75" i="36"/>
  <c r="M75" i="36"/>
  <c r="L75" i="36"/>
  <c r="N65" i="36"/>
  <c r="M65" i="36"/>
  <c r="L65" i="36"/>
  <c r="M56" i="36"/>
  <c r="L56" i="36"/>
  <c r="M47" i="36"/>
  <c r="L47" i="36"/>
  <c r="M38" i="36"/>
  <c r="L38" i="36"/>
  <c r="N29" i="36"/>
  <c r="M29" i="36"/>
  <c r="L29" i="36"/>
  <c r="N26" i="36"/>
  <c r="N25" i="36"/>
  <c r="N24" i="36"/>
  <c r="N23" i="36"/>
  <c r="M12" i="36"/>
  <c r="L12" i="36"/>
  <c r="N47" i="36" l="1"/>
  <c r="N103" i="36"/>
  <c r="N112" i="36"/>
  <c r="N38" i="36"/>
  <c r="N84" i="36"/>
  <c r="L93" i="36"/>
  <c r="O110" i="37" l="1"/>
  <c r="O111" i="37"/>
  <c r="O112" i="37"/>
  <c r="O113" i="37"/>
  <c r="O109" i="37"/>
  <c r="O101" i="37"/>
  <c r="O102" i="37"/>
  <c r="O103" i="37"/>
  <c r="O104" i="37"/>
  <c r="O100" i="37"/>
  <c r="O95" i="37"/>
  <c r="O94" i="37"/>
  <c r="O93" i="37"/>
  <c r="O92" i="37"/>
  <c r="O91" i="37"/>
  <c r="O89" i="37" s="1"/>
  <c r="M79" i="37"/>
  <c r="O82" i="37"/>
  <c r="O84" i="37"/>
  <c r="O85" i="37"/>
  <c r="O86" i="37"/>
  <c r="O83" i="37"/>
  <c r="O77" i="37"/>
  <c r="O73" i="37"/>
  <c r="O67" i="37"/>
  <c r="O66" i="37"/>
  <c r="O65" i="37"/>
  <c r="O64" i="37"/>
  <c r="O63" i="37"/>
  <c r="O55" i="37"/>
  <c r="O56" i="37"/>
  <c r="O57" i="37"/>
  <c r="O58" i="37"/>
  <c r="O54" i="37"/>
  <c r="O46" i="37"/>
  <c r="O45" i="37"/>
  <c r="O43" i="37" s="1"/>
  <c r="O47" i="37"/>
  <c r="O48" i="37"/>
  <c r="O49" i="37"/>
  <c r="O50" i="37"/>
  <c r="O40" i="37"/>
  <c r="O39" i="37"/>
  <c r="O38" i="37"/>
  <c r="O37" i="37"/>
  <c r="O36" i="37"/>
  <c r="O34" i="37" s="1"/>
  <c r="O29" i="37"/>
  <c r="O28" i="37"/>
  <c r="O27" i="37"/>
  <c r="O26" i="37"/>
  <c r="O24" i="37" s="1"/>
  <c r="O19" i="37"/>
  <c r="O20" i="37"/>
  <c r="O21" i="37"/>
  <c r="O18" i="37"/>
  <c r="O10" i="37"/>
  <c r="O11" i="37"/>
  <c r="O12" i="37"/>
  <c r="O13" i="37"/>
  <c r="O9" i="37"/>
  <c r="N107" i="37"/>
  <c r="M107" i="37"/>
  <c r="M106" i="37"/>
  <c r="N98" i="37"/>
  <c r="M98" i="37"/>
  <c r="M97" i="37" s="1"/>
  <c r="N89" i="37"/>
  <c r="M89" i="37"/>
  <c r="M88" i="37"/>
  <c r="N80" i="37"/>
  <c r="M80" i="37"/>
  <c r="O74" i="37"/>
  <c r="N71" i="37"/>
  <c r="M71" i="37"/>
  <c r="M61" i="37"/>
  <c r="N61" i="37"/>
  <c r="N52" i="37"/>
  <c r="M52" i="37"/>
  <c r="N43" i="37"/>
  <c r="M43" i="37"/>
  <c r="N34" i="37"/>
  <c r="M34" i="37"/>
  <c r="O30" i="37"/>
  <c r="N24" i="37"/>
  <c r="M24" i="37"/>
  <c r="M23" i="37"/>
  <c r="N16" i="37"/>
  <c r="M16" i="37"/>
  <c r="M15" i="37" s="1"/>
  <c r="N7" i="37"/>
  <c r="M7" i="37"/>
  <c r="M6" i="37"/>
  <c r="O16" i="37" l="1"/>
  <c r="O52" i="37"/>
  <c r="O107" i="37"/>
  <c r="O98" i="37"/>
  <c r="O80" i="37"/>
  <c r="O61" i="37"/>
  <c r="O7" i="37"/>
  <c r="M79" i="38" l="1"/>
  <c r="M70" i="38"/>
  <c r="M60" i="38"/>
  <c r="M51" i="38"/>
  <c r="M42" i="38"/>
  <c r="M32" i="38"/>
  <c r="O13" i="38"/>
  <c r="O12" i="38"/>
  <c r="O11" i="38"/>
  <c r="O10" i="38"/>
  <c r="O9" i="38"/>
  <c r="O7" i="38"/>
  <c r="N7" i="38"/>
  <c r="M7" i="38"/>
  <c r="M6" i="38" s="1"/>
  <c r="O9" i="41" l="1"/>
  <c r="O10" i="41"/>
  <c r="O11" i="41"/>
  <c r="O12" i="41"/>
  <c r="O13" i="41"/>
  <c r="J33" i="41"/>
  <c r="I33" i="41"/>
  <c r="H33" i="41"/>
  <c r="F33" i="41"/>
  <c r="E33" i="41"/>
  <c r="D33" i="41"/>
  <c r="C33" i="41"/>
  <c r="G32" i="41"/>
  <c r="G31" i="41"/>
  <c r="J29" i="41"/>
  <c r="I29" i="41"/>
  <c r="H29" i="41"/>
  <c r="F29" i="41"/>
  <c r="E29" i="41"/>
  <c r="D29" i="41"/>
  <c r="C29" i="41"/>
  <c r="G28" i="41"/>
  <c r="G27" i="41"/>
  <c r="G26" i="41"/>
  <c r="G25" i="41"/>
  <c r="G24" i="41"/>
  <c r="J22" i="41"/>
  <c r="I22" i="41"/>
  <c r="H22" i="41"/>
  <c r="F22" i="41"/>
  <c r="E22" i="41"/>
  <c r="D22" i="41"/>
  <c r="C22" i="41"/>
  <c r="G21" i="41"/>
  <c r="G20" i="41"/>
  <c r="G19" i="41"/>
  <c r="G18" i="41"/>
  <c r="G17" i="41"/>
  <c r="J15" i="41"/>
  <c r="I15" i="41"/>
  <c r="H15" i="41"/>
  <c r="F15" i="41"/>
  <c r="E15" i="41"/>
  <c r="D15" i="41"/>
  <c r="C15" i="41"/>
  <c r="G14" i="41"/>
  <c r="G13" i="41"/>
  <c r="G12" i="41"/>
  <c r="G11" i="41"/>
  <c r="G10" i="41"/>
  <c r="J8" i="41"/>
  <c r="I8" i="41"/>
  <c r="H8" i="41"/>
  <c r="F8" i="41"/>
  <c r="E8" i="41"/>
  <c r="D8" i="41"/>
  <c r="C8" i="41"/>
  <c r="G7" i="41"/>
  <c r="G6" i="41"/>
  <c r="G5" i="41"/>
  <c r="G4" i="41"/>
  <c r="B4" i="41"/>
  <c r="B5" i="41" s="1"/>
  <c r="B6" i="41" s="1"/>
  <c r="B7" i="41" s="1"/>
  <c r="B10" i="41" s="1"/>
  <c r="B11" i="41" s="1"/>
  <c r="B12" i="41" s="1"/>
  <c r="B13" i="41" s="1"/>
  <c r="B14" i="41" s="1"/>
  <c r="B17" i="41" s="1"/>
  <c r="B18" i="41" s="1"/>
  <c r="B19" i="41" s="1"/>
  <c r="B20" i="41" s="1"/>
  <c r="B21" i="41" s="1"/>
  <c r="B24" i="41" s="1"/>
  <c r="B25" i="41" s="1"/>
  <c r="B26" i="41" s="1"/>
  <c r="B27" i="41" s="1"/>
  <c r="B28" i="41" s="1"/>
  <c r="B31" i="41" s="1"/>
  <c r="B32" i="41" s="1"/>
  <c r="G3" i="41"/>
  <c r="O28" i="41"/>
  <c r="O29" i="41"/>
  <c r="O30" i="41"/>
  <c r="O31" i="41"/>
  <c r="O27" i="41"/>
  <c r="O37" i="41"/>
  <c r="O38" i="41"/>
  <c r="O39" i="41"/>
  <c r="O40" i="41"/>
  <c r="O36" i="41"/>
  <c r="O47" i="41"/>
  <c r="O46" i="41"/>
  <c r="O48" i="41"/>
  <c r="O49" i="41"/>
  <c r="O45" i="41"/>
  <c r="O56" i="41"/>
  <c r="O57" i="41"/>
  <c r="O58" i="41"/>
  <c r="O59" i="41"/>
  <c r="O55" i="41"/>
  <c r="O66" i="41"/>
  <c r="O67" i="41"/>
  <c r="O68" i="41"/>
  <c r="O69" i="41"/>
  <c r="O65" i="41"/>
  <c r="O75" i="41"/>
  <c r="O85" i="41"/>
  <c r="O86" i="41"/>
  <c r="O87" i="41"/>
  <c r="O88" i="41"/>
  <c r="O84" i="41"/>
  <c r="O94" i="41"/>
  <c r="O95" i="41"/>
  <c r="O96" i="41"/>
  <c r="O97" i="41"/>
  <c r="O93" i="41"/>
  <c r="O105" i="41"/>
  <c r="O106" i="41"/>
  <c r="O104" i="41"/>
  <c r="O112" i="41"/>
  <c r="O113" i="41"/>
  <c r="O111" i="41"/>
  <c r="J374" i="41"/>
  <c r="I374" i="41"/>
  <c r="H374" i="41"/>
  <c r="F374" i="41"/>
  <c r="E374" i="41"/>
  <c r="D374" i="41"/>
  <c r="C374" i="41"/>
  <c r="G373" i="41"/>
  <c r="G372" i="41"/>
  <c r="G371" i="41"/>
  <c r="G370" i="41"/>
  <c r="J368" i="41"/>
  <c r="I368" i="41"/>
  <c r="H368" i="41"/>
  <c r="F368" i="41"/>
  <c r="E368" i="41"/>
  <c r="D368" i="41"/>
  <c r="C368" i="41"/>
  <c r="G367" i="41"/>
  <c r="G366" i="41"/>
  <c r="G365" i="41"/>
  <c r="G364" i="41"/>
  <c r="G363" i="41"/>
  <c r="J361" i="41"/>
  <c r="I361" i="41"/>
  <c r="H361" i="41"/>
  <c r="F361" i="41"/>
  <c r="E361" i="41"/>
  <c r="D361" i="41"/>
  <c r="C361" i="41"/>
  <c r="G360" i="41"/>
  <c r="G359" i="41"/>
  <c r="G358" i="41"/>
  <c r="G357" i="41"/>
  <c r="G356" i="41"/>
  <c r="J354" i="41"/>
  <c r="I354" i="41"/>
  <c r="H354" i="41"/>
  <c r="F354" i="41"/>
  <c r="E354" i="41"/>
  <c r="D354" i="41"/>
  <c r="C354" i="41"/>
  <c r="G353" i="41"/>
  <c r="G352" i="41"/>
  <c r="G351" i="41"/>
  <c r="G350" i="41"/>
  <c r="G349" i="41"/>
  <c r="B349" i="41"/>
  <c r="B350" i="41" s="1"/>
  <c r="B351" i="41" s="1"/>
  <c r="B352" i="41" s="1"/>
  <c r="B353" i="41" s="1"/>
  <c r="B356" i="41" s="1"/>
  <c r="B357" i="41" s="1"/>
  <c r="B358" i="41" s="1"/>
  <c r="B359" i="41" s="1"/>
  <c r="B360" i="41" s="1"/>
  <c r="B363" i="41" s="1"/>
  <c r="B364" i="41" s="1"/>
  <c r="B365" i="41" s="1"/>
  <c r="B366" i="41" s="1"/>
  <c r="B367" i="41" s="1"/>
  <c r="B370" i="41" s="1"/>
  <c r="B371" i="41" s="1"/>
  <c r="B372" i="41" s="1"/>
  <c r="B373" i="41" s="1"/>
  <c r="J347" i="41"/>
  <c r="I347" i="41"/>
  <c r="H347" i="41"/>
  <c r="F347" i="41"/>
  <c r="E347" i="41"/>
  <c r="D347" i="41"/>
  <c r="C347" i="41"/>
  <c r="G346" i="41"/>
  <c r="G347" i="41" s="1"/>
  <c r="O115" i="41"/>
  <c r="O114" i="41"/>
  <c r="N109" i="41"/>
  <c r="M109" i="41"/>
  <c r="O103" i="41"/>
  <c r="O102" i="41"/>
  <c r="N100" i="41"/>
  <c r="M100" i="41"/>
  <c r="J344" i="41"/>
  <c r="I344" i="41"/>
  <c r="H344" i="41"/>
  <c r="F344" i="41"/>
  <c r="E344" i="41"/>
  <c r="D344" i="41"/>
  <c r="C344" i="41"/>
  <c r="G343" i="41"/>
  <c r="G342" i="41"/>
  <c r="G341" i="41"/>
  <c r="G340" i="41"/>
  <c r="J338" i="41"/>
  <c r="I338" i="41"/>
  <c r="H338" i="41"/>
  <c r="F338" i="41"/>
  <c r="E338" i="41"/>
  <c r="D338" i="41"/>
  <c r="C338" i="41"/>
  <c r="G337" i="41"/>
  <c r="G336" i="41"/>
  <c r="G335" i="41"/>
  <c r="G334" i="41"/>
  <c r="G333" i="41"/>
  <c r="J331" i="41"/>
  <c r="I331" i="41"/>
  <c r="H331" i="41"/>
  <c r="F331" i="41"/>
  <c r="E331" i="41"/>
  <c r="D331" i="41"/>
  <c r="C331" i="41"/>
  <c r="G330" i="41"/>
  <c r="G329" i="41"/>
  <c r="G328" i="41"/>
  <c r="G327" i="41"/>
  <c r="G326" i="41"/>
  <c r="J324" i="41"/>
  <c r="I324" i="41"/>
  <c r="H324" i="41"/>
  <c r="F324" i="41"/>
  <c r="E324" i="41"/>
  <c r="D324" i="41"/>
  <c r="C324" i="41"/>
  <c r="G322" i="41"/>
  <c r="G321" i="41"/>
  <c r="G320" i="41"/>
  <c r="G319" i="41"/>
  <c r="J317" i="41"/>
  <c r="I317" i="41"/>
  <c r="H317" i="41"/>
  <c r="F317" i="41"/>
  <c r="E317" i="41"/>
  <c r="D317" i="41"/>
  <c r="C317" i="41"/>
  <c r="G316" i="41"/>
  <c r="G315" i="41"/>
  <c r="B315" i="41"/>
  <c r="B316" i="41" s="1"/>
  <c r="B319" i="41" s="1"/>
  <c r="B320" i="41" s="1"/>
  <c r="B321" i="41" s="1"/>
  <c r="B322" i="41" s="1"/>
  <c r="B323" i="41" s="1"/>
  <c r="B326" i="41" s="1"/>
  <c r="B327" i="41" s="1"/>
  <c r="B328" i="41" s="1"/>
  <c r="B329" i="41" s="1"/>
  <c r="B330" i="41" s="1"/>
  <c r="B333" i="41" s="1"/>
  <c r="B334" i="41" s="1"/>
  <c r="B335" i="41" s="1"/>
  <c r="B336" i="41" s="1"/>
  <c r="B337" i="41" s="1"/>
  <c r="B340" i="41" s="1"/>
  <c r="B341" i="41" s="1"/>
  <c r="B342" i="41" s="1"/>
  <c r="B343" i="41" s="1"/>
  <c r="N91" i="41"/>
  <c r="M91" i="41"/>
  <c r="J312" i="41"/>
  <c r="I312" i="41"/>
  <c r="H312" i="41"/>
  <c r="F312" i="41"/>
  <c r="E312" i="41"/>
  <c r="D312" i="41"/>
  <c r="C312" i="41"/>
  <c r="G311" i="41"/>
  <c r="G312" i="41" s="1"/>
  <c r="J308" i="41"/>
  <c r="I308" i="41"/>
  <c r="H308" i="41"/>
  <c r="F308" i="41"/>
  <c r="E308" i="41"/>
  <c r="D308" i="41"/>
  <c r="C308" i="41"/>
  <c r="G307" i="41"/>
  <c r="G306" i="41"/>
  <c r="G305" i="41"/>
  <c r="G304" i="41"/>
  <c r="G303" i="41"/>
  <c r="J301" i="41"/>
  <c r="I301" i="41"/>
  <c r="H301" i="41"/>
  <c r="F301" i="41"/>
  <c r="E301" i="41"/>
  <c r="D301" i="41"/>
  <c r="C301" i="41"/>
  <c r="G300" i="41"/>
  <c r="G299" i="41"/>
  <c r="G298" i="41"/>
  <c r="G297" i="41"/>
  <c r="G296" i="41"/>
  <c r="J294" i="41"/>
  <c r="I294" i="41"/>
  <c r="H294" i="41"/>
  <c r="F294" i="41"/>
  <c r="E294" i="41"/>
  <c r="D294" i="41"/>
  <c r="C294" i="41"/>
  <c r="G293" i="41"/>
  <c r="G292" i="41"/>
  <c r="G291" i="41"/>
  <c r="G290" i="41"/>
  <c r="G289" i="41"/>
  <c r="J287" i="41"/>
  <c r="I287" i="41"/>
  <c r="H287" i="41"/>
  <c r="F287" i="41"/>
  <c r="E287" i="41"/>
  <c r="D287" i="41"/>
  <c r="C287" i="41"/>
  <c r="G286" i="41"/>
  <c r="G285" i="41"/>
  <c r="G284" i="41"/>
  <c r="G283" i="41"/>
  <c r="B283" i="41"/>
  <c r="B284" i="41" s="1"/>
  <c r="B285" i="41" s="1"/>
  <c r="B286" i="41" s="1"/>
  <c r="B289" i="41" s="1"/>
  <c r="B290" i="41" s="1"/>
  <c r="B291" i="41" s="1"/>
  <c r="B292" i="41" s="1"/>
  <c r="B293" i="41" s="1"/>
  <c r="B296" i="41" s="1"/>
  <c r="B297" i="41" s="1"/>
  <c r="B298" i="41" s="1"/>
  <c r="B299" i="41" s="1"/>
  <c r="B300" i="41" s="1"/>
  <c r="B303" i="41" s="1"/>
  <c r="B304" i="41" s="1"/>
  <c r="B305" i="41" s="1"/>
  <c r="B306" i="41" s="1"/>
  <c r="B307" i="41" s="1"/>
  <c r="B310" i="41" s="1"/>
  <c r="B311" i="41" s="1"/>
  <c r="G282" i="41"/>
  <c r="N82" i="41"/>
  <c r="M82" i="41"/>
  <c r="J280" i="41"/>
  <c r="I280" i="41"/>
  <c r="H280" i="41"/>
  <c r="F280" i="41"/>
  <c r="E280" i="41"/>
  <c r="D280" i="41"/>
  <c r="C280" i="41"/>
  <c r="G279" i="41"/>
  <c r="G278" i="41"/>
  <c r="G277" i="41"/>
  <c r="G276" i="41"/>
  <c r="G275" i="41"/>
  <c r="J273" i="41"/>
  <c r="I273" i="41"/>
  <c r="H273" i="41"/>
  <c r="F273" i="41"/>
  <c r="E273" i="41"/>
  <c r="D273" i="41"/>
  <c r="C273" i="41"/>
  <c r="G272" i="41"/>
  <c r="G271" i="41"/>
  <c r="G270" i="41"/>
  <c r="G269" i="41"/>
  <c r="G268" i="41"/>
  <c r="J266" i="41"/>
  <c r="I266" i="41"/>
  <c r="H266" i="41"/>
  <c r="F266" i="41"/>
  <c r="E266" i="41"/>
  <c r="D266" i="41"/>
  <c r="C266" i="41"/>
  <c r="G265" i="41"/>
  <c r="G264" i="41"/>
  <c r="G263" i="41"/>
  <c r="G262" i="41"/>
  <c r="G261" i="41"/>
  <c r="J259" i="41"/>
  <c r="I259" i="41"/>
  <c r="H259" i="41"/>
  <c r="F259" i="41"/>
  <c r="E259" i="41"/>
  <c r="D259" i="41"/>
  <c r="C259" i="41"/>
  <c r="G258" i="41"/>
  <c r="G257" i="41"/>
  <c r="G256" i="41"/>
  <c r="G255" i="41"/>
  <c r="G254" i="41"/>
  <c r="B254" i="41"/>
  <c r="B255" i="41" s="1"/>
  <c r="B256" i="41" s="1"/>
  <c r="B257" i="41" s="1"/>
  <c r="B258" i="41" s="1"/>
  <c r="B261" i="41" s="1"/>
  <c r="B262" i="41" s="1"/>
  <c r="B263" i="41" s="1"/>
  <c r="B264" i="41" s="1"/>
  <c r="B265" i="41" s="1"/>
  <c r="B268" i="41" s="1"/>
  <c r="B269" i="41" s="1"/>
  <c r="J252" i="41"/>
  <c r="I252" i="41"/>
  <c r="H252" i="41"/>
  <c r="F252" i="41"/>
  <c r="E252" i="41"/>
  <c r="D252" i="41"/>
  <c r="C252" i="41"/>
  <c r="G251" i="41"/>
  <c r="G252" i="41" s="1"/>
  <c r="O79" i="41"/>
  <c r="O78" i="41"/>
  <c r="O77" i="41"/>
  <c r="O76" i="41"/>
  <c r="N72" i="41"/>
  <c r="M72" i="41"/>
  <c r="G250" i="41"/>
  <c r="G249" i="41"/>
  <c r="G248" i="41"/>
  <c r="G247" i="41"/>
  <c r="G246" i="41"/>
  <c r="J244" i="41"/>
  <c r="I244" i="41"/>
  <c r="H244" i="41"/>
  <c r="G244" i="41"/>
  <c r="F244" i="41"/>
  <c r="E244" i="41"/>
  <c r="D244" i="41"/>
  <c r="C244" i="41"/>
  <c r="D237" i="41"/>
  <c r="J230" i="41"/>
  <c r="J237" i="41" s="1"/>
  <c r="I230" i="41"/>
  <c r="I237" i="41" s="1"/>
  <c r="H230" i="41"/>
  <c r="H237" i="41" s="1"/>
  <c r="G230" i="41"/>
  <c r="G237" i="41" s="1"/>
  <c r="F230" i="41"/>
  <c r="F237" i="41" s="1"/>
  <c r="E230" i="41"/>
  <c r="E237" i="41" s="1"/>
  <c r="D230" i="41"/>
  <c r="C230" i="41"/>
  <c r="C237" i="41" s="1"/>
  <c r="J223" i="41"/>
  <c r="I223" i="41"/>
  <c r="H223" i="41"/>
  <c r="F223" i="41"/>
  <c r="E223" i="41"/>
  <c r="D223" i="41"/>
  <c r="C223" i="41"/>
  <c r="G222" i="41"/>
  <c r="G221" i="41"/>
  <c r="G220" i="41"/>
  <c r="B220" i="41"/>
  <c r="B221" i="41" s="1"/>
  <c r="B222" i="41" s="1"/>
  <c r="B225" i="41" s="1"/>
  <c r="B226" i="41" s="1"/>
  <c r="B227" i="41" s="1"/>
  <c r="B228" i="41" s="1"/>
  <c r="B229" i="41" s="1"/>
  <c r="B232" i="41" s="1"/>
  <c r="B233" i="41" s="1"/>
  <c r="B234" i="41" s="1"/>
  <c r="B235" i="41" s="1"/>
  <c r="B236" i="41" s="1"/>
  <c r="B239" i="41" s="1"/>
  <c r="B240" i="41" s="1"/>
  <c r="B241" i="41" s="1"/>
  <c r="B242" i="41" s="1"/>
  <c r="B243" i="41" s="1"/>
  <c r="B246" i="41" s="1"/>
  <c r="B247" i="41" s="1"/>
  <c r="B248" i="41" s="1"/>
  <c r="B249" i="41" s="1"/>
  <c r="B250" i="41" s="1"/>
  <c r="G219" i="41"/>
  <c r="N62" i="41"/>
  <c r="M62" i="41"/>
  <c r="J217" i="41"/>
  <c r="I217" i="41"/>
  <c r="H217" i="41"/>
  <c r="F217" i="41"/>
  <c r="E217" i="41"/>
  <c r="D217" i="41"/>
  <c r="C217" i="41"/>
  <c r="G216" i="41"/>
  <c r="G215" i="41"/>
  <c r="G214" i="41"/>
  <c r="G213" i="41"/>
  <c r="G212" i="41"/>
  <c r="J210" i="41"/>
  <c r="I210" i="41"/>
  <c r="H210" i="41"/>
  <c r="F210" i="41"/>
  <c r="E210" i="41"/>
  <c r="D210" i="41"/>
  <c r="C210" i="41"/>
  <c r="G209" i="41"/>
  <c r="G208" i="41"/>
  <c r="G207" i="41"/>
  <c r="G206" i="41"/>
  <c r="G205" i="41"/>
  <c r="J203" i="41"/>
  <c r="I203" i="41"/>
  <c r="H203" i="41"/>
  <c r="F203" i="41"/>
  <c r="E203" i="41"/>
  <c r="D203" i="41"/>
  <c r="C203" i="41"/>
  <c r="G202" i="41"/>
  <c r="G201" i="41"/>
  <c r="G200" i="41"/>
  <c r="G199" i="41"/>
  <c r="G198" i="41"/>
  <c r="J196" i="41"/>
  <c r="I196" i="41"/>
  <c r="H196" i="41"/>
  <c r="F196" i="41"/>
  <c r="E196" i="41"/>
  <c r="D196" i="41"/>
  <c r="C196" i="41"/>
  <c r="G195" i="41"/>
  <c r="G194" i="41"/>
  <c r="G193" i="41"/>
  <c r="G192" i="41"/>
  <c r="B192" i="41"/>
  <c r="B193" i="41" s="1"/>
  <c r="B194" i="41" s="1"/>
  <c r="B195" i="41" s="1"/>
  <c r="B198" i="41" s="1"/>
  <c r="B199" i="41" s="1"/>
  <c r="B200" i="41" s="1"/>
  <c r="B201" i="41" s="1"/>
  <c r="B202" i="41" s="1"/>
  <c r="B205" i="41" s="1"/>
  <c r="B206" i="41" s="1"/>
  <c r="B207" i="41" s="1"/>
  <c r="B208" i="41" s="1"/>
  <c r="B209" i="41" s="1"/>
  <c r="B212" i="41" s="1"/>
  <c r="B213" i="41" s="1"/>
  <c r="B214" i="41" s="1"/>
  <c r="B215" i="41" s="1"/>
  <c r="B216" i="41" s="1"/>
  <c r="G191" i="41"/>
  <c r="N52" i="41"/>
  <c r="M52" i="41"/>
  <c r="J189" i="41"/>
  <c r="I189" i="41"/>
  <c r="H189" i="41"/>
  <c r="F189" i="41"/>
  <c r="E189" i="41"/>
  <c r="D189" i="41"/>
  <c r="C189" i="41"/>
  <c r="G188" i="41"/>
  <c r="G187" i="41"/>
  <c r="G186" i="41"/>
  <c r="G185" i="41"/>
  <c r="G184" i="41"/>
  <c r="J182" i="41"/>
  <c r="I182" i="41"/>
  <c r="H182" i="41"/>
  <c r="F182" i="41"/>
  <c r="E182" i="41"/>
  <c r="D182" i="41"/>
  <c r="C182" i="41"/>
  <c r="G181" i="41"/>
  <c r="G180" i="41"/>
  <c r="G179" i="41"/>
  <c r="G178" i="41"/>
  <c r="G177" i="41"/>
  <c r="J175" i="41"/>
  <c r="I175" i="41"/>
  <c r="H175" i="41"/>
  <c r="F175" i="41"/>
  <c r="E175" i="41"/>
  <c r="D175" i="41"/>
  <c r="C175" i="41"/>
  <c r="G174" i="41"/>
  <c r="G173" i="41"/>
  <c r="G172" i="41"/>
  <c r="G171" i="41"/>
  <c r="G170" i="41"/>
  <c r="J168" i="41"/>
  <c r="I168" i="41"/>
  <c r="H168" i="41"/>
  <c r="F168" i="41"/>
  <c r="E168" i="41"/>
  <c r="D168" i="41"/>
  <c r="C168" i="41"/>
  <c r="G167" i="41"/>
  <c r="G166" i="41"/>
  <c r="G165" i="41"/>
  <c r="G164" i="41"/>
  <c r="G163" i="41"/>
  <c r="J161" i="41"/>
  <c r="I161" i="41"/>
  <c r="H161" i="41"/>
  <c r="F161" i="41"/>
  <c r="E161" i="41"/>
  <c r="D161" i="41"/>
  <c r="C161" i="41"/>
  <c r="G160" i="41"/>
  <c r="B160" i="41"/>
  <c r="B163" i="41" s="1"/>
  <c r="B164" i="41" s="1"/>
  <c r="B165" i="41" s="1"/>
  <c r="B166" i="41" s="1"/>
  <c r="B167" i="41" s="1"/>
  <c r="B170" i="41" s="1"/>
  <c r="B171" i="41" s="1"/>
  <c r="B172" i="41" s="1"/>
  <c r="B173" i="41" s="1"/>
  <c r="B174" i="41" s="1"/>
  <c r="B177" i="41" s="1"/>
  <c r="B178" i="41" s="1"/>
  <c r="B179" i="41" s="1"/>
  <c r="B180" i="41" s="1"/>
  <c r="B181" i="41" s="1"/>
  <c r="B184" i="41" s="1"/>
  <c r="B185" i="41" s="1"/>
  <c r="G159" i="41"/>
  <c r="N43" i="41"/>
  <c r="M43" i="41"/>
  <c r="J157" i="41"/>
  <c r="I157" i="41"/>
  <c r="H157" i="41"/>
  <c r="F157" i="41"/>
  <c r="E157" i="41"/>
  <c r="D157" i="41"/>
  <c r="C157" i="41"/>
  <c r="G156" i="41"/>
  <c r="G157" i="41" s="1"/>
  <c r="G155" i="41"/>
  <c r="G154" i="41"/>
  <c r="J152" i="41"/>
  <c r="I152" i="41"/>
  <c r="H152" i="41"/>
  <c r="F152" i="41"/>
  <c r="E152" i="41"/>
  <c r="D152" i="41"/>
  <c r="C152" i="41"/>
  <c r="G151" i="41"/>
  <c r="G150" i="41"/>
  <c r="G149" i="41"/>
  <c r="G148" i="41"/>
  <c r="G147" i="41"/>
  <c r="J145" i="41"/>
  <c r="I145" i="41"/>
  <c r="H145" i="41"/>
  <c r="F145" i="41"/>
  <c r="E145" i="41"/>
  <c r="D145" i="41"/>
  <c r="C145" i="41"/>
  <c r="G144" i="41"/>
  <c r="G143" i="41"/>
  <c r="G142" i="41"/>
  <c r="G141" i="41"/>
  <c r="G140" i="41"/>
  <c r="J138" i="41"/>
  <c r="I138" i="41"/>
  <c r="H138" i="41"/>
  <c r="F138" i="41"/>
  <c r="E138" i="41"/>
  <c r="D138" i="41"/>
  <c r="C138" i="41"/>
  <c r="G137" i="41"/>
  <c r="G136" i="41"/>
  <c r="G135" i="41"/>
  <c r="G134" i="41"/>
  <c r="G133" i="41"/>
  <c r="J131" i="41"/>
  <c r="I131" i="41"/>
  <c r="H131" i="41"/>
  <c r="F131" i="41"/>
  <c r="E131" i="41"/>
  <c r="D131" i="41"/>
  <c r="C131" i="41"/>
  <c r="G130" i="41"/>
  <c r="G129" i="41"/>
  <c r="G128" i="41"/>
  <c r="G127" i="41"/>
  <c r="B127" i="41"/>
  <c r="B128" i="41" s="1"/>
  <c r="B129" i="41" s="1"/>
  <c r="B130" i="41" s="1"/>
  <c r="B133" i="41" s="1"/>
  <c r="B134" i="41" s="1"/>
  <c r="G126" i="41"/>
  <c r="N34" i="41"/>
  <c r="M34" i="41"/>
  <c r="J124" i="41"/>
  <c r="I124" i="41"/>
  <c r="H124" i="41"/>
  <c r="F124" i="41"/>
  <c r="E124" i="41"/>
  <c r="D124" i="41"/>
  <c r="C124" i="41"/>
  <c r="G123" i="41"/>
  <c r="G122" i="41"/>
  <c r="G121" i="41"/>
  <c r="G120" i="41"/>
  <c r="G119" i="41"/>
  <c r="J117" i="41"/>
  <c r="I117" i="41"/>
  <c r="H117" i="41"/>
  <c r="F117" i="41"/>
  <c r="E117" i="41"/>
  <c r="D117" i="41"/>
  <c r="C117" i="41"/>
  <c r="G116" i="41"/>
  <c r="G115" i="41"/>
  <c r="G114" i="41"/>
  <c r="G113" i="41"/>
  <c r="G112" i="41"/>
  <c r="J110" i="41"/>
  <c r="I110" i="41"/>
  <c r="H110" i="41"/>
  <c r="F110" i="41"/>
  <c r="E110" i="41"/>
  <c r="D110" i="41"/>
  <c r="C110" i="41"/>
  <c r="G109" i="41"/>
  <c r="G108" i="41"/>
  <c r="G107" i="41"/>
  <c r="G106" i="41"/>
  <c r="G105" i="41"/>
  <c r="J103" i="41"/>
  <c r="I103" i="41"/>
  <c r="H103" i="41"/>
  <c r="F103" i="41"/>
  <c r="E103" i="41"/>
  <c r="D103" i="41"/>
  <c r="C103" i="41"/>
  <c r="G102" i="41"/>
  <c r="G101" i="41"/>
  <c r="G100" i="41"/>
  <c r="G99" i="41"/>
  <c r="B99" i="41"/>
  <c r="B100" i="41" s="1"/>
  <c r="B101" i="41" s="1"/>
  <c r="B102" i="41" s="1"/>
  <c r="B105" i="41" s="1"/>
  <c r="B106" i="41" s="1"/>
  <c r="B107" i="41" s="1"/>
  <c r="B108" i="41" s="1"/>
  <c r="B109" i="41" s="1"/>
  <c r="B112" i="41" s="1"/>
  <c r="B113" i="41" s="1"/>
  <c r="B114" i="41" s="1"/>
  <c r="B115" i="41" s="1"/>
  <c r="B116" i="41" s="1"/>
  <c r="B119" i="41" s="1"/>
  <c r="B120" i="41" s="1"/>
  <c r="B121" i="41" s="1"/>
  <c r="B122" i="41" s="1"/>
  <c r="B123" i="41" s="1"/>
  <c r="G98" i="41"/>
  <c r="N25" i="41"/>
  <c r="M25" i="41"/>
  <c r="J96" i="41"/>
  <c r="I96" i="41"/>
  <c r="H96" i="41"/>
  <c r="F96" i="41"/>
  <c r="E96" i="41"/>
  <c r="D96" i="41"/>
  <c r="C96" i="41"/>
  <c r="G95" i="41"/>
  <c r="G94" i="41"/>
  <c r="G93" i="41"/>
  <c r="G92" i="41"/>
  <c r="G91" i="41"/>
  <c r="J89" i="41"/>
  <c r="I89" i="41"/>
  <c r="H89" i="41"/>
  <c r="F89" i="41"/>
  <c r="E89" i="41"/>
  <c r="D89" i="41"/>
  <c r="C89" i="41"/>
  <c r="G88" i="41"/>
  <c r="G87" i="41"/>
  <c r="G86" i="41"/>
  <c r="G85" i="41"/>
  <c r="G84" i="41"/>
  <c r="J82" i="41"/>
  <c r="I82" i="41"/>
  <c r="H82" i="41"/>
  <c r="F82" i="41"/>
  <c r="E82" i="41"/>
  <c r="D82" i="41"/>
  <c r="C82" i="41"/>
  <c r="G81" i="41"/>
  <c r="G80" i="41"/>
  <c r="G79" i="41"/>
  <c r="G78" i="41"/>
  <c r="G77" i="41"/>
  <c r="J75" i="41"/>
  <c r="I75" i="41"/>
  <c r="H75" i="41"/>
  <c r="F75" i="41"/>
  <c r="E75" i="41"/>
  <c r="D75" i="41"/>
  <c r="C75" i="41"/>
  <c r="G74" i="41"/>
  <c r="G73" i="41"/>
  <c r="G72" i="41"/>
  <c r="G71" i="41"/>
  <c r="G70" i="41"/>
  <c r="J68" i="41"/>
  <c r="I68" i="41"/>
  <c r="H68" i="41"/>
  <c r="F68" i="41"/>
  <c r="E68" i="41"/>
  <c r="D68" i="41"/>
  <c r="C68" i="41"/>
  <c r="G67" i="41"/>
  <c r="G66" i="41"/>
  <c r="B66" i="41"/>
  <c r="B67" i="41" s="1"/>
  <c r="B70" i="41" s="1"/>
  <c r="B71" i="41" s="1"/>
  <c r="B72" i="41" s="1"/>
  <c r="B73" i="41" s="1"/>
  <c r="B74" i="41" s="1"/>
  <c r="B77" i="41" s="1"/>
  <c r="B78" i="41" s="1"/>
  <c r="B79" i="41" s="1"/>
  <c r="B80" i="41" s="1"/>
  <c r="B81" i="41" s="1"/>
  <c r="B84" i="41" s="1"/>
  <c r="B85" i="41" s="1"/>
  <c r="G65" i="41"/>
  <c r="O19" i="41"/>
  <c r="O20" i="41"/>
  <c r="O21" i="41"/>
  <c r="O22" i="41"/>
  <c r="O18" i="41"/>
  <c r="N16" i="41"/>
  <c r="M16" i="41"/>
  <c r="J63" i="41"/>
  <c r="I63" i="41"/>
  <c r="H63" i="41"/>
  <c r="F63" i="41"/>
  <c r="E63" i="41"/>
  <c r="D63" i="41"/>
  <c r="C63" i="41"/>
  <c r="G62" i="41"/>
  <c r="G61" i="41"/>
  <c r="J59" i="41"/>
  <c r="I59" i="41"/>
  <c r="H59" i="41"/>
  <c r="F59" i="41"/>
  <c r="E59" i="41"/>
  <c r="D59" i="41"/>
  <c r="C59" i="41"/>
  <c r="G58" i="41"/>
  <c r="G57" i="41"/>
  <c r="G56" i="41"/>
  <c r="G55" i="41"/>
  <c r="G54" i="41"/>
  <c r="J52" i="41"/>
  <c r="I52" i="41"/>
  <c r="H52" i="41"/>
  <c r="F52" i="41"/>
  <c r="E52" i="41"/>
  <c r="D52" i="41"/>
  <c r="C52" i="41"/>
  <c r="G51" i="41"/>
  <c r="G50" i="41"/>
  <c r="G49" i="41"/>
  <c r="G48" i="41"/>
  <c r="G47" i="41"/>
  <c r="J45" i="41"/>
  <c r="I45" i="41"/>
  <c r="H45" i="41"/>
  <c r="F45" i="41"/>
  <c r="E45" i="41"/>
  <c r="D45" i="41"/>
  <c r="C45" i="41"/>
  <c r="G44" i="41"/>
  <c r="G43" i="41"/>
  <c r="G42" i="41"/>
  <c r="G41" i="41"/>
  <c r="G40" i="41"/>
  <c r="J38" i="41"/>
  <c r="I38" i="41"/>
  <c r="H38" i="41"/>
  <c r="F38" i="41"/>
  <c r="E38" i="41"/>
  <c r="D38" i="41"/>
  <c r="C38" i="41"/>
  <c r="G37" i="41"/>
  <c r="G36" i="41"/>
  <c r="B36" i="41"/>
  <c r="B37" i="41" s="1"/>
  <c r="B40" i="41" s="1"/>
  <c r="B41" i="41" s="1"/>
  <c r="B42" i="41" s="1"/>
  <c r="B43" i="41" s="1"/>
  <c r="B44" i="41" s="1"/>
  <c r="B47" i="41" s="1"/>
  <c r="B48" i="41" s="1"/>
  <c r="B49" i="41" s="1"/>
  <c r="B50" i="41" s="1"/>
  <c r="B51" i="41" s="1"/>
  <c r="B54" i="41" s="1"/>
  <c r="B55" i="41" s="1"/>
  <c r="B56" i="41" s="1"/>
  <c r="B57" i="41" s="1"/>
  <c r="B58" i="41" s="1"/>
  <c r="B61" i="41" s="1"/>
  <c r="B62" i="41" s="1"/>
  <c r="G35" i="41"/>
  <c r="N7" i="41"/>
  <c r="M7" i="41"/>
  <c r="M33" i="41" l="1"/>
  <c r="O7" i="41"/>
  <c r="M99" i="41"/>
  <c r="M108" i="41"/>
  <c r="G33" i="41"/>
  <c r="M24" i="41"/>
  <c r="M51" i="41"/>
  <c r="M15" i="41"/>
  <c r="O52" i="41"/>
  <c r="M61" i="41"/>
  <c r="G266" i="41"/>
  <c r="G273" i="41"/>
  <c r="G280" i="41"/>
  <c r="G168" i="41"/>
  <c r="G182" i="41"/>
  <c r="G189" i="41"/>
  <c r="G63" i="41"/>
  <c r="G103" i="41"/>
  <c r="G361" i="41"/>
  <c r="G368" i="41"/>
  <c r="G374" i="41"/>
  <c r="G15" i="41"/>
  <c r="G29" i="41"/>
  <c r="G110" i="41"/>
  <c r="G294" i="41"/>
  <c r="G301" i="41"/>
  <c r="G308" i="41"/>
  <c r="M90" i="41"/>
  <c r="O82" i="41"/>
  <c r="O43" i="41"/>
  <c r="O34" i="41"/>
  <c r="G138" i="41"/>
  <c r="G145" i="41"/>
  <c r="G175" i="41"/>
  <c r="G210" i="41"/>
  <c r="G217" i="41"/>
  <c r="G8" i="41"/>
  <c r="O16" i="41"/>
  <c r="G75" i="41"/>
  <c r="G82" i="41"/>
  <c r="G96" i="41"/>
  <c r="G124" i="41"/>
  <c r="G131" i="41"/>
  <c r="G152" i="41"/>
  <c r="G203" i="41"/>
  <c r="G68" i="41"/>
  <c r="G161" i="41"/>
  <c r="G196" i="41"/>
  <c r="G259" i="41"/>
  <c r="G354" i="41"/>
  <c r="G22" i="41"/>
  <c r="G89" i="41"/>
  <c r="O91" i="41"/>
  <c r="O25" i="41"/>
  <c r="G38" i="41"/>
  <c r="G52" i="41"/>
  <c r="G59" i="41"/>
  <c r="G287" i="41"/>
  <c r="G324" i="41"/>
  <c r="G338" i="41"/>
  <c r="O109" i="41"/>
  <c r="O72" i="41"/>
  <c r="G344" i="41"/>
  <c r="G45" i="41"/>
  <c r="G117" i="41"/>
  <c r="M42" i="41"/>
  <c r="G223" i="41"/>
  <c r="M71" i="41"/>
  <c r="M81" i="41"/>
  <c r="O100" i="41"/>
  <c r="O62" i="41"/>
  <c r="M6" i="41"/>
  <c r="G317" i="41"/>
  <c r="G331" i="41"/>
  <c r="B270" i="41"/>
  <c r="B271" i="41" s="1"/>
  <c r="B272" i="41"/>
  <c r="B275" i="41" s="1"/>
  <c r="B276" i="41" s="1"/>
  <c r="B277" i="41" s="1"/>
  <c r="B278" i="41" s="1"/>
  <c r="B279" i="41" s="1"/>
  <c r="B188" i="41"/>
  <c r="B186" i="41"/>
  <c r="B187" i="41" s="1"/>
  <c r="B137" i="41"/>
  <c r="B140" i="41" s="1"/>
  <c r="B141" i="41" s="1"/>
  <c r="B142" i="41" s="1"/>
  <c r="B143" i="41" s="1"/>
  <c r="B144" i="41" s="1"/>
  <c r="B147" i="41" s="1"/>
  <c r="B148" i="41" s="1"/>
  <c r="B149" i="41" s="1"/>
  <c r="B150" i="41" s="1"/>
  <c r="B151" i="41" s="1"/>
  <c r="B154" i="41" s="1"/>
  <c r="B155" i="41" s="1"/>
  <c r="B156" i="41" s="1"/>
  <c r="B135" i="41"/>
  <c r="B136" i="41" s="1"/>
  <c r="B88" i="41"/>
  <c r="B91" i="41" s="1"/>
  <c r="B92" i="41" s="1"/>
  <c r="B93" i="41" s="1"/>
  <c r="B94" i="41" s="1"/>
  <c r="B95" i="41" s="1"/>
  <c r="B86" i="41"/>
  <c r="B87" i="41" s="1"/>
  <c r="O52" i="40" l="1"/>
  <c r="O53" i="40"/>
  <c r="O54" i="40"/>
  <c r="O55" i="40"/>
  <c r="O51" i="40"/>
  <c r="N105" i="40"/>
  <c r="M105" i="40"/>
  <c r="O109" i="40"/>
  <c r="O108" i="40"/>
  <c r="O107" i="40"/>
  <c r="O102" i="40"/>
  <c r="O101" i="40"/>
  <c r="O100" i="40"/>
  <c r="O99" i="40"/>
  <c r="O98" i="40"/>
  <c r="N96" i="40"/>
  <c r="M96" i="40"/>
  <c r="O93" i="40"/>
  <c r="O92" i="40"/>
  <c r="O91" i="40"/>
  <c r="O90" i="40"/>
  <c r="O89" i="40"/>
  <c r="N87" i="40"/>
  <c r="M87" i="40"/>
  <c r="O84" i="40"/>
  <c r="O83" i="40"/>
  <c r="O82" i="40"/>
  <c r="O81" i="40"/>
  <c r="O80" i="40"/>
  <c r="N78" i="40"/>
  <c r="M78" i="40"/>
  <c r="O75" i="40"/>
  <c r="O74" i="40"/>
  <c r="O73" i="40"/>
  <c r="O72" i="40"/>
  <c r="O71" i="40"/>
  <c r="N68" i="40"/>
  <c r="M68" i="40"/>
  <c r="M67" i="40" s="1"/>
  <c r="O65" i="40"/>
  <c r="O64" i="40"/>
  <c r="O63" i="40"/>
  <c r="O62" i="40"/>
  <c r="O61" i="40"/>
  <c r="N58" i="40"/>
  <c r="M58" i="40"/>
  <c r="N48" i="40"/>
  <c r="M48" i="40"/>
  <c r="O45" i="40"/>
  <c r="O44" i="40"/>
  <c r="O43" i="40"/>
  <c r="O42" i="40"/>
  <c r="O41" i="40"/>
  <c r="N39" i="40"/>
  <c r="M39" i="40"/>
  <c r="O36" i="40"/>
  <c r="O35" i="40"/>
  <c r="O34" i="40"/>
  <c r="O33" i="40"/>
  <c r="O32" i="40"/>
  <c r="N30" i="40"/>
  <c r="M30" i="40"/>
  <c r="N21" i="40"/>
  <c r="M21" i="40"/>
  <c r="O18" i="40"/>
  <c r="O17" i="40"/>
  <c r="O16" i="40"/>
  <c r="O15" i="40"/>
  <c r="N13" i="40"/>
  <c r="M13" i="40"/>
  <c r="O10" i="40"/>
  <c r="O9" i="40"/>
  <c r="O8" i="40"/>
  <c r="O7" i="40"/>
  <c r="O6" i="40"/>
  <c r="N4" i="40"/>
  <c r="M4" i="40"/>
  <c r="M47" i="40" l="1"/>
  <c r="M77" i="40"/>
  <c r="M57" i="40"/>
  <c r="M95" i="40"/>
  <c r="M104" i="40"/>
  <c r="M20" i="40"/>
  <c r="M12" i="40"/>
  <c r="M29" i="40"/>
  <c r="O96" i="40"/>
  <c r="O105" i="40"/>
  <c r="O4" i="40"/>
  <c r="O48" i="40"/>
  <c r="O58" i="40"/>
  <c r="O78" i="40"/>
  <c r="M86" i="40"/>
  <c r="M3" i="40"/>
  <c r="M38" i="40"/>
  <c r="O68" i="40"/>
  <c r="O13" i="40"/>
  <c r="O30" i="40"/>
  <c r="O39" i="40"/>
  <c r="O87" i="40"/>
  <c r="I379" i="40" l="1"/>
  <c r="H379" i="40"/>
  <c r="G379" i="40"/>
  <c r="E379" i="40"/>
  <c r="D379" i="40"/>
  <c r="C379" i="40"/>
  <c r="B379" i="40"/>
  <c r="F378" i="40"/>
  <c r="F377" i="40"/>
  <c r="F376" i="40"/>
  <c r="F375" i="40"/>
  <c r="I373" i="40"/>
  <c r="H373" i="40"/>
  <c r="G373" i="40"/>
  <c r="E373" i="40"/>
  <c r="D373" i="40"/>
  <c r="C373" i="40"/>
  <c r="B373" i="40"/>
  <c r="F372" i="40"/>
  <c r="F371" i="40"/>
  <c r="F370" i="40"/>
  <c r="F369" i="40"/>
  <c r="F368" i="40"/>
  <c r="I366" i="40"/>
  <c r="H366" i="40"/>
  <c r="G366" i="40"/>
  <c r="E366" i="40"/>
  <c r="D366" i="40"/>
  <c r="C366" i="40"/>
  <c r="B366" i="40"/>
  <c r="F365" i="40"/>
  <c r="F364" i="40"/>
  <c r="F363" i="40"/>
  <c r="F362" i="40"/>
  <c r="F361" i="40"/>
  <c r="I359" i="40"/>
  <c r="H359" i="40"/>
  <c r="G359" i="40"/>
  <c r="E359" i="40"/>
  <c r="D359" i="40"/>
  <c r="C359" i="40"/>
  <c r="B359" i="40"/>
  <c r="F358" i="40"/>
  <c r="F357" i="40"/>
  <c r="F356" i="40"/>
  <c r="F355" i="40"/>
  <c r="F354" i="40"/>
  <c r="I352" i="40"/>
  <c r="H352" i="40"/>
  <c r="G352" i="40"/>
  <c r="E352" i="40"/>
  <c r="D352" i="40"/>
  <c r="C352" i="40"/>
  <c r="B352" i="40"/>
  <c r="F351" i="40"/>
  <c r="A351" i="40"/>
  <c r="A354" i="40" s="1"/>
  <c r="A355" i="40" s="1"/>
  <c r="A356" i="40" s="1"/>
  <c r="A357" i="40" s="1"/>
  <c r="A358" i="40" s="1"/>
  <c r="A361" i="40" s="1"/>
  <c r="A362" i="40" s="1"/>
  <c r="A363" i="40" s="1"/>
  <c r="A364" i="40" s="1"/>
  <c r="A365" i="40" s="1"/>
  <c r="A368" i="40" s="1"/>
  <c r="A369" i="40" s="1"/>
  <c r="A370" i="40" s="1"/>
  <c r="A371" i="40" s="1"/>
  <c r="A372" i="40" s="1"/>
  <c r="A375" i="40" s="1"/>
  <c r="A376" i="40" s="1"/>
  <c r="A377" i="40" s="1"/>
  <c r="A378" i="40" s="1"/>
  <c r="F350" i="40"/>
  <c r="I348" i="40"/>
  <c r="H348" i="40"/>
  <c r="G348" i="40"/>
  <c r="E348" i="40"/>
  <c r="D348" i="40"/>
  <c r="C348" i="40"/>
  <c r="B348" i="40"/>
  <c r="F347" i="40"/>
  <c r="F346" i="40"/>
  <c r="F345" i="40"/>
  <c r="I343" i="40"/>
  <c r="H343" i="40"/>
  <c r="G343" i="40"/>
  <c r="E343" i="40"/>
  <c r="D343" i="40"/>
  <c r="C343" i="40"/>
  <c r="B343" i="40"/>
  <c r="F342" i="40"/>
  <c r="F341" i="40"/>
  <c r="F340" i="40"/>
  <c r="F339" i="40"/>
  <c r="F338" i="40"/>
  <c r="I336" i="40"/>
  <c r="H336" i="40"/>
  <c r="G336" i="40"/>
  <c r="E336" i="40"/>
  <c r="D336" i="40"/>
  <c r="C336" i="40"/>
  <c r="B336" i="40"/>
  <c r="F335" i="40"/>
  <c r="F334" i="40"/>
  <c r="F333" i="40"/>
  <c r="F332" i="40"/>
  <c r="F331" i="40"/>
  <c r="I329" i="40"/>
  <c r="H329" i="40"/>
  <c r="G329" i="40"/>
  <c r="E329" i="40"/>
  <c r="D329" i="40"/>
  <c r="C329" i="40"/>
  <c r="B329" i="40"/>
  <c r="F327" i="40"/>
  <c r="F326" i="40"/>
  <c r="F325" i="40"/>
  <c r="F324" i="40"/>
  <c r="I322" i="40"/>
  <c r="H322" i="40"/>
  <c r="G322" i="40"/>
  <c r="E322" i="40"/>
  <c r="D322" i="40"/>
  <c r="C322" i="40"/>
  <c r="B322" i="40"/>
  <c r="F321" i="40"/>
  <c r="F320" i="40"/>
  <c r="F319" i="40"/>
  <c r="A319" i="40"/>
  <c r="A320" i="40" s="1"/>
  <c r="A321" i="40" s="1"/>
  <c r="A324" i="40" s="1"/>
  <c r="A325" i="40" s="1"/>
  <c r="A326" i="40" s="1"/>
  <c r="A327" i="40" s="1"/>
  <c r="A328" i="40" s="1"/>
  <c r="A331" i="40" s="1"/>
  <c r="A332" i="40" s="1"/>
  <c r="A333" i="40" s="1"/>
  <c r="A334" i="40" s="1"/>
  <c r="A335" i="40" s="1"/>
  <c r="A338" i="40" s="1"/>
  <c r="A339" i="40" s="1"/>
  <c r="A340" i="40" s="1"/>
  <c r="A341" i="40" s="1"/>
  <c r="A342" i="40" s="1"/>
  <c r="A345" i="40" s="1"/>
  <c r="A346" i="40" s="1"/>
  <c r="A347" i="40" s="1"/>
  <c r="I316" i="40"/>
  <c r="H316" i="40"/>
  <c r="G316" i="40"/>
  <c r="E316" i="40"/>
  <c r="D316" i="40"/>
  <c r="C316" i="40"/>
  <c r="B316" i="40"/>
  <c r="F315" i="40"/>
  <c r="F316" i="40" s="1"/>
  <c r="I313" i="40"/>
  <c r="H313" i="40"/>
  <c r="G313" i="40"/>
  <c r="E313" i="40"/>
  <c r="D313" i="40"/>
  <c r="C313" i="40"/>
  <c r="B313" i="40"/>
  <c r="F312" i="40"/>
  <c r="F311" i="40"/>
  <c r="F310" i="40"/>
  <c r="F309" i="40"/>
  <c r="F308" i="40"/>
  <c r="I306" i="40"/>
  <c r="H306" i="40"/>
  <c r="G306" i="40"/>
  <c r="E306" i="40"/>
  <c r="C306" i="40"/>
  <c r="B306" i="40"/>
  <c r="F305" i="40"/>
  <c r="F304" i="40"/>
  <c r="F303" i="40"/>
  <c r="D302" i="40"/>
  <c r="F302" i="40" s="1"/>
  <c r="F301" i="40"/>
  <c r="I299" i="40"/>
  <c r="H299" i="40"/>
  <c r="G299" i="40"/>
  <c r="E299" i="40"/>
  <c r="C299" i="40"/>
  <c r="F298" i="40"/>
  <c r="D297" i="40"/>
  <c r="D299" i="40" s="1"/>
  <c r="B297" i="40"/>
  <c r="B299" i="40" s="1"/>
  <c r="F296" i="40"/>
  <c r="F295" i="40"/>
  <c r="F294" i="40"/>
  <c r="I292" i="40"/>
  <c r="H292" i="40"/>
  <c r="G292" i="40"/>
  <c r="E292" i="40"/>
  <c r="D292" i="40"/>
  <c r="C292" i="40"/>
  <c r="B292" i="40"/>
  <c r="F291" i="40"/>
  <c r="F290" i="40"/>
  <c r="F289" i="40"/>
  <c r="F288" i="40"/>
  <c r="A288" i="40"/>
  <c r="A289" i="40" s="1"/>
  <c r="A290" i="40" s="1"/>
  <c r="A291" i="40" s="1"/>
  <c r="A294" i="40" s="1"/>
  <c r="A295" i="40" s="1"/>
  <c r="A296" i="40" s="1"/>
  <c r="A297" i="40" s="1"/>
  <c r="A298" i="40" s="1"/>
  <c r="A301" i="40" s="1"/>
  <c r="A302" i="40" s="1"/>
  <c r="A303" i="40" s="1"/>
  <c r="A304" i="40" s="1"/>
  <c r="A305" i="40" s="1"/>
  <c r="A308" i="40" s="1"/>
  <c r="A309" i="40" s="1"/>
  <c r="A310" i="40" s="1"/>
  <c r="A311" i="40" s="1"/>
  <c r="A312" i="40" s="1"/>
  <c r="A315" i="40" s="1"/>
  <c r="F287" i="40"/>
  <c r="I285" i="40"/>
  <c r="H285" i="40"/>
  <c r="G285" i="40"/>
  <c r="E285" i="40"/>
  <c r="D285" i="40"/>
  <c r="C285" i="40"/>
  <c r="B285" i="40"/>
  <c r="F284" i="40"/>
  <c r="F283" i="40"/>
  <c r="F282" i="40"/>
  <c r="F281" i="40"/>
  <c r="F280" i="40"/>
  <c r="I278" i="40"/>
  <c r="H278" i="40"/>
  <c r="G278" i="40"/>
  <c r="E278" i="40"/>
  <c r="D278" i="40"/>
  <c r="C278" i="40"/>
  <c r="B278" i="40"/>
  <c r="F277" i="40"/>
  <c r="F276" i="40"/>
  <c r="F275" i="40"/>
  <c r="F274" i="40"/>
  <c r="F273" i="40"/>
  <c r="I271" i="40"/>
  <c r="H271" i="40"/>
  <c r="G271" i="40"/>
  <c r="E271" i="40"/>
  <c r="D271" i="40"/>
  <c r="C271" i="40"/>
  <c r="B271" i="40"/>
  <c r="F270" i="40"/>
  <c r="F269" i="40"/>
  <c r="F268" i="40"/>
  <c r="F267" i="40"/>
  <c r="F266" i="40"/>
  <c r="I264" i="40"/>
  <c r="H264" i="40"/>
  <c r="G264" i="40"/>
  <c r="E264" i="40"/>
  <c r="D264" i="40"/>
  <c r="C264" i="40"/>
  <c r="B264" i="40"/>
  <c r="F263" i="40"/>
  <c r="F262" i="40"/>
  <c r="F261" i="40"/>
  <c r="F260" i="40"/>
  <c r="F259" i="40"/>
  <c r="I257" i="40"/>
  <c r="H257" i="40"/>
  <c r="G257" i="40"/>
  <c r="E257" i="40"/>
  <c r="D257" i="40"/>
  <c r="C257" i="40"/>
  <c r="B257" i="40"/>
  <c r="F256" i="40"/>
  <c r="A256" i="40"/>
  <c r="A259" i="40" s="1"/>
  <c r="A260" i="40" s="1"/>
  <c r="A261" i="40" s="1"/>
  <c r="A262" i="40" s="1"/>
  <c r="A263" i="40" s="1"/>
  <c r="A266" i="40" s="1"/>
  <c r="A267" i="40" s="1"/>
  <c r="A268" i="40" s="1"/>
  <c r="A269" i="40" s="1"/>
  <c r="A270" i="40" s="1"/>
  <c r="A273" i="40" s="1"/>
  <c r="A274" i="40" s="1"/>
  <c r="F255" i="40"/>
  <c r="I253" i="40"/>
  <c r="H253" i="40"/>
  <c r="G253" i="40"/>
  <c r="E253" i="40"/>
  <c r="D253" i="40"/>
  <c r="C253" i="40"/>
  <c r="B253" i="40"/>
  <c r="F252" i="40"/>
  <c r="F251" i="40"/>
  <c r="I248" i="40"/>
  <c r="H248" i="40"/>
  <c r="G248" i="40"/>
  <c r="F248" i="40"/>
  <c r="E248" i="40"/>
  <c r="D248" i="40"/>
  <c r="C248" i="40"/>
  <c r="B248" i="40"/>
  <c r="C241" i="40"/>
  <c r="I234" i="40"/>
  <c r="I241" i="40" s="1"/>
  <c r="H234" i="40"/>
  <c r="H241" i="40" s="1"/>
  <c r="G234" i="40"/>
  <c r="G241" i="40" s="1"/>
  <c r="F234" i="40"/>
  <c r="F241" i="40" s="1"/>
  <c r="E234" i="40"/>
  <c r="E241" i="40" s="1"/>
  <c r="D234" i="40"/>
  <c r="D241" i="40" s="1"/>
  <c r="C234" i="40"/>
  <c r="B234" i="40"/>
  <c r="B241" i="40" s="1"/>
  <c r="I227" i="40"/>
  <c r="H227" i="40"/>
  <c r="G227" i="40"/>
  <c r="E227" i="40"/>
  <c r="D227" i="40"/>
  <c r="C227" i="40"/>
  <c r="B227" i="40"/>
  <c r="F226" i="40"/>
  <c r="F225" i="40"/>
  <c r="F224" i="40"/>
  <c r="F223" i="40"/>
  <c r="A223" i="40"/>
  <c r="A224" i="40" s="1"/>
  <c r="A225" i="40" s="1"/>
  <c r="A226" i="40" s="1"/>
  <c r="A229" i="40" s="1"/>
  <c r="A230" i="40" s="1"/>
  <c r="A231" i="40" s="1"/>
  <c r="A232" i="40" s="1"/>
  <c r="A233" i="40" s="1"/>
  <c r="A236" i="40" s="1"/>
  <c r="A237" i="40" s="1"/>
  <c r="A238" i="40" s="1"/>
  <c r="A239" i="40" s="1"/>
  <c r="A240" i="40" s="1"/>
  <c r="A243" i="40" s="1"/>
  <c r="A244" i="40" s="1"/>
  <c r="A245" i="40" s="1"/>
  <c r="A246" i="40" s="1"/>
  <c r="A247" i="40" s="1"/>
  <c r="A250" i="40" s="1"/>
  <c r="A251" i="40" s="1"/>
  <c r="A252" i="40" s="1"/>
  <c r="F222" i="40"/>
  <c r="I220" i="40"/>
  <c r="H220" i="40"/>
  <c r="G220" i="40"/>
  <c r="E220" i="40"/>
  <c r="D220" i="40"/>
  <c r="C220" i="40"/>
  <c r="B220" i="40"/>
  <c r="F219" i="40"/>
  <c r="F218" i="40"/>
  <c r="F217" i="40"/>
  <c r="F216" i="40"/>
  <c r="F215" i="40"/>
  <c r="I213" i="40"/>
  <c r="H213" i="40"/>
  <c r="G213" i="40"/>
  <c r="E213" i="40"/>
  <c r="D213" i="40"/>
  <c r="C213" i="40"/>
  <c r="B213" i="40"/>
  <c r="F212" i="40"/>
  <c r="F211" i="40"/>
  <c r="F210" i="40"/>
  <c r="F209" i="40"/>
  <c r="F208" i="40"/>
  <c r="I206" i="40"/>
  <c r="H206" i="40"/>
  <c r="G206" i="40"/>
  <c r="E206" i="40"/>
  <c r="D206" i="40"/>
  <c r="C206" i="40"/>
  <c r="B206" i="40"/>
  <c r="F205" i="40"/>
  <c r="F203" i="40"/>
  <c r="F202" i="40"/>
  <c r="F201" i="40"/>
  <c r="I199" i="40"/>
  <c r="H199" i="40"/>
  <c r="G199" i="40"/>
  <c r="E199" i="40"/>
  <c r="D199" i="40"/>
  <c r="C199" i="40"/>
  <c r="B199" i="40"/>
  <c r="F198" i="40"/>
  <c r="F197" i="40"/>
  <c r="F196" i="40"/>
  <c r="F195" i="40"/>
  <c r="F194" i="40"/>
  <c r="A194" i="40"/>
  <c r="A195" i="40" s="1"/>
  <c r="A196" i="40" s="1"/>
  <c r="A197" i="40" s="1"/>
  <c r="A198" i="40" s="1"/>
  <c r="A201" i="40" s="1"/>
  <c r="A202" i="40" s="1"/>
  <c r="A203" i="40" s="1"/>
  <c r="A204" i="40" s="1"/>
  <c r="A205" i="40" s="1"/>
  <c r="A208" i="40" s="1"/>
  <c r="A209" i="40" s="1"/>
  <c r="A210" i="40" s="1"/>
  <c r="A211" i="40" s="1"/>
  <c r="A212" i="40" s="1"/>
  <c r="A215" i="40" s="1"/>
  <c r="A216" i="40" s="1"/>
  <c r="A217" i="40" s="1"/>
  <c r="A218" i="40" s="1"/>
  <c r="A219" i="40" s="1"/>
  <c r="I192" i="40"/>
  <c r="H192" i="40"/>
  <c r="G192" i="40"/>
  <c r="E192" i="40"/>
  <c r="D192" i="40"/>
  <c r="C192" i="40"/>
  <c r="B192" i="40"/>
  <c r="F191" i="40"/>
  <c r="F192" i="40" s="1"/>
  <c r="I189" i="40"/>
  <c r="H189" i="40"/>
  <c r="G189" i="40"/>
  <c r="E189" i="40"/>
  <c r="D189" i="40"/>
  <c r="C189" i="40"/>
  <c r="B189" i="40"/>
  <c r="F187" i="40"/>
  <c r="F186" i="40"/>
  <c r="A186" i="40"/>
  <c r="A187" i="40" s="1"/>
  <c r="F185" i="40"/>
  <c r="F184" i="40"/>
  <c r="I182" i="40"/>
  <c r="H182" i="40"/>
  <c r="G182" i="40"/>
  <c r="E182" i="40"/>
  <c r="D182" i="40"/>
  <c r="C182" i="40"/>
  <c r="B182" i="40"/>
  <c r="F181" i="40"/>
  <c r="F180" i="40"/>
  <c r="F179" i="40"/>
  <c r="F178" i="40"/>
  <c r="F177" i="40"/>
  <c r="I175" i="40"/>
  <c r="H175" i="40"/>
  <c r="G175" i="40"/>
  <c r="E175" i="40"/>
  <c r="D175" i="40"/>
  <c r="C175" i="40"/>
  <c r="B175" i="40"/>
  <c r="F174" i="40"/>
  <c r="F173" i="40"/>
  <c r="F172" i="40"/>
  <c r="F171" i="40"/>
  <c r="F170" i="40"/>
  <c r="I168" i="40"/>
  <c r="H168" i="40"/>
  <c r="G168" i="40"/>
  <c r="E168" i="40"/>
  <c r="D168" i="40"/>
  <c r="C168" i="40"/>
  <c r="B168" i="40"/>
  <c r="F167" i="40"/>
  <c r="F166" i="40"/>
  <c r="F165" i="40"/>
  <c r="F164" i="40"/>
  <c r="F163" i="40"/>
  <c r="I161" i="40"/>
  <c r="H161" i="40"/>
  <c r="G161" i="40"/>
  <c r="E161" i="40"/>
  <c r="D161" i="40"/>
  <c r="C161" i="40"/>
  <c r="B161" i="40"/>
  <c r="F160" i="40"/>
  <c r="F159" i="40"/>
  <c r="A159" i="40"/>
  <c r="A160" i="40" s="1"/>
  <c r="A163" i="40" s="1"/>
  <c r="A164" i="40" s="1"/>
  <c r="A165" i="40" s="1"/>
  <c r="A166" i="40" s="1"/>
  <c r="A167" i="40" s="1"/>
  <c r="A170" i="40" s="1"/>
  <c r="A171" i="40" s="1"/>
  <c r="A172" i="40" s="1"/>
  <c r="A173" i="40" s="1"/>
  <c r="A174" i="40" s="1"/>
  <c r="A177" i="40" s="1"/>
  <c r="A178" i="40" s="1"/>
  <c r="A179" i="40" s="1"/>
  <c r="A180" i="40" s="1"/>
  <c r="A181" i="40" s="1"/>
  <c r="A184" i="40" s="1"/>
  <c r="A185" i="40" s="1"/>
  <c r="A188" i="40" s="1"/>
  <c r="F158" i="40"/>
  <c r="I156" i="40"/>
  <c r="H156" i="40"/>
  <c r="G156" i="40"/>
  <c r="E156" i="40"/>
  <c r="D156" i="40"/>
  <c r="C156" i="40"/>
  <c r="B156" i="40"/>
  <c r="F155" i="40"/>
  <c r="F156" i="40" s="1"/>
  <c r="I153" i="40"/>
  <c r="H153" i="40"/>
  <c r="G153" i="40"/>
  <c r="E153" i="40"/>
  <c r="D153" i="40"/>
  <c r="C153" i="40"/>
  <c r="B153" i="40"/>
  <c r="F152" i="40"/>
  <c r="F151" i="40"/>
  <c r="F150" i="40"/>
  <c r="F149" i="40"/>
  <c r="F148" i="40"/>
  <c r="I146" i="40"/>
  <c r="H146" i="40"/>
  <c r="G146" i="40"/>
  <c r="E146" i="40"/>
  <c r="D146" i="40"/>
  <c r="C146" i="40"/>
  <c r="B146" i="40"/>
  <c r="F145" i="40"/>
  <c r="F144" i="40"/>
  <c r="F143" i="40"/>
  <c r="F142" i="40"/>
  <c r="F141" i="40"/>
  <c r="I139" i="40"/>
  <c r="H139" i="40"/>
  <c r="G139" i="40"/>
  <c r="E139" i="40"/>
  <c r="D139" i="40"/>
  <c r="C139" i="40"/>
  <c r="B139" i="40"/>
  <c r="F138" i="40"/>
  <c r="F137" i="40"/>
  <c r="F136" i="40"/>
  <c r="F135" i="40"/>
  <c r="F134" i="40"/>
  <c r="I132" i="40"/>
  <c r="H132" i="40"/>
  <c r="G132" i="40"/>
  <c r="E132" i="40"/>
  <c r="D132" i="40"/>
  <c r="C132" i="40"/>
  <c r="B132" i="40"/>
  <c r="F131" i="40"/>
  <c r="F130" i="40"/>
  <c r="F129" i="40"/>
  <c r="F128" i="40"/>
  <c r="A128" i="40"/>
  <c r="A129" i="40" s="1"/>
  <c r="A130" i="40" s="1"/>
  <c r="A131" i="40" s="1"/>
  <c r="A134" i="40" s="1"/>
  <c r="A135" i="40" s="1"/>
  <c r="F127" i="40"/>
  <c r="I125" i="40"/>
  <c r="H125" i="40"/>
  <c r="G125" i="40"/>
  <c r="E125" i="40"/>
  <c r="D125" i="40"/>
  <c r="C125" i="40"/>
  <c r="B125" i="40"/>
  <c r="F124" i="40"/>
  <c r="F123" i="40"/>
  <c r="F122" i="40"/>
  <c r="F121" i="40"/>
  <c r="F120" i="40"/>
  <c r="I118" i="40"/>
  <c r="H118" i="40"/>
  <c r="G118" i="40"/>
  <c r="E118" i="40"/>
  <c r="D118" i="40"/>
  <c r="C118" i="40"/>
  <c r="B118" i="40"/>
  <c r="F117" i="40"/>
  <c r="F116" i="40"/>
  <c r="F115" i="40"/>
  <c r="F114" i="40"/>
  <c r="F113" i="40"/>
  <c r="I111" i="40"/>
  <c r="H111" i="40"/>
  <c r="G111" i="40"/>
  <c r="E111" i="40"/>
  <c r="D111" i="40"/>
  <c r="C111" i="40"/>
  <c r="B111" i="40"/>
  <c r="F110" i="40"/>
  <c r="F109" i="40"/>
  <c r="F108" i="40"/>
  <c r="F107" i="40"/>
  <c r="F106" i="40"/>
  <c r="I104" i="40"/>
  <c r="H104" i="40"/>
  <c r="G104" i="40"/>
  <c r="E104" i="40"/>
  <c r="D104" i="40"/>
  <c r="C104" i="40"/>
  <c r="B104" i="40"/>
  <c r="F103" i="40"/>
  <c r="F102" i="40"/>
  <c r="F101" i="40"/>
  <c r="F100" i="40"/>
  <c r="F99" i="40"/>
  <c r="A99" i="40"/>
  <c r="A100" i="40" s="1"/>
  <c r="A101" i="40" s="1"/>
  <c r="A102" i="40" s="1"/>
  <c r="A103" i="40" s="1"/>
  <c r="A106" i="40" s="1"/>
  <c r="A107" i="40" s="1"/>
  <c r="A108" i="40" s="1"/>
  <c r="A109" i="40" s="1"/>
  <c r="A110" i="40" s="1"/>
  <c r="A113" i="40" s="1"/>
  <c r="A114" i="40" s="1"/>
  <c r="A115" i="40" s="1"/>
  <c r="A116" i="40" s="1"/>
  <c r="A117" i="40" s="1"/>
  <c r="A120" i="40" s="1"/>
  <c r="A121" i="40" s="1"/>
  <c r="A122" i="40" s="1"/>
  <c r="A123" i="40" s="1"/>
  <c r="A124" i="40" s="1"/>
  <c r="I97" i="40"/>
  <c r="H97" i="40"/>
  <c r="G97" i="40"/>
  <c r="E97" i="40"/>
  <c r="D97" i="40"/>
  <c r="C97" i="40"/>
  <c r="B97" i="40"/>
  <c r="F96" i="40"/>
  <c r="F97" i="40" s="1"/>
  <c r="I94" i="40"/>
  <c r="H94" i="40"/>
  <c r="G94" i="40"/>
  <c r="E94" i="40"/>
  <c r="D94" i="40"/>
  <c r="C94" i="40"/>
  <c r="B94" i="40"/>
  <c r="F93" i="40"/>
  <c r="F92" i="40"/>
  <c r="F90" i="40"/>
  <c r="I88" i="40"/>
  <c r="H88" i="40"/>
  <c r="G88" i="40"/>
  <c r="E88" i="40"/>
  <c r="D88" i="40"/>
  <c r="C88" i="40"/>
  <c r="B88" i="40"/>
  <c r="F87" i="40"/>
  <c r="F86" i="40"/>
  <c r="F85" i="40"/>
  <c r="F84" i="40"/>
  <c r="F83" i="40"/>
  <c r="I81" i="40"/>
  <c r="H81" i="40"/>
  <c r="G81" i="40"/>
  <c r="E81" i="40"/>
  <c r="D81" i="40"/>
  <c r="C81" i="40"/>
  <c r="B81" i="40"/>
  <c r="F80" i="40"/>
  <c r="F79" i="40"/>
  <c r="F78" i="40"/>
  <c r="F77" i="40"/>
  <c r="F76" i="40"/>
  <c r="I74" i="40"/>
  <c r="H74" i="40"/>
  <c r="G74" i="40"/>
  <c r="E74" i="40"/>
  <c r="D74" i="40"/>
  <c r="C74" i="40"/>
  <c r="B74" i="40"/>
  <c r="F73" i="40"/>
  <c r="F72" i="40"/>
  <c r="F71" i="40"/>
  <c r="F70" i="40"/>
  <c r="F69" i="40"/>
  <c r="I67" i="40"/>
  <c r="H67" i="40"/>
  <c r="G67" i="40"/>
  <c r="E67" i="40"/>
  <c r="D67" i="40"/>
  <c r="C67" i="40"/>
  <c r="B67" i="40"/>
  <c r="F66" i="40"/>
  <c r="F65" i="40"/>
  <c r="F64" i="40"/>
  <c r="A64" i="40"/>
  <c r="A65" i="40" s="1"/>
  <c r="A66" i="40" s="1"/>
  <c r="A69" i="40" s="1"/>
  <c r="A70" i="40" s="1"/>
  <c r="A71" i="40" s="1"/>
  <c r="A72" i="40" s="1"/>
  <c r="A73" i="40" s="1"/>
  <c r="A76" i="40" s="1"/>
  <c r="A77" i="40" s="1"/>
  <c r="A78" i="40" s="1"/>
  <c r="A79" i="40" s="1"/>
  <c r="A80" i="40" s="1"/>
  <c r="A83" i="40" s="1"/>
  <c r="A84" i="40" s="1"/>
  <c r="F63" i="40"/>
  <c r="I61" i="40"/>
  <c r="H61" i="40"/>
  <c r="G61" i="40"/>
  <c r="E61" i="40"/>
  <c r="D61" i="40"/>
  <c r="C61" i="40"/>
  <c r="B61" i="40"/>
  <c r="F60" i="40"/>
  <c r="F61" i="40" s="1"/>
  <c r="I58" i="40"/>
  <c r="H58" i="40"/>
  <c r="G58" i="40"/>
  <c r="E58" i="40"/>
  <c r="D58" i="40"/>
  <c r="C58" i="40"/>
  <c r="B58" i="40"/>
  <c r="F57" i="40"/>
  <c r="F56" i="40"/>
  <c r="F55" i="40"/>
  <c r="F54" i="40"/>
  <c r="F53" i="40"/>
  <c r="I51" i="40"/>
  <c r="H51" i="40"/>
  <c r="G51" i="40"/>
  <c r="E51" i="40"/>
  <c r="D51" i="40"/>
  <c r="C51" i="40"/>
  <c r="B51" i="40"/>
  <c r="F50" i="40"/>
  <c r="F49" i="40"/>
  <c r="F48" i="40"/>
  <c r="F47" i="40"/>
  <c r="F46" i="40"/>
  <c r="I44" i="40"/>
  <c r="H44" i="40"/>
  <c r="G44" i="40"/>
  <c r="E44" i="40"/>
  <c r="D44" i="40"/>
  <c r="C44" i="40"/>
  <c r="B44" i="40"/>
  <c r="F43" i="40"/>
  <c r="F42" i="40"/>
  <c r="F41" i="40"/>
  <c r="F40" i="40"/>
  <c r="F39" i="40"/>
  <c r="I37" i="40"/>
  <c r="H37" i="40"/>
  <c r="G37" i="40"/>
  <c r="E37" i="40"/>
  <c r="D37" i="40"/>
  <c r="C37" i="40"/>
  <c r="B37" i="40"/>
  <c r="F36" i="40"/>
  <c r="F35" i="40"/>
  <c r="F34" i="40"/>
  <c r="A34" i="40"/>
  <c r="A35" i="40" s="1"/>
  <c r="A36" i="40" s="1"/>
  <c r="A39" i="40" s="1"/>
  <c r="A40" i="40" s="1"/>
  <c r="A41" i="40" s="1"/>
  <c r="A42" i="40" s="1"/>
  <c r="A43" i="40" s="1"/>
  <c r="A46" i="40" s="1"/>
  <c r="A47" i="40" s="1"/>
  <c r="A48" i="40" s="1"/>
  <c r="A49" i="40" s="1"/>
  <c r="A50" i="40" s="1"/>
  <c r="A53" i="40" s="1"/>
  <c r="A54" i="40" s="1"/>
  <c r="A55" i="40" s="1"/>
  <c r="A56" i="40" s="1"/>
  <c r="A57" i="40" s="1"/>
  <c r="A60" i="40" s="1"/>
  <c r="F33" i="40"/>
  <c r="I31" i="40"/>
  <c r="H31" i="40"/>
  <c r="G31" i="40"/>
  <c r="E31" i="40"/>
  <c r="D31" i="40"/>
  <c r="C31" i="40"/>
  <c r="B31" i="40"/>
  <c r="F30" i="40"/>
  <c r="F31" i="40" s="1"/>
  <c r="I28" i="40"/>
  <c r="H28" i="40"/>
  <c r="G28" i="40"/>
  <c r="E28" i="40"/>
  <c r="D28" i="40"/>
  <c r="C28" i="40"/>
  <c r="B28" i="40"/>
  <c r="F27" i="40"/>
  <c r="F26" i="40"/>
  <c r="F25" i="40"/>
  <c r="F24" i="40"/>
  <c r="F23" i="40"/>
  <c r="I21" i="40"/>
  <c r="H21" i="40"/>
  <c r="G21" i="40"/>
  <c r="E21" i="40"/>
  <c r="D21" i="40"/>
  <c r="C21" i="40"/>
  <c r="B21" i="40"/>
  <c r="F20" i="40"/>
  <c r="F19" i="40"/>
  <c r="F18" i="40"/>
  <c r="F17" i="40"/>
  <c r="F16" i="40"/>
  <c r="I14" i="40"/>
  <c r="H14" i="40"/>
  <c r="G14" i="40"/>
  <c r="E14" i="40"/>
  <c r="D14" i="40"/>
  <c r="C14" i="40"/>
  <c r="B14" i="40"/>
  <c r="F13" i="40"/>
  <c r="F12" i="40"/>
  <c r="F11" i="40"/>
  <c r="F10" i="40"/>
  <c r="F9" i="40"/>
  <c r="I7" i="40"/>
  <c r="H7" i="40"/>
  <c r="G7" i="40"/>
  <c r="E7" i="40"/>
  <c r="D7" i="40"/>
  <c r="C7" i="40"/>
  <c r="B7" i="40"/>
  <c r="F6" i="40"/>
  <c r="F5" i="40"/>
  <c r="F4" i="40"/>
  <c r="F3" i="40"/>
  <c r="A3" i="40"/>
  <c r="A4" i="40" s="1"/>
  <c r="A5" i="40" s="1"/>
  <c r="A6" i="40" s="1"/>
  <c r="A9" i="40" s="1"/>
  <c r="A10" i="40" s="1"/>
  <c r="A11" i="40" s="1"/>
  <c r="A12" i="40" s="1"/>
  <c r="A13" i="40" s="1"/>
  <c r="A16" i="40" s="1"/>
  <c r="A17" i="40" s="1"/>
  <c r="A18" i="40" s="1"/>
  <c r="A19" i="40" s="1"/>
  <c r="A20" i="40" s="1"/>
  <c r="A23" i="40" s="1"/>
  <c r="A24" i="40" s="1"/>
  <c r="A25" i="40" s="1"/>
  <c r="A26" i="40" s="1"/>
  <c r="A27" i="40" s="1"/>
  <c r="A30" i="40" s="1"/>
  <c r="F2" i="40"/>
  <c r="F359" i="40" l="1"/>
  <c r="D306" i="40"/>
  <c r="F379" i="40"/>
  <c r="F146" i="40"/>
  <c r="F153" i="40"/>
  <c r="F253" i="40"/>
  <c r="F264" i="40"/>
  <c r="F278" i="40"/>
  <c r="F94" i="40"/>
  <c r="F206" i="40"/>
  <c r="F213" i="40"/>
  <c r="F139" i="40"/>
  <c r="F313" i="40"/>
  <c r="F373" i="40"/>
  <c r="F14" i="40"/>
  <c r="F37" i="40"/>
  <c r="F58" i="40"/>
  <c r="F220" i="40"/>
  <c r="F227" i="40"/>
  <c r="F322" i="40"/>
  <c r="F7" i="40"/>
  <c r="F67" i="40"/>
  <c r="F74" i="40"/>
  <c r="F125" i="40"/>
  <c r="F132" i="40"/>
  <c r="F168" i="40"/>
  <c r="F182" i="40"/>
  <c r="F189" i="40"/>
  <c r="F271" i="40"/>
  <c r="F297" i="40"/>
  <c r="F299" i="40" s="1"/>
  <c r="F306" i="40"/>
  <c r="F118" i="40"/>
  <c r="F175" i="40"/>
  <c r="F257" i="40"/>
  <c r="F285" i="40"/>
  <c r="F292" i="40"/>
  <c r="F336" i="40"/>
  <c r="F343" i="40"/>
  <c r="F348" i="40"/>
  <c r="F352" i="40"/>
  <c r="F21" i="40"/>
  <c r="F51" i="40"/>
  <c r="O25" i="40"/>
  <c r="O24" i="40"/>
  <c r="O27" i="40"/>
  <c r="O23" i="40"/>
  <c r="O26" i="40"/>
  <c r="F88" i="40"/>
  <c r="F161" i="40"/>
  <c r="F199" i="40"/>
  <c r="F329" i="40"/>
  <c r="F366" i="40"/>
  <c r="A138" i="40"/>
  <c r="A141" i="40" s="1"/>
  <c r="A142" i="40" s="1"/>
  <c r="A143" i="40" s="1"/>
  <c r="A144" i="40" s="1"/>
  <c r="A145" i="40" s="1"/>
  <c r="A148" i="40" s="1"/>
  <c r="A149" i="40" s="1"/>
  <c r="A150" i="40" s="1"/>
  <c r="A151" i="40" s="1"/>
  <c r="A152" i="40" s="1"/>
  <c r="A155" i="40" s="1"/>
  <c r="A136" i="40"/>
  <c r="A137" i="40" s="1"/>
  <c r="A87" i="40"/>
  <c r="A90" i="40" s="1"/>
  <c r="A91" i="40" s="1"/>
  <c r="A92" i="40" s="1"/>
  <c r="A93" i="40" s="1"/>
  <c r="A85" i="40"/>
  <c r="A86" i="40" s="1"/>
  <c r="F28" i="40"/>
  <c r="F44" i="40"/>
  <c r="F111" i="40"/>
  <c r="F81" i="40"/>
  <c r="F104" i="40"/>
  <c r="A277" i="40"/>
  <c r="A280" i="40" s="1"/>
  <c r="A281" i="40" s="1"/>
  <c r="A282" i="40" s="1"/>
  <c r="A283" i="40" s="1"/>
  <c r="A284" i="40" s="1"/>
  <c r="A275" i="40"/>
  <c r="A276" i="40" s="1"/>
  <c r="O21" i="40" l="1"/>
  <c r="B377" i="38"/>
  <c r="B378" i="38" s="1"/>
  <c r="B379" i="38" s="1"/>
  <c r="J380" i="38"/>
  <c r="I380" i="38"/>
  <c r="H380" i="38"/>
  <c r="F380" i="38"/>
  <c r="E380" i="38"/>
  <c r="D380" i="38"/>
  <c r="C380" i="38"/>
  <c r="G379" i="38"/>
  <c r="G378" i="38"/>
  <c r="G376" i="38"/>
  <c r="G375" i="38"/>
  <c r="G380" i="38" s="1"/>
  <c r="J373" i="38"/>
  <c r="I373" i="38"/>
  <c r="H373" i="38"/>
  <c r="F373" i="38"/>
  <c r="E373" i="38"/>
  <c r="D373" i="38"/>
  <c r="C373" i="38"/>
  <c r="G372" i="38"/>
  <c r="G373" i="38" s="1"/>
  <c r="G371" i="38"/>
  <c r="G370" i="38"/>
  <c r="G369" i="38"/>
  <c r="G368" i="38"/>
  <c r="J366" i="38"/>
  <c r="I366" i="38"/>
  <c r="H366" i="38"/>
  <c r="F366" i="38"/>
  <c r="E366" i="38"/>
  <c r="D366" i="38"/>
  <c r="C366" i="38"/>
  <c r="G365" i="38"/>
  <c r="G364" i="38"/>
  <c r="G363" i="38"/>
  <c r="G362" i="38"/>
  <c r="G361" i="38"/>
  <c r="G366" i="38" s="1"/>
  <c r="J359" i="38"/>
  <c r="I359" i="38"/>
  <c r="H359" i="38"/>
  <c r="F359" i="38"/>
  <c r="E359" i="38"/>
  <c r="D359" i="38"/>
  <c r="C359" i="38"/>
  <c r="G358" i="38"/>
  <c r="G357" i="38"/>
  <c r="G356" i="38"/>
  <c r="G355" i="38"/>
  <c r="G354" i="38"/>
  <c r="G359" i="38" s="1"/>
  <c r="J352" i="38"/>
  <c r="I352" i="38"/>
  <c r="H352" i="38"/>
  <c r="F352" i="38"/>
  <c r="E352" i="38"/>
  <c r="D352" i="38"/>
  <c r="C352" i="38"/>
  <c r="G351" i="38"/>
  <c r="B351" i="38"/>
  <c r="B354" i="38" s="1"/>
  <c r="B355" i="38" s="1"/>
  <c r="B356" i="38" s="1"/>
  <c r="B357" i="38" s="1"/>
  <c r="B358" i="38" s="1"/>
  <c r="B361" i="38" s="1"/>
  <c r="B362" i="38" s="1"/>
  <c r="B363" i="38" s="1"/>
  <c r="B364" i="38" s="1"/>
  <c r="B365" i="38" s="1"/>
  <c r="B368" i="38" s="1"/>
  <c r="B369" i="38" s="1"/>
  <c r="B370" i="38" s="1"/>
  <c r="B371" i="38" s="1"/>
  <c r="B372" i="38" s="1"/>
  <c r="B375" i="38" s="1"/>
  <c r="B376" i="38" s="1"/>
  <c r="G350" i="38"/>
  <c r="B350" i="38"/>
  <c r="G349" i="38"/>
  <c r="J347" i="38"/>
  <c r="I347" i="38"/>
  <c r="H347" i="38"/>
  <c r="F347" i="38"/>
  <c r="E347" i="38"/>
  <c r="D347" i="38"/>
  <c r="C347" i="38"/>
  <c r="G346" i="38"/>
  <c r="G345" i="38"/>
  <c r="G347" i="38" s="1"/>
  <c r="J343" i="38"/>
  <c r="I343" i="38"/>
  <c r="H343" i="38"/>
  <c r="F343" i="38"/>
  <c r="E343" i="38"/>
  <c r="D343" i="38"/>
  <c r="C343" i="38"/>
  <c r="G342" i="38"/>
  <c r="G343" i="38" s="1"/>
  <c r="G341" i="38"/>
  <c r="G340" i="38"/>
  <c r="G339" i="38"/>
  <c r="G338" i="38"/>
  <c r="J336" i="38"/>
  <c r="I336" i="38"/>
  <c r="H336" i="38"/>
  <c r="F336" i="38"/>
  <c r="E336" i="38"/>
  <c r="D336" i="38"/>
  <c r="C336" i="38"/>
  <c r="G335" i="38"/>
  <c r="G334" i="38"/>
  <c r="G333" i="38"/>
  <c r="G332" i="38"/>
  <c r="G331" i="38"/>
  <c r="J329" i="38"/>
  <c r="I329" i="38"/>
  <c r="H329" i="38"/>
  <c r="F329" i="38"/>
  <c r="E329" i="38"/>
  <c r="D329" i="38"/>
  <c r="C329" i="38"/>
  <c r="G326" i="38"/>
  <c r="G325" i="38"/>
  <c r="G324" i="38"/>
  <c r="J322" i="38"/>
  <c r="I322" i="38"/>
  <c r="H322" i="38"/>
  <c r="F322" i="38"/>
  <c r="E322" i="38"/>
  <c r="D322" i="38"/>
  <c r="C322" i="38"/>
  <c r="G321" i="38"/>
  <c r="G320" i="38"/>
  <c r="G319" i="38"/>
  <c r="G318" i="38"/>
  <c r="B318" i="38"/>
  <c r="B319" i="38" s="1"/>
  <c r="B320" i="38" s="1"/>
  <c r="B321" i="38" s="1"/>
  <c r="B324" i="38" s="1"/>
  <c r="B325" i="38" s="1"/>
  <c r="B326" i="38" s="1"/>
  <c r="B327" i="38" s="1"/>
  <c r="B328" i="38" s="1"/>
  <c r="B331" i="38" s="1"/>
  <c r="B332" i="38" s="1"/>
  <c r="B333" i="38" s="1"/>
  <c r="B334" i="38" s="1"/>
  <c r="B335" i="38" s="1"/>
  <c r="B338" i="38" s="1"/>
  <c r="B339" i="38" s="1"/>
  <c r="B340" i="38" s="1"/>
  <c r="B341" i="38" s="1"/>
  <c r="B342" i="38" s="1"/>
  <c r="B345" i="38" s="1"/>
  <c r="B346" i="38" s="1"/>
  <c r="J315" i="38"/>
  <c r="I315" i="38"/>
  <c r="H315" i="38"/>
  <c r="F315" i="38"/>
  <c r="E315" i="38"/>
  <c r="D315" i="38"/>
  <c r="C315" i="38"/>
  <c r="G314" i="38"/>
  <c r="G313" i="38"/>
  <c r="G312" i="38"/>
  <c r="G311" i="38"/>
  <c r="G310" i="38"/>
  <c r="G315" i="38" s="1"/>
  <c r="J308" i="38"/>
  <c r="I308" i="38"/>
  <c r="H308" i="38"/>
  <c r="F308" i="38"/>
  <c r="E308" i="38"/>
  <c r="D308" i="38"/>
  <c r="C308" i="38"/>
  <c r="G307" i="38"/>
  <c r="G306" i="38"/>
  <c r="G305" i="38"/>
  <c r="G304" i="38"/>
  <c r="G303" i="38"/>
  <c r="J301" i="38"/>
  <c r="H301" i="38"/>
  <c r="F301" i="38"/>
  <c r="E301" i="38"/>
  <c r="D301" i="38"/>
  <c r="C301" i="38"/>
  <c r="G300" i="38"/>
  <c r="G299" i="38"/>
  <c r="G298" i="38"/>
  <c r="G297" i="38"/>
  <c r="G296" i="38"/>
  <c r="G301" i="38" s="1"/>
  <c r="J294" i="38"/>
  <c r="I294" i="38"/>
  <c r="H294" i="38"/>
  <c r="G294" i="38"/>
  <c r="F294" i="38"/>
  <c r="E294" i="38"/>
  <c r="D294" i="38"/>
  <c r="C294" i="38"/>
  <c r="G293" i="38"/>
  <c r="G292" i="38"/>
  <c r="G291" i="38"/>
  <c r="G290" i="38"/>
  <c r="G289" i="38"/>
  <c r="B289" i="38"/>
  <c r="B290" i="38" s="1"/>
  <c r="B291" i="38" s="1"/>
  <c r="B292" i="38" s="1"/>
  <c r="B293" i="38" s="1"/>
  <c r="B296" i="38" s="1"/>
  <c r="B297" i="38" s="1"/>
  <c r="B298" i="38" s="1"/>
  <c r="B299" i="38" s="1"/>
  <c r="B300" i="38" s="1"/>
  <c r="B303" i="38" s="1"/>
  <c r="B304" i="38" s="1"/>
  <c r="B305" i="38" s="1"/>
  <c r="B306" i="38" s="1"/>
  <c r="B307" i="38" s="1"/>
  <c r="B310" i="38" s="1"/>
  <c r="B311" i="38" s="1"/>
  <c r="B312" i="38" s="1"/>
  <c r="B313" i="38" s="1"/>
  <c r="B314" i="38" s="1"/>
  <c r="J287" i="38"/>
  <c r="I287" i="38"/>
  <c r="H287" i="38"/>
  <c r="F287" i="38"/>
  <c r="E287" i="38"/>
  <c r="D287" i="38"/>
  <c r="C287" i="38"/>
  <c r="G286" i="38"/>
  <c r="G287" i="38" s="1"/>
  <c r="J252" i="38"/>
  <c r="I252" i="38"/>
  <c r="H252" i="38"/>
  <c r="F252" i="38"/>
  <c r="E252" i="38"/>
  <c r="D252" i="38"/>
  <c r="C252" i="38"/>
  <c r="G251" i="38"/>
  <c r="G250" i="38"/>
  <c r="G252" i="38" s="1"/>
  <c r="J248" i="38"/>
  <c r="I248" i="38"/>
  <c r="H248" i="38"/>
  <c r="F248" i="38"/>
  <c r="E248" i="38"/>
  <c r="D248" i="38"/>
  <c r="C248" i="38"/>
  <c r="G247" i="38"/>
  <c r="G246" i="38"/>
  <c r="G245" i="38"/>
  <c r="G244" i="38"/>
  <c r="G243" i="38"/>
  <c r="G248" i="38" s="1"/>
  <c r="J241" i="38"/>
  <c r="I241" i="38"/>
  <c r="J234" i="38"/>
  <c r="I234" i="38"/>
  <c r="H234" i="38"/>
  <c r="H241" i="38" s="1"/>
  <c r="G234" i="38"/>
  <c r="G241" i="38" s="1"/>
  <c r="F234" i="38"/>
  <c r="F241" i="38" s="1"/>
  <c r="E234" i="38"/>
  <c r="E241" i="38" s="1"/>
  <c r="D234" i="38"/>
  <c r="D241" i="38" s="1"/>
  <c r="C234" i="38"/>
  <c r="C241" i="38" s="1"/>
  <c r="J227" i="38"/>
  <c r="I227" i="38"/>
  <c r="H227" i="38"/>
  <c r="G227" i="38"/>
  <c r="F227" i="38"/>
  <c r="E227" i="38"/>
  <c r="D227" i="38"/>
  <c r="C227" i="38"/>
  <c r="G226" i="38"/>
  <c r="G225" i="38"/>
  <c r="G224" i="38"/>
  <c r="G223" i="38"/>
  <c r="B223" i="38"/>
  <c r="B224" i="38" s="1"/>
  <c r="B225" i="38" s="1"/>
  <c r="B226" i="38" s="1"/>
  <c r="B229" i="38" s="1"/>
  <c r="B230" i="38" s="1"/>
  <c r="B231" i="38" s="1"/>
  <c r="B232" i="38" s="1"/>
  <c r="B233" i="38" s="1"/>
  <c r="B236" i="38" s="1"/>
  <c r="B237" i="38" s="1"/>
  <c r="B238" i="38" s="1"/>
  <c r="B239" i="38" s="1"/>
  <c r="B240" i="38" s="1"/>
  <c r="B243" i="38" s="1"/>
  <c r="B244" i="38" s="1"/>
  <c r="B245" i="38" s="1"/>
  <c r="B246" i="38" s="1"/>
  <c r="B247" i="38" s="1"/>
  <c r="B250" i="38" s="1"/>
  <c r="B251" i="38" s="1"/>
  <c r="G222" i="38"/>
  <c r="J220" i="38"/>
  <c r="I220" i="38"/>
  <c r="H220" i="38"/>
  <c r="F220" i="38"/>
  <c r="E220" i="38"/>
  <c r="D220" i="38"/>
  <c r="C220" i="38"/>
  <c r="G217" i="38"/>
  <c r="G216" i="38"/>
  <c r="G215" i="38"/>
  <c r="G220" i="38" s="1"/>
  <c r="J213" i="38"/>
  <c r="I213" i="38"/>
  <c r="H213" i="38"/>
  <c r="F213" i="38"/>
  <c r="E213" i="38"/>
  <c r="D213" i="38"/>
  <c r="C213" i="38"/>
  <c r="G211" i="38"/>
  <c r="G210" i="38"/>
  <c r="G209" i="38"/>
  <c r="G208" i="38"/>
  <c r="G213" i="38" s="1"/>
  <c r="J206" i="38"/>
  <c r="I206" i="38"/>
  <c r="H206" i="38"/>
  <c r="F206" i="38"/>
  <c r="E206" i="38"/>
  <c r="D206" i="38"/>
  <c r="C206" i="38"/>
  <c r="G205" i="38"/>
  <c r="G204" i="38"/>
  <c r="G206" i="38" s="1"/>
  <c r="G202" i="38"/>
  <c r="G201" i="38"/>
  <c r="J199" i="38"/>
  <c r="I199" i="38"/>
  <c r="H199" i="38"/>
  <c r="F199" i="38"/>
  <c r="E199" i="38"/>
  <c r="D199" i="38"/>
  <c r="C199" i="38"/>
  <c r="G198" i="38"/>
  <c r="G197" i="38"/>
  <c r="G196" i="38"/>
  <c r="G195" i="38"/>
  <c r="G194" i="38"/>
  <c r="J192" i="38"/>
  <c r="I192" i="38"/>
  <c r="H192" i="38"/>
  <c r="F192" i="38"/>
  <c r="E192" i="38"/>
  <c r="D192" i="38"/>
  <c r="C192" i="38"/>
  <c r="G191" i="38"/>
  <c r="B191" i="38"/>
  <c r="B194" i="38" s="1"/>
  <c r="B195" i="38" s="1"/>
  <c r="B196" i="38" s="1"/>
  <c r="B197" i="38" s="1"/>
  <c r="B198" i="38" s="1"/>
  <c r="B201" i="38" s="1"/>
  <c r="B202" i="38" s="1"/>
  <c r="B203" i="38" s="1"/>
  <c r="B204" i="38" s="1"/>
  <c r="B205" i="38" s="1"/>
  <c r="B208" i="38" s="1"/>
  <c r="B209" i="38" s="1"/>
  <c r="B210" i="38" s="1"/>
  <c r="B211" i="38" s="1"/>
  <c r="B212" i="38" s="1"/>
  <c r="B215" i="38" s="1"/>
  <c r="B216" i="38" s="1"/>
  <c r="B217" i="38" s="1"/>
  <c r="B218" i="38" s="1"/>
  <c r="B219" i="38" s="1"/>
  <c r="G190" i="38"/>
  <c r="G192" i="38" s="1"/>
  <c r="J188" i="38"/>
  <c r="I188" i="38"/>
  <c r="H188" i="38"/>
  <c r="F188" i="38"/>
  <c r="E188" i="38"/>
  <c r="D188" i="38"/>
  <c r="C188" i="38"/>
  <c r="G187" i="38"/>
  <c r="G186" i="38"/>
  <c r="G185" i="38"/>
  <c r="G188" i="38" s="1"/>
  <c r="J183" i="38"/>
  <c r="I183" i="38"/>
  <c r="H183" i="38"/>
  <c r="G183" i="38"/>
  <c r="F183" i="38"/>
  <c r="E183" i="38"/>
  <c r="D183" i="38"/>
  <c r="C183" i="38"/>
  <c r="G182" i="38"/>
  <c r="G181" i="38"/>
  <c r="G180" i="38"/>
  <c r="G179" i="38"/>
  <c r="G178" i="38"/>
  <c r="J176" i="38"/>
  <c r="I176" i="38"/>
  <c r="H176" i="38"/>
  <c r="F176" i="38"/>
  <c r="E176" i="38"/>
  <c r="D176" i="38"/>
  <c r="C176" i="38"/>
  <c r="G175" i="38"/>
  <c r="G174" i="38"/>
  <c r="G173" i="38"/>
  <c r="G172" i="38"/>
  <c r="G171" i="38"/>
  <c r="G176" i="38" s="1"/>
  <c r="J169" i="38"/>
  <c r="I169" i="38"/>
  <c r="H169" i="38"/>
  <c r="F169" i="38"/>
  <c r="E169" i="38"/>
  <c r="D169" i="38"/>
  <c r="C169" i="38"/>
  <c r="G168" i="38"/>
  <c r="G169" i="38" s="1"/>
  <c r="G167" i="38"/>
  <c r="G166" i="38"/>
  <c r="G165" i="38"/>
  <c r="G164" i="38"/>
  <c r="J162" i="38"/>
  <c r="I162" i="38"/>
  <c r="H162" i="38"/>
  <c r="F162" i="38"/>
  <c r="E162" i="38"/>
  <c r="D162" i="38"/>
  <c r="C162" i="38"/>
  <c r="G161" i="38"/>
  <c r="G160" i="38"/>
  <c r="G159" i="38"/>
  <c r="B159" i="38"/>
  <c r="B160" i="38" s="1"/>
  <c r="B161" i="38" s="1"/>
  <c r="B164" i="38" s="1"/>
  <c r="B165" i="38" s="1"/>
  <c r="B166" i="38" s="1"/>
  <c r="B167" i="38" s="1"/>
  <c r="B168" i="38" s="1"/>
  <c r="B171" i="38" s="1"/>
  <c r="B172" i="38" s="1"/>
  <c r="B173" i="38" s="1"/>
  <c r="B174" i="38" s="1"/>
  <c r="B175" i="38" s="1"/>
  <c r="B178" i="38" s="1"/>
  <c r="B179" i="38" s="1"/>
  <c r="B180" i="38" s="1"/>
  <c r="B181" i="38" s="1"/>
  <c r="B182" i="38" s="1"/>
  <c r="B185" i="38" s="1"/>
  <c r="B186" i="38" s="1"/>
  <c r="B187" i="38" s="1"/>
  <c r="G158" i="38"/>
  <c r="J156" i="38"/>
  <c r="I156" i="38"/>
  <c r="H156" i="38"/>
  <c r="F156" i="38"/>
  <c r="E156" i="38"/>
  <c r="D156" i="38"/>
  <c r="C156" i="38"/>
  <c r="G155" i="38"/>
  <c r="G156" i="38" s="1"/>
  <c r="J153" i="38"/>
  <c r="I153" i="38"/>
  <c r="H153" i="38"/>
  <c r="F153" i="38"/>
  <c r="E153" i="38"/>
  <c r="D153" i="38"/>
  <c r="C153" i="38"/>
  <c r="G152" i="38"/>
  <c r="G151" i="38"/>
  <c r="G150" i="38"/>
  <c r="G149" i="38"/>
  <c r="G148" i="38"/>
  <c r="J146" i="38"/>
  <c r="I146" i="38"/>
  <c r="H146" i="38"/>
  <c r="F146" i="38"/>
  <c r="E146" i="38"/>
  <c r="D146" i="38"/>
  <c r="C146" i="38"/>
  <c r="G145" i="38"/>
  <c r="G144" i="38"/>
  <c r="G143" i="38"/>
  <c r="G142" i="38"/>
  <c r="G141" i="38"/>
  <c r="J139" i="38"/>
  <c r="I139" i="38"/>
  <c r="H139" i="38"/>
  <c r="F139" i="38"/>
  <c r="E139" i="38"/>
  <c r="D139" i="38"/>
  <c r="C139" i="38"/>
  <c r="G138" i="38"/>
  <c r="G137" i="38"/>
  <c r="G136" i="38"/>
  <c r="G135" i="38"/>
  <c r="G134" i="38"/>
  <c r="J132" i="38"/>
  <c r="I132" i="38"/>
  <c r="H132" i="38"/>
  <c r="F132" i="38"/>
  <c r="E132" i="38"/>
  <c r="D132" i="38"/>
  <c r="C132" i="38"/>
  <c r="G131" i="38"/>
  <c r="G130" i="38"/>
  <c r="G129" i="38"/>
  <c r="G128" i="38"/>
  <c r="G132" i="38" s="1"/>
  <c r="B128" i="38"/>
  <c r="B129" i="38" s="1"/>
  <c r="B130" i="38" s="1"/>
  <c r="B131" i="38" s="1"/>
  <c r="B134" i="38" s="1"/>
  <c r="B135" i="38" s="1"/>
  <c r="G127" i="38"/>
  <c r="J125" i="38"/>
  <c r="I125" i="38"/>
  <c r="H125" i="38"/>
  <c r="F125" i="38"/>
  <c r="E125" i="38"/>
  <c r="D125" i="38"/>
  <c r="C125" i="38"/>
  <c r="G124" i="38"/>
  <c r="G123" i="38"/>
  <c r="G122" i="38"/>
  <c r="G121" i="38"/>
  <c r="G120" i="38"/>
  <c r="G125" i="38" s="1"/>
  <c r="J118" i="38"/>
  <c r="I118" i="38"/>
  <c r="H118" i="38"/>
  <c r="F118" i="38"/>
  <c r="E118" i="38"/>
  <c r="D118" i="38"/>
  <c r="C118" i="38"/>
  <c r="G117" i="38"/>
  <c r="G116" i="38"/>
  <c r="G115" i="38"/>
  <c r="G114" i="38"/>
  <c r="G113" i="38"/>
  <c r="G118" i="38" s="1"/>
  <c r="J111" i="38"/>
  <c r="I111" i="38"/>
  <c r="H111" i="38"/>
  <c r="F111" i="38"/>
  <c r="E111" i="38"/>
  <c r="D111" i="38"/>
  <c r="C111" i="38"/>
  <c r="G110" i="38"/>
  <c r="G109" i="38"/>
  <c r="G108" i="38"/>
  <c r="G107" i="38"/>
  <c r="G106" i="38"/>
  <c r="G111" i="38" s="1"/>
  <c r="J104" i="38"/>
  <c r="I104" i="38"/>
  <c r="H104" i="38"/>
  <c r="F104" i="38"/>
  <c r="E104" i="38"/>
  <c r="D104" i="38"/>
  <c r="C104" i="38"/>
  <c r="G103" i="38"/>
  <c r="G102" i="38"/>
  <c r="G101" i="38"/>
  <c r="G100" i="38"/>
  <c r="G99" i="38"/>
  <c r="G104" i="38" s="1"/>
  <c r="B99" i="38"/>
  <c r="B100" i="38" s="1"/>
  <c r="B101" i="38" s="1"/>
  <c r="B102" i="38" s="1"/>
  <c r="B103" i="38" s="1"/>
  <c r="B106" i="38" s="1"/>
  <c r="B107" i="38" s="1"/>
  <c r="B108" i="38" s="1"/>
  <c r="B109" i="38" s="1"/>
  <c r="B110" i="38" s="1"/>
  <c r="B113" i="38" s="1"/>
  <c r="B114" i="38" s="1"/>
  <c r="B115" i="38" s="1"/>
  <c r="B116" i="38" s="1"/>
  <c r="B117" i="38" s="1"/>
  <c r="B120" i="38" s="1"/>
  <c r="B121" i="38" s="1"/>
  <c r="B122" i="38" s="1"/>
  <c r="B123" i="38" s="1"/>
  <c r="B124" i="38" s="1"/>
  <c r="J97" i="38"/>
  <c r="I97" i="38"/>
  <c r="H97" i="38"/>
  <c r="G97" i="38"/>
  <c r="F97" i="38"/>
  <c r="E97" i="38"/>
  <c r="D97" i="38"/>
  <c r="C97" i="38"/>
  <c r="G96" i="38"/>
  <c r="B96" i="38"/>
  <c r="G95" i="38"/>
  <c r="J93" i="38"/>
  <c r="I93" i="38"/>
  <c r="H93" i="38"/>
  <c r="F93" i="38"/>
  <c r="E93" i="38"/>
  <c r="D93" i="38"/>
  <c r="C93" i="38"/>
  <c r="G92" i="38"/>
  <c r="G91" i="38"/>
  <c r="G90" i="38"/>
  <c r="J88" i="38"/>
  <c r="I88" i="38"/>
  <c r="H88" i="38"/>
  <c r="G88" i="38"/>
  <c r="F88" i="38"/>
  <c r="E88" i="38"/>
  <c r="D88" i="38"/>
  <c r="C88" i="38"/>
  <c r="G87" i="38"/>
  <c r="G86" i="38"/>
  <c r="G85" i="38"/>
  <c r="G84" i="38"/>
  <c r="G83" i="38"/>
  <c r="J81" i="38"/>
  <c r="I81" i="38"/>
  <c r="H81" i="38"/>
  <c r="D81" i="38"/>
  <c r="C81" i="38"/>
  <c r="G80" i="38"/>
  <c r="F79" i="38"/>
  <c r="F81" i="38" s="1"/>
  <c r="E79" i="38"/>
  <c r="G79" i="38" s="1"/>
  <c r="G78" i="38"/>
  <c r="G77" i="38"/>
  <c r="G76" i="38"/>
  <c r="J74" i="38"/>
  <c r="I74" i="38"/>
  <c r="H74" i="38"/>
  <c r="F74" i="38"/>
  <c r="E74" i="38"/>
  <c r="D74" i="38"/>
  <c r="C74" i="38"/>
  <c r="G73" i="38"/>
  <c r="G72" i="38"/>
  <c r="G71" i="38"/>
  <c r="G70" i="38"/>
  <c r="G69" i="38"/>
  <c r="G74" i="38" s="1"/>
  <c r="J67" i="38"/>
  <c r="I67" i="38"/>
  <c r="H67" i="38"/>
  <c r="F67" i="38"/>
  <c r="E67" i="38"/>
  <c r="D67" i="38"/>
  <c r="C67" i="38"/>
  <c r="G66" i="38"/>
  <c r="G65" i="38"/>
  <c r="G64" i="38"/>
  <c r="G63" i="38"/>
  <c r="B63" i="38"/>
  <c r="B64" i="38" s="1"/>
  <c r="B65" i="38" s="1"/>
  <c r="B66" i="38" s="1"/>
  <c r="B69" i="38" s="1"/>
  <c r="B70" i="38" s="1"/>
  <c r="B71" i="38" s="1"/>
  <c r="B72" i="38" s="1"/>
  <c r="B73" i="38" s="1"/>
  <c r="B76" i="38" s="1"/>
  <c r="B77" i="38" s="1"/>
  <c r="B78" i="38" s="1"/>
  <c r="B79" i="38" s="1"/>
  <c r="B80" i="38" s="1"/>
  <c r="B83" i="38" s="1"/>
  <c r="B84" i="38" s="1"/>
  <c r="G62" i="38"/>
  <c r="J60" i="38"/>
  <c r="I60" i="38"/>
  <c r="H60" i="38"/>
  <c r="F60" i="38"/>
  <c r="E60" i="38"/>
  <c r="D60" i="38"/>
  <c r="C60" i="38"/>
  <c r="G59" i="38"/>
  <c r="G58" i="38"/>
  <c r="G57" i="38"/>
  <c r="G56" i="38"/>
  <c r="G55" i="38"/>
  <c r="G60" i="38" s="1"/>
  <c r="J53" i="38"/>
  <c r="I53" i="38"/>
  <c r="H53" i="38"/>
  <c r="F53" i="38"/>
  <c r="E53" i="38"/>
  <c r="D53" i="38"/>
  <c r="C53" i="38"/>
  <c r="G52" i="38"/>
  <c r="G51" i="38"/>
  <c r="G50" i="38"/>
  <c r="G49" i="38"/>
  <c r="G48" i="38"/>
  <c r="J46" i="38"/>
  <c r="I46" i="38"/>
  <c r="H46" i="38"/>
  <c r="F46" i="38"/>
  <c r="E46" i="38"/>
  <c r="D46" i="38"/>
  <c r="C46" i="38"/>
  <c r="G45" i="38"/>
  <c r="G44" i="38"/>
  <c r="G46" i="38" s="1"/>
  <c r="G43" i="38"/>
  <c r="G42" i="38"/>
  <c r="G41" i="38"/>
  <c r="J39" i="38"/>
  <c r="I39" i="38"/>
  <c r="H39" i="38"/>
  <c r="F39" i="38"/>
  <c r="E39" i="38"/>
  <c r="D39" i="38"/>
  <c r="C39" i="38"/>
  <c r="G38" i="38"/>
  <c r="G37" i="38"/>
  <c r="G36" i="38"/>
  <c r="G35" i="38"/>
  <c r="B35" i="38"/>
  <c r="B36" i="38" s="1"/>
  <c r="B37" i="38" s="1"/>
  <c r="B38" i="38" s="1"/>
  <c r="B41" i="38" s="1"/>
  <c r="B42" i="38" s="1"/>
  <c r="B43" i="38" s="1"/>
  <c r="B44" i="38" s="1"/>
  <c r="B45" i="38" s="1"/>
  <c r="B48" i="38" s="1"/>
  <c r="B49" i="38" s="1"/>
  <c r="B50" i="38" s="1"/>
  <c r="B51" i="38" s="1"/>
  <c r="B52" i="38" s="1"/>
  <c r="B55" i="38" s="1"/>
  <c r="B56" i="38" s="1"/>
  <c r="B57" i="38" s="1"/>
  <c r="B58" i="38" s="1"/>
  <c r="B59" i="38" s="1"/>
  <c r="G34" i="38"/>
  <c r="G39" i="38" s="1"/>
  <c r="J32" i="38"/>
  <c r="I32" i="38"/>
  <c r="H32" i="38"/>
  <c r="F32" i="38"/>
  <c r="E32" i="38"/>
  <c r="D32" i="38"/>
  <c r="C32" i="38"/>
  <c r="G31" i="38"/>
  <c r="G30" i="38"/>
  <c r="G29" i="38"/>
  <c r="G28" i="38"/>
  <c r="G27" i="38"/>
  <c r="J25" i="38"/>
  <c r="I25" i="38"/>
  <c r="H25" i="38"/>
  <c r="F25" i="38"/>
  <c r="E25" i="38"/>
  <c r="D25" i="38"/>
  <c r="C25" i="38"/>
  <c r="G24" i="38"/>
  <c r="G23" i="38"/>
  <c r="G22" i="38"/>
  <c r="G21" i="38"/>
  <c r="G20" i="38"/>
  <c r="J18" i="38"/>
  <c r="I18" i="38"/>
  <c r="H18" i="38"/>
  <c r="F18" i="38"/>
  <c r="E18" i="38"/>
  <c r="D18" i="38"/>
  <c r="C18" i="38"/>
  <c r="G17" i="38"/>
  <c r="G16" i="38"/>
  <c r="G15" i="38"/>
  <c r="G14" i="38"/>
  <c r="G13" i="38"/>
  <c r="G18" i="38" s="1"/>
  <c r="J11" i="38"/>
  <c r="I11" i="38"/>
  <c r="H11" i="38"/>
  <c r="G11" i="38"/>
  <c r="F11" i="38"/>
  <c r="E11" i="38"/>
  <c r="D11" i="38"/>
  <c r="C11" i="38"/>
  <c r="G10" i="38"/>
  <c r="G9" i="38"/>
  <c r="G8" i="38"/>
  <c r="G7" i="38"/>
  <c r="B7" i="38"/>
  <c r="B8" i="38" s="1"/>
  <c r="B9" i="38" s="1"/>
  <c r="B10" i="38" s="1"/>
  <c r="B13" i="38" s="1"/>
  <c r="B14" i="38" s="1"/>
  <c r="B15" i="38" s="1"/>
  <c r="B16" i="38" s="1"/>
  <c r="B17" i="38" s="1"/>
  <c r="B20" i="38" s="1"/>
  <c r="B21" i="38" s="1"/>
  <c r="B22" i="38" s="1"/>
  <c r="B23" i="38" s="1"/>
  <c r="B24" i="38" s="1"/>
  <c r="B27" i="38" s="1"/>
  <c r="B28" i="38" s="1"/>
  <c r="B29" i="38" s="1"/>
  <c r="B30" i="38" s="1"/>
  <c r="B31" i="38" s="1"/>
  <c r="G6" i="38"/>
  <c r="J4" i="38"/>
  <c r="I4" i="38"/>
  <c r="H4" i="38"/>
  <c r="F4" i="38"/>
  <c r="E4" i="38"/>
  <c r="D4" i="38"/>
  <c r="C4" i="38"/>
  <c r="G3" i="38"/>
  <c r="G4" i="38" s="1"/>
  <c r="G352" i="38" l="1"/>
  <c r="G81" i="38"/>
  <c r="G322" i="38"/>
  <c r="G93" i="38"/>
  <c r="G146" i="38"/>
  <c r="E81" i="38"/>
  <c r="G336" i="38"/>
  <c r="G32" i="38"/>
  <c r="G53" i="38"/>
  <c r="G199" i="38"/>
  <c r="G139" i="38"/>
  <c r="G329" i="38"/>
  <c r="G25" i="38"/>
  <c r="G308" i="38"/>
  <c r="G67" i="38"/>
  <c r="G153" i="38"/>
  <c r="G162" i="38"/>
  <c r="B138" i="38"/>
  <c r="B141" i="38" s="1"/>
  <c r="B142" i="38" s="1"/>
  <c r="B143" i="38" s="1"/>
  <c r="B144" i="38" s="1"/>
  <c r="B145" i="38" s="1"/>
  <c r="B148" i="38" s="1"/>
  <c r="B149" i="38" s="1"/>
  <c r="B150" i="38" s="1"/>
  <c r="B151" i="38" s="1"/>
  <c r="B152" i="38" s="1"/>
  <c r="B155" i="38" s="1"/>
  <c r="B136" i="38"/>
  <c r="B137" i="38" s="1"/>
  <c r="B85" i="38"/>
  <c r="B86" i="38" s="1"/>
  <c r="B87" i="38"/>
  <c r="B90" i="38" s="1"/>
  <c r="B91" i="38" s="1"/>
  <c r="B92" i="38" s="1"/>
  <c r="G373" i="37" l="1"/>
  <c r="G372" i="37"/>
  <c r="G371" i="37"/>
  <c r="G370" i="37"/>
  <c r="J368" i="37"/>
  <c r="I368" i="37"/>
  <c r="H368" i="37"/>
  <c r="F368" i="37"/>
  <c r="E368" i="37"/>
  <c r="D368" i="37"/>
  <c r="C368" i="37"/>
  <c r="G367" i="37"/>
  <c r="G366" i="37"/>
  <c r="G365" i="37"/>
  <c r="G364" i="37"/>
  <c r="G363" i="37"/>
  <c r="G368" i="37" s="1"/>
  <c r="J361" i="37"/>
  <c r="I361" i="37"/>
  <c r="H361" i="37"/>
  <c r="F361" i="37"/>
  <c r="E361" i="37"/>
  <c r="D361" i="37"/>
  <c r="C361" i="37"/>
  <c r="G360" i="37"/>
  <c r="G359" i="37"/>
  <c r="G358" i="37"/>
  <c r="G357" i="37"/>
  <c r="G356" i="37"/>
  <c r="J354" i="37"/>
  <c r="I354" i="37"/>
  <c r="H354" i="37"/>
  <c r="F354" i="37"/>
  <c r="E354" i="37"/>
  <c r="D354" i="37"/>
  <c r="C354" i="37"/>
  <c r="G353" i="37"/>
  <c r="G352" i="37"/>
  <c r="G351" i="37"/>
  <c r="G350" i="37"/>
  <c r="G349" i="37"/>
  <c r="J347" i="37"/>
  <c r="I347" i="37"/>
  <c r="H347" i="37"/>
  <c r="F347" i="37"/>
  <c r="E347" i="37"/>
  <c r="D347" i="37"/>
  <c r="C347" i="37"/>
  <c r="G346" i="37"/>
  <c r="G345" i="37"/>
  <c r="G344" i="37"/>
  <c r="B344" i="37"/>
  <c r="B345" i="37" s="1"/>
  <c r="B346" i="37" s="1"/>
  <c r="B349" i="37" s="1"/>
  <c r="B350" i="37" s="1"/>
  <c r="B351" i="37" s="1"/>
  <c r="B352" i="37" s="1"/>
  <c r="B353" i="37" s="1"/>
  <c r="B356" i="37" s="1"/>
  <c r="B357" i="37" s="1"/>
  <c r="B358" i="37" s="1"/>
  <c r="B359" i="37" s="1"/>
  <c r="B360" i="37" s="1"/>
  <c r="B363" i="37" s="1"/>
  <c r="B364" i="37" s="1"/>
  <c r="B365" i="37" s="1"/>
  <c r="B366" i="37" s="1"/>
  <c r="B367" i="37" s="1"/>
  <c r="B370" i="37" s="1"/>
  <c r="B371" i="37" s="1"/>
  <c r="B372" i="37" s="1"/>
  <c r="B373" i="37" s="1"/>
  <c r="G343" i="37"/>
  <c r="G342" i="37"/>
  <c r="J340" i="37"/>
  <c r="I340" i="37"/>
  <c r="H340" i="37"/>
  <c r="F340" i="37"/>
  <c r="E340" i="37"/>
  <c r="D340" i="37"/>
  <c r="C340" i="37"/>
  <c r="G339" i="37"/>
  <c r="G338" i="37"/>
  <c r="G337" i="37"/>
  <c r="G336" i="37"/>
  <c r="G335" i="37"/>
  <c r="J333" i="37"/>
  <c r="I333" i="37"/>
  <c r="H333" i="37"/>
  <c r="F333" i="37"/>
  <c r="E333" i="37"/>
  <c r="D333" i="37"/>
  <c r="C333" i="37"/>
  <c r="G332" i="37"/>
  <c r="G331" i="37"/>
  <c r="G330" i="37"/>
  <c r="G329" i="37"/>
  <c r="G328" i="37"/>
  <c r="J326" i="37"/>
  <c r="I326" i="37"/>
  <c r="H326" i="37"/>
  <c r="F326" i="37"/>
  <c r="E326" i="37"/>
  <c r="D326" i="37"/>
  <c r="C326" i="37"/>
  <c r="G325" i="37"/>
  <c r="G324" i="37"/>
  <c r="G323" i="37"/>
  <c r="G322" i="37"/>
  <c r="G321" i="37"/>
  <c r="J319" i="37"/>
  <c r="I319" i="37"/>
  <c r="H319" i="37"/>
  <c r="F319" i="37"/>
  <c r="E319" i="37"/>
  <c r="D319" i="37"/>
  <c r="C319" i="37"/>
  <c r="G318" i="37"/>
  <c r="G317" i="37"/>
  <c r="G316" i="37"/>
  <c r="G315" i="37"/>
  <c r="B315" i="37"/>
  <c r="B316" i="37" s="1"/>
  <c r="B317" i="37" s="1"/>
  <c r="B318" i="37" s="1"/>
  <c r="B321" i="37" s="1"/>
  <c r="B322" i="37" s="1"/>
  <c r="B323" i="37" s="1"/>
  <c r="B324" i="37" s="1"/>
  <c r="B325" i="37" s="1"/>
  <c r="B328" i="37" s="1"/>
  <c r="B329" i="37" s="1"/>
  <c r="B330" i="37" s="1"/>
  <c r="B331" i="37" s="1"/>
  <c r="B332" i="37" s="1"/>
  <c r="B335" i="37" s="1"/>
  <c r="B336" i="37" s="1"/>
  <c r="B337" i="37" s="1"/>
  <c r="B338" i="37" s="1"/>
  <c r="B339" i="37" s="1"/>
  <c r="B342" i="37" s="1"/>
  <c r="G314" i="37"/>
  <c r="J312" i="37"/>
  <c r="I312" i="37"/>
  <c r="H312" i="37"/>
  <c r="F312" i="37"/>
  <c r="E312" i="37"/>
  <c r="D312" i="37"/>
  <c r="C312" i="37"/>
  <c r="G311" i="37"/>
  <c r="G310" i="37"/>
  <c r="G309" i="37"/>
  <c r="G308" i="37"/>
  <c r="G307" i="37"/>
  <c r="G312" i="37" s="1"/>
  <c r="J305" i="37"/>
  <c r="I305" i="37"/>
  <c r="H305" i="37"/>
  <c r="F305" i="37"/>
  <c r="E305" i="37"/>
  <c r="D305" i="37"/>
  <c r="C305" i="37"/>
  <c r="G304" i="37"/>
  <c r="G303" i="37"/>
  <c r="G302" i="37"/>
  <c r="G301" i="37"/>
  <c r="G300" i="37"/>
  <c r="J298" i="37"/>
  <c r="I298" i="37"/>
  <c r="H298" i="37"/>
  <c r="F298" i="37"/>
  <c r="E298" i="37"/>
  <c r="D298" i="37"/>
  <c r="C298" i="37"/>
  <c r="G297" i="37"/>
  <c r="G296" i="37"/>
  <c r="G295" i="37"/>
  <c r="G294" i="37"/>
  <c r="G293" i="37"/>
  <c r="J291" i="37"/>
  <c r="I291" i="37"/>
  <c r="H291" i="37"/>
  <c r="F291" i="37"/>
  <c r="E291" i="37"/>
  <c r="D291" i="37"/>
  <c r="C291" i="37"/>
  <c r="G290" i="37"/>
  <c r="G289" i="37"/>
  <c r="G288" i="37"/>
  <c r="G287" i="37"/>
  <c r="G286" i="37"/>
  <c r="G291" i="37" s="1"/>
  <c r="J284" i="37"/>
  <c r="I284" i="37"/>
  <c r="H284" i="37"/>
  <c r="F284" i="37"/>
  <c r="E284" i="37"/>
  <c r="D284" i="37"/>
  <c r="C284" i="37"/>
  <c r="G283" i="37"/>
  <c r="B283" i="37"/>
  <c r="B286" i="37" s="1"/>
  <c r="B287" i="37" s="1"/>
  <c r="B288" i="37" s="1"/>
  <c r="B289" i="37" s="1"/>
  <c r="B290" i="37" s="1"/>
  <c r="B293" i="37" s="1"/>
  <c r="B294" i="37" s="1"/>
  <c r="B295" i="37" s="1"/>
  <c r="B296" i="37" s="1"/>
  <c r="B297" i="37" s="1"/>
  <c r="B300" i="37" s="1"/>
  <c r="B301" i="37" s="1"/>
  <c r="B302" i="37" s="1"/>
  <c r="B303" i="37" s="1"/>
  <c r="B304" i="37" s="1"/>
  <c r="B307" i="37" s="1"/>
  <c r="B308" i="37" s="1"/>
  <c r="B309" i="37" s="1"/>
  <c r="B310" i="37" s="1"/>
  <c r="B311" i="37" s="1"/>
  <c r="G282" i="37"/>
  <c r="G284" i="37" s="1"/>
  <c r="J280" i="37"/>
  <c r="I280" i="37"/>
  <c r="H280" i="37"/>
  <c r="F280" i="37"/>
  <c r="E280" i="37"/>
  <c r="D280" i="37"/>
  <c r="C280" i="37"/>
  <c r="G279" i="37"/>
  <c r="G278" i="37"/>
  <c r="G277" i="37"/>
  <c r="J275" i="37"/>
  <c r="I275" i="37"/>
  <c r="H275" i="37"/>
  <c r="F275" i="37"/>
  <c r="E275" i="37"/>
  <c r="D275" i="37"/>
  <c r="C275" i="37"/>
  <c r="G274" i="37"/>
  <c r="G273" i="37"/>
  <c r="B273" i="37"/>
  <c r="G272" i="37"/>
  <c r="B272" i="37"/>
  <c r="G271" i="37"/>
  <c r="G270" i="37"/>
  <c r="J268" i="37"/>
  <c r="I268" i="37"/>
  <c r="H268" i="37"/>
  <c r="F268" i="37"/>
  <c r="E268" i="37"/>
  <c r="D268" i="37"/>
  <c r="C268" i="37"/>
  <c r="G267" i="37"/>
  <c r="G266" i="37"/>
  <c r="G265" i="37"/>
  <c r="G264" i="37"/>
  <c r="G263" i="37"/>
  <c r="G268" i="37" s="1"/>
  <c r="J261" i="37"/>
  <c r="I261" i="37"/>
  <c r="H261" i="37"/>
  <c r="F261" i="37"/>
  <c r="E261" i="37"/>
  <c r="D261" i="37"/>
  <c r="C261" i="37"/>
  <c r="G260" i="37"/>
  <c r="G259" i="37"/>
  <c r="G258" i="37"/>
  <c r="G257" i="37"/>
  <c r="G256" i="37"/>
  <c r="G261" i="37" s="1"/>
  <c r="J254" i="37"/>
  <c r="I254" i="37"/>
  <c r="H254" i="37"/>
  <c r="F254" i="37"/>
  <c r="E254" i="37"/>
  <c r="D254" i="37"/>
  <c r="C254" i="37"/>
  <c r="G253" i="37"/>
  <c r="G252" i="37"/>
  <c r="G251" i="37"/>
  <c r="B251" i="37"/>
  <c r="B252" i="37" s="1"/>
  <c r="B253" i="37" s="1"/>
  <c r="B256" i="37" s="1"/>
  <c r="B257" i="37" s="1"/>
  <c r="B258" i="37" s="1"/>
  <c r="B259" i="37" s="1"/>
  <c r="B260" i="37" s="1"/>
  <c r="B263" i="37" s="1"/>
  <c r="B264" i="37" s="1"/>
  <c r="B265" i="37" s="1"/>
  <c r="B266" i="37" s="1"/>
  <c r="B267" i="37" s="1"/>
  <c r="B270" i="37" s="1"/>
  <c r="B271" i="37" s="1"/>
  <c r="B274" i="37" s="1"/>
  <c r="B277" i="37" s="1"/>
  <c r="B278" i="37" s="1"/>
  <c r="B279" i="37" s="1"/>
  <c r="G250" i="37"/>
  <c r="G254" i="37" s="1"/>
  <c r="J248" i="37"/>
  <c r="I248" i="37"/>
  <c r="H248" i="37"/>
  <c r="F248" i="37"/>
  <c r="E248" i="37"/>
  <c r="D248" i="37"/>
  <c r="C248" i="37"/>
  <c r="G247" i="37"/>
  <c r="G248" i="37" s="1"/>
  <c r="J245" i="37"/>
  <c r="I245" i="37"/>
  <c r="H245" i="37"/>
  <c r="F245" i="37"/>
  <c r="E245" i="37"/>
  <c r="D245" i="37"/>
  <c r="C245" i="37"/>
  <c r="G244" i="37"/>
  <c r="G243" i="37"/>
  <c r="G242" i="37"/>
  <c r="G241" i="37"/>
  <c r="G240" i="37"/>
  <c r="J231" i="37"/>
  <c r="J238" i="37" s="1"/>
  <c r="I231" i="37"/>
  <c r="I238" i="37" s="1"/>
  <c r="H231" i="37"/>
  <c r="H238" i="37" s="1"/>
  <c r="G231" i="37"/>
  <c r="G238" i="37" s="1"/>
  <c r="F231" i="37"/>
  <c r="F238" i="37" s="1"/>
  <c r="E231" i="37"/>
  <c r="E238" i="37" s="1"/>
  <c r="D231" i="37"/>
  <c r="D238" i="37" s="1"/>
  <c r="C231" i="37"/>
  <c r="C238" i="37" s="1"/>
  <c r="J224" i="37"/>
  <c r="I224" i="37"/>
  <c r="H224" i="37"/>
  <c r="F224" i="37"/>
  <c r="E224" i="37"/>
  <c r="D224" i="37"/>
  <c r="C224" i="37"/>
  <c r="G223" i="37"/>
  <c r="G222" i="37"/>
  <c r="G221" i="37"/>
  <c r="G220" i="37"/>
  <c r="B220" i="37"/>
  <c r="B221" i="37" s="1"/>
  <c r="B222" i="37" s="1"/>
  <c r="B223" i="37" s="1"/>
  <c r="B226" i="37" s="1"/>
  <c r="B227" i="37" s="1"/>
  <c r="B228" i="37" s="1"/>
  <c r="B229" i="37" s="1"/>
  <c r="B230" i="37" s="1"/>
  <c r="B233" i="37" s="1"/>
  <c r="B234" i="37" s="1"/>
  <c r="B235" i="37" s="1"/>
  <c r="B236" i="37" s="1"/>
  <c r="B237" i="37" s="1"/>
  <c r="B240" i="37" s="1"/>
  <c r="B241" i="37" s="1"/>
  <c r="B242" i="37" s="1"/>
  <c r="B243" i="37" s="1"/>
  <c r="B244" i="37" s="1"/>
  <c r="G219" i="37"/>
  <c r="J217" i="37"/>
  <c r="I217" i="37"/>
  <c r="H217" i="37"/>
  <c r="F217" i="37"/>
  <c r="E217" i="37"/>
  <c r="D217" i="37"/>
  <c r="C217" i="37"/>
  <c r="G216" i="37"/>
  <c r="G215" i="37"/>
  <c r="G214" i="37"/>
  <c r="G213" i="37"/>
  <c r="G212" i="37"/>
  <c r="J210" i="37"/>
  <c r="I210" i="37"/>
  <c r="H210" i="37"/>
  <c r="F210" i="37"/>
  <c r="E210" i="37"/>
  <c r="D210" i="37"/>
  <c r="C210" i="37"/>
  <c r="G209" i="37"/>
  <c r="G208" i="37"/>
  <c r="G207" i="37"/>
  <c r="G206" i="37"/>
  <c r="G205" i="37"/>
  <c r="G210" i="37" s="1"/>
  <c r="J203" i="37"/>
  <c r="I203" i="37"/>
  <c r="H203" i="37"/>
  <c r="F203" i="37"/>
  <c r="E203" i="37"/>
  <c r="D203" i="37"/>
  <c r="C203" i="37"/>
  <c r="G202" i="37"/>
  <c r="G201" i="37"/>
  <c r="G200" i="37"/>
  <c r="G203" i="37" s="1"/>
  <c r="J196" i="37"/>
  <c r="I196" i="37"/>
  <c r="H196" i="37"/>
  <c r="F196" i="37"/>
  <c r="E196" i="37"/>
  <c r="D196" i="37"/>
  <c r="C196" i="37"/>
  <c r="G195" i="37"/>
  <c r="G194" i="37"/>
  <c r="G193" i="37"/>
  <c r="G192" i="37"/>
  <c r="G191" i="37"/>
  <c r="G196" i="37" s="1"/>
  <c r="J189" i="37"/>
  <c r="I189" i="37"/>
  <c r="H189" i="37"/>
  <c r="F189" i="37"/>
  <c r="E189" i="37"/>
  <c r="D189" i="37"/>
  <c r="C189" i="37"/>
  <c r="G188" i="37"/>
  <c r="G187" i="37"/>
  <c r="B187" i="37"/>
  <c r="B188" i="37" s="1"/>
  <c r="B191" i="37" s="1"/>
  <c r="B192" i="37" s="1"/>
  <c r="B193" i="37" s="1"/>
  <c r="B194" i="37" s="1"/>
  <c r="B195" i="37" s="1"/>
  <c r="B198" i="37" s="1"/>
  <c r="B199" i="37" s="1"/>
  <c r="B200" i="37" s="1"/>
  <c r="B201" i="37" s="1"/>
  <c r="B202" i="37" s="1"/>
  <c r="B205" i="37" s="1"/>
  <c r="B206" i="37" s="1"/>
  <c r="B207" i="37" s="1"/>
  <c r="B208" i="37" s="1"/>
  <c r="B209" i="37" s="1"/>
  <c r="B212" i="37" s="1"/>
  <c r="B213" i="37" s="1"/>
  <c r="B214" i="37" s="1"/>
  <c r="B215" i="37" s="1"/>
  <c r="B216" i="37" s="1"/>
  <c r="G186" i="37"/>
  <c r="G189" i="37" s="1"/>
  <c r="J184" i="37"/>
  <c r="I184" i="37"/>
  <c r="H184" i="37"/>
  <c r="F184" i="37"/>
  <c r="E184" i="37"/>
  <c r="D184" i="37"/>
  <c r="C184" i="37"/>
  <c r="G183" i="37"/>
  <c r="G182" i="37"/>
  <c r="G184" i="37" s="1"/>
  <c r="J180" i="37"/>
  <c r="I180" i="37"/>
  <c r="H180" i="37"/>
  <c r="F180" i="37"/>
  <c r="E180" i="37"/>
  <c r="D180" i="37"/>
  <c r="C180" i="37"/>
  <c r="G179" i="37"/>
  <c r="G178" i="37"/>
  <c r="G177" i="37"/>
  <c r="G176" i="37"/>
  <c r="G175" i="37"/>
  <c r="J173" i="37"/>
  <c r="I173" i="37"/>
  <c r="H173" i="37"/>
  <c r="F173" i="37"/>
  <c r="E173" i="37"/>
  <c r="D173" i="37"/>
  <c r="C173" i="37"/>
  <c r="G172" i="37"/>
  <c r="G171" i="37"/>
  <c r="G170" i="37"/>
  <c r="G169" i="37"/>
  <c r="G168" i="37"/>
  <c r="J166" i="37"/>
  <c r="I166" i="37"/>
  <c r="H166" i="37"/>
  <c r="F166" i="37"/>
  <c r="E166" i="37"/>
  <c r="D166" i="37"/>
  <c r="C166" i="37"/>
  <c r="G165" i="37"/>
  <c r="G164" i="37"/>
  <c r="G163" i="37"/>
  <c r="G162" i="37"/>
  <c r="G161" i="37"/>
  <c r="J159" i="37"/>
  <c r="I159" i="37"/>
  <c r="H159" i="37"/>
  <c r="F159" i="37"/>
  <c r="E159" i="37"/>
  <c r="D159" i="37"/>
  <c r="C159" i="37"/>
  <c r="G158" i="37"/>
  <c r="G157" i="37"/>
  <c r="G156" i="37"/>
  <c r="G155" i="37"/>
  <c r="B155" i="37"/>
  <c r="B156" i="37" s="1"/>
  <c r="B157" i="37" s="1"/>
  <c r="B158" i="37" s="1"/>
  <c r="B161" i="37" s="1"/>
  <c r="B162" i="37" s="1"/>
  <c r="B163" i="37" s="1"/>
  <c r="B164" i="37" s="1"/>
  <c r="B165" i="37" s="1"/>
  <c r="B168" i="37" s="1"/>
  <c r="B169" i="37" s="1"/>
  <c r="B170" i="37" s="1"/>
  <c r="B171" i="37" s="1"/>
  <c r="B172" i="37" s="1"/>
  <c r="B175" i="37" s="1"/>
  <c r="B176" i="37" s="1"/>
  <c r="B177" i="37" s="1"/>
  <c r="B178" i="37" s="1"/>
  <c r="B179" i="37" s="1"/>
  <c r="B182" i="37" s="1"/>
  <c r="B183" i="37" s="1"/>
  <c r="G154" i="37"/>
  <c r="J152" i="37"/>
  <c r="I152" i="37"/>
  <c r="H152" i="37"/>
  <c r="F152" i="37"/>
  <c r="E152" i="37"/>
  <c r="D152" i="37"/>
  <c r="C152" i="37"/>
  <c r="G151" i="37"/>
  <c r="G150" i="37"/>
  <c r="G149" i="37"/>
  <c r="G148" i="37"/>
  <c r="G147" i="37"/>
  <c r="G152" i="37" s="1"/>
  <c r="J145" i="37"/>
  <c r="I145" i="37"/>
  <c r="H145" i="37"/>
  <c r="F145" i="37"/>
  <c r="E145" i="37"/>
  <c r="D145" i="37"/>
  <c r="C145" i="37"/>
  <c r="G144" i="37"/>
  <c r="G143" i="37"/>
  <c r="G142" i="37"/>
  <c r="G141" i="37"/>
  <c r="G140" i="37"/>
  <c r="J138" i="37"/>
  <c r="I138" i="37"/>
  <c r="H138" i="37"/>
  <c r="F138" i="37"/>
  <c r="E138" i="37"/>
  <c r="D138" i="37"/>
  <c r="C138" i="37"/>
  <c r="G137" i="37"/>
  <c r="G136" i="37"/>
  <c r="G135" i="37"/>
  <c r="G134" i="37"/>
  <c r="G133" i="37"/>
  <c r="J131" i="37"/>
  <c r="I131" i="37"/>
  <c r="H131" i="37"/>
  <c r="F131" i="37"/>
  <c r="E131" i="37"/>
  <c r="D131" i="37"/>
  <c r="C131" i="37"/>
  <c r="G130" i="37"/>
  <c r="G129" i="37"/>
  <c r="G128" i="37"/>
  <c r="G127" i="37"/>
  <c r="G126" i="37"/>
  <c r="B126" i="37"/>
  <c r="B127" i="37" s="1"/>
  <c r="B128" i="37" s="1"/>
  <c r="B129" i="37" s="1"/>
  <c r="B130" i="37" s="1"/>
  <c r="B133" i="37" s="1"/>
  <c r="B134" i="37" s="1"/>
  <c r="J124" i="37"/>
  <c r="I124" i="37"/>
  <c r="H124" i="37"/>
  <c r="G124" i="37"/>
  <c r="F124" i="37"/>
  <c r="E124" i="37"/>
  <c r="D124" i="37"/>
  <c r="C124" i="37"/>
  <c r="G123" i="37"/>
  <c r="J121" i="37"/>
  <c r="I121" i="37"/>
  <c r="H121" i="37"/>
  <c r="F121" i="37"/>
  <c r="E121" i="37"/>
  <c r="D121" i="37"/>
  <c r="C121" i="37"/>
  <c r="G120" i="37"/>
  <c r="G119" i="37"/>
  <c r="G118" i="37"/>
  <c r="G117" i="37"/>
  <c r="J115" i="37"/>
  <c r="I115" i="37"/>
  <c r="H115" i="37"/>
  <c r="F115" i="37"/>
  <c r="E115" i="37"/>
  <c r="D115" i="37"/>
  <c r="C115" i="37"/>
  <c r="G114" i="37"/>
  <c r="G113" i="37"/>
  <c r="G111" i="37"/>
  <c r="G110" i="37"/>
  <c r="J108" i="37"/>
  <c r="I108" i="37"/>
  <c r="H108" i="37"/>
  <c r="F108" i="37"/>
  <c r="E108" i="37"/>
  <c r="D108" i="37"/>
  <c r="C108" i="37"/>
  <c r="G107" i="37"/>
  <c r="G106" i="37"/>
  <c r="G105" i="37"/>
  <c r="G104" i="37"/>
  <c r="G103" i="37"/>
  <c r="G108" i="37" s="1"/>
  <c r="J101" i="37"/>
  <c r="I101" i="37"/>
  <c r="H101" i="37"/>
  <c r="F101" i="37"/>
  <c r="E101" i="37"/>
  <c r="D101" i="37"/>
  <c r="C101" i="37"/>
  <c r="G100" i="37"/>
  <c r="G99" i="37"/>
  <c r="G98" i="37"/>
  <c r="G97" i="37"/>
  <c r="G96" i="37"/>
  <c r="J94" i="37"/>
  <c r="I94" i="37"/>
  <c r="H94" i="37"/>
  <c r="F94" i="37"/>
  <c r="E94" i="37"/>
  <c r="D94" i="37"/>
  <c r="C94" i="37"/>
  <c r="G93" i="37"/>
  <c r="G92" i="37"/>
  <c r="B92" i="37"/>
  <c r="B93" i="37" s="1"/>
  <c r="B96" i="37" s="1"/>
  <c r="B97" i="37" s="1"/>
  <c r="B98" i="37" s="1"/>
  <c r="B99" i="37" s="1"/>
  <c r="B100" i="37" s="1"/>
  <c r="B103" i="37" s="1"/>
  <c r="B104" i="37" s="1"/>
  <c r="B105" i="37" s="1"/>
  <c r="B106" i="37" s="1"/>
  <c r="B107" i="37" s="1"/>
  <c r="B110" i="37" s="1"/>
  <c r="B111" i="37" s="1"/>
  <c r="B112" i="37" s="1"/>
  <c r="B113" i="37" s="1"/>
  <c r="B114" i="37" s="1"/>
  <c r="B117" i="37" s="1"/>
  <c r="B118" i="37" s="1"/>
  <c r="B119" i="37" s="1"/>
  <c r="B120" i="37" s="1"/>
  <c r="G91" i="37"/>
  <c r="J89" i="37"/>
  <c r="I89" i="37"/>
  <c r="H89" i="37"/>
  <c r="F89" i="37"/>
  <c r="E89" i="37"/>
  <c r="D89" i="37"/>
  <c r="C89" i="37"/>
  <c r="G88" i="37"/>
  <c r="G87" i="37"/>
  <c r="G86" i="37"/>
  <c r="B86" i="37"/>
  <c r="B87" i="37" s="1"/>
  <c r="G85" i="37"/>
  <c r="G84" i="37"/>
  <c r="J82" i="37"/>
  <c r="I82" i="37"/>
  <c r="H82" i="37"/>
  <c r="F82" i="37"/>
  <c r="E82" i="37"/>
  <c r="D82" i="37"/>
  <c r="C82" i="37"/>
  <c r="G81" i="37"/>
  <c r="G80" i="37"/>
  <c r="G79" i="37"/>
  <c r="G78" i="37"/>
  <c r="G77" i="37"/>
  <c r="J75" i="37"/>
  <c r="I75" i="37"/>
  <c r="H75" i="37"/>
  <c r="F75" i="37"/>
  <c r="E75" i="37"/>
  <c r="D75" i="37"/>
  <c r="C75" i="37"/>
  <c r="G74" i="37"/>
  <c r="G73" i="37"/>
  <c r="G72" i="37"/>
  <c r="G71" i="37"/>
  <c r="G70" i="37"/>
  <c r="J68" i="37"/>
  <c r="I68" i="37"/>
  <c r="H68" i="37"/>
  <c r="F68" i="37"/>
  <c r="E68" i="37"/>
  <c r="D68" i="37"/>
  <c r="C68" i="37"/>
  <c r="G67" i="37"/>
  <c r="G66" i="37"/>
  <c r="G65" i="37"/>
  <c r="G64" i="37"/>
  <c r="B64" i="37"/>
  <c r="B65" i="37" s="1"/>
  <c r="B66" i="37" s="1"/>
  <c r="B67" i="37" s="1"/>
  <c r="B70" i="37" s="1"/>
  <c r="B71" i="37" s="1"/>
  <c r="B72" i="37" s="1"/>
  <c r="B73" i="37" s="1"/>
  <c r="B74" i="37" s="1"/>
  <c r="B77" i="37" s="1"/>
  <c r="B78" i="37" s="1"/>
  <c r="B79" i="37" s="1"/>
  <c r="B80" i="37" s="1"/>
  <c r="B81" i="37" s="1"/>
  <c r="B84" i="37" s="1"/>
  <c r="B85" i="37" s="1"/>
  <c r="B88" i="37" s="1"/>
  <c r="G63" i="37"/>
  <c r="J61" i="37"/>
  <c r="I61" i="37"/>
  <c r="H61" i="37"/>
  <c r="F61" i="37"/>
  <c r="E61" i="37"/>
  <c r="D61" i="37"/>
  <c r="C61" i="37"/>
  <c r="G60" i="37"/>
  <c r="G59" i="37"/>
  <c r="G58" i="37"/>
  <c r="G57" i="37"/>
  <c r="G56" i="37"/>
  <c r="J54" i="37"/>
  <c r="I54" i="37"/>
  <c r="H54" i="37"/>
  <c r="F54" i="37"/>
  <c r="E54" i="37"/>
  <c r="D54" i="37"/>
  <c r="C54" i="37"/>
  <c r="G53" i="37"/>
  <c r="G52" i="37"/>
  <c r="G51" i="37"/>
  <c r="G50" i="37"/>
  <c r="G54" i="37" s="1"/>
  <c r="G49" i="37"/>
  <c r="J47" i="37"/>
  <c r="I47" i="37"/>
  <c r="H47" i="37"/>
  <c r="F47" i="37"/>
  <c r="E47" i="37"/>
  <c r="D47" i="37"/>
  <c r="C47" i="37"/>
  <c r="G46" i="37"/>
  <c r="G45" i="37"/>
  <c r="G44" i="37"/>
  <c r="G43" i="37"/>
  <c r="G42" i="37"/>
  <c r="J40" i="37"/>
  <c r="I40" i="37"/>
  <c r="H40" i="37"/>
  <c r="F40" i="37"/>
  <c r="E40" i="37"/>
  <c r="D40" i="37"/>
  <c r="C40" i="37"/>
  <c r="G39" i="37"/>
  <c r="G38" i="37"/>
  <c r="G37" i="37"/>
  <c r="G36" i="37"/>
  <c r="B36" i="37"/>
  <c r="B37" i="37" s="1"/>
  <c r="B38" i="37" s="1"/>
  <c r="B39" i="37" s="1"/>
  <c r="B42" i="37" s="1"/>
  <c r="B43" i="37" s="1"/>
  <c r="B44" i="37" s="1"/>
  <c r="B45" i="37" s="1"/>
  <c r="B46" i="37" s="1"/>
  <c r="B49" i="37" s="1"/>
  <c r="B50" i="37" s="1"/>
  <c r="B51" i="37" s="1"/>
  <c r="B52" i="37" s="1"/>
  <c r="B53" i="37" s="1"/>
  <c r="B56" i="37" s="1"/>
  <c r="B57" i="37" s="1"/>
  <c r="B58" i="37" s="1"/>
  <c r="B59" i="37" s="1"/>
  <c r="B60" i="37" s="1"/>
  <c r="G35" i="37"/>
  <c r="J33" i="37"/>
  <c r="I33" i="37"/>
  <c r="H33" i="37"/>
  <c r="F33" i="37"/>
  <c r="E33" i="37"/>
  <c r="D33" i="37"/>
  <c r="C33" i="37"/>
  <c r="G32" i="37"/>
  <c r="G31" i="37"/>
  <c r="G30" i="37"/>
  <c r="G29" i="37"/>
  <c r="G28" i="37"/>
  <c r="J26" i="37"/>
  <c r="I26" i="37"/>
  <c r="H26" i="37"/>
  <c r="F26" i="37"/>
  <c r="E26" i="37"/>
  <c r="D26" i="37"/>
  <c r="C26" i="37"/>
  <c r="G25" i="37"/>
  <c r="G24" i="37"/>
  <c r="G23" i="37"/>
  <c r="G22" i="37"/>
  <c r="G21" i="37"/>
  <c r="J19" i="37"/>
  <c r="I19" i="37"/>
  <c r="H19" i="37"/>
  <c r="F19" i="37"/>
  <c r="E19" i="37"/>
  <c r="D19" i="37"/>
  <c r="C19" i="37"/>
  <c r="G18" i="37"/>
  <c r="G17" i="37"/>
  <c r="G16" i="37"/>
  <c r="G15" i="37"/>
  <c r="G14" i="37"/>
  <c r="J12" i="37"/>
  <c r="I12" i="37"/>
  <c r="H12" i="37"/>
  <c r="F12" i="37"/>
  <c r="E12" i="37"/>
  <c r="D12" i="37"/>
  <c r="C12" i="37"/>
  <c r="G11" i="37"/>
  <c r="G10" i="37"/>
  <c r="G9" i="37"/>
  <c r="G8" i="37"/>
  <c r="B8" i="37"/>
  <c r="B9" i="37" s="1"/>
  <c r="B10" i="37" s="1"/>
  <c r="B11" i="37" s="1"/>
  <c r="B14" i="37" s="1"/>
  <c r="B15" i="37" s="1"/>
  <c r="B16" i="37" s="1"/>
  <c r="B17" i="37" s="1"/>
  <c r="B18" i="37" s="1"/>
  <c r="B21" i="37" s="1"/>
  <c r="B22" i="37" s="1"/>
  <c r="B23" i="37" s="1"/>
  <c r="B24" i="37" s="1"/>
  <c r="B25" i="37" s="1"/>
  <c r="B28" i="37" s="1"/>
  <c r="B29" i="37" s="1"/>
  <c r="B30" i="37" s="1"/>
  <c r="B31" i="37" s="1"/>
  <c r="B32" i="37" s="1"/>
  <c r="G7" i="37"/>
  <c r="J5" i="37"/>
  <c r="I5" i="37"/>
  <c r="H5" i="37"/>
  <c r="F5" i="37"/>
  <c r="E5" i="37"/>
  <c r="D5" i="37"/>
  <c r="C5" i="37"/>
  <c r="G4" i="37"/>
  <c r="G3" i="37"/>
  <c r="B3" i="37"/>
  <c r="B4" i="37" s="1"/>
  <c r="G2" i="37"/>
  <c r="G5" i="37" s="1"/>
  <c r="G101" i="37" l="1"/>
  <c r="G354" i="37"/>
  <c r="G115" i="37"/>
  <c r="O76" i="37"/>
  <c r="O75" i="37"/>
  <c r="O71" i="37" s="1"/>
  <c r="G138" i="37"/>
  <c r="G347" i="37"/>
  <c r="G305" i="37"/>
  <c r="G275" i="37"/>
  <c r="G319" i="37"/>
  <c r="G40" i="37"/>
  <c r="G145" i="37"/>
  <c r="G12" i="37"/>
  <c r="G75" i="37"/>
  <c r="G82" i="37"/>
  <c r="G89" i="37"/>
  <c r="G19" i="37"/>
  <c r="G26" i="37"/>
  <c r="G33" i="37"/>
  <c r="G159" i="37"/>
  <c r="G280" i="37"/>
  <c r="G326" i="37"/>
  <c r="G333" i="37"/>
  <c r="G340" i="37"/>
  <c r="G47" i="37"/>
  <c r="G61" i="37"/>
  <c r="G68" i="37"/>
  <c r="G94" i="37"/>
  <c r="G121" i="37"/>
  <c r="G166" i="37"/>
  <c r="G173" i="37"/>
  <c r="G180" i="37"/>
  <c r="G217" i="37"/>
  <c r="G224" i="37"/>
  <c r="G245" i="37"/>
  <c r="G298" i="37"/>
  <c r="G131" i="37"/>
  <c r="G361" i="37"/>
  <c r="B137" i="37"/>
  <c r="B140" i="37" s="1"/>
  <c r="B141" i="37" s="1"/>
  <c r="B142" i="37" s="1"/>
  <c r="B143" i="37" s="1"/>
  <c r="B144" i="37" s="1"/>
  <c r="B147" i="37" s="1"/>
  <c r="B148" i="37" s="1"/>
  <c r="B149" i="37" s="1"/>
  <c r="B150" i="37" s="1"/>
  <c r="B151" i="37" s="1"/>
  <c r="B135" i="37"/>
  <c r="B136" i="37" s="1"/>
  <c r="I378" i="35" l="1"/>
  <c r="H378" i="35"/>
  <c r="G378" i="35"/>
  <c r="E378" i="35"/>
  <c r="D378" i="35"/>
  <c r="C378" i="35"/>
  <c r="B378" i="35"/>
  <c r="F377" i="35"/>
  <c r="F378" i="35" s="1"/>
  <c r="I375" i="35"/>
  <c r="H375" i="35"/>
  <c r="G375" i="35"/>
  <c r="E375" i="35"/>
  <c r="D375" i="35"/>
  <c r="C375" i="35"/>
  <c r="B375" i="35"/>
  <c r="F374" i="35"/>
  <c r="F372" i="35"/>
  <c r="F371" i="35"/>
  <c r="F370" i="35"/>
  <c r="F375" i="35" s="1"/>
  <c r="I368" i="35"/>
  <c r="H368" i="35"/>
  <c r="G368" i="35"/>
  <c r="E368" i="35"/>
  <c r="D368" i="35"/>
  <c r="C368" i="35"/>
  <c r="B368" i="35"/>
  <c r="F367" i="35"/>
  <c r="F366" i="35"/>
  <c r="F365" i="35"/>
  <c r="F364" i="35"/>
  <c r="F363" i="35"/>
  <c r="F368" i="35" s="1"/>
  <c r="I361" i="35"/>
  <c r="H361" i="35"/>
  <c r="G361" i="35"/>
  <c r="E361" i="35"/>
  <c r="D361" i="35"/>
  <c r="C361" i="35"/>
  <c r="B361" i="35"/>
  <c r="F360" i="35"/>
  <c r="F359" i="35"/>
  <c r="F358" i="35"/>
  <c r="F361" i="35" s="1"/>
  <c r="F357" i="35"/>
  <c r="F356" i="35"/>
  <c r="I354" i="35"/>
  <c r="H354" i="35"/>
  <c r="G354" i="35"/>
  <c r="E354" i="35"/>
  <c r="D354" i="35"/>
  <c r="C354" i="35"/>
  <c r="B354" i="35"/>
  <c r="F353" i="35"/>
  <c r="F352" i="35"/>
  <c r="F354" i="35" s="1"/>
  <c r="F351" i="35"/>
  <c r="F350" i="35"/>
  <c r="A350" i="35"/>
  <c r="A351" i="35"/>
  <c r="A352" i="35" s="1"/>
  <c r="A353" i="35" s="1"/>
  <c r="A356" i="35" s="1"/>
  <c r="A357" i="35" s="1"/>
  <c r="A358" i="35" s="1"/>
  <c r="A359" i="35" s="1"/>
  <c r="A360" i="35" s="1"/>
  <c r="A363" i="35" s="1"/>
  <c r="A364" i="35" s="1"/>
  <c r="A365" i="35" s="1"/>
  <c r="A366" i="35" s="1"/>
  <c r="A367" i="35" s="1"/>
  <c r="A370" i="35" s="1"/>
  <c r="A371" i="35" s="1"/>
  <c r="A372" i="35" s="1"/>
  <c r="A373" i="35" s="1"/>
  <c r="A374" i="35" s="1"/>
  <c r="A377" i="35" s="1"/>
  <c r="F349" i="35"/>
  <c r="I347" i="35"/>
  <c r="H347" i="35"/>
  <c r="G347" i="35"/>
  <c r="E347" i="35"/>
  <c r="D347" i="35"/>
  <c r="C347" i="35"/>
  <c r="B347" i="35"/>
  <c r="F346" i="35"/>
  <c r="F345" i="35"/>
  <c r="F344" i="35"/>
  <c r="F343" i="35"/>
  <c r="F347" i="35"/>
  <c r="F342" i="35"/>
  <c r="I340" i="35"/>
  <c r="H340" i="35"/>
  <c r="G340" i="35"/>
  <c r="E340" i="35"/>
  <c r="B340" i="35"/>
  <c r="D339" i="35"/>
  <c r="F339" i="35"/>
  <c r="C338" i="35"/>
  <c r="C340" i="35"/>
  <c r="F337" i="35"/>
  <c r="F336" i="35"/>
  <c r="F335" i="35"/>
  <c r="I333" i="35"/>
  <c r="H333" i="35"/>
  <c r="G333" i="35"/>
  <c r="E333" i="35"/>
  <c r="D333" i="35"/>
  <c r="C333" i="35"/>
  <c r="B333" i="35"/>
  <c r="F332" i="35"/>
  <c r="F331" i="35"/>
  <c r="F330" i="35"/>
  <c r="F333" i="35"/>
  <c r="F329" i="35"/>
  <c r="F328" i="35"/>
  <c r="I326" i="35"/>
  <c r="H326" i="35"/>
  <c r="G326" i="35"/>
  <c r="E326" i="35"/>
  <c r="D326" i="35"/>
  <c r="C325" i="35"/>
  <c r="C326" i="35" s="1"/>
  <c r="B325" i="35"/>
  <c r="B326" i="35"/>
  <c r="F324" i="35"/>
  <c r="F323" i="35"/>
  <c r="F322" i="35"/>
  <c r="F321" i="35"/>
  <c r="I319" i="35"/>
  <c r="H319" i="35"/>
  <c r="G319" i="35"/>
  <c r="F319" i="35"/>
  <c r="E319" i="35"/>
  <c r="D319" i="35"/>
  <c r="C319" i="35"/>
  <c r="B319" i="35"/>
  <c r="A318" i="35"/>
  <c r="A321" i="35" s="1"/>
  <c r="A322" i="35" s="1"/>
  <c r="A323" i="35" s="1"/>
  <c r="A324" i="35"/>
  <c r="A325" i="35" s="1"/>
  <c r="A328" i="35" s="1"/>
  <c r="A329" i="35" s="1"/>
  <c r="A330" i="35"/>
  <c r="A331" i="35" s="1"/>
  <c r="A332" i="35" s="1"/>
  <c r="A335" i="35" s="1"/>
  <c r="A336" i="35"/>
  <c r="A337" i="35" s="1"/>
  <c r="A338" i="35" s="1"/>
  <c r="A339" i="35" s="1"/>
  <c r="A342" i="35" s="1"/>
  <c r="A343" i="35" s="1"/>
  <c r="A344" i="35" s="1"/>
  <c r="A345" i="35" s="1"/>
  <c r="A346" i="35" s="1"/>
  <c r="I315" i="35"/>
  <c r="H315" i="35"/>
  <c r="G315" i="35"/>
  <c r="E315" i="35"/>
  <c r="D315" i="35"/>
  <c r="C315" i="35"/>
  <c r="B315" i="35"/>
  <c r="F314" i="35"/>
  <c r="F313" i="35"/>
  <c r="F315" i="35" s="1"/>
  <c r="I311" i="35"/>
  <c r="H311" i="35"/>
  <c r="G311" i="35"/>
  <c r="E311" i="35"/>
  <c r="D311" i="35"/>
  <c r="C311" i="35"/>
  <c r="B311" i="35"/>
  <c r="F310" i="35"/>
  <c r="F309" i="35"/>
  <c r="F308" i="35"/>
  <c r="F307" i="35"/>
  <c r="F306" i="35"/>
  <c r="F311" i="35" s="1"/>
  <c r="I304" i="35"/>
  <c r="H304" i="35"/>
  <c r="G304" i="35"/>
  <c r="E304" i="35"/>
  <c r="D304" i="35"/>
  <c r="C304" i="35"/>
  <c r="B304" i="35"/>
  <c r="F303" i="35"/>
  <c r="F302" i="35"/>
  <c r="F301" i="35"/>
  <c r="F300" i="35"/>
  <c r="F299" i="35"/>
  <c r="I297" i="35"/>
  <c r="H297" i="35"/>
  <c r="G297" i="35"/>
  <c r="E297" i="35"/>
  <c r="D297" i="35"/>
  <c r="C297" i="35"/>
  <c r="B297" i="35"/>
  <c r="F296" i="35"/>
  <c r="F295" i="35"/>
  <c r="F294" i="35"/>
  <c r="F293" i="35"/>
  <c r="F292" i="35"/>
  <c r="F297" i="35" s="1"/>
  <c r="I290" i="35"/>
  <c r="H290" i="35"/>
  <c r="G290" i="35"/>
  <c r="E290" i="35"/>
  <c r="D290" i="35"/>
  <c r="C290" i="35"/>
  <c r="B290" i="35"/>
  <c r="F289" i="35"/>
  <c r="F288" i="35"/>
  <c r="F287" i="35"/>
  <c r="F286" i="35"/>
  <c r="F290" i="35" s="1"/>
  <c r="A286" i="35"/>
  <c r="A287" i="35"/>
  <c r="A288" i="35"/>
  <c r="A289" i="35"/>
  <c r="A292" i="35" s="1"/>
  <c r="A293" i="35" s="1"/>
  <c r="A294" i="35" s="1"/>
  <c r="A295" i="35"/>
  <c r="A296" i="35" s="1"/>
  <c r="A299" i="35" s="1"/>
  <c r="A300" i="35" s="1"/>
  <c r="A301" i="35"/>
  <c r="A302" i="35" s="1"/>
  <c r="A303" i="35" s="1"/>
  <c r="A306" i="35" s="1"/>
  <c r="A307" i="35" s="1"/>
  <c r="A308" i="35" s="1"/>
  <c r="A309" i="35" s="1"/>
  <c r="A310" i="35" s="1"/>
  <c r="A313" i="35" s="1"/>
  <c r="A314" i="35" s="1"/>
  <c r="F285" i="35"/>
  <c r="I283" i="35"/>
  <c r="H283" i="35"/>
  <c r="G283" i="35"/>
  <c r="E283" i="35"/>
  <c r="D283" i="35"/>
  <c r="C283" i="35"/>
  <c r="B283" i="35"/>
  <c r="F282" i="35"/>
  <c r="F281" i="35"/>
  <c r="F280" i="35"/>
  <c r="F279" i="35"/>
  <c r="F278" i="35"/>
  <c r="I276" i="35"/>
  <c r="H276" i="35"/>
  <c r="G276" i="35"/>
  <c r="E276" i="35"/>
  <c r="D276" i="35"/>
  <c r="C276" i="35"/>
  <c r="B276" i="35"/>
  <c r="F275" i="35"/>
  <c r="F274" i="35"/>
  <c r="F273" i="35"/>
  <c r="F272" i="35"/>
  <c r="F271" i="35"/>
  <c r="F276" i="35" s="1"/>
  <c r="I269" i="35"/>
  <c r="H269" i="35"/>
  <c r="G269" i="35"/>
  <c r="E269" i="35"/>
  <c r="D269" i="35"/>
  <c r="C269" i="35"/>
  <c r="B269" i="35"/>
  <c r="F268" i="35"/>
  <c r="F267" i="35"/>
  <c r="F266" i="35"/>
  <c r="F265" i="35"/>
  <c r="F264" i="35"/>
  <c r="F269" i="35" s="1"/>
  <c r="I262" i="35"/>
  <c r="H262" i="35"/>
  <c r="G262" i="35"/>
  <c r="E262" i="35"/>
  <c r="D262" i="35"/>
  <c r="C262" i="35"/>
  <c r="B262" i="35"/>
  <c r="F261" i="35"/>
  <c r="F260" i="35"/>
  <c r="F259" i="35"/>
  <c r="F258" i="35"/>
  <c r="A258" i="35"/>
  <c r="A259" i="35"/>
  <c r="A260" i="35"/>
  <c r="A261" i="35" s="1"/>
  <c r="A264" i="35" s="1"/>
  <c r="A265" i="35" s="1"/>
  <c r="A266" i="35"/>
  <c r="A267" i="35" s="1"/>
  <c r="A268" i="35" s="1"/>
  <c r="A271" i="35" s="1"/>
  <c r="A272" i="35"/>
  <c r="A273" i="35" s="1"/>
  <c r="A274" i="35" s="1"/>
  <c r="A275" i="35" s="1"/>
  <c r="A278" i="35"/>
  <c r="A279" i="35" s="1"/>
  <c r="A280" i="35" s="1"/>
  <c r="A281" i="35" s="1"/>
  <c r="A282" i="35" s="1"/>
  <c r="F257" i="35"/>
  <c r="F262" i="35" s="1"/>
  <c r="I255" i="35"/>
  <c r="H255" i="35"/>
  <c r="G255" i="35"/>
  <c r="F255" i="35"/>
  <c r="E255" i="35"/>
  <c r="D255" i="35"/>
  <c r="C255" i="35"/>
  <c r="B255" i="35"/>
  <c r="A253" i="35"/>
  <c r="A252" i="35"/>
  <c r="I242" i="35"/>
  <c r="I249" i="35" s="1"/>
  <c r="H242" i="35"/>
  <c r="H249" i="35"/>
  <c r="G242" i="35"/>
  <c r="G249" i="35" s="1"/>
  <c r="F242" i="35"/>
  <c r="F249" i="35"/>
  <c r="E242" i="35"/>
  <c r="E249" i="35" s="1"/>
  <c r="D242" i="35"/>
  <c r="D249" i="35"/>
  <c r="C242" i="35"/>
  <c r="C249" i="35" s="1"/>
  <c r="B242" i="35"/>
  <c r="B249" i="35"/>
  <c r="I235" i="35"/>
  <c r="H235" i="35"/>
  <c r="G235" i="35"/>
  <c r="E235" i="35"/>
  <c r="D235" i="35"/>
  <c r="C235" i="35"/>
  <c r="B235" i="35"/>
  <c r="F234" i="35"/>
  <c r="F233" i="35"/>
  <c r="F232" i="35"/>
  <c r="F231" i="35"/>
  <c r="F235" i="35"/>
  <c r="F230" i="35"/>
  <c r="A230" i="35"/>
  <c r="A231" i="35"/>
  <c r="A232" i="35"/>
  <c r="A233" i="35" s="1"/>
  <c r="A234" i="35" s="1"/>
  <c r="A237" i="35" s="1"/>
  <c r="A238" i="35" s="1"/>
  <c r="A239" i="35" s="1"/>
  <c r="A240" i="35" s="1"/>
  <c r="A241" i="35" s="1"/>
  <c r="A244" i="35" s="1"/>
  <c r="A245" i="35" s="1"/>
  <c r="A246" i="35" s="1"/>
  <c r="A247" i="35" s="1"/>
  <c r="A248" i="35" s="1"/>
  <c r="A251" i="35" s="1"/>
  <c r="A254" i="35" s="1"/>
  <c r="I228" i="35"/>
  <c r="H228" i="35"/>
  <c r="G228" i="35"/>
  <c r="E228" i="35"/>
  <c r="D228" i="35"/>
  <c r="C228" i="35"/>
  <c r="B228" i="35"/>
  <c r="F227" i="35"/>
  <c r="F226" i="35"/>
  <c r="F228" i="35"/>
  <c r="F225" i="35"/>
  <c r="I223" i="35"/>
  <c r="H223" i="35"/>
  <c r="G223" i="35"/>
  <c r="E223" i="35"/>
  <c r="D223" i="35"/>
  <c r="C223" i="35"/>
  <c r="B223" i="35"/>
  <c r="F222" i="35"/>
  <c r="F221" i="35"/>
  <c r="F223" i="35"/>
  <c r="I219" i="35"/>
  <c r="H219" i="35"/>
  <c r="G219" i="35"/>
  <c r="E219" i="35"/>
  <c r="D219" i="35"/>
  <c r="C219" i="35"/>
  <c r="B219" i="35"/>
  <c r="F218" i="35"/>
  <c r="F219" i="35" s="1"/>
  <c r="F217" i="35"/>
  <c r="F216" i="35"/>
  <c r="I212" i="35"/>
  <c r="H212" i="35"/>
  <c r="G212" i="35"/>
  <c r="E212" i="35"/>
  <c r="D212" i="35"/>
  <c r="C212" i="35"/>
  <c r="B212" i="35"/>
  <c r="F210" i="35"/>
  <c r="F209" i="35"/>
  <c r="F208" i="35"/>
  <c r="F212" i="35" s="1"/>
  <c r="F207" i="35"/>
  <c r="I205" i="35"/>
  <c r="H205" i="35"/>
  <c r="G205" i="35"/>
  <c r="E205" i="35"/>
  <c r="D205" i="35"/>
  <c r="C205" i="35"/>
  <c r="B205" i="35"/>
  <c r="F204" i="35"/>
  <c r="F203" i="35"/>
  <c r="F205" i="35"/>
  <c r="I198" i="35"/>
  <c r="H198" i="35"/>
  <c r="G198" i="35"/>
  <c r="E198" i="35"/>
  <c r="D198" i="35"/>
  <c r="C198" i="35"/>
  <c r="B198" i="35"/>
  <c r="F194" i="35"/>
  <c r="F198" i="35" s="1"/>
  <c r="A194" i="35"/>
  <c r="A195" i="35" s="1"/>
  <c r="A196" i="35" s="1"/>
  <c r="A197" i="35" s="1"/>
  <c r="A200" i="35" s="1"/>
  <c r="A201" i="35" s="1"/>
  <c r="A202" i="35" s="1"/>
  <c r="A203" i="35" s="1"/>
  <c r="A204" i="35" s="1"/>
  <c r="A207" i="35" s="1"/>
  <c r="A208" i="35" s="1"/>
  <c r="A209" i="35" s="1"/>
  <c r="A210" i="35" s="1"/>
  <c r="A211" i="35" s="1"/>
  <c r="A214" i="35" s="1"/>
  <c r="A215" i="35" s="1"/>
  <c r="A216" i="35" s="1"/>
  <c r="A217" i="35" s="1"/>
  <c r="A218" i="35" s="1"/>
  <c r="A221" i="35" s="1"/>
  <c r="A222" i="35" s="1"/>
  <c r="F193" i="35"/>
  <c r="I191" i="35"/>
  <c r="H191" i="35"/>
  <c r="G191" i="35"/>
  <c r="E191" i="35"/>
  <c r="D191" i="35"/>
  <c r="C191" i="35"/>
  <c r="B191" i="35"/>
  <c r="F190" i="35"/>
  <c r="F189" i="35"/>
  <c r="F188" i="35"/>
  <c r="F187" i="35"/>
  <c r="F186" i="35"/>
  <c r="I184" i="35"/>
  <c r="H184" i="35"/>
  <c r="G184" i="35"/>
  <c r="E184" i="35"/>
  <c r="D184" i="35"/>
  <c r="C184" i="35"/>
  <c r="B184" i="35"/>
  <c r="F183" i="35"/>
  <c r="F182" i="35"/>
  <c r="F181" i="35"/>
  <c r="F180" i="35"/>
  <c r="F179" i="35"/>
  <c r="F184" i="35"/>
  <c r="I177" i="35"/>
  <c r="H177" i="35"/>
  <c r="G177" i="35"/>
  <c r="E177" i="35"/>
  <c r="D177" i="35"/>
  <c r="C177" i="35"/>
  <c r="B177" i="35"/>
  <c r="F176" i="35"/>
  <c r="F175" i="35"/>
  <c r="F174" i="35"/>
  <c r="F173" i="35"/>
  <c r="F172" i="35"/>
  <c r="F177" i="35" s="1"/>
  <c r="I170" i="35"/>
  <c r="H170" i="35"/>
  <c r="G170" i="35"/>
  <c r="E170" i="35"/>
  <c r="D170" i="35"/>
  <c r="C170" i="35"/>
  <c r="B170" i="35"/>
  <c r="F169" i="35"/>
  <c r="F168" i="35"/>
  <c r="F167" i="35"/>
  <c r="F166" i="35"/>
  <c r="A175" i="35"/>
  <c r="A176" i="35" s="1"/>
  <c r="A179" i="35" s="1"/>
  <c r="A180" i="35" s="1"/>
  <c r="A181" i="35" s="1"/>
  <c r="A182" i="35" s="1"/>
  <c r="A183" i="35" s="1"/>
  <c r="A186" i="35" s="1"/>
  <c r="A187" i="35" s="1"/>
  <c r="A188" i="35" s="1"/>
  <c r="A189" i="35" s="1"/>
  <c r="A190" i="35" s="1"/>
  <c r="F165" i="35"/>
  <c r="A165" i="35"/>
  <c r="A166" i="35" s="1"/>
  <c r="A167" i="35" s="1"/>
  <c r="A168" i="35" s="1"/>
  <c r="A169" i="35" s="1"/>
  <c r="A172" i="35" s="1"/>
  <c r="A173" i="35" s="1"/>
  <c r="A174" i="35" s="1"/>
  <c r="I163" i="35"/>
  <c r="H163" i="35"/>
  <c r="G163" i="35"/>
  <c r="E163" i="35"/>
  <c r="D163" i="35"/>
  <c r="C163" i="35"/>
  <c r="B163" i="35"/>
  <c r="F162" i="35"/>
  <c r="F163" i="35" s="1"/>
  <c r="I160" i="35"/>
  <c r="H160" i="35"/>
  <c r="G160" i="35"/>
  <c r="E160" i="35"/>
  <c r="D160" i="35"/>
  <c r="C160" i="35"/>
  <c r="B160" i="35"/>
  <c r="F159" i="35"/>
  <c r="F158" i="35"/>
  <c r="F157" i="35"/>
  <c r="F156" i="35"/>
  <c r="F160" i="35" s="1"/>
  <c r="I154" i="35"/>
  <c r="H154" i="35"/>
  <c r="G154" i="35"/>
  <c r="E154" i="35"/>
  <c r="D154" i="35"/>
  <c r="C154" i="35"/>
  <c r="B154" i="35"/>
  <c r="F153" i="35"/>
  <c r="F152" i="35"/>
  <c r="F151" i="35"/>
  <c r="F150" i="35"/>
  <c r="F149" i="35"/>
  <c r="F154" i="35" s="1"/>
  <c r="I147" i="35"/>
  <c r="H147" i="35"/>
  <c r="G147" i="35"/>
  <c r="E147" i="35"/>
  <c r="D147" i="35"/>
  <c r="C147" i="35"/>
  <c r="B147" i="35"/>
  <c r="F146" i="35"/>
  <c r="F145" i="35"/>
  <c r="F144" i="35"/>
  <c r="F143" i="35"/>
  <c r="F142" i="35"/>
  <c r="I140" i="35"/>
  <c r="H140" i="35"/>
  <c r="G140" i="35"/>
  <c r="E140" i="35"/>
  <c r="D140" i="35"/>
  <c r="C140" i="35"/>
  <c r="B140" i="35"/>
  <c r="F139" i="35"/>
  <c r="F138" i="35"/>
  <c r="F137" i="35"/>
  <c r="F136" i="35"/>
  <c r="F135" i="35"/>
  <c r="F140" i="35"/>
  <c r="I133" i="35"/>
  <c r="H133" i="35"/>
  <c r="G133" i="35"/>
  <c r="E133" i="35"/>
  <c r="D133" i="35"/>
  <c r="C133" i="35"/>
  <c r="B133" i="35"/>
  <c r="F132" i="35"/>
  <c r="F131" i="35"/>
  <c r="F130" i="35"/>
  <c r="A130" i="35"/>
  <c r="A131" i="35" s="1"/>
  <c r="A132" i="35" s="1"/>
  <c r="A135" i="35" s="1"/>
  <c r="A136" i="35"/>
  <c r="A137" i="35" s="1"/>
  <c r="A138" i="35" s="1"/>
  <c r="A139" i="35" s="1"/>
  <c r="A142" i="35" s="1"/>
  <c r="A143" i="35" s="1"/>
  <c r="F129" i="35"/>
  <c r="I127" i="35"/>
  <c r="H127" i="35"/>
  <c r="G127" i="35"/>
  <c r="E127" i="35"/>
  <c r="D127" i="35"/>
  <c r="C127" i="35"/>
  <c r="B127" i="35"/>
  <c r="F126" i="35"/>
  <c r="F127" i="35"/>
  <c r="I124" i="35"/>
  <c r="H124" i="35"/>
  <c r="G124" i="35"/>
  <c r="E124" i="35"/>
  <c r="D124" i="35"/>
  <c r="C124" i="35"/>
  <c r="B124" i="35"/>
  <c r="F123" i="35"/>
  <c r="F122" i="35"/>
  <c r="F124" i="35" s="1"/>
  <c r="F121" i="35"/>
  <c r="F120" i="35"/>
  <c r="F119" i="35"/>
  <c r="I117" i="35"/>
  <c r="H117" i="35"/>
  <c r="G117" i="35"/>
  <c r="E117" i="35"/>
  <c r="D117" i="35"/>
  <c r="C117" i="35"/>
  <c r="B117" i="35"/>
  <c r="F116" i="35"/>
  <c r="F115" i="35"/>
  <c r="F114" i="35"/>
  <c r="F113" i="35"/>
  <c r="F112" i="35"/>
  <c r="F117" i="35" s="1"/>
  <c r="I110" i="35"/>
  <c r="H110" i="35"/>
  <c r="G110" i="35"/>
  <c r="E110" i="35"/>
  <c r="D110" i="35"/>
  <c r="C110" i="35"/>
  <c r="B110" i="35"/>
  <c r="F109" i="35"/>
  <c r="F108" i="35"/>
  <c r="F107" i="35"/>
  <c r="F106" i="35"/>
  <c r="F105" i="35"/>
  <c r="F110" i="35" s="1"/>
  <c r="I103" i="35"/>
  <c r="H103" i="35"/>
  <c r="G103" i="35"/>
  <c r="E103" i="35"/>
  <c r="D103" i="35"/>
  <c r="C103" i="35"/>
  <c r="B103" i="35"/>
  <c r="F102" i="35"/>
  <c r="F101" i="35"/>
  <c r="F100" i="35"/>
  <c r="F103" i="35" s="1"/>
  <c r="F99" i="35"/>
  <c r="A99" i="35"/>
  <c r="A100" i="35"/>
  <c r="A101" i="35"/>
  <c r="A102" i="35" s="1"/>
  <c r="A105" i="35" s="1"/>
  <c r="A106" i="35" s="1"/>
  <c r="A107" i="35"/>
  <c r="A108" i="35" s="1"/>
  <c r="A109" i="35" s="1"/>
  <c r="A112" i="35" s="1"/>
  <c r="A113" i="35"/>
  <c r="A114" i="35" s="1"/>
  <c r="A115" i="35" s="1"/>
  <c r="A116" i="35" s="1"/>
  <c r="A119" i="35" s="1"/>
  <c r="A120" i="35" s="1"/>
  <c r="A121" i="35" s="1"/>
  <c r="A122" i="35" s="1"/>
  <c r="A123" i="35" s="1"/>
  <c r="A126" i="35" s="1"/>
  <c r="F98" i="35"/>
  <c r="I96" i="35"/>
  <c r="H96" i="35"/>
  <c r="G96" i="35"/>
  <c r="E96" i="35"/>
  <c r="D96" i="35"/>
  <c r="C96" i="35"/>
  <c r="B96" i="35"/>
  <c r="F95" i="35"/>
  <c r="F94" i="35"/>
  <c r="F93" i="35"/>
  <c r="A93" i="35"/>
  <c r="A94" i="35"/>
  <c r="F92" i="35"/>
  <c r="F91" i="35"/>
  <c r="I89" i="35"/>
  <c r="H89" i="35"/>
  <c r="G89" i="35"/>
  <c r="E89" i="35"/>
  <c r="D89" i="35"/>
  <c r="C89" i="35"/>
  <c r="B89" i="35"/>
  <c r="F88" i="35"/>
  <c r="F87" i="35"/>
  <c r="F86" i="35"/>
  <c r="F85" i="35"/>
  <c r="F84" i="35"/>
  <c r="I82" i="35"/>
  <c r="H82" i="35"/>
  <c r="G82" i="35"/>
  <c r="E82" i="35"/>
  <c r="D82" i="35"/>
  <c r="C82" i="35"/>
  <c r="B82" i="35"/>
  <c r="F81" i="35"/>
  <c r="F80" i="35"/>
  <c r="F79" i="35"/>
  <c r="F78" i="35"/>
  <c r="F82" i="35" s="1"/>
  <c r="F77" i="35"/>
  <c r="I75" i="35"/>
  <c r="H75" i="35"/>
  <c r="G75" i="35"/>
  <c r="E75" i="35"/>
  <c r="D75" i="35"/>
  <c r="C75" i="35"/>
  <c r="B75" i="35"/>
  <c r="F74" i="35"/>
  <c r="F73" i="35"/>
  <c r="F72" i="35"/>
  <c r="F75" i="35" s="1"/>
  <c r="F71" i="35"/>
  <c r="F70" i="35"/>
  <c r="I68" i="35"/>
  <c r="H68" i="35"/>
  <c r="G68" i="35"/>
  <c r="E68" i="35"/>
  <c r="D68" i="35"/>
  <c r="C68" i="35"/>
  <c r="B68" i="35"/>
  <c r="F67" i="35"/>
  <c r="A67" i="35"/>
  <c r="A70" i="35" s="1"/>
  <c r="A71" i="35" s="1"/>
  <c r="A72" i="35" s="1"/>
  <c r="A73" i="35"/>
  <c r="A74" i="35" s="1"/>
  <c r="A77" i="35" s="1"/>
  <c r="A78" i="35" s="1"/>
  <c r="A79" i="35"/>
  <c r="A80" i="35" s="1"/>
  <c r="A81" i="35" s="1"/>
  <c r="A84" i="35" s="1"/>
  <c r="A85" i="35" s="1"/>
  <c r="A86" i="35" s="1"/>
  <c r="A87" i="35" s="1"/>
  <c r="A88" i="35" s="1"/>
  <c r="A91" i="35" s="1"/>
  <c r="A92" i="35" s="1"/>
  <c r="A95" i="35" s="1"/>
  <c r="F66" i="35"/>
  <c r="F68" i="35"/>
  <c r="I64" i="35"/>
  <c r="H64" i="35"/>
  <c r="G64" i="35"/>
  <c r="E64" i="35"/>
  <c r="D64" i="35"/>
  <c r="C64" i="35"/>
  <c r="B64" i="35"/>
  <c r="F63" i="35"/>
  <c r="F62" i="35"/>
  <c r="F61" i="35"/>
  <c r="I59" i="35"/>
  <c r="H59" i="35"/>
  <c r="G59" i="35"/>
  <c r="E59" i="35"/>
  <c r="D59" i="35"/>
  <c r="C59" i="35"/>
  <c r="B59" i="35"/>
  <c r="F58" i="35"/>
  <c r="F57" i="35"/>
  <c r="F56" i="35"/>
  <c r="F55" i="35"/>
  <c r="F54" i="35"/>
  <c r="I52" i="35"/>
  <c r="H52" i="35"/>
  <c r="G52" i="35"/>
  <c r="E52" i="35"/>
  <c r="D52" i="35"/>
  <c r="C52" i="35"/>
  <c r="B52" i="35"/>
  <c r="F51" i="35"/>
  <c r="F50" i="35"/>
  <c r="F49" i="35"/>
  <c r="F48" i="35"/>
  <c r="F47" i="35"/>
  <c r="I45" i="35"/>
  <c r="H45" i="35"/>
  <c r="G45" i="35"/>
  <c r="E45" i="35"/>
  <c r="D45" i="35"/>
  <c r="C45" i="35"/>
  <c r="B45" i="35"/>
  <c r="F44" i="35"/>
  <c r="F43" i="35"/>
  <c r="F42" i="35"/>
  <c r="F41" i="35"/>
  <c r="F40" i="35"/>
  <c r="F45" i="35" s="1"/>
  <c r="I38" i="35"/>
  <c r="H38" i="35"/>
  <c r="G38" i="35"/>
  <c r="E38" i="35"/>
  <c r="D38" i="35"/>
  <c r="C38" i="35"/>
  <c r="B38" i="35"/>
  <c r="F37" i="35"/>
  <c r="A37" i="35"/>
  <c r="A40" i="35"/>
  <c r="A41" i="35"/>
  <c r="A42" i="35" s="1"/>
  <c r="A43" i="35" s="1"/>
  <c r="A44" i="35" s="1"/>
  <c r="A47" i="35"/>
  <c r="A48" i="35" s="1"/>
  <c r="A49" i="35" s="1"/>
  <c r="A50" i="35" s="1"/>
  <c r="A51" i="35"/>
  <c r="A54" i="35" s="1"/>
  <c r="A55" i="35" s="1"/>
  <c r="A56" i="35" s="1"/>
  <c r="A57" i="35"/>
  <c r="A58" i="35" s="1"/>
  <c r="A61" i="35" s="1"/>
  <c r="A62" i="35" s="1"/>
  <c r="A63" i="35" s="1"/>
  <c r="F36" i="35"/>
  <c r="I33" i="35"/>
  <c r="H33" i="35"/>
  <c r="G33" i="35"/>
  <c r="E33" i="35"/>
  <c r="D33" i="35"/>
  <c r="C33" i="35"/>
  <c r="B33" i="35"/>
  <c r="F32" i="35"/>
  <c r="F31" i="35"/>
  <c r="F30" i="35"/>
  <c r="F33" i="35"/>
  <c r="I28" i="35"/>
  <c r="H28" i="35"/>
  <c r="G28" i="35"/>
  <c r="E28" i="35"/>
  <c r="D28" i="35"/>
  <c r="C28" i="35"/>
  <c r="B28" i="35"/>
  <c r="F27" i="35"/>
  <c r="F26" i="35"/>
  <c r="F25" i="35"/>
  <c r="F24" i="35"/>
  <c r="F23" i="35"/>
  <c r="F28" i="35" s="1"/>
  <c r="I21" i="35"/>
  <c r="H21" i="35"/>
  <c r="G21" i="35"/>
  <c r="E21" i="35"/>
  <c r="D21" i="35"/>
  <c r="C21" i="35"/>
  <c r="B21" i="35"/>
  <c r="F20" i="35"/>
  <c r="F19" i="35"/>
  <c r="F18" i="35"/>
  <c r="F17" i="35"/>
  <c r="F16" i="35"/>
  <c r="I14" i="35"/>
  <c r="H14" i="35"/>
  <c r="G14" i="35"/>
  <c r="E14" i="35"/>
  <c r="D14" i="35"/>
  <c r="C14" i="35"/>
  <c r="B14" i="35"/>
  <c r="F13" i="35"/>
  <c r="F12" i="35"/>
  <c r="F11" i="35"/>
  <c r="F10" i="35"/>
  <c r="F9" i="35"/>
  <c r="I7" i="35"/>
  <c r="H7" i="35"/>
  <c r="G7" i="35"/>
  <c r="E7" i="35"/>
  <c r="D7" i="35"/>
  <c r="C7" i="35"/>
  <c r="B7" i="35"/>
  <c r="F6" i="35"/>
  <c r="F5" i="35"/>
  <c r="F4" i="35"/>
  <c r="F3" i="35"/>
  <c r="A3" i="35"/>
  <c r="A4" i="35"/>
  <c r="A5" i="35" s="1"/>
  <c r="A6" i="35" s="1"/>
  <c r="A9" i="35" s="1"/>
  <c r="A10" i="35"/>
  <c r="A11" i="35" s="1"/>
  <c r="A12" i="35" s="1"/>
  <c r="A13" i="35" s="1"/>
  <c r="A16" i="35"/>
  <c r="A17" i="35" s="1"/>
  <c r="A18" i="35" s="1"/>
  <c r="A19" i="35" s="1"/>
  <c r="A20" i="35" s="1"/>
  <c r="A23" i="35" s="1"/>
  <c r="A24" i="35" s="1"/>
  <c r="A25" i="35" s="1"/>
  <c r="A26" i="35" s="1"/>
  <c r="A27" i="35" s="1"/>
  <c r="A30" i="35" s="1"/>
  <c r="A31" i="35" s="1"/>
  <c r="A32" i="35" s="1"/>
  <c r="F2" i="35"/>
  <c r="F7" i="35" s="1"/>
  <c r="D340" i="35"/>
  <c r="F338" i="35"/>
  <c r="F340" i="35"/>
  <c r="I375" i="31"/>
  <c r="H375" i="31"/>
  <c r="G375" i="31"/>
  <c r="E375" i="31"/>
  <c r="D375" i="31"/>
  <c r="C375" i="31"/>
  <c r="B375" i="31"/>
  <c r="F374" i="31"/>
  <c r="F372" i="31"/>
  <c r="F371" i="31"/>
  <c r="F370" i="31"/>
  <c r="I368" i="31"/>
  <c r="H368" i="31"/>
  <c r="G368" i="31"/>
  <c r="E368" i="31"/>
  <c r="D368" i="31"/>
  <c r="C368" i="31"/>
  <c r="B368" i="31"/>
  <c r="F367" i="31"/>
  <c r="F366" i="31"/>
  <c r="F365" i="31"/>
  <c r="F364" i="31"/>
  <c r="F363" i="31"/>
  <c r="F368" i="31" s="1"/>
  <c r="I361" i="31"/>
  <c r="H361" i="31"/>
  <c r="G361" i="31"/>
  <c r="E361" i="31"/>
  <c r="D361" i="31"/>
  <c r="C361" i="31"/>
  <c r="B361" i="31"/>
  <c r="F360" i="31"/>
  <c r="F359" i="31"/>
  <c r="F358" i="31"/>
  <c r="F357" i="31"/>
  <c r="F356" i="31"/>
  <c r="I354" i="31"/>
  <c r="H354" i="31"/>
  <c r="G354" i="31"/>
  <c r="E354" i="31"/>
  <c r="D354" i="31"/>
  <c r="C354" i="31"/>
  <c r="B354" i="31"/>
  <c r="F353" i="31"/>
  <c r="F352" i="31"/>
  <c r="F351" i="31"/>
  <c r="F350" i="31"/>
  <c r="F354" i="31" s="1"/>
  <c r="F349" i="31"/>
  <c r="A349" i="31"/>
  <c r="A350" i="31"/>
  <c r="A351" i="31"/>
  <c r="A352" i="31" s="1"/>
  <c r="A353" i="31" s="1"/>
  <c r="A356" i="31"/>
  <c r="A357" i="31" s="1"/>
  <c r="A358" i="31" s="1"/>
  <c r="A359" i="31" s="1"/>
  <c r="A360" i="31" s="1"/>
  <c r="A363" i="31" s="1"/>
  <c r="A364" i="31" s="1"/>
  <c r="A365" i="31" s="1"/>
  <c r="A366" i="31"/>
  <c r="A367" i="31" s="1"/>
  <c r="A370" i="31" s="1"/>
  <c r="A371" i="31" s="1"/>
  <c r="A372" i="31" s="1"/>
  <c r="A373" i="31" s="1"/>
  <c r="A374" i="31" s="1"/>
  <c r="I347" i="31"/>
  <c r="H347" i="31"/>
  <c r="G347" i="31"/>
  <c r="E347" i="31"/>
  <c r="D347" i="31"/>
  <c r="C347" i="31"/>
  <c r="B347" i="31"/>
  <c r="F346" i="31"/>
  <c r="F347" i="31"/>
  <c r="I344" i="31"/>
  <c r="H344" i="31"/>
  <c r="G344" i="31"/>
  <c r="E344" i="31"/>
  <c r="D344" i="31"/>
  <c r="C344" i="31"/>
  <c r="B344" i="31"/>
  <c r="F343" i="31"/>
  <c r="F342" i="31"/>
  <c r="F341" i="31"/>
  <c r="F340" i="31"/>
  <c r="I338" i="31"/>
  <c r="H338" i="31"/>
  <c r="G338" i="31"/>
  <c r="E338" i="31"/>
  <c r="D338" i="31"/>
  <c r="C338" i="31"/>
  <c r="B338" i="31"/>
  <c r="F337" i="31"/>
  <c r="F336" i="31"/>
  <c r="F335" i="31"/>
  <c r="F338" i="31"/>
  <c r="F334" i="31"/>
  <c r="F333" i="31"/>
  <c r="I331" i="31"/>
  <c r="H331" i="31"/>
  <c r="G331" i="31"/>
  <c r="E331" i="31"/>
  <c r="D331" i="31"/>
  <c r="C331" i="31"/>
  <c r="B331" i="31"/>
  <c r="F330" i="31"/>
  <c r="F329" i="31"/>
  <c r="F328" i="31"/>
  <c r="F331" i="31" s="1"/>
  <c r="F327" i="31"/>
  <c r="F326" i="31"/>
  <c r="I324" i="31"/>
  <c r="H324" i="31"/>
  <c r="G324" i="31"/>
  <c r="E324" i="31"/>
  <c r="D324" i="31"/>
  <c r="C324" i="31"/>
  <c r="B324" i="31"/>
  <c r="F323" i="31"/>
  <c r="F322" i="31"/>
  <c r="F321" i="31"/>
  <c r="F320" i="31"/>
  <c r="F319" i="31"/>
  <c r="F324" i="31" s="1"/>
  <c r="I317" i="31"/>
  <c r="H317" i="31"/>
  <c r="G317" i="31"/>
  <c r="E317" i="31"/>
  <c r="D317" i="31"/>
  <c r="C317" i="31"/>
  <c r="B317" i="31"/>
  <c r="F316" i="31"/>
  <c r="A320" i="31"/>
  <c r="A321" i="31"/>
  <c r="A322" i="31" s="1"/>
  <c r="A323" i="31" s="1"/>
  <c r="A326" i="31" s="1"/>
  <c r="A327" i="31" s="1"/>
  <c r="A328" i="31" s="1"/>
  <c r="A329" i="31" s="1"/>
  <c r="A330" i="31" s="1"/>
  <c r="A333" i="31"/>
  <c r="A334" i="31" s="1"/>
  <c r="A335" i="31" s="1"/>
  <c r="A336" i="31" s="1"/>
  <c r="A337" i="31" s="1"/>
  <c r="A340" i="31" s="1"/>
  <c r="A341" i="31" s="1"/>
  <c r="A342" i="31" s="1"/>
  <c r="A343" i="31"/>
  <c r="F315" i="31"/>
  <c r="A315" i="31"/>
  <c r="A316" i="31" s="1"/>
  <c r="A319" i="31" s="1"/>
  <c r="F314" i="31"/>
  <c r="F317" i="31"/>
  <c r="I312" i="31"/>
  <c r="H312" i="31"/>
  <c r="G312" i="31"/>
  <c r="E312" i="31"/>
  <c r="D312" i="31"/>
  <c r="C312" i="31"/>
  <c r="B312" i="31"/>
  <c r="F311" i="31"/>
  <c r="F310" i="31"/>
  <c r="I308" i="31"/>
  <c r="H308" i="31"/>
  <c r="G308" i="31"/>
  <c r="E308" i="31"/>
  <c r="D308" i="31"/>
  <c r="C308" i="31"/>
  <c r="B308" i="31"/>
  <c r="F307" i="31"/>
  <c r="F306" i="31"/>
  <c r="F305" i="31"/>
  <c r="F308" i="31" s="1"/>
  <c r="F304" i="31"/>
  <c r="F303" i="31"/>
  <c r="I301" i="31"/>
  <c r="H301" i="31"/>
  <c r="G301" i="31"/>
  <c r="E301" i="31"/>
  <c r="D301" i="31"/>
  <c r="C301" i="31"/>
  <c r="B301" i="31"/>
  <c r="F300" i="31"/>
  <c r="F299" i="31"/>
  <c r="F298" i="31"/>
  <c r="F297" i="31"/>
  <c r="F296" i="31"/>
  <c r="F301" i="31"/>
  <c r="I294" i="31"/>
  <c r="H294" i="31"/>
  <c r="G294" i="31"/>
  <c r="E294" i="31"/>
  <c r="D294" i="31"/>
  <c r="C294" i="31"/>
  <c r="B294" i="31"/>
  <c r="F293" i="31"/>
  <c r="F292" i="31"/>
  <c r="F291" i="31"/>
  <c r="F290" i="31"/>
  <c r="F294" i="31"/>
  <c r="F289" i="31"/>
  <c r="I287" i="31"/>
  <c r="H287" i="31"/>
  <c r="G287" i="31"/>
  <c r="E287" i="31"/>
  <c r="D287" i="31"/>
  <c r="C287" i="31"/>
  <c r="B287" i="31"/>
  <c r="F286" i="31"/>
  <c r="F285" i="31"/>
  <c r="F284" i="31"/>
  <c r="F283" i="31"/>
  <c r="F287" i="31" s="1"/>
  <c r="A283" i="31"/>
  <c r="A284" i="31"/>
  <c r="A285" i="31"/>
  <c r="A286" i="31"/>
  <c r="A289" i="31" s="1"/>
  <c r="A290" i="31" s="1"/>
  <c r="A291" i="31"/>
  <c r="A292" i="31" s="1"/>
  <c r="A293" i="31" s="1"/>
  <c r="A296" i="31" s="1"/>
  <c r="A297" i="31" s="1"/>
  <c r="A298" i="31" s="1"/>
  <c r="A299" i="31" s="1"/>
  <c r="A300" i="31" s="1"/>
  <c r="A303" i="31"/>
  <c r="A304" i="31" s="1"/>
  <c r="A305" i="31" s="1"/>
  <c r="A306" i="31" s="1"/>
  <c r="A307" i="31" s="1"/>
  <c r="A310" i="31" s="1"/>
  <c r="A311" i="31" s="1"/>
  <c r="F282" i="31"/>
  <c r="I280" i="31"/>
  <c r="H280" i="31"/>
  <c r="G280" i="31"/>
  <c r="E280" i="31"/>
  <c r="D280" i="31"/>
  <c r="C280" i="31"/>
  <c r="B280" i="31"/>
  <c r="F279" i="31"/>
  <c r="F278" i="31"/>
  <c r="F277" i="31"/>
  <c r="F276" i="31"/>
  <c r="F275" i="31"/>
  <c r="F280" i="31"/>
  <c r="I273" i="31"/>
  <c r="H273" i="31"/>
  <c r="G273" i="31"/>
  <c r="E273" i="31"/>
  <c r="D273" i="31"/>
  <c r="C273" i="31"/>
  <c r="B273" i="31"/>
  <c r="F270" i="31"/>
  <c r="F273" i="31" s="1"/>
  <c r="F269" i="31"/>
  <c r="F268" i="31"/>
  <c r="I266" i="31"/>
  <c r="H266" i="31"/>
  <c r="G266" i="31"/>
  <c r="E266" i="31"/>
  <c r="D266" i="31"/>
  <c r="C266" i="31"/>
  <c r="B266" i="31"/>
  <c r="F265" i="31"/>
  <c r="F264" i="31"/>
  <c r="F263" i="31"/>
  <c r="F262" i="31"/>
  <c r="F261" i="31"/>
  <c r="F266" i="31"/>
  <c r="I259" i="31"/>
  <c r="H259" i="31"/>
  <c r="G259" i="31"/>
  <c r="E259" i="31"/>
  <c r="D259" i="31"/>
  <c r="C259" i="31"/>
  <c r="B259" i="31"/>
  <c r="F258" i="31"/>
  <c r="F257" i="31"/>
  <c r="F256" i="31"/>
  <c r="F255" i="31"/>
  <c r="F259" i="31"/>
  <c r="F254" i="31"/>
  <c r="A254" i="31"/>
  <c r="A255" i="31"/>
  <c r="A256" i="31"/>
  <c r="A257" i="31" s="1"/>
  <c r="A258" i="31" s="1"/>
  <c r="A261" i="31"/>
  <c r="A262" i="31"/>
  <c r="A263" i="31" s="1"/>
  <c r="A264" i="31" s="1"/>
  <c r="A265" i="31" s="1"/>
  <c r="A268" i="31"/>
  <c r="A269" i="31" s="1"/>
  <c r="A270" i="31" s="1"/>
  <c r="A271" i="31" s="1"/>
  <c r="A272" i="31" s="1"/>
  <c r="A275" i="31" s="1"/>
  <c r="A276" i="31" s="1"/>
  <c r="A277" i="31" s="1"/>
  <c r="A278" i="31" s="1"/>
  <c r="A279" i="31" s="1"/>
  <c r="I252" i="31"/>
  <c r="H252" i="31"/>
  <c r="G252" i="31"/>
  <c r="E252" i="31"/>
  <c r="D252" i="31"/>
  <c r="C252" i="31"/>
  <c r="B252" i="31"/>
  <c r="F251" i="31"/>
  <c r="F252" i="31"/>
  <c r="I249" i="31"/>
  <c r="H249" i="31"/>
  <c r="G249" i="31"/>
  <c r="E249" i="31"/>
  <c r="D249" i="31"/>
  <c r="C249" i="31"/>
  <c r="B249" i="31"/>
  <c r="F247" i="31"/>
  <c r="A247" i="31"/>
  <c r="F246" i="31"/>
  <c r="F249" i="31" s="1"/>
  <c r="A246" i="31"/>
  <c r="F245" i="31"/>
  <c r="F242" i="31"/>
  <c r="F241" i="31"/>
  <c r="F240" i="31"/>
  <c r="F239" i="31"/>
  <c r="I236" i="31"/>
  <c r="I243" i="31" s="1"/>
  <c r="H236" i="31"/>
  <c r="H243" i="31"/>
  <c r="G236" i="31"/>
  <c r="G243" i="31" s="1"/>
  <c r="E236" i="31"/>
  <c r="E243" i="31"/>
  <c r="D236" i="31"/>
  <c r="D243" i="31" s="1"/>
  <c r="C236" i="31"/>
  <c r="C243" i="31"/>
  <c r="B236" i="31"/>
  <c r="B243" i="31" s="1"/>
  <c r="F235" i="31"/>
  <c r="F234" i="31"/>
  <c r="F233" i="31"/>
  <c r="F236" i="31" s="1"/>
  <c r="F243" i="31" s="1"/>
  <c r="F232" i="31"/>
  <c r="F231" i="31"/>
  <c r="I229" i="31"/>
  <c r="H229" i="31"/>
  <c r="G229" i="31"/>
  <c r="E229" i="31"/>
  <c r="D229" i="31"/>
  <c r="C229" i="31"/>
  <c r="B229" i="31"/>
  <c r="F228" i="31"/>
  <c r="F227" i="31"/>
  <c r="F226" i="31"/>
  <c r="F225" i="31"/>
  <c r="F224" i="31"/>
  <c r="F229" i="31"/>
  <c r="A224" i="31"/>
  <c r="A225" i="31"/>
  <c r="A226" i="31"/>
  <c r="A227" i="31"/>
  <c r="A228" i="31" s="1"/>
  <c r="A231" i="31" s="1"/>
  <c r="A232" i="31" s="1"/>
  <c r="A233" i="31"/>
  <c r="A234" i="31" s="1"/>
  <c r="A235" i="31" s="1"/>
  <c r="A238" i="31" s="1"/>
  <c r="A239" i="31" s="1"/>
  <c r="A240" i="31" s="1"/>
  <c r="A241" i="31" s="1"/>
  <c r="A242" i="31" s="1"/>
  <c r="A245" i="31" s="1"/>
  <c r="A248" i="31" s="1"/>
  <c r="I222" i="31"/>
  <c r="H222" i="31"/>
  <c r="G222" i="31"/>
  <c r="E222" i="31"/>
  <c r="D222" i="31"/>
  <c r="C222" i="31"/>
  <c r="B222" i="31"/>
  <c r="F221" i="31"/>
  <c r="F220" i="31"/>
  <c r="F219" i="31"/>
  <c r="F222" i="31"/>
  <c r="F218" i="31"/>
  <c r="I216" i="31"/>
  <c r="H216" i="31"/>
  <c r="G216" i="31"/>
  <c r="E216" i="31"/>
  <c r="D216" i="31"/>
  <c r="C216" i="31"/>
  <c r="B216" i="31"/>
  <c r="F215" i="31"/>
  <c r="F216" i="31"/>
  <c r="I213" i="31"/>
  <c r="H213" i="31"/>
  <c r="G213" i="31"/>
  <c r="E213" i="31"/>
  <c r="D213" i="31"/>
  <c r="C213" i="31"/>
  <c r="B213" i="31"/>
  <c r="F212" i="31"/>
  <c r="F211" i="31"/>
  <c r="F210" i="31"/>
  <c r="F213" i="31" s="1"/>
  <c r="F209" i="31"/>
  <c r="F208" i="31"/>
  <c r="I206" i="31"/>
  <c r="H206" i="31"/>
  <c r="G206" i="31"/>
  <c r="E206" i="31"/>
  <c r="D206" i="31"/>
  <c r="C206" i="31"/>
  <c r="B206" i="31"/>
  <c r="F205" i="31"/>
  <c r="F204" i="31"/>
  <c r="F203" i="31"/>
  <c r="F202" i="31"/>
  <c r="F201" i="31"/>
  <c r="F206" i="31"/>
  <c r="I199" i="31"/>
  <c r="H199" i="31"/>
  <c r="G199" i="31"/>
  <c r="E199" i="31"/>
  <c r="D199" i="31"/>
  <c r="C199" i="31"/>
  <c r="B199" i="31"/>
  <c r="F197" i="31"/>
  <c r="F196" i="31"/>
  <c r="F195" i="31"/>
  <c r="F194" i="31"/>
  <c r="F199" i="31"/>
  <c r="I192" i="31"/>
  <c r="H192" i="31"/>
  <c r="G192" i="31"/>
  <c r="E192" i="31"/>
  <c r="D192" i="31"/>
  <c r="C192" i="31"/>
  <c r="B192" i="31"/>
  <c r="F191" i="31"/>
  <c r="F190" i="31"/>
  <c r="F189" i="31"/>
  <c r="F188" i="31"/>
  <c r="F192" i="31"/>
  <c r="A188" i="31"/>
  <c r="A189" i="31"/>
  <c r="A190" i="31"/>
  <c r="A191" i="31"/>
  <c r="A194" i="31" s="1"/>
  <c r="A195" i="31" s="1"/>
  <c r="A196" i="31" s="1"/>
  <c r="A197" i="31" s="1"/>
  <c r="A198" i="31" s="1"/>
  <c r="A201" i="31" s="1"/>
  <c r="A202" i="31" s="1"/>
  <c r="A203" i="31" s="1"/>
  <c r="A204" i="31" s="1"/>
  <c r="A205" i="31" s="1"/>
  <c r="A208" i="31" s="1"/>
  <c r="A209" i="31" s="1"/>
  <c r="A210" i="31" s="1"/>
  <c r="A211" i="31" s="1"/>
  <c r="A212" i="31" s="1"/>
  <c r="A215" i="31" s="1"/>
  <c r="F187" i="31"/>
  <c r="F186" i="31"/>
  <c r="F185" i="31"/>
  <c r="F184" i="31"/>
  <c r="F183" i="31"/>
  <c r="F182" i="31"/>
  <c r="I180" i="31"/>
  <c r="H180" i="31"/>
  <c r="G180" i="31"/>
  <c r="E180" i="31"/>
  <c r="D180" i="31"/>
  <c r="C180" i="31"/>
  <c r="B180" i="31"/>
  <c r="F179" i="31"/>
  <c r="F178" i="31"/>
  <c r="F177" i="31"/>
  <c r="F180" i="31" s="1"/>
  <c r="F176" i="31"/>
  <c r="F175" i="31"/>
  <c r="I173" i="31"/>
  <c r="H173" i="31"/>
  <c r="G173" i="31"/>
  <c r="E173" i="31"/>
  <c r="D173" i="31"/>
  <c r="C173" i="31"/>
  <c r="B173" i="31"/>
  <c r="F172" i="31"/>
  <c r="F171" i="31"/>
  <c r="F170" i="31"/>
  <c r="F169" i="31"/>
  <c r="F168" i="31"/>
  <c r="F173" i="31"/>
  <c r="I166" i="31"/>
  <c r="H166" i="31"/>
  <c r="G166" i="31"/>
  <c r="E166" i="31"/>
  <c r="D166" i="31"/>
  <c r="C166" i="31"/>
  <c r="B166" i="31"/>
  <c r="F165" i="31"/>
  <c r="F164" i="31"/>
  <c r="F163" i="31"/>
  <c r="F162" i="31"/>
  <c r="F166" i="31"/>
  <c r="F161" i="31"/>
  <c r="I159" i="31"/>
  <c r="H159" i="31"/>
  <c r="G159" i="31"/>
  <c r="E159" i="31"/>
  <c r="D159" i="31"/>
  <c r="C159" i="31"/>
  <c r="B159" i="31"/>
  <c r="F158" i="31"/>
  <c r="A158" i="31"/>
  <c r="A161" i="31"/>
  <c r="A162" i="31"/>
  <c r="A163" i="31" s="1"/>
  <c r="A164" i="31" s="1"/>
  <c r="A165" i="31" s="1"/>
  <c r="A168" i="31"/>
  <c r="A169" i="31" s="1"/>
  <c r="A170" i="31" s="1"/>
  <c r="A171" i="31" s="1"/>
  <c r="A172" i="31" s="1"/>
  <c r="A175" i="31" s="1"/>
  <c r="A176" i="31" s="1"/>
  <c r="A177" i="31" s="1"/>
  <c r="A178" i="31" s="1"/>
  <c r="A179" i="31" s="1"/>
  <c r="A182" i="31" s="1"/>
  <c r="A183" i="31" s="1"/>
  <c r="A184" i="31" s="1"/>
  <c r="A185" i="31" s="1"/>
  <c r="A186" i="31" s="1"/>
  <c r="F157" i="31"/>
  <c r="F159" i="31"/>
  <c r="I155" i="31"/>
  <c r="H155" i="31"/>
  <c r="G155" i="31"/>
  <c r="E155" i="31"/>
  <c r="D155" i="31"/>
  <c r="C155" i="31"/>
  <c r="B155" i="31"/>
  <c r="F154" i="31"/>
  <c r="F155" i="31" s="1"/>
  <c r="F153" i="31"/>
  <c r="F152" i="31"/>
  <c r="I150" i="31"/>
  <c r="H150" i="31"/>
  <c r="G150" i="31"/>
  <c r="E150" i="31"/>
  <c r="D150" i="31"/>
  <c r="C150" i="31"/>
  <c r="B150" i="31"/>
  <c r="F149" i="31"/>
  <c r="F148" i="31"/>
  <c r="F150" i="31" s="1"/>
  <c r="F147" i="31"/>
  <c r="F146" i="31"/>
  <c r="F145" i="31"/>
  <c r="I143" i="31"/>
  <c r="H143" i="31"/>
  <c r="G143" i="31"/>
  <c r="E143" i="31"/>
  <c r="D143" i="31"/>
  <c r="C143" i="31"/>
  <c r="B143" i="31"/>
  <c r="F142" i="31"/>
  <c r="F141" i="31"/>
  <c r="F140" i="31"/>
  <c r="F139" i="31"/>
  <c r="F143" i="31"/>
  <c r="F138" i="31"/>
  <c r="I136" i="31"/>
  <c r="G136" i="31"/>
  <c r="E136" i="31"/>
  <c r="D136" i="31"/>
  <c r="C136" i="31"/>
  <c r="B136" i="31"/>
  <c r="F135" i="31"/>
  <c r="F136" i="31" s="1"/>
  <c r="F134" i="31"/>
  <c r="F133" i="31"/>
  <c r="F132" i="31"/>
  <c r="H131" i="31"/>
  <c r="H136" i="31" s="1"/>
  <c r="F131" i="31"/>
  <c r="I129" i="31"/>
  <c r="H129" i="31"/>
  <c r="G129" i="31"/>
  <c r="E129" i="31"/>
  <c r="D129" i="31"/>
  <c r="C129" i="31"/>
  <c r="B129" i="31"/>
  <c r="F128" i="31"/>
  <c r="F127" i="31"/>
  <c r="F126" i="31"/>
  <c r="A126" i="31"/>
  <c r="A127" i="31"/>
  <c r="A128" i="31"/>
  <c r="A131" i="31" s="1"/>
  <c r="A132" i="31" s="1"/>
  <c r="A133" i="31" s="1"/>
  <c r="A134" i="31"/>
  <c r="A135" i="31" s="1"/>
  <c r="A138" i="31" s="1"/>
  <c r="A139" i="31" s="1"/>
  <c r="F125" i="31"/>
  <c r="F129" i="31" s="1"/>
  <c r="I123" i="31"/>
  <c r="H123" i="31"/>
  <c r="G123" i="31"/>
  <c r="E123" i="31"/>
  <c r="D123" i="31"/>
  <c r="C123" i="31"/>
  <c r="B123" i="31"/>
  <c r="F122" i="31"/>
  <c r="F121" i="31"/>
  <c r="F120" i="31"/>
  <c r="F119" i="31"/>
  <c r="F123" i="31" s="1"/>
  <c r="F118" i="31"/>
  <c r="I116" i="31"/>
  <c r="H116" i="31"/>
  <c r="G116" i="31"/>
  <c r="E116" i="31"/>
  <c r="D116" i="31"/>
  <c r="C116" i="31"/>
  <c r="B116" i="31"/>
  <c r="F115" i="31"/>
  <c r="F114" i="31"/>
  <c r="F113" i="31"/>
  <c r="F112" i="31"/>
  <c r="F111" i="31"/>
  <c r="F116" i="31" s="1"/>
  <c r="I109" i="31"/>
  <c r="H109" i="31"/>
  <c r="G109" i="31"/>
  <c r="E109" i="31"/>
  <c r="D109" i="31"/>
  <c r="C109" i="31"/>
  <c r="F108" i="31"/>
  <c r="F107" i="31"/>
  <c r="F106" i="31"/>
  <c r="F105" i="31"/>
  <c r="B104" i="31"/>
  <c r="F104" i="31"/>
  <c r="F109" i="31"/>
  <c r="I102" i="31"/>
  <c r="H102" i="31"/>
  <c r="G102" i="31"/>
  <c r="E102" i="31"/>
  <c r="D102" i="31"/>
  <c r="C102" i="31"/>
  <c r="B102" i="31"/>
  <c r="F101" i="31"/>
  <c r="F100" i="31"/>
  <c r="F99" i="31"/>
  <c r="F98" i="31"/>
  <c r="A98" i="31"/>
  <c r="A99" i="31" s="1"/>
  <c r="A100" i="31" s="1"/>
  <c r="A101" i="31" s="1"/>
  <c r="A104" i="31" s="1"/>
  <c r="A105" i="31" s="1"/>
  <c r="A106" i="31" s="1"/>
  <c r="A107" i="31" s="1"/>
  <c r="A108" i="31" s="1"/>
  <c r="A111" i="31" s="1"/>
  <c r="A112" i="31" s="1"/>
  <c r="A113" i="31" s="1"/>
  <c r="A114" i="31" s="1"/>
  <c r="A115" i="31" s="1"/>
  <c r="A118" i="31" s="1"/>
  <c r="A119" i="31" s="1"/>
  <c r="A120" i="31" s="1"/>
  <c r="A121" i="31" s="1"/>
  <c r="A122" i="31" s="1"/>
  <c r="F97" i="31"/>
  <c r="F102" i="31"/>
  <c r="I95" i="31"/>
  <c r="H95" i="31"/>
  <c r="G95" i="31"/>
  <c r="E95" i="31"/>
  <c r="D95" i="31"/>
  <c r="C95" i="31"/>
  <c r="B95" i="31"/>
  <c r="F94" i="31"/>
  <c r="F93" i="31"/>
  <c r="F92" i="31"/>
  <c r="A92" i="31"/>
  <c r="A93" i="31" s="1"/>
  <c r="F91" i="31"/>
  <c r="F90" i="31"/>
  <c r="F95" i="31" s="1"/>
  <c r="I88" i="31"/>
  <c r="H88" i="31"/>
  <c r="G88" i="31"/>
  <c r="E88" i="31"/>
  <c r="D88" i="31"/>
  <c r="C88" i="31"/>
  <c r="B88" i="31"/>
  <c r="F87" i="31"/>
  <c r="F86" i="31"/>
  <c r="F85" i="31"/>
  <c r="F84" i="31"/>
  <c r="F83" i="31"/>
  <c r="F88" i="31"/>
  <c r="I81" i="31"/>
  <c r="H81" i="31"/>
  <c r="G81" i="31"/>
  <c r="E81" i="31"/>
  <c r="D81" i="31"/>
  <c r="C81" i="31"/>
  <c r="B81" i="31"/>
  <c r="F80" i="31"/>
  <c r="F79" i="31"/>
  <c r="F78" i="31"/>
  <c r="F77" i="31"/>
  <c r="F76" i="31"/>
  <c r="F81" i="31" s="1"/>
  <c r="I74" i="31"/>
  <c r="H74" i="31"/>
  <c r="G74" i="31"/>
  <c r="E74" i="31"/>
  <c r="D74" i="31"/>
  <c r="C74" i="31"/>
  <c r="B74" i="31"/>
  <c r="F73" i="31"/>
  <c r="F72" i="31"/>
  <c r="F71" i="31"/>
  <c r="F70" i="31"/>
  <c r="F74" i="31" s="1"/>
  <c r="F69" i="31"/>
  <c r="I67" i="31"/>
  <c r="H67" i="31"/>
  <c r="G67" i="31"/>
  <c r="E67" i="31"/>
  <c r="D67" i="31"/>
  <c r="C67" i="31"/>
  <c r="B66" i="31"/>
  <c r="F66" i="31"/>
  <c r="F65" i="31"/>
  <c r="A65" i="31"/>
  <c r="A66" i="31" s="1"/>
  <c r="A69" i="31" s="1"/>
  <c r="A70" i="31" s="1"/>
  <c r="A71" i="31"/>
  <c r="A72" i="31" s="1"/>
  <c r="A73" i="31" s="1"/>
  <c r="A76" i="31" s="1"/>
  <c r="A77" i="31" s="1"/>
  <c r="A78" i="31" s="1"/>
  <c r="A79" i="31" s="1"/>
  <c r="A80" i="31" s="1"/>
  <c r="A83" i="31" s="1"/>
  <c r="A84" i="31" s="1"/>
  <c r="A85" i="31" s="1"/>
  <c r="A86" i="31" s="1"/>
  <c r="A87" i="31" s="1"/>
  <c r="A90" i="31" s="1"/>
  <c r="A91" i="31" s="1"/>
  <c r="A94" i="31" s="1"/>
  <c r="F64" i="31"/>
  <c r="F67" i="31" s="1"/>
  <c r="I62" i="31"/>
  <c r="H62" i="31"/>
  <c r="G62" i="31"/>
  <c r="E62" i="31"/>
  <c r="D62" i="31"/>
  <c r="C62" i="31"/>
  <c r="B62" i="31"/>
  <c r="F61" i="31"/>
  <c r="F62" i="31" s="1"/>
  <c r="F60" i="31"/>
  <c r="I58" i="31"/>
  <c r="H58" i="31"/>
  <c r="G58" i="31"/>
  <c r="E58" i="31"/>
  <c r="D58" i="31"/>
  <c r="C58" i="31"/>
  <c r="B58" i="31"/>
  <c r="F57" i="31"/>
  <c r="F56" i="31"/>
  <c r="F55" i="31"/>
  <c r="F54" i="31"/>
  <c r="F53" i="31"/>
  <c r="I51" i="31"/>
  <c r="H51" i="31"/>
  <c r="G51" i="31"/>
  <c r="E51" i="31"/>
  <c r="D51" i="31"/>
  <c r="C51" i="31"/>
  <c r="B51" i="31"/>
  <c r="F50" i="31"/>
  <c r="F49" i="31"/>
  <c r="F48" i="31"/>
  <c r="F47" i="31"/>
  <c r="F46" i="31"/>
  <c r="I44" i="31"/>
  <c r="H44" i="31"/>
  <c r="G44" i="31"/>
  <c r="E44" i="31"/>
  <c r="D44" i="31"/>
  <c r="C44" i="31"/>
  <c r="B44" i="31"/>
  <c r="F43" i="31"/>
  <c r="F42" i="31"/>
  <c r="F41" i="31"/>
  <c r="F40" i="31"/>
  <c r="F39" i="31"/>
  <c r="F44" i="31" s="1"/>
  <c r="I37" i="31"/>
  <c r="H37" i="31"/>
  <c r="G37" i="31"/>
  <c r="E37" i="31"/>
  <c r="D37" i="31"/>
  <c r="C37" i="31"/>
  <c r="B37" i="31"/>
  <c r="F36" i="31"/>
  <c r="F37" i="31" s="1"/>
  <c r="F35" i="31"/>
  <c r="A35" i="31"/>
  <c r="A36" i="31" s="1"/>
  <c r="A39" i="31" s="1"/>
  <c r="A40" i="31" s="1"/>
  <c r="A41" i="31" s="1"/>
  <c r="A42" i="31" s="1"/>
  <c r="A43" i="31" s="1"/>
  <c r="A46" i="31" s="1"/>
  <c r="A47" i="31" s="1"/>
  <c r="A48" i="31" s="1"/>
  <c r="A49" i="31" s="1"/>
  <c r="A50" i="31" s="1"/>
  <c r="A53" i="31" s="1"/>
  <c r="A54" i="31" s="1"/>
  <c r="A55" i="31" s="1"/>
  <c r="A56" i="31" s="1"/>
  <c r="A57" i="31" s="1"/>
  <c r="A60" i="31" s="1"/>
  <c r="A61" i="31" s="1"/>
  <c r="F34" i="31"/>
  <c r="I32" i="31"/>
  <c r="H32" i="31"/>
  <c r="G32" i="31"/>
  <c r="E32" i="31"/>
  <c r="D32" i="31"/>
  <c r="C32" i="31"/>
  <c r="B32" i="31"/>
  <c r="F31" i="31"/>
  <c r="F30" i="31"/>
  <c r="F32" i="31"/>
  <c r="I28" i="31"/>
  <c r="H28" i="31"/>
  <c r="G28" i="31"/>
  <c r="E28" i="31"/>
  <c r="D28" i="31"/>
  <c r="C28" i="31"/>
  <c r="B28" i="31"/>
  <c r="F27" i="31"/>
  <c r="F26" i="31"/>
  <c r="F25" i="31"/>
  <c r="F24" i="31"/>
  <c r="F28" i="31" s="1"/>
  <c r="F23" i="31"/>
  <c r="I21" i="31"/>
  <c r="H21" i="31"/>
  <c r="G21" i="31"/>
  <c r="E21" i="31"/>
  <c r="D21" i="31"/>
  <c r="C21" i="31"/>
  <c r="B21" i="31"/>
  <c r="F20" i="31"/>
  <c r="F19" i="31"/>
  <c r="F18" i="31"/>
  <c r="F17" i="31"/>
  <c r="F21" i="31" s="1"/>
  <c r="F16" i="31"/>
  <c r="I14" i="31"/>
  <c r="H14" i="31"/>
  <c r="G14" i="31"/>
  <c r="E14" i="31"/>
  <c r="D14" i="31"/>
  <c r="C14" i="31"/>
  <c r="B14" i="31"/>
  <c r="F13" i="31"/>
  <c r="F12" i="31"/>
  <c r="F11" i="31"/>
  <c r="F10" i="31"/>
  <c r="F9" i="31"/>
  <c r="I7" i="31"/>
  <c r="H7" i="31"/>
  <c r="G7" i="31"/>
  <c r="E7" i="31"/>
  <c r="D7" i="31"/>
  <c r="C7" i="31"/>
  <c r="B7" i="31"/>
  <c r="F6" i="31"/>
  <c r="F5" i="31"/>
  <c r="F4" i="31"/>
  <c r="F3" i="31"/>
  <c r="A3" i="31"/>
  <c r="A4" i="31" s="1"/>
  <c r="A5" i="31" s="1"/>
  <c r="A6" i="31" s="1"/>
  <c r="A9" i="31"/>
  <c r="A10" i="31" s="1"/>
  <c r="A11" i="31" s="1"/>
  <c r="A12" i="31" s="1"/>
  <c r="A13" i="31"/>
  <c r="A16" i="31" s="1"/>
  <c r="A17" i="31" s="1"/>
  <c r="A18" i="31" s="1"/>
  <c r="A19" i="31" s="1"/>
  <c r="A20" i="31" s="1"/>
  <c r="A23" i="31" s="1"/>
  <c r="A24" i="31" s="1"/>
  <c r="A25" i="31" s="1"/>
  <c r="A26" i="31" s="1"/>
  <c r="A27" i="31" s="1"/>
  <c r="A30" i="31" s="1"/>
  <c r="A31" i="31" s="1"/>
  <c r="F2" i="31"/>
  <c r="F7" i="31" s="1"/>
  <c r="I367" i="36"/>
  <c r="H367" i="36"/>
  <c r="G367" i="36"/>
  <c r="E367" i="36"/>
  <c r="D367" i="36"/>
  <c r="C367" i="36"/>
  <c r="B367" i="36"/>
  <c r="F366" i="36"/>
  <c r="F367" i="36" s="1"/>
  <c r="I364" i="36"/>
  <c r="H364" i="36"/>
  <c r="G364" i="36"/>
  <c r="E364" i="36"/>
  <c r="D364" i="36"/>
  <c r="C364" i="36"/>
  <c r="B364" i="36"/>
  <c r="F363" i="36"/>
  <c r="F361" i="36"/>
  <c r="F360" i="36"/>
  <c r="F359" i="36"/>
  <c r="F364" i="36" s="1"/>
  <c r="I357" i="36"/>
  <c r="H357" i="36"/>
  <c r="G357" i="36"/>
  <c r="E357" i="36"/>
  <c r="D357" i="36"/>
  <c r="C357" i="36"/>
  <c r="B357" i="36"/>
  <c r="F356" i="36"/>
  <c r="F355" i="36"/>
  <c r="F354" i="36"/>
  <c r="F353" i="36"/>
  <c r="F352" i="36"/>
  <c r="I350" i="36"/>
  <c r="H350" i="36"/>
  <c r="G350" i="36"/>
  <c r="E350" i="36"/>
  <c r="D350" i="36"/>
  <c r="C350" i="36"/>
  <c r="B350" i="36"/>
  <c r="F349" i="36"/>
  <c r="F348" i="36"/>
  <c r="F347" i="36"/>
  <c r="F346" i="36"/>
  <c r="F345" i="36"/>
  <c r="F350" i="36" s="1"/>
  <c r="I343" i="36"/>
  <c r="H343" i="36"/>
  <c r="G343" i="36"/>
  <c r="E343" i="36"/>
  <c r="D343" i="36"/>
  <c r="C343" i="36"/>
  <c r="B343" i="36"/>
  <c r="F342" i="36"/>
  <c r="F341" i="36"/>
  <c r="F340" i="36"/>
  <c r="F339" i="36"/>
  <c r="A339" i="36"/>
  <c r="A340" i="36"/>
  <c r="A341" i="36" s="1"/>
  <c r="A342" i="36" s="1"/>
  <c r="A345" i="36" s="1"/>
  <c r="A346" i="36" s="1"/>
  <c r="A347" i="36" s="1"/>
  <c r="A348" i="36" s="1"/>
  <c r="A349" i="36" s="1"/>
  <c r="A352" i="36" s="1"/>
  <c r="A353" i="36" s="1"/>
  <c r="A354" i="36" s="1"/>
  <c r="A355" i="36" s="1"/>
  <c r="A356" i="36" s="1"/>
  <c r="A359" i="36" s="1"/>
  <c r="A360" i="36" s="1"/>
  <c r="A361" i="36" s="1"/>
  <c r="A362" i="36" s="1"/>
  <c r="A363" i="36" s="1"/>
  <c r="A366" i="36" s="1"/>
  <c r="F338" i="36"/>
  <c r="I336" i="36"/>
  <c r="H336" i="36"/>
  <c r="G336" i="36"/>
  <c r="E336" i="36"/>
  <c r="D336" i="36"/>
  <c r="C336" i="36"/>
  <c r="B336" i="36"/>
  <c r="F335" i="36"/>
  <c r="F334" i="36"/>
  <c r="F333" i="36"/>
  <c r="F332" i="36"/>
  <c r="F331" i="36"/>
  <c r="I329" i="36"/>
  <c r="H329" i="36"/>
  <c r="G329" i="36"/>
  <c r="E329" i="36"/>
  <c r="D329" i="36"/>
  <c r="C329" i="36"/>
  <c r="B329" i="36"/>
  <c r="F328" i="36"/>
  <c r="F327" i="36"/>
  <c r="F326" i="36"/>
  <c r="F325" i="36"/>
  <c r="F324" i="36"/>
  <c r="I322" i="36"/>
  <c r="H322" i="36"/>
  <c r="G322" i="36"/>
  <c r="E322" i="36"/>
  <c r="D322" i="36"/>
  <c r="C322" i="36"/>
  <c r="B322" i="36"/>
  <c r="F321" i="36"/>
  <c r="F320" i="36"/>
  <c r="F319" i="36"/>
  <c r="F318" i="36"/>
  <c r="F317" i="36"/>
  <c r="I315" i="36"/>
  <c r="H315" i="36"/>
  <c r="G315" i="36"/>
  <c r="E315" i="36"/>
  <c r="D315" i="36"/>
  <c r="C315" i="36"/>
  <c r="B315" i="36"/>
  <c r="F314" i="36"/>
  <c r="F313" i="36"/>
  <c r="F312" i="36"/>
  <c r="F311" i="36"/>
  <c r="F315" i="36" s="1"/>
  <c r="F310" i="36"/>
  <c r="I308" i="36"/>
  <c r="H308" i="36"/>
  <c r="G308" i="36"/>
  <c r="E308" i="36"/>
  <c r="D308" i="36"/>
  <c r="C308" i="36"/>
  <c r="B308" i="36"/>
  <c r="F307" i="36"/>
  <c r="F308" i="36" s="1"/>
  <c r="I305" i="36"/>
  <c r="H305" i="36"/>
  <c r="G305" i="36"/>
  <c r="E305" i="36"/>
  <c r="D305" i="36"/>
  <c r="C305" i="36"/>
  <c r="B305" i="36"/>
  <c r="F304" i="36"/>
  <c r="F303" i="36"/>
  <c r="F302" i="36"/>
  <c r="A302" i="36"/>
  <c r="A303" i="36" s="1"/>
  <c r="F301" i="36"/>
  <c r="F300" i="36"/>
  <c r="I298" i="36"/>
  <c r="H298" i="36"/>
  <c r="G298" i="36"/>
  <c r="E298" i="36"/>
  <c r="D298" i="36"/>
  <c r="C298" i="36"/>
  <c r="B298" i="36"/>
  <c r="F297" i="36"/>
  <c r="F296" i="36"/>
  <c r="F295" i="36"/>
  <c r="F294" i="36"/>
  <c r="F293" i="36"/>
  <c r="I291" i="36"/>
  <c r="H291" i="36"/>
  <c r="G291" i="36"/>
  <c r="E291" i="36"/>
  <c r="D291" i="36"/>
  <c r="C291" i="36"/>
  <c r="B291" i="36"/>
  <c r="F290" i="36"/>
  <c r="F289" i="36"/>
  <c r="F288" i="36"/>
  <c r="F287" i="36"/>
  <c r="F286" i="36"/>
  <c r="I284" i="36"/>
  <c r="H284" i="36"/>
  <c r="G284" i="36"/>
  <c r="E284" i="36"/>
  <c r="D284" i="36"/>
  <c r="C284" i="36"/>
  <c r="B284" i="36"/>
  <c r="F283" i="36"/>
  <c r="F282" i="36"/>
  <c r="F281" i="36"/>
  <c r="F280" i="36"/>
  <c r="A280" i="36"/>
  <c r="A281" i="36"/>
  <c r="A282" i="36" s="1"/>
  <c r="A283" i="36" s="1"/>
  <c r="A286" i="36" s="1"/>
  <c r="A287" i="36" s="1"/>
  <c r="A288" i="36" s="1"/>
  <c r="A289" i="36" s="1"/>
  <c r="A290" i="36" s="1"/>
  <c r="A293" i="36" s="1"/>
  <c r="A294" i="36" s="1"/>
  <c r="A295" i="36" s="1"/>
  <c r="A296" i="36" s="1"/>
  <c r="A297" i="36" s="1"/>
  <c r="A300" i="36" s="1"/>
  <c r="A301" i="36" s="1"/>
  <c r="A304" i="36" s="1"/>
  <c r="A307" i="36" s="1"/>
  <c r="A310" i="36" s="1"/>
  <c r="A311" i="36" s="1"/>
  <c r="A312" i="36" s="1"/>
  <c r="A313" i="36" s="1"/>
  <c r="A314" i="36" s="1"/>
  <c r="A317" i="36" s="1"/>
  <c r="A318" i="36" s="1"/>
  <c r="A319" i="36" s="1"/>
  <c r="A320" i="36" s="1"/>
  <c r="A321" i="36" s="1"/>
  <c r="A324" i="36" s="1"/>
  <c r="A325" i="36" s="1"/>
  <c r="A326" i="36" s="1"/>
  <c r="A327" i="36" s="1"/>
  <c r="A328" i="36" s="1"/>
  <c r="A331" i="36" s="1"/>
  <c r="A332" i="36" s="1"/>
  <c r="A333" i="36" s="1"/>
  <c r="A334" i="36" s="1"/>
  <c r="A335" i="36" s="1"/>
  <c r="F279" i="36"/>
  <c r="I277" i="36"/>
  <c r="H277" i="36"/>
  <c r="G277" i="36"/>
  <c r="E277" i="36"/>
  <c r="D277" i="36"/>
  <c r="C277" i="36"/>
  <c r="B277" i="36"/>
  <c r="F276" i="36"/>
  <c r="F277" i="36" s="1"/>
  <c r="I274" i="36"/>
  <c r="H274" i="36"/>
  <c r="G274" i="36"/>
  <c r="E274" i="36"/>
  <c r="D274" i="36"/>
  <c r="C274" i="36"/>
  <c r="B274" i="36"/>
  <c r="F273" i="36"/>
  <c r="F272" i="36"/>
  <c r="F271" i="36"/>
  <c r="A271" i="36"/>
  <c r="A272" i="36" s="1"/>
  <c r="F270" i="36"/>
  <c r="F269" i="36"/>
  <c r="I267" i="36"/>
  <c r="H267" i="36"/>
  <c r="G267" i="36"/>
  <c r="E267" i="36"/>
  <c r="D267" i="36"/>
  <c r="C267" i="36"/>
  <c r="B267" i="36"/>
  <c r="F266" i="36"/>
  <c r="F265" i="36"/>
  <c r="F264" i="36"/>
  <c r="F263" i="36"/>
  <c r="F262" i="36"/>
  <c r="I260" i="36"/>
  <c r="H260" i="36"/>
  <c r="G260" i="36"/>
  <c r="E260" i="36"/>
  <c r="D260" i="36"/>
  <c r="C260" i="36"/>
  <c r="B260" i="36"/>
  <c r="F259" i="36"/>
  <c r="F258" i="36"/>
  <c r="F257" i="36"/>
  <c r="F256" i="36"/>
  <c r="F255" i="36"/>
  <c r="I253" i="36"/>
  <c r="H253" i="36"/>
  <c r="G253" i="36"/>
  <c r="E253" i="36"/>
  <c r="D253" i="36"/>
  <c r="C253" i="36"/>
  <c r="B253" i="36"/>
  <c r="F252" i="36"/>
  <c r="F251" i="36"/>
  <c r="F250" i="36"/>
  <c r="F249" i="36"/>
  <c r="A249" i="36"/>
  <c r="A250" i="36" s="1"/>
  <c r="A251" i="36" s="1"/>
  <c r="A252" i="36" s="1"/>
  <c r="A255" i="36" s="1"/>
  <c r="A256" i="36" s="1"/>
  <c r="A257" i="36" s="1"/>
  <c r="A258" i="36" s="1"/>
  <c r="A259" i="36" s="1"/>
  <c r="A262" i="36" s="1"/>
  <c r="A263" i="36" s="1"/>
  <c r="A264" i="36" s="1"/>
  <c r="A265" i="36" s="1"/>
  <c r="A266" i="36" s="1"/>
  <c r="A269" i="36" s="1"/>
  <c r="A270" i="36" s="1"/>
  <c r="A273" i="36" s="1"/>
  <c r="A276" i="36" s="1"/>
  <c r="F248" i="36"/>
  <c r="I246" i="36"/>
  <c r="H246" i="36"/>
  <c r="G246" i="36"/>
  <c r="E246" i="36"/>
  <c r="D246" i="36"/>
  <c r="C246" i="36"/>
  <c r="B246" i="36"/>
  <c r="F245" i="36"/>
  <c r="F244" i="36"/>
  <c r="F243" i="36"/>
  <c r="F242" i="36"/>
  <c r="F241" i="36"/>
  <c r="F246" i="36" s="1"/>
  <c r="I232" i="36"/>
  <c r="I239" i="36"/>
  <c r="H232" i="36"/>
  <c r="H239" i="36" s="1"/>
  <c r="G232" i="36"/>
  <c r="G239" i="36" s="1"/>
  <c r="F232" i="36"/>
  <c r="F239" i="36"/>
  <c r="E232" i="36"/>
  <c r="E239" i="36"/>
  <c r="D232" i="36"/>
  <c r="D239" i="36"/>
  <c r="C232" i="36"/>
  <c r="C239" i="36" s="1"/>
  <c r="B232" i="36"/>
  <c r="B239" i="36"/>
  <c r="I225" i="36"/>
  <c r="H225" i="36"/>
  <c r="G225" i="36"/>
  <c r="E225" i="36"/>
  <c r="D225" i="36"/>
  <c r="C225" i="36"/>
  <c r="B225" i="36"/>
  <c r="F224" i="36"/>
  <c r="F223" i="36"/>
  <c r="F222" i="36"/>
  <c r="F221" i="36"/>
  <c r="F220" i="36"/>
  <c r="I218" i="36"/>
  <c r="H218" i="36"/>
  <c r="G218" i="36"/>
  <c r="E218" i="36"/>
  <c r="D218" i="36"/>
  <c r="C218" i="36"/>
  <c r="B218" i="36"/>
  <c r="F217" i="36"/>
  <c r="A217" i="36"/>
  <c r="A220" i="36"/>
  <c r="A221" i="36"/>
  <c r="A222" i="36" s="1"/>
  <c r="A223" i="36" s="1"/>
  <c r="A224" i="36" s="1"/>
  <c r="A227" i="36" s="1"/>
  <c r="A228" i="36" s="1"/>
  <c r="A229" i="36" s="1"/>
  <c r="A230" i="36" s="1"/>
  <c r="A231" i="36" s="1"/>
  <c r="A234" i="36" s="1"/>
  <c r="A235" i="36" s="1"/>
  <c r="A236" i="36" s="1"/>
  <c r="A237" i="36" s="1"/>
  <c r="A238" i="36" s="1"/>
  <c r="A241" i="36" s="1"/>
  <c r="A242" i="36" s="1"/>
  <c r="A243" i="36" s="1"/>
  <c r="A244" i="36" s="1"/>
  <c r="A245" i="36" s="1"/>
  <c r="F216" i="36"/>
  <c r="I214" i="36"/>
  <c r="H214" i="36"/>
  <c r="G214" i="36"/>
  <c r="E214" i="36"/>
  <c r="D214" i="36"/>
  <c r="C214" i="36"/>
  <c r="B214" i="36"/>
  <c r="F213" i="36"/>
  <c r="F212" i="36"/>
  <c r="F211" i="36"/>
  <c r="F214" i="36" s="1"/>
  <c r="I209" i="36"/>
  <c r="H209" i="36"/>
  <c r="G209" i="36"/>
  <c r="E209" i="36"/>
  <c r="D209" i="36"/>
  <c r="C209" i="36"/>
  <c r="B209" i="36"/>
  <c r="F208" i="36"/>
  <c r="F207" i="36"/>
  <c r="F206" i="36"/>
  <c r="F205" i="36"/>
  <c r="F204" i="36"/>
  <c r="I202" i="36"/>
  <c r="H202" i="36"/>
  <c r="G202" i="36"/>
  <c r="E202" i="36"/>
  <c r="D202" i="36"/>
  <c r="C202" i="36"/>
  <c r="B202" i="36"/>
  <c r="F201" i="36"/>
  <c r="F200" i="36"/>
  <c r="F199" i="36"/>
  <c r="F198" i="36"/>
  <c r="F197" i="36"/>
  <c r="I195" i="36"/>
  <c r="H195" i="36"/>
  <c r="G195" i="36"/>
  <c r="E195" i="36"/>
  <c r="D195" i="36"/>
  <c r="C195" i="36"/>
  <c r="B195" i="36"/>
  <c r="F194" i="36"/>
  <c r="F193" i="36"/>
  <c r="F192" i="36"/>
  <c r="F191" i="36"/>
  <c r="F195" i="36" s="1"/>
  <c r="F190" i="36"/>
  <c r="I188" i="36"/>
  <c r="H188" i="36"/>
  <c r="G188" i="36"/>
  <c r="E188" i="36"/>
  <c r="D188" i="36"/>
  <c r="C188" i="36"/>
  <c r="B188" i="36"/>
  <c r="F187" i="36"/>
  <c r="F188" i="36" s="1"/>
  <c r="F186" i="36"/>
  <c r="F185" i="36"/>
  <c r="F184" i="36"/>
  <c r="A184" i="36"/>
  <c r="A185" i="36" s="1"/>
  <c r="A186" i="36" s="1"/>
  <c r="A187" i="36" s="1"/>
  <c r="A190" i="36" s="1"/>
  <c r="A191" i="36" s="1"/>
  <c r="A192" i="36" s="1"/>
  <c r="A193" i="36" s="1"/>
  <c r="A194" i="36" s="1"/>
  <c r="A197" i="36" s="1"/>
  <c r="A198" i="36" s="1"/>
  <c r="A199" i="36" s="1"/>
  <c r="A200" i="36" s="1"/>
  <c r="A201" i="36" s="1"/>
  <c r="A204" i="36" s="1"/>
  <c r="A205" i="36" s="1"/>
  <c r="A206" i="36" s="1"/>
  <c r="A207" i="36" s="1"/>
  <c r="A208" i="36" s="1"/>
  <c r="A211" i="36" s="1"/>
  <c r="A212" i="36" s="1"/>
  <c r="A213" i="36" s="1"/>
  <c r="I181" i="36"/>
  <c r="H181" i="36"/>
  <c r="G181" i="36"/>
  <c r="E181" i="36"/>
  <c r="D181" i="36"/>
  <c r="C181" i="36"/>
  <c r="B181" i="36"/>
  <c r="F180" i="36"/>
  <c r="F179" i="36"/>
  <c r="F178" i="36"/>
  <c r="F177" i="36"/>
  <c r="F176" i="36"/>
  <c r="I174" i="36"/>
  <c r="H174" i="36"/>
  <c r="G174" i="36"/>
  <c r="E174" i="36"/>
  <c r="D174" i="36"/>
  <c r="C174" i="36"/>
  <c r="B174" i="36"/>
  <c r="F173" i="36"/>
  <c r="F172" i="36"/>
  <c r="F171" i="36"/>
  <c r="F170" i="36"/>
  <c r="F169" i="36"/>
  <c r="I167" i="36"/>
  <c r="H167" i="36"/>
  <c r="G167" i="36"/>
  <c r="E167" i="36"/>
  <c r="D167" i="36"/>
  <c r="C167" i="36"/>
  <c r="B167" i="36"/>
  <c r="F166" i="36"/>
  <c r="F165" i="36"/>
  <c r="F164" i="36"/>
  <c r="F163" i="36"/>
  <c r="F162" i="36"/>
  <c r="I160" i="36"/>
  <c r="H160" i="36"/>
  <c r="G160" i="36"/>
  <c r="E160" i="36"/>
  <c r="D160" i="36"/>
  <c r="C160" i="36"/>
  <c r="B160" i="36"/>
  <c r="F159" i="36"/>
  <c r="F158" i="36"/>
  <c r="F157" i="36"/>
  <c r="F156" i="36"/>
  <c r="A156" i="36"/>
  <c r="A157" i="36" s="1"/>
  <c r="A158" i="36" s="1"/>
  <c r="A159" i="36" s="1"/>
  <c r="A162" i="36" s="1"/>
  <c r="A163" i="36" s="1"/>
  <c r="A164" i="36" s="1"/>
  <c r="A165" i="36" s="1"/>
  <c r="A166" i="36" s="1"/>
  <c r="A169" i="36" s="1"/>
  <c r="A170" i="36" s="1"/>
  <c r="A171" i="36" s="1"/>
  <c r="A172" i="36" s="1"/>
  <c r="A173" i="36" s="1"/>
  <c r="A176" i="36" s="1"/>
  <c r="A177" i="36" s="1"/>
  <c r="A178" i="36" s="1"/>
  <c r="A179" i="36" s="1"/>
  <c r="A180" i="36" s="1"/>
  <c r="F155" i="36"/>
  <c r="I153" i="36"/>
  <c r="H153" i="36"/>
  <c r="G153" i="36"/>
  <c r="E153" i="36"/>
  <c r="D153" i="36"/>
  <c r="C153" i="36"/>
  <c r="B153" i="36"/>
  <c r="F152" i="36"/>
  <c r="F151" i="36"/>
  <c r="F150" i="36"/>
  <c r="F149" i="36"/>
  <c r="F148" i="36"/>
  <c r="F153" i="36" s="1"/>
  <c r="I146" i="36"/>
  <c r="H146" i="36"/>
  <c r="G146" i="36"/>
  <c r="E146" i="36"/>
  <c r="D146" i="36"/>
  <c r="C146" i="36"/>
  <c r="B146" i="36"/>
  <c r="F145" i="36"/>
  <c r="F144" i="36"/>
  <c r="F143" i="36"/>
  <c r="F142" i="36"/>
  <c r="F141" i="36"/>
  <c r="F146" i="36" s="1"/>
  <c r="I139" i="36"/>
  <c r="H139" i="36"/>
  <c r="G139" i="36"/>
  <c r="E139" i="36"/>
  <c r="D139" i="36"/>
  <c r="C139" i="36"/>
  <c r="B139" i="36"/>
  <c r="F138" i="36"/>
  <c r="F137" i="36"/>
  <c r="F136" i="36"/>
  <c r="F135" i="36"/>
  <c r="F134" i="36"/>
  <c r="I132" i="36"/>
  <c r="H132" i="36"/>
  <c r="G132" i="36"/>
  <c r="E132" i="36"/>
  <c r="D132" i="36"/>
  <c r="C132" i="36"/>
  <c r="B132" i="36"/>
  <c r="F131" i="36"/>
  <c r="F130" i="36"/>
  <c r="F129" i="36"/>
  <c r="F128" i="36"/>
  <c r="F127" i="36"/>
  <c r="I125" i="36"/>
  <c r="H125" i="36"/>
  <c r="G125" i="36"/>
  <c r="E125" i="36"/>
  <c r="D125" i="36"/>
  <c r="C125" i="36"/>
  <c r="B125" i="36"/>
  <c r="F124" i="36"/>
  <c r="F123" i="36"/>
  <c r="A123" i="36"/>
  <c r="A124" i="36"/>
  <c r="A127" i="36" s="1"/>
  <c r="A128" i="36" s="1"/>
  <c r="A129" i="36" s="1"/>
  <c r="A130" i="36" s="1"/>
  <c r="A131" i="36" s="1"/>
  <c r="A134" i="36" s="1"/>
  <c r="A135" i="36" s="1"/>
  <c r="F122" i="36"/>
  <c r="I120" i="36"/>
  <c r="H120" i="36"/>
  <c r="G120" i="36"/>
  <c r="E120" i="36"/>
  <c r="D120" i="36"/>
  <c r="C120" i="36"/>
  <c r="B120" i="36"/>
  <c r="F119" i="36"/>
  <c r="F118" i="36"/>
  <c r="I116" i="36"/>
  <c r="H116" i="36"/>
  <c r="G116" i="36"/>
  <c r="E116" i="36"/>
  <c r="D116" i="36"/>
  <c r="C116" i="36"/>
  <c r="B116" i="36"/>
  <c r="F115" i="36"/>
  <c r="F114" i="36"/>
  <c r="F113" i="36"/>
  <c r="F112" i="36"/>
  <c r="F111" i="36"/>
  <c r="I109" i="36"/>
  <c r="H109" i="36"/>
  <c r="G109" i="36"/>
  <c r="E109" i="36"/>
  <c r="D109" i="36"/>
  <c r="B109" i="36"/>
  <c r="F108" i="36"/>
  <c r="F107" i="36"/>
  <c r="F106" i="36"/>
  <c r="C105" i="36"/>
  <c r="C109" i="36" s="1"/>
  <c r="F105" i="36"/>
  <c r="F104" i="36"/>
  <c r="I102" i="36"/>
  <c r="H102" i="36"/>
  <c r="G102" i="36"/>
  <c r="E102" i="36"/>
  <c r="D102" i="36"/>
  <c r="C102" i="36"/>
  <c r="B102" i="36"/>
  <c r="F101" i="36"/>
  <c r="F100" i="36"/>
  <c r="F99" i="36"/>
  <c r="F98" i="36"/>
  <c r="F97" i="36"/>
  <c r="I95" i="36"/>
  <c r="H95" i="36"/>
  <c r="G95" i="36"/>
  <c r="E95" i="36"/>
  <c r="D95" i="36"/>
  <c r="C95" i="36"/>
  <c r="B95" i="36"/>
  <c r="F94" i="36"/>
  <c r="F93" i="36"/>
  <c r="F92" i="36"/>
  <c r="F91" i="36"/>
  <c r="A91" i="36"/>
  <c r="A92" i="36"/>
  <c r="A93" i="36" s="1"/>
  <c r="A94" i="36" s="1"/>
  <c r="A97" i="36" s="1"/>
  <c r="A98" i="36" s="1"/>
  <c r="A99" i="36" s="1"/>
  <c r="A100" i="36" s="1"/>
  <c r="A101" i="36" s="1"/>
  <c r="A104" i="36" s="1"/>
  <c r="A105" i="36" s="1"/>
  <c r="A106" i="36" s="1"/>
  <c r="A107" i="36" s="1"/>
  <c r="A108" i="36" s="1"/>
  <c r="A111" i="36" s="1"/>
  <c r="A112" i="36" s="1"/>
  <c r="A113" i="36" s="1"/>
  <c r="A114" i="36" s="1"/>
  <c r="A115" i="36" s="1"/>
  <c r="A118" i="36" s="1"/>
  <c r="A119" i="36" s="1"/>
  <c r="F90" i="36"/>
  <c r="I88" i="36"/>
  <c r="H88" i="36"/>
  <c r="G88" i="36"/>
  <c r="E88" i="36"/>
  <c r="D88" i="36"/>
  <c r="C88" i="36"/>
  <c r="B88" i="36"/>
  <c r="F87" i="36"/>
  <c r="F86" i="36"/>
  <c r="F85" i="36"/>
  <c r="F84" i="36"/>
  <c r="I82" i="36"/>
  <c r="H82" i="36"/>
  <c r="G82" i="36"/>
  <c r="E82" i="36"/>
  <c r="D82" i="36"/>
  <c r="C82" i="36"/>
  <c r="B82" i="36"/>
  <c r="F81" i="36"/>
  <c r="F80" i="36"/>
  <c r="F79" i="36"/>
  <c r="F78" i="36"/>
  <c r="F77" i="36"/>
  <c r="I75" i="36"/>
  <c r="H75" i="36"/>
  <c r="G75" i="36"/>
  <c r="E75" i="36"/>
  <c r="D75" i="36"/>
  <c r="C75" i="36"/>
  <c r="B75" i="36"/>
  <c r="F74" i="36"/>
  <c r="F73" i="36"/>
  <c r="F72" i="36"/>
  <c r="F71" i="36"/>
  <c r="F70" i="36"/>
  <c r="F75" i="36" s="1"/>
  <c r="I68" i="36"/>
  <c r="H68" i="36"/>
  <c r="G68" i="36"/>
  <c r="E68" i="36"/>
  <c r="D68" i="36"/>
  <c r="C68" i="36"/>
  <c r="B68" i="36"/>
  <c r="F67" i="36"/>
  <c r="F66" i="36"/>
  <c r="F65" i="36"/>
  <c r="F64" i="36"/>
  <c r="A64" i="36"/>
  <c r="A65" i="36"/>
  <c r="A66" i="36" s="1"/>
  <c r="A67" i="36" s="1"/>
  <c r="A70" i="36" s="1"/>
  <c r="A71" i="36" s="1"/>
  <c r="A72" i="36" s="1"/>
  <c r="A73" i="36" s="1"/>
  <c r="A74" i="36" s="1"/>
  <c r="A77" i="36" s="1"/>
  <c r="A78" i="36" s="1"/>
  <c r="A79" i="36" s="1"/>
  <c r="A80" i="36" s="1"/>
  <c r="A81" i="36" s="1"/>
  <c r="A84" i="36" s="1"/>
  <c r="A85" i="36" s="1"/>
  <c r="A86" i="36" s="1"/>
  <c r="A87" i="36" s="1"/>
  <c r="F63" i="36"/>
  <c r="F68" i="36" s="1"/>
  <c r="I61" i="36"/>
  <c r="H61" i="36"/>
  <c r="G61" i="36"/>
  <c r="E61" i="36"/>
  <c r="D61" i="36"/>
  <c r="C61" i="36"/>
  <c r="B61" i="36"/>
  <c r="F60" i="36"/>
  <c r="F59" i="36"/>
  <c r="F58" i="36"/>
  <c r="F61" i="36" s="1"/>
  <c r="F57" i="36"/>
  <c r="I55" i="36"/>
  <c r="H55" i="36"/>
  <c r="G55" i="36"/>
  <c r="E55" i="36"/>
  <c r="D55" i="36"/>
  <c r="C55" i="36"/>
  <c r="B55" i="36"/>
  <c r="F54" i="36"/>
  <c r="F53" i="36"/>
  <c r="F52" i="36"/>
  <c r="F51" i="36"/>
  <c r="F50" i="36"/>
  <c r="F55" i="36" s="1"/>
  <c r="I48" i="36"/>
  <c r="H48" i="36"/>
  <c r="G48" i="36"/>
  <c r="E48" i="36"/>
  <c r="D48" i="36"/>
  <c r="C48" i="36"/>
  <c r="B48" i="36"/>
  <c r="F47" i="36"/>
  <c r="F46" i="36"/>
  <c r="F45" i="36"/>
  <c r="F48" i="36" s="1"/>
  <c r="F44" i="36"/>
  <c r="F43" i="36"/>
  <c r="I41" i="36"/>
  <c r="H41" i="36"/>
  <c r="G41" i="36"/>
  <c r="E41" i="36"/>
  <c r="D41" i="36"/>
  <c r="C41" i="36"/>
  <c r="B41" i="36"/>
  <c r="F40" i="36"/>
  <c r="F39" i="36"/>
  <c r="F38" i="36"/>
  <c r="F37" i="36"/>
  <c r="A37" i="36"/>
  <c r="A38" i="36" s="1"/>
  <c r="A39" i="36" s="1"/>
  <c r="A40" i="36" s="1"/>
  <c r="A43" i="36" s="1"/>
  <c r="A44" i="36" s="1"/>
  <c r="A45" i="36" s="1"/>
  <c r="A46" i="36" s="1"/>
  <c r="A47" i="36" s="1"/>
  <c r="A50" i="36" s="1"/>
  <c r="A51" i="36" s="1"/>
  <c r="A52" i="36" s="1"/>
  <c r="A53" i="36" s="1"/>
  <c r="A54" i="36" s="1"/>
  <c r="A57" i="36" s="1"/>
  <c r="A58" i="36" s="1"/>
  <c r="A59" i="36" s="1"/>
  <c r="A60" i="36" s="1"/>
  <c r="F36" i="36"/>
  <c r="I34" i="36"/>
  <c r="H34" i="36"/>
  <c r="G34" i="36"/>
  <c r="E34" i="36"/>
  <c r="D34" i="36"/>
  <c r="C34" i="36"/>
  <c r="B34" i="36"/>
  <c r="F33" i="36"/>
  <c r="F32" i="36"/>
  <c r="F31" i="36"/>
  <c r="F30" i="36"/>
  <c r="I28" i="36"/>
  <c r="H28" i="36"/>
  <c r="G28" i="36"/>
  <c r="E28" i="36"/>
  <c r="D28" i="36"/>
  <c r="C28" i="36"/>
  <c r="B28" i="36"/>
  <c r="F27" i="36"/>
  <c r="F26" i="36"/>
  <c r="F25" i="36"/>
  <c r="F24" i="36"/>
  <c r="F23" i="36"/>
  <c r="I21" i="36"/>
  <c r="H21" i="36"/>
  <c r="G21" i="36"/>
  <c r="E21" i="36"/>
  <c r="D21" i="36"/>
  <c r="C21" i="36"/>
  <c r="B21" i="36"/>
  <c r="F20" i="36"/>
  <c r="F19" i="36"/>
  <c r="F18" i="36"/>
  <c r="F17" i="36"/>
  <c r="F16" i="36"/>
  <c r="F21" i="36"/>
  <c r="I14" i="36"/>
  <c r="H14" i="36"/>
  <c r="G14" i="36"/>
  <c r="E14" i="36"/>
  <c r="D14" i="36"/>
  <c r="C14" i="36"/>
  <c r="B14" i="36"/>
  <c r="F13" i="36"/>
  <c r="F12" i="36"/>
  <c r="F11" i="36"/>
  <c r="F10" i="36"/>
  <c r="A10" i="36"/>
  <c r="A11" i="36" s="1"/>
  <c r="A12" i="36" s="1"/>
  <c r="A13" i="36" s="1"/>
  <c r="A16" i="36" s="1"/>
  <c r="A17" i="36" s="1"/>
  <c r="A18" i="36" s="1"/>
  <c r="A19" i="36" s="1"/>
  <c r="A20" i="36" s="1"/>
  <c r="A23" i="36" s="1"/>
  <c r="A24" i="36" s="1"/>
  <c r="A25" i="36" s="1"/>
  <c r="A26" i="36" s="1"/>
  <c r="A27" i="36" s="1"/>
  <c r="A30" i="36" s="1"/>
  <c r="F9" i="36"/>
  <c r="F14" i="36"/>
  <c r="I7" i="36"/>
  <c r="H7" i="36"/>
  <c r="G7" i="36"/>
  <c r="E7" i="36"/>
  <c r="D7" i="36"/>
  <c r="C7" i="36"/>
  <c r="B7" i="36"/>
  <c r="F6" i="36"/>
  <c r="F5" i="36"/>
  <c r="F4" i="36"/>
  <c r="A4" i="36"/>
  <c r="A5" i="36" s="1"/>
  <c r="A6" i="36" s="1"/>
  <c r="F3" i="36"/>
  <c r="A142" i="31"/>
  <c r="A145" i="31" s="1"/>
  <c r="A146" i="31" s="1"/>
  <c r="A147" i="31" s="1"/>
  <c r="A148" i="31" s="1"/>
  <c r="A149" i="31" s="1"/>
  <c r="A152" i="31" s="1"/>
  <c r="A153" i="31" s="1"/>
  <c r="A154" i="31" s="1"/>
  <c r="A140" i="31"/>
  <c r="A141" i="31" s="1"/>
  <c r="B109" i="31"/>
  <c r="B67" i="31"/>
  <c r="F267" i="36"/>
  <c r="F218" i="36"/>
  <c r="F357" i="36"/>
  <c r="F298" i="36"/>
  <c r="F202" i="36"/>
  <c r="F58" i="31"/>
  <c r="F167" i="36"/>
  <c r="F291" i="36"/>
  <c r="F336" i="36"/>
  <c r="A146" i="35"/>
  <c r="A149" i="35" s="1"/>
  <c r="A150" i="35" s="1"/>
  <c r="A151" i="35" s="1"/>
  <c r="A152" i="35" s="1"/>
  <c r="A153" i="35" s="1"/>
  <c r="A156" i="35" s="1"/>
  <c r="A157" i="35" s="1"/>
  <c r="A158" i="35" s="1"/>
  <c r="A159" i="35" s="1"/>
  <c r="A144" i="35"/>
  <c r="A145" i="35"/>
  <c r="F361" i="31"/>
  <c r="F89" i="35"/>
  <c r="F147" i="35"/>
  <c r="F375" i="31"/>
  <c r="F14" i="35"/>
  <c r="F38" i="35"/>
  <c r="F52" i="35"/>
  <c r="F96" i="35"/>
  <c r="F170" i="35"/>
  <c r="F325" i="35"/>
  <c r="F326" i="35"/>
  <c r="F139" i="36" l="1"/>
  <c r="F209" i="36"/>
  <c r="F160" i="36"/>
  <c r="F88" i="36"/>
  <c r="F34" i="36"/>
  <c r="F120" i="36"/>
  <c r="F174" i="36"/>
  <c r="F102" i="36"/>
  <c r="F132" i="36"/>
  <c r="F82" i="36"/>
  <c r="F343" i="36"/>
  <c r="F116" i="36"/>
  <c r="F28" i="36"/>
  <c r="F95" i="36"/>
  <c r="F181" i="36"/>
  <c r="F109" i="36"/>
  <c r="F253" i="36"/>
  <c r="F284" i="36"/>
  <c r="F41" i="36"/>
  <c r="F7" i="36"/>
  <c r="F225" i="36"/>
  <c r="F305" i="36"/>
  <c r="F125" i="36"/>
  <c r="A32" i="36"/>
  <c r="A31" i="36"/>
  <c r="A33" i="36" s="1"/>
  <c r="A136" i="36"/>
  <c r="A137" i="36" s="1"/>
  <c r="A138" i="36"/>
  <c r="A141" i="36" s="1"/>
  <c r="A142" i="36" s="1"/>
  <c r="A143" i="36" s="1"/>
  <c r="A144" i="36" s="1"/>
  <c r="A145" i="36" s="1"/>
  <c r="A148" i="36" s="1"/>
  <c r="A149" i="36" s="1"/>
  <c r="A150" i="36" s="1"/>
  <c r="A151" i="36" s="1"/>
  <c r="A152" i="36" s="1"/>
  <c r="F322" i="36"/>
  <c r="F329" i="36"/>
  <c r="F14" i="31"/>
  <c r="F260" i="36"/>
  <c r="F274" i="36"/>
  <c r="F51" i="31"/>
  <c r="F283" i="35"/>
  <c r="F304" i="35"/>
  <c r="F59" i="35"/>
  <c r="F64" i="35"/>
  <c r="F133" i="35"/>
  <c r="F191" i="35"/>
  <c r="F312" i="31"/>
  <c r="F21" i="35"/>
  <c r="M21" i="36"/>
  <c r="L21" i="36"/>
  <c r="N21" i="3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omar Boussaid</author>
  </authors>
  <commentList>
    <comment ref="B170" authorId="0" shapeId="0" xr:uid="{00000000-0006-0000-0600-000001000000}">
      <text>
        <r>
          <rPr>
            <b/>
            <sz val="9"/>
            <color indexed="81"/>
            <rFont val="Arial"/>
            <family val="2"/>
          </rPr>
          <t>omar Boussaid:</t>
        </r>
        <r>
          <rPr>
            <sz val="9"/>
            <color indexed="81"/>
            <rFont val="Arial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omar Boussaid</author>
  </authors>
  <commentList>
    <comment ref="B174" authorId="0" shapeId="0" xr:uid="{00000000-0006-0000-0700-000001000000}">
      <text>
        <r>
          <rPr>
            <b/>
            <sz val="9"/>
            <color indexed="81"/>
            <rFont val="Arial"/>
            <family val="2"/>
          </rPr>
          <t>omar Boussaid:</t>
        </r>
        <r>
          <rPr>
            <sz val="9"/>
            <color indexed="81"/>
            <rFont val="Arial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omar Boussaid</author>
  </authors>
  <commentList>
    <comment ref="B164" authorId="0" shapeId="0" xr:uid="{00000000-0006-0000-0800-000001000000}">
      <text>
        <r>
          <rPr>
            <b/>
            <sz val="9"/>
            <color indexed="8"/>
            <rFont val="Arial"/>
            <family val="2"/>
          </rPr>
          <t>omar Boussaid:</t>
        </r>
        <r>
          <rPr>
            <sz val="9"/>
            <color indexed="8"/>
            <rFont val="Arial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<sst xmlns="http://schemas.openxmlformats.org/spreadsheetml/2006/main" count="894" uniqueCount="293">
  <si>
    <t>Nb patients</t>
  </si>
  <si>
    <t>Nb CMU</t>
  </si>
  <si>
    <t>Date</t>
  </si>
  <si>
    <t>Chèques</t>
  </si>
  <si>
    <t>Virements</t>
  </si>
  <si>
    <t>CB</t>
  </si>
  <si>
    <t>Espèces</t>
  </si>
  <si>
    <t>Montant</t>
  </si>
  <si>
    <t>Montant perçu</t>
  </si>
  <si>
    <t xml:space="preserve"> </t>
  </si>
  <si>
    <t>Semaine 1</t>
  </si>
  <si>
    <t>Semaine 2</t>
  </si>
  <si>
    <t>Semaine 3</t>
  </si>
  <si>
    <t>Semaine 4</t>
  </si>
  <si>
    <t>Semaine 5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</si>
  <si>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</si>
  <si>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</si>
  <si>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</si>
  <si>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</si>
  <si>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</si>
  <si>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</si>
  <si>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</si>
  <si>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</si>
  <si>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</si>
  <si>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</si>
  <si>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</si>
  <si>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Janvier</t>
  </si>
  <si>
    <t>Mois</t>
  </si>
  <si>
    <t>Type de paiement</t>
  </si>
  <si>
    <t>Sem_ID</t>
  </si>
  <si>
    <t>TyP_ID</t>
  </si>
  <si>
    <t>Mois_ID</t>
  </si>
  <si>
    <t>#Année_ID</t>
  </si>
  <si>
    <t>TyPat_ID</t>
  </si>
  <si>
    <t>Semaine 6</t>
  </si>
  <si>
    <t>Semaine 7</t>
  </si>
  <si>
    <t>Semaine 8</t>
  </si>
  <si>
    <t>Semaine 9</t>
  </si>
  <si>
    <t>Semaine 10</t>
  </si>
  <si>
    <t>Semaine 11</t>
  </si>
  <si>
    <t>Semaine 12</t>
  </si>
  <si>
    <t>Semaine 13</t>
  </si>
  <si>
    <t>Semaine 14</t>
  </si>
  <si>
    <t>Semaine 15</t>
  </si>
  <si>
    <t>Semaine 16</t>
  </si>
  <si>
    <t>Semaine 17</t>
  </si>
  <si>
    <t>Semaine 18</t>
  </si>
  <si>
    <t>Semaine 19</t>
  </si>
  <si>
    <t>Semaine 20</t>
  </si>
  <si>
    <t>Semaine 21</t>
  </si>
  <si>
    <t>Semaine 22</t>
  </si>
  <si>
    <t>Semaine 23</t>
  </si>
  <si>
    <t>Semaine 24</t>
  </si>
  <si>
    <t>Semaine 25</t>
  </si>
  <si>
    <t>Semaine 26</t>
  </si>
  <si>
    <t>Semaine 27</t>
  </si>
  <si>
    <t>Semaine 28</t>
  </si>
  <si>
    <t>Semaine 29</t>
  </si>
  <si>
    <t>Semaine 30</t>
  </si>
  <si>
    <t>Semaine 31</t>
  </si>
  <si>
    <t>Semaine 32</t>
  </si>
  <si>
    <t>Semaine 33</t>
  </si>
  <si>
    <t>Semaine 34</t>
  </si>
  <si>
    <t>Semaine 35</t>
  </si>
  <si>
    <t>Semaine 36</t>
  </si>
  <si>
    <t>Semaine 37</t>
  </si>
  <si>
    <t>Semaine 38</t>
  </si>
  <si>
    <t>Semaine 39</t>
  </si>
  <si>
    <t>Semaine 40</t>
  </si>
  <si>
    <t>Semaine 41</t>
  </si>
  <si>
    <t>Semaine 42</t>
  </si>
  <si>
    <t>Semaine 43</t>
  </si>
  <si>
    <t>Semaine 44</t>
  </si>
  <si>
    <t>Semaine 45</t>
  </si>
  <si>
    <t>Semaine 46</t>
  </si>
  <si>
    <t>Semaine 47</t>
  </si>
  <si>
    <t>Semaine 48</t>
  </si>
  <si>
    <t>Semaine 49</t>
  </si>
  <si>
    <t>Semaine 50</t>
  </si>
  <si>
    <t>Semaine 51</t>
  </si>
  <si>
    <t>Semaine 52</t>
  </si>
  <si>
    <t>Chèque</t>
  </si>
  <si>
    <t>Virement</t>
  </si>
  <si>
    <t>semaine</t>
  </si>
  <si>
    <t>Jour de l'An</t>
  </si>
  <si>
    <t>Lundi de Pâques</t>
  </si>
  <si>
    <t xml:space="preserve"> F. du Travail</t>
  </si>
  <si>
    <t>Victoire 45</t>
  </si>
  <si>
    <t>Ascension</t>
  </si>
  <si>
    <t>Pentecôte</t>
  </si>
  <si>
    <t>Assomption</t>
  </si>
  <si>
    <t>La Toussaint</t>
  </si>
  <si>
    <t>Armistice 18</t>
  </si>
  <si>
    <t>Noël</t>
  </si>
  <si>
    <t>Jours</t>
  </si>
  <si>
    <t>libelle</t>
  </si>
  <si>
    <t>Fête nationale</t>
  </si>
  <si>
    <t>cmu</t>
  </si>
  <si>
    <t>sans cmu</t>
  </si>
  <si>
    <t>Type_patient</t>
  </si>
  <si>
    <t>¨P</t>
  </si>
  <si>
    <t>Jour de l’an</t>
  </si>
  <si>
    <t>vendredi 1 janvier 2021</t>
  </si>
  <si>
    <t>lundi 5 avril 2021</t>
  </si>
  <si>
    <t>Fête du Travail</t>
  </si>
  <si>
    <t>samedi 1 mai 2021</t>
  </si>
  <si>
    <t>samedi 8 mai 2021</t>
  </si>
  <si>
    <t>Jeudi de l’Ascension</t>
  </si>
  <si>
    <t>jeudi 13 mai 2021</t>
  </si>
  <si>
    <t>Lundi de Pentecôte</t>
  </si>
  <si>
    <t>lundi 24 mai 2021</t>
  </si>
  <si>
    <t>Fête Nationale</t>
  </si>
  <si>
    <t>mercredi 14 juillet 2021</t>
  </si>
  <si>
    <t>dimanche 15 août 2021</t>
  </si>
  <si>
    <t>lundi 1 novembre 2021</t>
  </si>
  <si>
    <t>Armistice</t>
  </si>
  <si>
    <t>jeudi 11 novembre 2021</t>
  </si>
  <si>
    <t>samedi 25 décembre 2021</t>
  </si>
  <si>
    <t>Le jour de l’an</t>
  </si>
  <si>
    <r>
      <t>Samedi 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Janvier</t>
    </r>
  </si>
  <si>
    <r>
      <t>Dimanche 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Janvier</t>
    </r>
  </si>
  <si>
    <r>
      <t>Lundi 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Janvier</t>
    </r>
  </si>
  <si>
    <t>Le lundi de Pâques</t>
  </si>
  <si>
    <t>Lundi 18 Avril</t>
  </si>
  <si>
    <t>Lundi 10 Avril</t>
  </si>
  <si>
    <r>
      <t>Lundi 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Avril</t>
    </r>
  </si>
  <si>
    <t>La fête du Travail</t>
  </si>
  <si>
    <r>
      <t>Dimanche 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Mai</t>
    </r>
  </si>
  <si>
    <r>
      <t>Lundi 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Mai</t>
    </r>
  </si>
  <si>
    <r>
      <t>Mercredi 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Mai</t>
    </r>
  </si>
  <si>
    <t>La victoire de 1945</t>
  </si>
  <si>
    <t>Dimanche 8 Mai</t>
  </si>
  <si>
    <t>Lundi 8 Mai</t>
  </si>
  <si>
    <t>Mercredi 8 Mai</t>
  </si>
  <si>
    <t>Le jeudi de l’Ascension</t>
  </si>
  <si>
    <t>Jeudi 26 Mai</t>
  </si>
  <si>
    <t>Jeudi 18 Mai</t>
  </si>
  <si>
    <t>Jeudi 9 Mai</t>
  </si>
  <si>
    <t>Le lundi de Pentecôte</t>
  </si>
  <si>
    <t>Lundi 6 Juin</t>
  </si>
  <si>
    <t>Lundi 29 Mai</t>
  </si>
  <si>
    <t>Lundi 20 Mai</t>
  </si>
  <si>
    <t>La fête nationale</t>
  </si>
  <si>
    <t>Jeudi 14 Juillet</t>
  </si>
  <si>
    <t>Vendredi 14 Juillet</t>
  </si>
  <si>
    <t>Dimanche 14 Juillet</t>
  </si>
  <si>
    <t>L’Assomption</t>
  </si>
  <si>
    <t>Lundi 15 Août</t>
  </si>
  <si>
    <t>Mardi 15 Août</t>
  </si>
  <si>
    <t>Jeudi 15 Août</t>
  </si>
  <si>
    <r>
      <t>Lundi 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Novembre</t>
    </r>
  </si>
  <si>
    <r>
      <t>Mardi 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Novembre</t>
    </r>
  </si>
  <si>
    <r>
      <t>Vendredi 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Novembre</t>
    </r>
  </si>
  <si>
    <t>L’Armistice</t>
  </si>
  <si>
    <t>Vendredi 11 Novembre</t>
  </si>
  <si>
    <t>Samedi 11 Novembre</t>
  </si>
  <si>
    <t>Lundi 11 Novembre</t>
  </si>
  <si>
    <t>Dimanche 25 Décembre</t>
  </si>
  <si>
    <t>Lundi 25 Décembre</t>
  </si>
  <si>
    <t>Jeudi 25 Décembre</t>
  </si>
  <si>
    <t>Premier de l'An</t>
  </si>
  <si>
    <t>Épiphanie</t>
  </si>
  <si>
    <t>Saint-Valentin</t>
  </si>
  <si>
    <t>Mardi Gras</t>
  </si>
  <si>
    <t>Pâques</t>
  </si>
  <si>
    <t>Dimanche de Pâques</t>
  </si>
  <si>
    <t>Fête du travail</t>
  </si>
  <si>
    <t>Victoire 1945</t>
  </si>
  <si>
    <t>Dimanche de Pentecôte</t>
  </si>
  <si>
    <t>Toussaint</t>
  </si>
  <si>
    <t>Armistice de 1918</t>
  </si>
  <si>
    <t>Saint-Sylvestre</t>
  </si>
  <si>
    <r>
      <t xml:space="preserve">Lundi </t>
    </r>
    <r>
      <rPr>
        <b/>
        <sz val="10"/>
        <rFont val="Arial"/>
        <family val="2"/>
      </rPr>
      <t>1er janvier 2018</t>
    </r>
    <r>
      <rPr>
        <sz val="10"/>
        <rFont val="Arial"/>
        <family val="2"/>
      </rPr>
      <t xml:space="preserve"> : Jour de l’An</t>
    </r>
  </si>
  <si>
    <r>
      <t xml:space="preserve">Lundi </t>
    </r>
    <r>
      <rPr>
        <b/>
        <sz val="10"/>
        <rFont val="Arial"/>
        <family val="2"/>
      </rPr>
      <t xml:space="preserve">2 avril </t>
    </r>
    <r>
      <rPr>
        <sz val="10"/>
        <rFont val="Arial"/>
        <family val="2"/>
      </rPr>
      <t>: Pâques</t>
    </r>
  </si>
  <si>
    <r>
      <t xml:space="preserve">Mardi </t>
    </r>
    <r>
      <rPr>
        <b/>
        <sz val="10"/>
        <rFont val="Arial"/>
        <family val="2"/>
      </rPr>
      <t>1er mai</t>
    </r>
    <r>
      <rPr>
        <sz val="10"/>
        <rFont val="Arial"/>
        <family val="2"/>
      </rPr>
      <t xml:space="preserve"> : fête du Travail</t>
    </r>
  </si>
  <si>
    <r>
      <t xml:space="preserve">Mardi </t>
    </r>
    <r>
      <rPr>
        <b/>
        <sz val="10"/>
        <rFont val="Arial"/>
        <family val="2"/>
      </rPr>
      <t>8 mai</t>
    </r>
    <r>
      <rPr>
        <sz val="10"/>
        <rFont val="Arial"/>
        <family val="2"/>
      </rPr>
      <t xml:space="preserve"> : Victoire 1945</t>
    </r>
  </si>
  <si>
    <r>
      <t xml:space="preserve">Jeudi </t>
    </r>
    <r>
      <rPr>
        <b/>
        <sz val="10"/>
        <rFont val="Arial"/>
        <family val="2"/>
      </rPr>
      <t>10 mai</t>
    </r>
    <r>
      <rPr>
        <sz val="10"/>
        <rFont val="Arial"/>
        <family val="2"/>
      </rPr>
      <t xml:space="preserve"> : Ascension</t>
    </r>
  </si>
  <si>
    <r>
      <t xml:space="preserve">Lundi </t>
    </r>
    <r>
      <rPr>
        <b/>
        <sz val="10"/>
        <rFont val="Arial"/>
        <family val="2"/>
      </rPr>
      <t>21 mai</t>
    </r>
    <r>
      <rPr>
        <sz val="10"/>
        <rFont val="Arial"/>
        <family val="2"/>
      </rPr>
      <t xml:space="preserve"> : Pentecôte</t>
    </r>
  </si>
  <si>
    <r>
      <t xml:space="preserve">Samedi </t>
    </r>
    <r>
      <rPr>
        <b/>
        <sz val="10"/>
        <rFont val="Arial"/>
        <family val="2"/>
      </rPr>
      <t>14 juillet</t>
    </r>
    <r>
      <rPr>
        <sz val="10"/>
        <rFont val="Arial"/>
        <family val="2"/>
      </rPr>
      <t xml:space="preserve"> : Fête nationale</t>
    </r>
  </si>
  <si>
    <r>
      <t xml:space="preserve">Mercredi </t>
    </r>
    <r>
      <rPr>
        <b/>
        <sz val="10"/>
        <rFont val="Arial"/>
        <family val="2"/>
      </rPr>
      <t>15 août</t>
    </r>
    <r>
      <rPr>
        <sz val="10"/>
        <rFont val="Arial"/>
        <family val="2"/>
      </rPr>
      <t xml:space="preserve"> : Assomption</t>
    </r>
  </si>
  <si>
    <r>
      <t xml:space="preserve">Jeudi </t>
    </r>
    <r>
      <rPr>
        <b/>
        <sz val="10"/>
        <rFont val="Arial"/>
        <family val="2"/>
      </rPr>
      <t>1er novembre</t>
    </r>
    <r>
      <rPr>
        <sz val="10"/>
        <rFont val="Arial"/>
        <family val="2"/>
      </rPr>
      <t xml:space="preserve"> : Toussaint</t>
    </r>
  </si>
  <si>
    <r>
      <t xml:space="preserve">Dimanche </t>
    </r>
    <r>
      <rPr>
        <b/>
        <sz val="10"/>
        <rFont val="Arial"/>
        <family val="2"/>
      </rPr>
      <t>11 novembre</t>
    </r>
    <r>
      <rPr>
        <sz val="10"/>
        <rFont val="Arial"/>
        <family val="2"/>
      </rPr>
      <t xml:space="preserve"> : Armistice 1918</t>
    </r>
  </si>
  <si>
    <r>
      <t xml:space="preserve">Mardi </t>
    </r>
    <r>
      <rPr>
        <b/>
        <sz val="10"/>
        <rFont val="Arial"/>
        <family val="2"/>
      </rPr>
      <t>25 décembre 2018</t>
    </r>
    <r>
      <rPr>
        <sz val="10"/>
        <rFont val="Arial"/>
        <family val="2"/>
      </rPr>
      <t xml:space="preserve"> : Noël</t>
    </r>
  </si>
  <si>
    <t>Jours fériés en 2019</t>
  </si>
  <si>
    <r>
      <t xml:space="preserve">Mardi </t>
    </r>
    <r>
      <rPr>
        <b/>
        <sz val="10"/>
        <rFont val="Arial"/>
        <family val="2"/>
      </rPr>
      <t>1er janvier 2019</t>
    </r>
    <r>
      <rPr>
        <sz val="10"/>
        <rFont val="Arial"/>
        <family val="2"/>
      </rPr>
      <t xml:space="preserve"> : Jour de l’An</t>
    </r>
  </si>
  <si>
    <r>
      <t xml:space="preserve">Lundi </t>
    </r>
    <r>
      <rPr>
        <b/>
        <sz val="10"/>
        <rFont val="Arial"/>
        <family val="2"/>
      </rPr>
      <t>22 avril</t>
    </r>
    <r>
      <rPr>
        <sz val="10"/>
        <rFont val="Arial"/>
        <family val="2"/>
      </rPr>
      <t xml:space="preserve"> : Pâques</t>
    </r>
  </si>
  <si>
    <r>
      <t xml:space="preserve">Mercredi </t>
    </r>
    <r>
      <rPr>
        <b/>
        <sz val="10"/>
        <rFont val="Arial"/>
        <family val="2"/>
      </rPr>
      <t>1er mai</t>
    </r>
    <r>
      <rPr>
        <sz val="10"/>
        <rFont val="Arial"/>
        <family val="2"/>
      </rPr>
      <t xml:space="preserve"> : fête du Travail</t>
    </r>
  </si>
  <si>
    <r>
      <t xml:space="preserve">Mercredi </t>
    </r>
    <r>
      <rPr>
        <b/>
        <sz val="10"/>
        <rFont val="Arial"/>
        <family val="2"/>
      </rPr>
      <t>8 mai</t>
    </r>
    <r>
      <rPr>
        <sz val="10"/>
        <rFont val="Arial"/>
        <family val="2"/>
      </rPr>
      <t xml:space="preserve"> : Victoire 1945</t>
    </r>
  </si>
  <si>
    <r>
      <t xml:space="preserve">Jeudi </t>
    </r>
    <r>
      <rPr>
        <b/>
        <sz val="10"/>
        <rFont val="Arial"/>
        <family val="2"/>
      </rPr>
      <t>30 mai</t>
    </r>
    <r>
      <rPr>
        <sz val="10"/>
        <rFont val="Arial"/>
        <family val="2"/>
      </rPr>
      <t xml:space="preserve"> : Ascension</t>
    </r>
  </si>
  <si>
    <r>
      <t xml:space="preserve">Lundi </t>
    </r>
    <r>
      <rPr>
        <b/>
        <sz val="10"/>
        <rFont val="Arial"/>
        <family val="2"/>
      </rPr>
      <t>10 juin</t>
    </r>
    <r>
      <rPr>
        <sz val="10"/>
        <rFont val="Arial"/>
        <family val="2"/>
      </rPr>
      <t xml:space="preserve"> : Pentecôte</t>
    </r>
  </si>
  <si>
    <r>
      <t xml:space="preserve">Dimanche </t>
    </r>
    <r>
      <rPr>
        <b/>
        <sz val="10"/>
        <rFont val="Arial"/>
        <family val="2"/>
      </rPr>
      <t>14 juillet</t>
    </r>
    <r>
      <rPr>
        <sz val="10"/>
        <rFont val="Arial"/>
        <family val="2"/>
      </rPr>
      <t xml:space="preserve"> : Fête nationale</t>
    </r>
  </si>
  <si>
    <r>
      <t xml:space="preserve">Jeudi </t>
    </r>
    <r>
      <rPr>
        <b/>
        <sz val="10"/>
        <rFont val="Arial"/>
        <family val="2"/>
      </rPr>
      <t>15 août</t>
    </r>
    <r>
      <rPr>
        <sz val="10"/>
        <rFont val="Arial"/>
        <family val="2"/>
      </rPr>
      <t xml:space="preserve"> : Assomption</t>
    </r>
  </si>
  <si>
    <r>
      <t xml:space="preserve">Vendredi </t>
    </r>
    <r>
      <rPr>
        <b/>
        <sz val="10"/>
        <rFont val="Arial"/>
        <family val="2"/>
      </rPr>
      <t>1er novembre</t>
    </r>
    <r>
      <rPr>
        <sz val="10"/>
        <rFont val="Arial"/>
        <family val="2"/>
      </rPr>
      <t xml:space="preserve"> : Toussaint</t>
    </r>
  </si>
  <si>
    <r>
      <t xml:space="preserve">Lundi </t>
    </r>
    <r>
      <rPr>
        <b/>
        <sz val="10"/>
        <rFont val="Arial"/>
        <family val="2"/>
      </rPr>
      <t>11 novembre</t>
    </r>
    <r>
      <rPr>
        <sz val="10"/>
        <rFont val="Arial"/>
        <family val="2"/>
      </rPr>
      <t xml:space="preserve"> : Armistice 1918</t>
    </r>
  </si>
  <si>
    <r>
      <t xml:space="preserve">Mercredi </t>
    </r>
    <r>
      <rPr>
        <b/>
        <sz val="10"/>
        <rFont val="Arial"/>
        <family val="2"/>
      </rPr>
      <t>25 décembre 2019</t>
    </r>
    <r>
      <rPr>
        <sz val="10"/>
        <rFont val="Arial"/>
        <family val="2"/>
      </rPr>
      <t xml:space="preserve"> : Noël</t>
    </r>
  </si>
  <si>
    <t>Jours fériés en 2018</t>
  </si>
  <si>
    <t>Jours fériés en 2020</t>
  </si>
  <si>
    <t xml:space="preserve"> Victoire 1945</t>
  </si>
  <si>
    <t>Jours fériés en 2021</t>
  </si>
  <si>
    <t>Jours fériés en 2022</t>
  </si>
  <si>
    <t>Jours fériés en 2023</t>
  </si>
  <si>
    <t>Jours fériés en 2024</t>
  </si>
  <si>
    <t>https://www.calendrier.best/combien-de-semaine-dans-une-annee.html</t>
  </si>
  <si>
    <t xml:space="preserve">Pour déterminer si l'année a 52 ou 53 semaines il faut visiter ce lien : </t>
  </si>
  <si>
    <t>mercredi 01/09</t>
  </si>
  <si>
    <t>jeudi 02/09</t>
  </si>
  <si>
    <t>vendredi 03/09</t>
  </si>
  <si>
    <t>lundi 06/09</t>
  </si>
  <si>
    <t>mardi 07/09</t>
  </si>
  <si>
    <t>mercredi 08/09</t>
  </si>
  <si>
    <t>jeudi 09/09</t>
  </si>
  <si>
    <t>vendredi 10/09</t>
  </si>
  <si>
    <t>lundi 13/09</t>
  </si>
  <si>
    <t>mardi 14/09</t>
  </si>
  <si>
    <t>mercredi 15/09</t>
  </si>
  <si>
    <t>jeudi 16/09</t>
  </si>
  <si>
    <t>vendredi 17/09</t>
  </si>
  <si>
    <t>lundi 20/09</t>
  </si>
  <si>
    <t>mardi 21/09</t>
  </si>
  <si>
    <t>mercredi 22/09</t>
  </si>
  <si>
    <t>jeudi 23/09</t>
  </si>
  <si>
    <t>vendredi 24/09</t>
  </si>
  <si>
    <t>lundi 27/09</t>
  </si>
  <si>
    <t>mardi 28/09</t>
  </si>
  <si>
    <t>mercredi 29/09</t>
  </si>
  <si>
    <t>jeudi 30/09</t>
  </si>
  <si>
    <t>id_jour</t>
  </si>
  <si>
    <t>type_jour</t>
  </si>
  <si>
    <t>id_patient</t>
  </si>
  <si>
    <t>id_D</t>
  </si>
  <si>
    <t>type_patient</t>
  </si>
  <si>
    <t>jour</t>
  </si>
  <si>
    <t>mois</t>
  </si>
  <si>
    <t>id_A</t>
  </si>
  <si>
    <t>nb_patient</t>
  </si>
  <si>
    <t>type_paiement</t>
  </si>
  <si>
    <t>montant</t>
  </si>
  <si>
    <t>Fait : RECETTES</t>
  </si>
  <si>
    <t>Fait : PATIENTS</t>
  </si>
  <si>
    <t>Dim : TYPE_PATIENT</t>
  </si>
  <si>
    <t>Dim : DATE</t>
  </si>
  <si>
    <t>Dim : TYPE_RECETTE</t>
  </si>
  <si>
    <t>Niv : TYPE_JOUR</t>
  </si>
  <si>
    <t>Niv : MOIS</t>
  </si>
  <si>
    <t>Niv : SEMAINE</t>
  </si>
  <si>
    <t>Niv : ANNEE</t>
  </si>
  <si>
    <t>id_trecette</t>
  </si>
  <si>
    <t>id_Date</t>
  </si>
  <si>
    <t>id_Mois</t>
  </si>
  <si>
    <t>id_Semaine</t>
  </si>
  <si>
    <t>année</t>
  </si>
  <si>
    <t>Modèle en flocons de neige du cas médical</t>
  </si>
  <si>
    <t xml:space="preserve">     </t>
  </si>
  <si>
    <t>Nbre Mars</t>
  </si>
  <si>
    <t>Nbre Avril</t>
  </si>
  <si>
    <t xml:space="preserve">Nbre Juin </t>
  </si>
  <si>
    <t>Nbre Juillet</t>
  </si>
  <si>
    <t>Nbre Février</t>
  </si>
  <si>
    <t xml:space="preserve">Nbre Janvier </t>
  </si>
  <si>
    <t xml:space="preserve">Nbre Décembre </t>
  </si>
  <si>
    <t>Nbre Octobre</t>
  </si>
  <si>
    <t>Nbre Septembre</t>
  </si>
  <si>
    <t>Nbre Novembre</t>
  </si>
  <si>
    <t>Nbre Aout</t>
  </si>
  <si>
    <t>N°</t>
  </si>
  <si>
    <t xml:space="preserve">           </t>
  </si>
  <si>
    <t>0µ</t>
  </si>
  <si>
    <t>4JK102</t>
  </si>
  <si>
    <t>193,,13</t>
  </si>
  <si>
    <t xml:space="preserve">Nbre Decembre </t>
  </si>
  <si>
    <t xml:space="preserve">Nbre Octobre </t>
  </si>
  <si>
    <t xml:space="preserve">Nbre Novembre </t>
  </si>
  <si>
    <t>Espèces perçues</t>
  </si>
  <si>
    <t>&lt;wxcvbn,;120,</t>
  </si>
  <si>
    <t xml:space="preserve">Nbre Septembre </t>
  </si>
  <si>
    <t>Nbre Mai</t>
  </si>
  <si>
    <t xml:space="preserve">Nbre Février </t>
  </si>
  <si>
    <t xml:space="preserve">Nbre Févroer </t>
  </si>
  <si>
    <t>Nbre Juin</t>
  </si>
  <si>
    <t>Nbre Décembre</t>
  </si>
  <si>
    <t>Suivi recettes  Radio Panoramique 2021</t>
  </si>
  <si>
    <t>Suivi recettes  Radio Panoramique 2020</t>
  </si>
  <si>
    <t>Nbre Janvier</t>
  </si>
  <si>
    <t>Suivi recettes  Radio Panoramique 2019</t>
  </si>
  <si>
    <t xml:space="preserve">Nbre Juillet </t>
  </si>
  <si>
    <t>Suivi recettes  Radio Panoramique 2018</t>
  </si>
  <si>
    <t xml:space="preserve">Nbre Mai </t>
  </si>
  <si>
    <t xml:space="preserve">Nbre  Aout </t>
  </si>
  <si>
    <t>Suivi recettes  Radio Panoramique 2017</t>
  </si>
  <si>
    <t xml:space="preserve">Nbre Aout </t>
  </si>
  <si>
    <t xml:space="preserve">Nbre Avril </t>
  </si>
  <si>
    <t>Suivi recettes  Radio Panoramique 2022</t>
  </si>
  <si>
    <t>Suivi recettes  Radio Panoramique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</si>
</sst>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 * #,##0.00_)\ &quot;€&quot;_ ;_ * \(#,##0.00\)\ &quot;€&quot;_ ;_ * &quot;-&quot;??_)\ &quot;€&quot;_ ;_ @_ "/>
    <numFmt numFmtId="164" formatCode="_-* #,##0.00\ &quot;€&quot;_-;\-* #,##0.00\ &quot;€&quot;_-;_-* &quot;-&quot;??\ &quot;€&quot;_-;_-@_-"/>
    <numFmt numFmtId="165" formatCode="dddd\ dd/mm"/>
    <numFmt numFmtId="166" formatCode="#,##0.00&quot;€&quot;"/>
    <numFmt numFmtId="167" formatCode="#,##0.00&quot;€&quot;;[Red]#,##0.00&quot;€&quot;"/>
    <numFmt numFmtId="168" formatCode="[$-F800]dddd\,\ mmmm\ dd\,\ yyyy"/>
    <numFmt numFmtId="169" formatCode="dddd\ dd/mm/yyyy"/>
  </numFmts>
  <fonts count="39" x14ac:knownFonts="1">
    <font>
      <sz val="10"/>
      <name val="Arial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b/>
      <i/>
      <sz val="11"/>
      <color indexed="61"/>
      <name val="Calibri"/>
      <family val="2"/>
    </font>
    <font>
      <b/>
      <i/>
      <sz val="12"/>
      <name val="Arial"/>
      <family val="2"/>
      <charset val="1"/>
    </font>
    <font>
      <sz val="12"/>
      <name val="Arial"/>
      <family val="2"/>
    </font>
    <font>
      <sz val="10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i/>
      <sz val="11"/>
      <name val="Calibri"/>
      <family val="2"/>
    </font>
    <font>
      <b/>
      <i/>
      <sz val="9"/>
      <color indexed="61"/>
      <name val="Calibri"/>
      <family val="2"/>
    </font>
    <font>
      <sz val="9"/>
      <name val="Arial"/>
      <family val="2"/>
    </font>
    <font>
      <b/>
      <sz val="9"/>
      <color indexed="81"/>
      <name val="Arial"/>
      <family val="2"/>
    </font>
    <font>
      <sz val="9"/>
      <color indexed="81"/>
      <name val="Arial"/>
      <family val="2"/>
    </font>
    <font>
      <sz val="8"/>
      <color rgb="FF7C7C7C"/>
      <name val="Verdana"/>
      <family val="2"/>
    </font>
    <font>
      <sz val="18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b/>
      <sz val="18"/>
      <name val="Arial"/>
      <family val="2"/>
    </font>
    <font>
      <u/>
      <sz val="10"/>
      <color theme="10"/>
      <name val="Arial"/>
      <family val="2"/>
    </font>
    <font>
      <u/>
      <sz val="12"/>
      <color theme="10"/>
      <name val="Arial"/>
      <family val="2"/>
    </font>
    <font>
      <sz val="18"/>
      <color rgb="FFFF0000"/>
      <name val="Arial"/>
      <family val="2"/>
    </font>
    <font>
      <b/>
      <i/>
      <sz val="11"/>
      <color rgb="FF993366"/>
      <name val="Calibri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i/>
      <sz val="12"/>
      <name val="Arial"/>
      <family val="2"/>
    </font>
    <font>
      <u/>
      <sz val="22"/>
      <name val="Arial"/>
      <family val="2"/>
    </font>
    <font>
      <b/>
      <i/>
      <sz val="16"/>
      <color rgb="FFFF0000"/>
      <name val="Calibri"/>
      <family val="2"/>
    </font>
    <font>
      <b/>
      <i/>
      <sz val="11"/>
      <name val="Calibri"/>
      <family val="2"/>
    </font>
    <font>
      <b/>
      <i/>
      <sz val="14"/>
      <color rgb="FF0432FF"/>
      <name val="Calibri"/>
      <family val="2"/>
    </font>
    <font>
      <b/>
      <u/>
      <sz val="16"/>
      <name val="Calibri"/>
      <family val="2"/>
    </font>
    <font>
      <b/>
      <i/>
      <sz val="11"/>
      <color rgb="FFFF0000"/>
      <name val="Calibri"/>
      <family val="2"/>
    </font>
    <font>
      <sz val="11"/>
      <color rgb="FF0432FF"/>
      <name val="Calibri"/>
      <family val="2"/>
    </font>
    <font>
      <b/>
      <sz val="9"/>
      <name val="Calibri"/>
      <family val="2"/>
    </font>
    <font>
      <b/>
      <i/>
      <sz val="1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DDD9C4"/>
        <bgColor rgb="FF000000"/>
      </patternFill>
    </fill>
  </fills>
  <borders count="1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auto="1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medium">
        <color indexed="64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632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2" fillId="3" borderId="3" xfId="2" applyFont="1" applyFill="1" applyBorder="1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164" fontId="2" fillId="3" borderId="3" xfId="1" applyFont="1" applyFill="1" applyBorder="1"/>
    <xf numFmtId="0" fontId="2" fillId="0" borderId="5" xfId="0" applyFont="1" applyBorder="1"/>
    <xf numFmtId="164" fontId="2" fillId="3" borderId="5" xfId="2" applyFont="1" applyFill="1" applyBorder="1"/>
    <xf numFmtId="0" fontId="2" fillId="0" borderId="6" xfId="0" applyFont="1" applyBorder="1"/>
    <xf numFmtId="165" fontId="2" fillId="0" borderId="0" xfId="0" applyNumberFormat="1" applyFont="1" applyAlignment="1">
      <alignment horizontal="left"/>
    </xf>
    <xf numFmtId="165" fontId="2" fillId="0" borderId="6" xfId="0" applyNumberFormat="1" applyFont="1" applyBorder="1" applyAlignment="1">
      <alignment horizontal="left"/>
    </xf>
    <xf numFmtId="166" fontId="2" fillId="0" borderId="7" xfId="0" applyNumberFormat="1" applyFont="1" applyBorder="1"/>
    <xf numFmtId="166" fontId="2" fillId="0" borderId="5" xfId="0" applyNumberFormat="1" applyFont="1" applyBorder="1"/>
    <xf numFmtId="0" fontId="0" fillId="0" borderId="8" xfId="0" applyBorder="1"/>
    <xf numFmtId="0" fontId="5" fillId="4" borderId="9" xfId="0" applyFont="1" applyFill="1" applyBorder="1" applyAlignment="1">
      <alignment horizontal="center" vertical="center"/>
    </xf>
    <xf numFmtId="0" fontId="6" fillId="0" borderId="10" xfId="0" applyFont="1" applyBorder="1"/>
    <xf numFmtId="0" fontId="7" fillId="0" borderId="11" xfId="0" applyFont="1" applyBorder="1"/>
    <xf numFmtId="0" fontId="6" fillId="0" borderId="11" xfId="0" applyFont="1" applyBorder="1"/>
    <xf numFmtId="0" fontId="6" fillId="0" borderId="8" xfId="0" applyFont="1" applyBorder="1"/>
    <xf numFmtId="0" fontId="7" fillId="0" borderId="8" xfId="0" applyFont="1" applyBorder="1"/>
    <xf numFmtId="165" fontId="2" fillId="0" borderId="5" xfId="0" applyNumberFormat="1" applyFont="1" applyBorder="1" applyAlignment="1">
      <alignment horizontal="left"/>
    </xf>
    <xf numFmtId="0" fontId="2" fillId="0" borderId="7" xfId="0" applyFont="1" applyBorder="1"/>
    <xf numFmtId="165" fontId="2" fillId="0" borderId="10" xfId="0" applyNumberFormat="1" applyFont="1" applyBorder="1" applyAlignment="1">
      <alignment horizontal="left"/>
    </xf>
    <xf numFmtId="165" fontId="2" fillId="0" borderId="11" xfId="0" applyNumberFormat="1" applyFont="1" applyBorder="1" applyAlignment="1">
      <alignment horizontal="left"/>
    </xf>
    <xf numFmtId="165" fontId="2" fillId="0" borderId="12" xfId="0" applyNumberFormat="1" applyFont="1" applyBorder="1" applyAlignment="1">
      <alignment horizontal="left"/>
    </xf>
    <xf numFmtId="0" fontId="2" fillId="0" borderId="13" xfId="0" applyFont="1" applyBorder="1"/>
    <xf numFmtId="0" fontId="2" fillId="0" borderId="14" xfId="0" applyFont="1" applyBorder="1"/>
    <xf numFmtId="164" fontId="2" fillId="3" borderId="6" xfId="2" applyFont="1" applyFill="1" applyBorder="1"/>
    <xf numFmtId="166" fontId="2" fillId="3" borderId="3" xfId="2" applyNumberFormat="1" applyFont="1" applyFill="1" applyBorder="1"/>
    <xf numFmtId="166" fontId="2" fillId="3" borderId="3" xfId="1" applyNumberFormat="1" applyFont="1" applyFill="1" applyBorder="1"/>
    <xf numFmtId="166" fontId="2" fillId="3" borderId="5" xfId="2" applyNumberFormat="1" applyFont="1" applyFill="1" applyBorder="1"/>
    <xf numFmtId="164" fontId="2" fillId="3" borderId="15" xfId="2" applyFont="1" applyFill="1" applyBorder="1"/>
    <xf numFmtId="0" fontId="2" fillId="0" borderId="16" xfId="0" applyFont="1" applyBorder="1"/>
    <xf numFmtId="0" fontId="2" fillId="0" borderId="15" xfId="0" applyFont="1" applyBorder="1"/>
    <xf numFmtId="0" fontId="8" fillId="0" borderId="8" xfId="0" applyFont="1" applyBorder="1"/>
    <xf numFmtId="14" fontId="16" fillId="5" borderId="8" xfId="0" applyNumberFormat="1" applyFont="1" applyFill="1" applyBorder="1" applyAlignment="1">
      <alignment horizontal="left" vertical="top" wrapText="1"/>
    </xf>
    <xf numFmtId="14" fontId="8" fillId="0" borderId="8" xfId="0" applyNumberFormat="1" applyFont="1" applyBorder="1"/>
    <xf numFmtId="14" fontId="0" fillId="0" borderId="0" xfId="0" applyNumberFormat="1"/>
    <xf numFmtId="165" fontId="2" fillId="0" borderId="17" xfId="0" applyNumberFormat="1" applyFont="1" applyBorder="1" applyAlignment="1">
      <alignment horizontal="left"/>
    </xf>
    <xf numFmtId="0" fontId="2" fillId="6" borderId="3" xfId="0" applyFont="1" applyFill="1" applyBorder="1"/>
    <xf numFmtId="164" fontId="2" fillId="6" borderId="3" xfId="1" applyFont="1" applyFill="1" applyBorder="1"/>
    <xf numFmtId="0" fontId="2" fillId="6" borderId="4" xfId="0" applyFont="1" applyFill="1" applyBorder="1"/>
    <xf numFmtId="0" fontId="2" fillId="0" borderId="8" xfId="0" applyFont="1" applyBorder="1"/>
    <xf numFmtId="0" fontId="2" fillId="0" borderId="18" xfId="0" applyFont="1" applyBorder="1"/>
    <xf numFmtId="165" fontId="2" fillId="0" borderId="19" xfId="0" applyNumberFormat="1" applyFont="1" applyBorder="1" applyAlignment="1">
      <alignment horizontal="left"/>
    </xf>
    <xf numFmtId="0" fontId="2" fillId="0" borderId="20" xfId="0" applyFont="1" applyBorder="1"/>
    <xf numFmtId="0" fontId="2" fillId="0" borderId="21" xfId="0" applyFont="1" applyBorder="1"/>
    <xf numFmtId="164" fontId="2" fillId="3" borderId="21" xfId="2" applyFont="1" applyFill="1" applyBorder="1"/>
    <xf numFmtId="0" fontId="2" fillId="0" borderId="22" xfId="0" applyFont="1" applyBorder="1"/>
    <xf numFmtId="165" fontId="2" fillId="0" borderId="23" xfId="0" applyNumberFormat="1" applyFont="1" applyBorder="1" applyAlignment="1">
      <alignment horizontal="left"/>
    </xf>
    <xf numFmtId="164" fontId="2" fillId="3" borderId="8" xfId="2" applyFont="1" applyFill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164" fontId="2" fillId="3" borderId="26" xfId="2" applyFont="1" applyFill="1" applyBorder="1"/>
    <xf numFmtId="0" fontId="2" fillId="0" borderId="27" xfId="0" applyFont="1" applyBorder="1"/>
    <xf numFmtId="0" fontId="5" fillId="4" borderId="28" xfId="0" applyFont="1" applyFill="1" applyBorder="1" applyAlignment="1">
      <alignment horizontal="center" vertical="center"/>
    </xf>
    <xf numFmtId="165" fontId="2" fillId="0" borderId="9" xfId="0" applyNumberFormat="1" applyFont="1" applyBorder="1" applyAlignment="1">
      <alignment horizontal="left"/>
    </xf>
    <xf numFmtId="165" fontId="2" fillId="0" borderId="29" xfId="0" applyNumberFormat="1" applyFont="1" applyBorder="1" applyAlignment="1">
      <alignment horizontal="left"/>
    </xf>
    <xf numFmtId="165" fontId="2" fillId="0" borderId="28" xfId="0" applyNumberFormat="1" applyFont="1" applyBorder="1" applyAlignment="1">
      <alignment horizontal="left"/>
    </xf>
    <xf numFmtId="0" fontId="2" fillId="6" borderId="24" xfId="0" applyFont="1" applyFill="1" applyBorder="1"/>
    <xf numFmtId="164" fontId="2" fillId="6" borderId="26" xfId="2" applyFont="1" applyFill="1" applyBorder="1"/>
    <xf numFmtId="0" fontId="2" fillId="6" borderId="8" xfId="0" applyFont="1" applyFill="1" applyBorder="1"/>
    <xf numFmtId="0" fontId="2" fillId="6" borderId="18" xfId="0" applyFont="1" applyFill="1" applyBorder="1"/>
    <xf numFmtId="0" fontId="2" fillId="0" borderId="30" xfId="0" applyFont="1" applyBorder="1"/>
    <xf numFmtId="0" fontId="2" fillId="0" borderId="31" xfId="0" applyFont="1" applyBorder="1"/>
    <xf numFmtId="164" fontId="2" fillId="3" borderId="30" xfId="2" applyFont="1" applyFill="1" applyBorder="1"/>
    <xf numFmtId="164" fontId="2" fillId="6" borderId="5" xfId="2" applyFont="1" applyFill="1" applyBorder="1"/>
    <xf numFmtId="164" fontId="2" fillId="3" borderId="17" xfId="2" applyFont="1" applyFill="1" applyBorder="1"/>
    <xf numFmtId="0" fontId="2" fillId="0" borderId="32" xfId="0" applyFont="1" applyBorder="1"/>
    <xf numFmtId="165" fontId="2" fillId="0" borderId="32" xfId="0" applyNumberFormat="1" applyFont="1" applyBorder="1" applyAlignment="1">
      <alignment horizontal="left"/>
    </xf>
    <xf numFmtId="164" fontId="2" fillId="0" borderId="3" xfId="1" applyFont="1" applyFill="1" applyBorder="1"/>
    <xf numFmtId="0" fontId="2" fillId="6" borderId="7" xfId="0" applyFont="1" applyFill="1" applyBorder="1"/>
    <xf numFmtId="0" fontId="2" fillId="6" borderId="5" xfId="0" applyFont="1" applyFill="1" applyBorder="1"/>
    <xf numFmtId="0" fontId="2" fillId="6" borderId="16" xfId="0" applyFont="1" applyFill="1" applyBorder="1"/>
    <xf numFmtId="164" fontId="2" fillId="6" borderId="3" xfId="2" applyFont="1" applyFill="1" applyBorder="1"/>
    <xf numFmtId="0" fontId="2" fillId="6" borderId="0" xfId="0" applyFont="1" applyFill="1"/>
    <xf numFmtId="0" fontId="2" fillId="6" borderId="33" xfId="0" applyFont="1" applyFill="1" applyBorder="1"/>
    <xf numFmtId="167" fontId="2" fillId="6" borderId="3" xfId="1" applyNumberFormat="1" applyFont="1" applyFill="1" applyBorder="1"/>
    <xf numFmtId="167" fontId="2" fillId="3" borderId="3" xfId="1" applyNumberFormat="1" applyFont="1" applyFill="1" applyBorder="1"/>
    <xf numFmtId="167" fontId="2" fillId="3" borderId="5" xfId="2" applyNumberFormat="1" applyFont="1" applyFill="1" applyBorder="1"/>
    <xf numFmtId="167" fontId="11" fillId="3" borderId="5" xfId="2" applyNumberFormat="1" applyFont="1" applyFill="1" applyBorder="1"/>
    <xf numFmtId="164" fontId="2" fillId="7" borderId="5" xfId="2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2" fillId="6" borderId="22" xfId="0" applyFont="1" applyFill="1" applyBorder="1"/>
    <xf numFmtId="164" fontId="2" fillId="6" borderId="34" xfId="2" applyFont="1" applyFill="1" applyBorder="1"/>
    <xf numFmtId="167" fontId="2" fillId="6" borderId="8" xfId="2" applyNumberFormat="1" applyFont="1" applyFill="1" applyBorder="1"/>
    <xf numFmtId="0" fontId="2" fillId="6" borderId="35" xfId="0" applyFont="1" applyFill="1" applyBorder="1"/>
    <xf numFmtId="0" fontId="2" fillId="6" borderId="36" xfId="0" applyFont="1" applyFill="1" applyBorder="1"/>
    <xf numFmtId="0" fontId="2" fillId="6" borderId="26" xfId="0" applyFont="1" applyFill="1" applyBorder="1"/>
    <xf numFmtId="0" fontId="2" fillId="6" borderId="27" xfId="0" applyFont="1" applyFill="1" applyBorder="1"/>
    <xf numFmtId="167" fontId="2" fillId="0" borderId="3" xfId="0" applyNumberFormat="1" applyFont="1" applyBorder="1"/>
    <xf numFmtId="167" fontId="2" fillId="3" borderId="3" xfId="2" applyNumberFormat="1" applyFont="1" applyFill="1" applyBorder="1"/>
    <xf numFmtId="167" fontId="2" fillId="0" borderId="8" xfId="0" applyNumberFormat="1" applyFont="1" applyBorder="1"/>
    <xf numFmtId="167" fontId="2" fillId="3" borderId="8" xfId="2" applyNumberFormat="1" applyFont="1" applyFill="1" applyBorder="1"/>
    <xf numFmtId="167" fontId="2" fillId="0" borderId="30" xfId="0" applyNumberFormat="1" applyFont="1" applyBorder="1"/>
    <xf numFmtId="167" fontId="2" fillId="3" borderId="30" xfId="2" applyNumberFormat="1" applyFont="1" applyFill="1" applyBorder="1"/>
    <xf numFmtId="165" fontId="2" fillId="0" borderId="20" xfId="0" applyNumberFormat="1" applyFont="1" applyBorder="1" applyAlignment="1">
      <alignment horizontal="left"/>
    </xf>
    <xf numFmtId="0" fontId="2" fillId="0" borderId="37" xfId="0" applyFont="1" applyBorder="1"/>
    <xf numFmtId="0" fontId="2" fillId="0" borderId="38" xfId="0" applyFont="1" applyBorder="1"/>
    <xf numFmtId="165" fontId="2" fillId="0" borderId="25" xfId="0" applyNumberFormat="1" applyFont="1" applyBorder="1" applyAlignment="1">
      <alignment horizontal="left"/>
    </xf>
    <xf numFmtId="0" fontId="2" fillId="0" borderId="39" xfId="0" applyFont="1" applyBorder="1"/>
    <xf numFmtId="0" fontId="2" fillId="0" borderId="34" xfId="0" applyFont="1" applyBorder="1"/>
    <xf numFmtId="0" fontId="2" fillId="0" borderId="40" xfId="0" applyFont="1" applyBorder="1"/>
    <xf numFmtId="166" fontId="2" fillId="0" borderId="20" xfId="0" applyNumberFormat="1" applyFont="1" applyBorder="1"/>
    <xf numFmtId="166" fontId="2" fillId="0" borderId="21" xfId="0" applyNumberFormat="1" applyFont="1" applyBorder="1"/>
    <xf numFmtId="166" fontId="2" fillId="3" borderId="8" xfId="2" applyNumberFormat="1" applyFont="1" applyFill="1" applyBorder="1"/>
    <xf numFmtId="166" fontId="2" fillId="0" borderId="22" xfId="0" applyNumberFormat="1" applyFont="1" applyBorder="1"/>
    <xf numFmtId="166" fontId="2" fillId="0" borderId="24" xfId="0" applyNumberFormat="1" applyFont="1" applyBorder="1"/>
    <xf numFmtId="166" fontId="2" fillId="0" borderId="8" xfId="0" applyNumberFormat="1" applyFont="1" applyBorder="1"/>
    <xf numFmtId="166" fontId="2" fillId="0" borderId="18" xfId="0" applyNumberFormat="1" applyFont="1" applyBorder="1"/>
    <xf numFmtId="166" fontId="2" fillId="6" borderId="7" xfId="0" applyNumberFormat="1" applyFont="1" applyFill="1" applyBorder="1"/>
    <xf numFmtId="166" fontId="2" fillId="6" borderId="5" xfId="0" applyNumberFormat="1" applyFont="1" applyFill="1" applyBorder="1"/>
    <xf numFmtId="166" fontId="2" fillId="6" borderId="3" xfId="1" applyNumberFormat="1" applyFont="1" applyFill="1" applyBorder="1"/>
    <xf numFmtId="166" fontId="2" fillId="6" borderId="4" xfId="0" applyNumberFormat="1" applyFont="1" applyFill="1" applyBorder="1"/>
    <xf numFmtId="166" fontId="2" fillId="0" borderId="4" xfId="0" applyNumberFormat="1" applyFont="1" applyBorder="1"/>
    <xf numFmtId="166" fontId="2" fillId="0" borderId="16" xfId="0" applyNumberFormat="1" applyFont="1" applyBorder="1"/>
    <xf numFmtId="166" fontId="2" fillId="0" borderId="41" xfId="0" applyNumberFormat="1" applyFont="1" applyBorder="1"/>
    <xf numFmtId="166" fontId="2" fillId="3" borderId="6" xfId="2" applyNumberFormat="1" applyFont="1" applyFill="1" applyBorder="1"/>
    <xf numFmtId="166" fontId="2" fillId="0" borderId="42" xfId="0" applyNumberFormat="1" applyFont="1" applyBorder="1"/>
    <xf numFmtId="166" fontId="2" fillId="0" borderId="30" xfId="0" applyNumberFormat="1" applyFont="1" applyBorder="1"/>
    <xf numFmtId="166" fontId="2" fillId="0" borderId="31" xfId="0" applyNumberFormat="1" applyFont="1" applyBorder="1"/>
    <xf numFmtId="0" fontId="2" fillId="0" borderId="42" xfId="0" applyFont="1" applyBorder="1"/>
    <xf numFmtId="166" fontId="2" fillId="6" borderId="25" xfId="0" applyNumberFormat="1" applyFont="1" applyFill="1" applyBorder="1"/>
    <xf numFmtId="166" fontId="2" fillId="6" borderId="26" xfId="0" applyNumberFormat="1" applyFont="1" applyFill="1" applyBorder="1"/>
    <xf numFmtId="166" fontId="2" fillId="6" borderId="27" xfId="0" applyNumberFormat="1" applyFont="1" applyFill="1" applyBorder="1"/>
    <xf numFmtId="166" fontId="2" fillId="6" borderId="6" xfId="2" applyNumberFormat="1" applyFont="1" applyFill="1" applyBorder="1"/>
    <xf numFmtId="0" fontId="2" fillId="6" borderId="25" xfId="0" applyFont="1" applyFill="1" applyBorder="1"/>
    <xf numFmtId="1" fontId="2" fillId="6" borderId="8" xfId="3" applyNumberFormat="1" applyFont="1" applyFill="1" applyBorder="1"/>
    <xf numFmtId="0" fontId="2" fillId="0" borderId="8" xfId="0" quotePrefix="1" applyFont="1" applyBorder="1"/>
    <xf numFmtId="164" fontId="2" fillId="0" borderId="3" xfId="2" applyFont="1" applyFill="1" applyBorder="1"/>
    <xf numFmtId="0" fontId="2" fillId="6" borderId="8" xfId="0" quotePrefix="1" applyFont="1" applyFill="1" applyBorder="1"/>
    <xf numFmtId="0" fontId="2" fillId="6" borderId="30" xfId="0" applyFont="1" applyFill="1" applyBorder="1"/>
    <xf numFmtId="0" fontId="2" fillId="6" borderId="31" xfId="0" applyFont="1" applyFill="1" applyBorder="1"/>
    <xf numFmtId="0" fontId="2" fillId="0" borderId="30" xfId="0" quotePrefix="1" applyFont="1" applyBorder="1"/>
    <xf numFmtId="165" fontId="2" fillId="0" borderId="43" xfId="0" applyNumberFormat="1" applyFont="1" applyBorder="1" applyAlignment="1">
      <alignment horizontal="left"/>
    </xf>
    <xf numFmtId="164" fontId="2" fillId="3" borderId="21" xfId="1" applyFont="1" applyFill="1" applyBorder="1"/>
    <xf numFmtId="0" fontId="2" fillId="0" borderId="35" xfId="0" applyFont="1" applyBorder="1"/>
    <xf numFmtId="164" fontId="2" fillId="3" borderId="37" xfId="1" applyFont="1" applyFill="1" applyBorder="1"/>
    <xf numFmtId="165" fontId="2" fillId="0" borderId="8" xfId="0" applyNumberFormat="1" applyFont="1" applyBorder="1" applyAlignment="1">
      <alignment horizontal="left"/>
    </xf>
    <xf numFmtId="164" fontId="2" fillId="0" borderId="8" xfId="2" applyFont="1" applyFill="1" applyBorder="1"/>
    <xf numFmtId="164" fontId="2" fillId="6" borderId="8" xfId="2" applyFont="1" applyFill="1" applyBorder="1"/>
    <xf numFmtId="0" fontId="2" fillId="0" borderId="3" xfId="0" quotePrefix="1" applyFont="1" applyBorder="1"/>
    <xf numFmtId="0" fontId="2" fillId="0" borderId="33" xfId="0" applyFont="1" applyBorder="1"/>
    <xf numFmtId="167" fontId="2" fillId="6" borderId="5" xfId="2" applyNumberFormat="1" applyFont="1" applyFill="1" applyBorder="1"/>
    <xf numFmtId="164" fontId="2" fillId="0" borderId="5" xfId="2" applyFont="1" applyFill="1" applyBorder="1"/>
    <xf numFmtId="164" fontId="2" fillId="0" borderId="15" xfId="2" applyFont="1" applyFill="1" applyBorder="1"/>
    <xf numFmtId="164" fontId="2" fillId="6" borderId="36" xfId="2" applyFont="1" applyFill="1" applyBorder="1"/>
    <xf numFmtId="0" fontId="2" fillId="0" borderId="36" xfId="0" applyFont="1" applyBorder="1"/>
    <xf numFmtId="164" fontId="2" fillId="0" borderId="36" xfId="2" applyFont="1" applyFill="1" applyBorder="1"/>
    <xf numFmtId="167" fontId="2" fillId="6" borderId="3" xfId="0" applyNumberFormat="1" applyFont="1" applyFill="1" applyBorder="1"/>
    <xf numFmtId="167" fontId="2" fillId="6" borderId="8" xfId="0" applyNumberFormat="1" applyFont="1" applyFill="1" applyBorder="1"/>
    <xf numFmtId="167" fontId="2" fillId="6" borderId="30" xfId="0" applyNumberFormat="1" applyFont="1" applyFill="1" applyBorder="1"/>
    <xf numFmtId="167" fontId="2" fillId="6" borderId="30" xfId="2" applyNumberFormat="1" applyFont="1" applyFill="1" applyBorder="1"/>
    <xf numFmtId="164" fontId="2" fillId="3" borderId="0" xfId="2" applyFont="1" applyFill="1" applyBorder="1"/>
    <xf numFmtId="166" fontId="2" fillId="6" borderId="8" xfId="0" applyNumberFormat="1" applyFont="1" applyFill="1" applyBorder="1"/>
    <xf numFmtId="166" fontId="2" fillId="6" borderId="18" xfId="0" applyNumberFormat="1" applyFont="1" applyFill="1" applyBorder="1"/>
    <xf numFmtId="166" fontId="2" fillId="6" borderId="3" xfId="0" applyNumberFormat="1" applyFont="1" applyFill="1" applyBorder="1"/>
    <xf numFmtId="166" fontId="2" fillId="0" borderId="25" xfId="0" applyNumberFormat="1" applyFont="1" applyBorder="1"/>
    <xf numFmtId="166" fontId="2" fillId="0" borderId="26" xfId="0" applyNumberFormat="1" applyFont="1" applyBorder="1"/>
    <xf numFmtId="166" fontId="2" fillId="0" borderId="27" xfId="0" applyNumberFormat="1" applyFont="1" applyBorder="1"/>
    <xf numFmtId="1" fontId="2" fillId="0" borderId="8" xfId="3" applyNumberFormat="1" applyFont="1" applyFill="1" applyBorder="1"/>
    <xf numFmtId="0" fontId="2" fillId="6" borderId="30" xfId="0" quotePrefix="1" applyFont="1" applyFill="1" applyBorder="1"/>
    <xf numFmtId="0" fontId="2" fillId="6" borderId="14" xfId="0" applyFont="1" applyFill="1" applyBorder="1"/>
    <xf numFmtId="164" fontId="2" fillId="6" borderId="6" xfId="2" applyFont="1" applyFill="1" applyBorder="1"/>
    <xf numFmtId="164" fontId="2" fillId="6" borderId="0" xfId="2" applyFont="1" applyFill="1" applyBorder="1"/>
    <xf numFmtId="0" fontId="2" fillId="0" borderId="0" xfId="0" applyFont="1" applyAlignment="1">
      <alignment horizontal="center"/>
    </xf>
    <xf numFmtId="0" fontId="3" fillId="2" borderId="61" xfId="0" applyFont="1" applyFill="1" applyBorder="1" applyAlignment="1">
      <alignment horizontal="center"/>
    </xf>
    <xf numFmtId="0" fontId="4" fillId="2" borderId="61" xfId="0" applyFont="1" applyFill="1" applyBorder="1" applyAlignment="1">
      <alignment horizontal="center"/>
    </xf>
    <xf numFmtId="0" fontId="3" fillId="2" borderId="62" xfId="0" applyFont="1" applyFill="1" applyBorder="1" applyAlignment="1">
      <alignment horizontal="center"/>
    </xf>
    <xf numFmtId="165" fontId="2" fillId="0" borderId="63" xfId="0" applyNumberFormat="1" applyFont="1" applyBorder="1" applyAlignment="1">
      <alignment horizontal="left"/>
    </xf>
    <xf numFmtId="165" fontId="2" fillId="0" borderId="3" xfId="0" applyNumberFormat="1" applyFont="1" applyBorder="1" applyAlignment="1">
      <alignment horizontal="left"/>
    </xf>
    <xf numFmtId="0" fontId="2" fillId="0" borderId="63" xfId="0" applyFont="1" applyBorder="1"/>
    <xf numFmtId="0" fontId="2" fillId="0" borderId="72" xfId="0" applyFont="1" applyBorder="1"/>
    <xf numFmtId="0" fontId="2" fillId="6" borderId="63" xfId="0" applyFont="1" applyFill="1" applyBorder="1"/>
    <xf numFmtId="0" fontId="2" fillId="6" borderId="72" xfId="0" applyFont="1" applyFill="1" applyBorder="1"/>
    <xf numFmtId="165" fontId="2" fillId="0" borderId="77" xfId="0" applyNumberFormat="1" applyFont="1" applyBorder="1" applyAlignment="1">
      <alignment horizontal="left"/>
    </xf>
    <xf numFmtId="0" fontId="2" fillId="0" borderId="65" xfId="0" applyFont="1" applyBorder="1"/>
    <xf numFmtId="0" fontId="2" fillId="0" borderId="78" xfId="0" applyFont="1" applyBorder="1"/>
    <xf numFmtId="164" fontId="2" fillId="3" borderId="78" xfId="2" applyFont="1" applyFill="1" applyBorder="1"/>
    <xf numFmtId="0" fontId="2" fillId="0" borderId="64" xfId="0" applyFont="1" applyBorder="1"/>
    <xf numFmtId="165" fontId="2" fillId="0" borderId="79" xfId="0" applyNumberFormat="1" applyFont="1" applyBorder="1" applyAlignment="1">
      <alignment horizontal="left"/>
    </xf>
    <xf numFmtId="164" fontId="2" fillId="3" borderId="63" xfId="2" applyFont="1" applyFill="1" applyBorder="1"/>
    <xf numFmtId="0" fontId="2" fillId="0" borderId="80" xfId="0" applyFont="1" applyBorder="1"/>
    <xf numFmtId="0" fontId="2" fillId="0" borderId="69" xfId="0" applyFont="1" applyBorder="1"/>
    <xf numFmtId="0" fontId="2" fillId="0" borderId="81" xfId="0" applyFont="1" applyBorder="1"/>
    <xf numFmtId="164" fontId="2" fillId="3" borderId="81" xfId="2" applyFont="1" applyFill="1" applyBorder="1"/>
    <xf numFmtId="0" fontId="2" fillId="0" borderId="68" xfId="0" applyFont="1" applyBorder="1"/>
    <xf numFmtId="0" fontId="5" fillId="4" borderId="64" xfId="0" applyFont="1" applyFill="1" applyBorder="1" applyAlignment="1">
      <alignment horizontal="center" vertical="center"/>
    </xf>
    <xf numFmtId="0" fontId="5" fillId="4" borderId="83" xfId="0" applyFont="1" applyFill="1" applyBorder="1" applyAlignment="1">
      <alignment horizontal="center" vertical="center"/>
    </xf>
    <xf numFmtId="165" fontId="2" fillId="0" borderId="64" xfId="0" applyNumberFormat="1" applyFont="1" applyBorder="1" applyAlignment="1">
      <alignment horizontal="left"/>
    </xf>
    <xf numFmtId="165" fontId="2" fillId="0" borderId="72" xfId="0" applyNumberFormat="1" applyFont="1" applyBorder="1" applyAlignment="1">
      <alignment horizontal="left"/>
    </xf>
    <xf numFmtId="165" fontId="2" fillId="0" borderId="83" xfId="0" applyNumberFormat="1" applyFont="1" applyBorder="1" applyAlignment="1">
      <alignment horizontal="left"/>
    </xf>
    <xf numFmtId="164" fontId="2" fillId="3" borderId="78" xfId="1" applyFont="1" applyFill="1" applyBorder="1"/>
    <xf numFmtId="0" fontId="2" fillId="6" borderId="37" xfId="0" applyFont="1" applyFill="1" applyBorder="1"/>
    <xf numFmtId="164" fontId="2" fillId="6" borderId="37" xfId="1" applyFont="1" applyFill="1" applyBorder="1"/>
    <xf numFmtId="0" fontId="2" fillId="6" borderId="81" xfId="0" applyFont="1" applyFill="1" applyBorder="1"/>
    <xf numFmtId="0" fontId="2" fillId="6" borderId="68" xfId="0" applyFont="1" applyFill="1" applyBorder="1"/>
    <xf numFmtId="0" fontId="2" fillId="6" borderId="15" xfId="0" applyFont="1" applyFill="1" applyBorder="1"/>
    <xf numFmtId="164" fontId="2" fillId="6" borderId="63" xfId="2" applyFont="1" applyFill="1" applyBorder="1"/>
    <xf numFmtId="164" fontId="2" fillId="3" borderId="89" xfId="2" applyFont="1" applyFill="1" applyBorder="1"/>
    <xf numFmtId="0" fontId="2" fillId="0" borderId="89" xfId="0" applyFont="1" applyBorder="1"/>
    <xf numFmtId="164" fontId="2" fillId="3" borderId="92" xfId="2" applyFont="1" applyFill="1" applyBorder="1"/>
    <xf numFmtId="0" fontId="2" fillId="6" borderId="93" xfId="0" applyFont="1" applyFill="1" applyBorder="1"/>
    <xf numFmtId="0" fontId="2" fillId="0" borderId="93" xfId="0" applyFont="1" applyBorder="1"/>
    <xf numFmtId="165" fontId="2" fillId="0" borderId="88" xfId="0" applyNumberFormat="1" applyFont="1" applyBorder="1" applyAlignment="1">
      <alignment horizontal="left"/>
    </xf>
    <xf numFmtId="165" fontId="2" fillId="0" borderId="94" xfId="0" applyNumberFormat="1" applyFont="1" applyBorder="1" applyAlignment="1">
      <alignment horizontal="left"/>
    </xf>
    <xf numFmtId="0" fontId="2" fillId="0" borderId="94" xfId="0" applyFont="1" applyBorder="1"/>
    <xf numFmtId="165" fontId="2" fillId="0" borderId="90" xfId="0" applyNumberFormat="1" applyFont="1" applyBorder="1" applyAlignment="1">
      <alignment horizontal="left"/>
    </xf>
    <xf numFmtId="165" fontId="2" fillId="0" borderId="95" xfId="0" applyNumberFormat="1" applyFont="1" applyBorder="1" applyAlignment="1">
      <alignment horizontal="left"/>
    </xf>
    <xf numFmtId="165" fontId="2" fillId="0" borderId="91" xfId="0" applyNumberFormat="1" applyFont="1" applyBorder="1" applyAlignment="1">
      <alignment horizontal="left"/>
    </xf>
    <xf numFmtId="164" fontId="2" fillId="7" borderId="63" xfId="2" applyFont="1" applyFill="1" applyBorder="1"/>
    <xf numFmtId="0" fontId="2" fillId="6" borderId="65" xfId="0" applyFont="1" applyFill="1" applyBorder="1"/>
    <xf numFmtId="0" fontId="2" fillId="6" borderId="78" xfId="0" applyFont="1" applyFill="1" applyBorder="1"/>
    <xf numFmtId="164" fontId="2" fillId="6" borderId="66" xfId="2" applyFont="1" applyFill="1" applyBorder="1"/>
    <xf numFmtId="0" fontId="2" fillId="6" borderId="64" xfId="0" applyFont="1" applyFill="1" applyBorder="1"/>
    <xf numFmtId="167" fontId="2" fillId="6" borderId="63" xfId="2" applyNumberFormat="1" applyFont="1" applyFill="1" applyBorder="1"/>
    <xf numFmtId="167" fontId="2" fillId="0" borderId="63" xfId="0" applyNumberFormat="1" applyFont="1" applyBorder="1"/>
    <xf numFmtId="167" fontId="2" fillId="3" borderId="63" xfId="2" applyNumberFormat="1" applyFont="1" applyFill="1" applyBorder="1"/>
    <xf numFmtId="167" fontId="2" fillId="0" borderId="89" xfId="0" applyNumberFormat="1" applyFont="1" applyBorder="1"/>
    <xf numFmtId="167" fontId="2" fillId="3" borderId="89" xfId="2" applyNumberFormat="1" applyFont="1" applyFill="1" applyBorder="1"/>
    <xf numFmtId="167" fontId="2" fillId="8" borderId="63" xfId="0" applyNumberFormat="1" applyFont="1" applyFill="1" applyBorder="1"/>
    <xf numFmtId="167" fontId="2" fillId="8" borderId="63" xfId="2" applyNumberFormat="1" applyFont="1" applyFill="1" applyBorder="1"/>
    <xf numFmtId="0" fontId="2" fillId="8" borderId="63" xfId="0" applyFont="1" applyFill="1" applyBorder="1"/>
    <xf numFmtId="165" fontId="2" fillId="0" borderId="78" xfId="0" applyNumberFormat="1" applyFont="1" applyBorder="1" applyAlignment="1">
      <alignment horizontal="left"/>
    </xf>
    <xf numFmtId="165" fontId="2" fillId="0" borderId="81" xfId="0" applyNumberFormat="1" applyFont="1" applyBorder="1" applyAlignment="1">
      <alignment horizontal="left"/>
    </xf>
    <xf numFmtId="0" fontId="2" fillId="0" borderId="79" xfId="0" applyFont="1" applyBorder="1"/>
    <xf numFmtId="0" fontId="2" fillId="0" borderId="66" xfId="0" applyFont="1" applyBorder="1"/>
    <xf numFmtId="0" fontId="2" fillId="0" borderId="70" xfId="0" applyFont="1" applyBorder="1"/>
    <xf numFmtId="0" fontId="2" fillId="0" borderId="88" xfId="0" applyFont="1" applyBorder="1"/>
    <xf numFmtId="0" fontId="2" fillId="0" borderId="74" xfId="0" applyFont="1" applyBorder="1"/>
    <xf numFmtId="0" fontId="2" fillId="0" borderId="83" xfId="0" applyFont="1" applyBorder="1"/>
    <xf numFmtId="0" fontId="2" fillId="6" borderId="13" xfId="0" applyFont="1" applyFill="1" applyBorder="1"/>
    <xf numFmtId="166" fontId="2" fillId="0" borderId="65" xfId="0" applyNumberFormat="1" applyFont="1" applyBorder="1"/>
    <xf numFmtId="166" fontId="2" fillId="0" borderId="78" xfId="0" applyNumberFormat="1" applyFont="1" applyBorder="1"/>
    <xf numFmtId="166" fontId="2" fillId="3" borderId="63" xfId="2" applyNumberFormat="1" applyFont="1" applyFill="1" applyBorder="1"/>
    <xf numFmtId="166" fontId="2" fillId="0" borderId="64" xfId="0" applyNumberFormat="1" applyFont="1" applyBorder="1"/>
    <xf numFmtId="166" fontId="2" fillId="0" borderId="80" xfId="0" applyNumberFormat="1" applyFont="1" applyBorder="1"/>
    <xf numFmtId="166" fontId="2" fillId="0" borderId="63" xfId="0" applyNumberFormat="1" applyFont="1" applyBorder="1"/>
    <xf numFmtId="166" fontId="2" fillId="0" borderId="72" xfId="0" applyNumberFormat="1" applyFont="1" applyBorder="1"/>
    <xf numFmtId="166" fontId="2" fillId="6" borderId="80" xfId="0" applyNumberFormat="1" applyFont="1" applyFill="1" applyBorder="1"/>
    <xf numFmtId="166" fontId="2" fillId="6" borderId="63" xfId="0" applyNumberFormat="1" applyFont="1" applyFill="1" applyBorder="1"/>
    <xf numFmtId="166" fontId="2" fillId="6" borderId="63" xfId="2" applyNumberFormat="1" applyFont="1" applyFill="1" applyBorder="1"/>
    <xf numFmtId="166" fontId="2" fillId="6" borderId="72" xfId="0" applyNumberFormat="1" applyFont="1" applyFill="1" applyBorder="1"/>
    <xf numFmtId="166" fontId="2" fillId="0" borderId="73" xfId="0" applyNumberFormat="1" applyFont="1" applyBorder="1"/>
    <xf numFmtId="166" fontId="2" fillId="0" borderId="89" xfId="0" applyNumberFormat="1" applyFont="1" applyBorder="1"/>
    <xf numFmtId="166" fontId="2" fillId="0" borderId="83" xfId="0" applyNumberFormat="1" applyFont="1" applyBorder="1"/>
    <xf numFmtId="0" fontId="2" fillId="0" borderId="73" xfId="0" applyFont="1" applyBorder="1"/>
    <xf numFmtId="1" fontId="2" fillId="0" borderId="63" xfId="3" applyNumberFormat="1" applyFont="1" applyFill="1" applyBorder="1"/>
    <xf numFmtId="165" fontId="2" fillId="0" borderId="33" xfId="0" applyNumberFormat="1" applyFont="1" applyBorder="1" applyAlignment="1">
      <alignment horizontal="left"/>
    </xf>
    <xf numFmtId="0" fontId="2" fillId="0" borderId="63" xfId="0" quotePrefix="1" applyFont="1" applyBorder="1"/>
    <xf numFmtId="0" fontId="2" fillId="6" borderId="63" xfId="0" quotePrefix="1" applyFont="1" applyFill="1" applyBorder="1"/>
    <xf numFmtId="0" fontId="5" fillId="4" borderId="53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17" fillId="0" borderId="0" xfId="0" applyFont="1"/>
    <xf numFmtId="0" fontId="18" fillId="0" borderId="0" xfId="4"/>
    <xf numFmtId="15" fontId="0" fillId="0" borderId="0" xfId="0" applyNumberFormat="1"/>
    <xf numFmtId="0" fontId="21" fillId="0" borderId="0" xfId="0" applyFont="1"/>
    <xf numFmtId="168" fontId="0" fillId="0" borderId="0" xfId="0" applyNumberFormat="1" applyAlignment="1">
      <alignment horizontal="left"/>
    </xf>
    <xf numFmtId="0" fontId="22" fillId="0" borderId="0" xfId="4" applyFont="1" applyAlignment="1">
      <alignment vertical="top" wrapText="1"/>
    </xf>
    <xf numFmtId="0" fontId="3" fillId="2" borderId="99" xfId="0" applyFont="1" applyFill="1" applyBorder="1" applyAlignment="1">
      <alignment horizontal="center"/>
    </xf>
    <xf numFmtId="0" fontId="2" fillId="10" borderId="3" xfId="0" applyFont="1" applyFill="1" applyBorder="1"/>
    <xf numFmtId="164" fontId="2" fillId="10" borderId="3" xfId="1" applyFont="1" applyFill="1" applyBorder="1"/>
    <xf numFmtId="0" fontId="2" fillId="10" borderId="4" xfId="0" applyFont="1" applyFill="1" applyBorder="1"/>
    <xf numFmtId="0" fontId="5" fillId="4" borderId="75" xfId="0" applyFont="1" applyFill="1" applyBorder="1" applyAlignment="1">
      <alignment horizontal="center" vertical="center"/>
    </xf>
    <xf numFmtId="0" fontId="5" fillId="4" borderId="86" xfId="0" applyFont="1" applyFill="1" applyBorder="1" applyAlignment="1">
      <alignment horizontal="center" vertical="center"/>
    </xf>
    <xf numFmtId="165" fontId="2" fillId="0" borderId="75" xfId="0" applyNumberFormat="1" applyFont="1" applyBorder="1" applyAlignment="1">
      <alignment horizontal="left"/>
    </xf>
    <xf numFmtId="165" fontId="2" fillId="0" borderId="86" xfId="0" applyNumberFormat="1" applyFont="1" applyBorder="1" applyAlignment="1">
      <alignment horizontal="left"/>
    </xf>
    <xf numFmtId="165" fontId="2" fillId="0" borderId="82" xfId="0" applyNumberFormat="1" applyFont="1" applyBorder="1" applyAlignment="1">
      <alignment horizontal="left"/>
    </xf>
    <xf numFmtId="167" fontId="11" fillId="6" borderId="5" xfId="2" applyNumberFormat="1" applyFont="1" applyFill="1" applyBorder="1"/>
    <xf numFmtId="167" fontId="2" fillId="0" borderId="5" xfId="0" applyNumberFormat="1" applyFont="1" applyBorder="1"/>
    <xf numFmtId="167" fontId="2" fillId="11" borderId="5" xfId="0" applyNumberFormat="1" applyFont="1" applyFill="1" applyBorder="1"/>
    <xf numFmtId="167" fontId="2" fillId="13" borderId="13" xfId="0" applyNumberFormat="1" applyFont="1" applyFill="1" applyBorder="1"/>
    <xf numFmtId="167" fontId="2" fillId="13" borderId="15" xfId="0" applyNumberFormat="1" applyFont="1" applyFill="1" applyBorder="1"/>
    <xf numFmtId="0" fontId="2" fillId="13" borderId="15" xfId="0" applyFont="1" applyFill="1" applyBorder="1"/>
    <xf numFmtId="165" fontId="2" fillId="0" borderId="65" xfId="0" applyNumberFormat="1" applyFont="1" applyBorder="1" applyAlignment="1">
      <alignment horizontal="left"/>
    </xf>
    <xf numFmtId="0" fontId="2" fillId="0" borderId="103" xfId="0" applyFont="1" applyBorder="1"/>
    <xf numFmtId="167" fontId="2" fillId="11" borderId="3" xfId="0" applyNumberFormat="1" applyFont="1" applyFill="1" applyBorder="1"/>
    <xf numFmtId="165" fontId="2" fillId="0" borderId="35" xfId="0" applyNumberFormat="1" applyFont="1" applyBorder="1" applyAlignment="1">
      <alignment horizontal="left"/>
    </xf>
    <xf numFmtId="0" fontId="2" fillId="0" borderId="23" xfId="0" applyFont="1" applyBorder="1"/>
    <xf numFmtId="0" fontId="2" fillId="0" borderId="67" xfId="0" applyFont="1" applyBorder="1"/>
    <xf numFmtId="165" fontId="2" fillId="0" borderId="69" xfId="0" applyNumberFormat="1" applyFont="1" applyBorder="1" applyAlignment="1">
      <alignment horizontal="left"/>
    </xf>
    <xf numFmtId="0" fontId="2" fillId="0" borderId="54" xfId="0" applyFont="1" applyBorder="1"/>
    <xf numFmtId="0" fontId="2" fillId="0" borderId="71" xfId="0" applyFont="1" applyBorder="1"/>
    <xf numFmtId="165" fontId="2" fillId="0" borderId="7" xfId="0" applyNumberFormat="1" applyFont="1" applyBorder="1" applyAlignment="1">
      <alignment horizontal="left"/>
    </xf>
    <xf numFmtId="167" fontId="2" fillId="11" borderId="13" xfId="0" applyNumberFormat="1" applyFont="1" applyFill="1" applyBorder="1"/>
    <xf numFmtId="0" fontId="2" fillId="0" borderId="104" xfId="0" applyFont="1" applyBorder="1"/>
    <xf numFmtId="0" fontId="2" fillId="0" borderId="92" xfId="0" applyFont="1" applyBorder="1"/>
    <xf numFmtId="166" fontId="2" fillId="6" borderId="65" xfId="0" applyNumberFormat="1" applyFont="1" applyFill="1" applyBorder="1"/>
    <xf numFmtId="166" fontId="2" fillId="6" borderId="78" xfId="0" applyNumberFormat="1" applyFont="1" applyFill="1" applyBorder="1"/>
    <xf numFmtId="166" fontId="2" fillId="6" borderId="64" xfId="0" applyNumberFormat="1" applyFont="1" applyFill="1" applyBorder="1"/>
    <xf numFmtId="166" fontId="2" fillId="3" borderId="0" xfId="2" applyNumberFormat="1" applyFont="1" applyFill="1" applyBorder="1"/>
    <xf numFmtId="166" fontId="2" fillId="0" borderId="3" xfId="0" applyNumberFormat="1" applyFont="1" applyBorder="1"/>
    <xf numFmtId="164" fontId="2" fillId="3" borderId="89" xfId="1" applyFont="1" applyFill="1" applyBorder="1"/>
    <xf numFmtId="165" fontId="2" fillId="0" borderId="80" xfId="0" applyNumberFormat="1" applyFont="1" applyBorder="1" applyAlignment="1">
      <alignment horizontal="left"/>
    </xf>
    <xf numFmtId="0" fontId="2" fillId="6" borderId="72" xfId="0" quotePrefix="1" applyFont="1" applyFill="1" applyBorder="1"/>
    <xf numFmtId="165" fontId="2" fillId="0" borderId="109" xfId="0" applyNumberFormat="1" applyFont="1" applyBorder="1" applyAlignment="1">
      <alignment horizontal="left"/>
    </xf>
    <xf numFmtId="165" fontId="2" fillId="0" borderId="97" xfId="0" applyNumberFormat="1" applyFont="1" applyBorder="1" applyAlignment="1">
      <alignment horizontal="left"/>
    </xf>
    <xf numFmtId="0" fontId="2" fillId="0" borderId="41" xfId="0" applyFont="1" applyBorder="1"/>
    <xf numFmtId="165" fontId="2" fillId="0" borderId="49" xfId="0" applyNumberFormat="1" applyFont="1" applyBorder="1" applyAlignment="1">
      <alignment horizontal="left"/>
    </xf>
    <xf numFmtId="165" fontId="2" fillId="0" borderId="105" xfId="0" applyNumberFormat="1" applyFont="1" applyBorder="1" applyAlignment="1">
      <alignment horizontal="left"/>
    </xf>
    <xf numFmtId="0" fontId="2" fillId="0" borderId="105" xfId="0" applyFont="1" applyBorder="1"/>
    <xf numFmtId="0" fontId="2" fillId="6" borderId="52" xfId="0" applyFont="1" applyFill="1" applyBorder="1"/>
    <xf numFmtId="0" fontId="2" fillId="0" borderId="52" xfId="0" applyFont="1" applyBorder="1"/>
    <xf numFmtId="167" fontId="2" fillId="0" borderId="4" xfId="0" applyNumberFormat="1" applyFont="1" applyBorder="1"/>
    <xf numFmtId="167" fontId="2" fillId="0" borderId="16" xfId="0" applyNumberFormat="1" applyFont="1" applyBorder="1"/>
    <xf numFmtId="165" fontId="2" fillId="0" borderId="51" xfId="0" applyNumberFormat="1" applyFont="1" applyBorder="1" applyAlignment="1">
      <alignment horizontal="left"/>
    </xf>
    <xf numFmtId="167" fontId="2" fillId="13" borderId="41" xfId="0" applyNumberFormat="1" applyFont="1" applyFill="1" applyBorder="1"/>
    <xf numFmtId="0" fontId="2" fillId="0" borderId="108" xfId="0" applyFont="1" applyBorder="1"/>
    <xf numFmtId="0" fontId="2" fillId="0" borderId="95" xfId="0" applyFont="1" applyBorder="1"/>
    <xf numFmtId="0" fontId="5" fillId="0" borderId="11" xfId="2" applyNumberFormat="1" applyFont="1" applyBorder="1" applyAlignment="1">
      <alignment horizontal="center" vertical="center"/>
    </xf>
    <xf numFmtId="0" fontId="5" fillId="0" borderId="12" xfId="2" applyNumberFormat="1" applyFont="1" applyBorder="1" applyAlignment="1">
      <alignment horizontal="center" vertical="center"/>
    </xf>
    <xf numFmtId="0" fontId="5" fillId="0" borderId="75" xfId="2" applyNumberFormat="1" applyFont="1" applyBorder="1" applyAlignment="1">
      <alignment horizontal="center" vertical="center"/>
    </xf>
    <xf numFmtId="0" fontId="5" fillId="0" borderId="76" xfId="2" applyNumberFormat="1" applyFont="1" applyBorder="1" applyAlignment="1">
      <alignment horizontal="center" vertical="center"/>
    </xf>
    <xf numFmtId="0" fontId="5" fillId="0" borderId="82" xfId="2" applyNumberFormat="1" applyFont="1" applyBorder="1" applyAlignment="1">
      <alignment horizontal="center" vertical="center"/>
    </xf>
    <xf numFmtId="0" fontId="5" fillId="0" borderId="86" xfId="2" applyNumberFormat="1" applyFont="1" applyBorder="1" applyAlignment="1">
      <alignment horizontal="center" vertical="center"/>
    </xf>
    <xf numFmtId="166" fontId="5" fillId="0" borderId="75" xfId="2" applyNumberFormat="1" applyFont="1" applyBorder="1" applyAlignment="1">
      <alignment horizontal="center" vertical="center"/>
    </xf>
    <xf numFmtId="166" fontId="5" fillId="0" borderId="76" xfId="2" applyNumberFormat="1" applyFont="1" applyBorder="1" applyAlignment="1">
      <alignment horizontal="center" vertical="center"/>
    </xf>
    <xf numFmtId="166" fontId="5" fillId="0" borderId="96" xfId="2" applyNumberFormat="1" applyFont="1" applyBorder="1" applyAlignment="1">
      <alignment horizontal="center" vertical="center"/>
    </xf>
    <xf numFmtId="166" fontId="5" fillId="0" borderId="97" xfId="2" applyNumberFormat="1" applyFont="1" applyBorder="1" applyAlignment="1">
      <alignment horizontal="center" vertical="center"/>
    </xf>
    <xf numFmtId="166" fontId="5" fillId="0" borderId="65" xfId="2" applyNumberFormat="1" applyFont="1" applyBorder="1" applyAlignment="1">
      <alignment horizontal="center" vertical="center"/>
    </xf>
    <xf numFmtId="166" fontId="5" fillId="0" borderId="73" xfId="2" applyNumberFormat="1" applyFont="1" applyBorder="1" applyAlignment="1">
      <alignment horizontal="center" vertical="center"/>
    </xf>
    <xf numFmtId="0" fontId="5" fillId="0" borderId="81" xfId="2" applyNumberFormat="1" applyFont="1" applyBorder="1" applyAlignment="1">
      <alignment horizontal="center" vertical="center"/>
    </xf>
    <xf numFmtId="0" fontId="5" fillId="0" borderId="78" xfId="2" applyNumberFormat="1" applyFont="1" applyBorder="1" applyAlignment="1">
      <alignment horizontal="center" vertical="center"/>
    </xf>
    <xf numFmtId="0" fontId="5" fillId="4" borderId="76" xfId="0" applyFont="1" applyFill="1" applyBorder="1" applyAlignment="1">
      <alignment horizontal="center" vertical="center"/>
    </xf>
    <xf numFmtId="0" fontId="5" fillId="4" borderId="96" xfId="0" applyFont="1" applyFill="1" applyBorder="1" applyAlignment="1">
      <alignment horizontal="center" vertical="center"/>
    </xf>
    <xf numFmtId="0" fontId="5" fillId="4" borderId="97" xfId="0" applyFont="1" applyFill="1" applyBorder="1" applyAlignment="1">
      <alignment horizontal="center" vertical="center"/>
    </xf>
    <xf numFmtId="166" fontId="5" fillId="0" borderId="69" xfId="2" applyNumberFormat="1" applyFont="1" applyBorder="1" applyAlignment="1">
      <alignment horizontal="center" vertical="center"/>
    </xf>
    <xf numFmtId="166" fontId="5" fillId="0" borderId="78" xfId="2" applyNumberFormat="1" applyFont="1" applyBorder="1" applyAlignment="1">
      <alignment horizontal="center" vertical="center"/>
    </xf>
    <xf numFmtId="166" fontId="5" fillId="0" borderId="81" xfId="2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28" fillId="0" borderId="82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12" xfId="0" applyFont="1" applyBorder="1"/>
    <xf numFmtId="0" fontId="7" fillId="0" borderId="12" xfId="0" applyFont="1" applyBorder="1" applyAlignment="1">
      <alignment vertical="center"/>
    </xf>
    <xf numFmtId="0" fontId="28" fillId="0" borderId="11" xfId="0" applyFont="1" applyBorder="1" applyAlignment="1">
      <alignment vertical="center"/>
    </xf>
    <xf numFmtId="0" fontId="28" fillId="14" borderId="82" xfId="0" applyFont="1" applyFill="1" applyBorder="1" applyAlignment="1">
      <alignment vertical="center"/>
    </xf>
    <xf numFmtId="0" fontId="28" fillId="14" borderId="11" xfId="0" applyFont="1" applyFill="1" applyBorder="1" applyAlignment="1">
      <alignment vertical="center"/>
    </xf>
    <xf numFmtId="0" fontId="7" fillId="14" borderId="11" xfId="0" applyFont="1" applyFill="1" applyBorder="1" applyAlignment="1">
      <alignment vertical="center"/>
    </xf>
    <xf numFmtId="0" fontId="29" fillId="14" borderId="11" xfId="0" applyFont="1" applyFill="1" applyBorder="1" applyAlignment="1">
      <alignment vertical="center"/>
    </xf>
    <xf numFmtId="0" fontId="7" fillId="14" borderId="12" xfId="0" applyFont="1" applyFill="1" applyBorder="1" applyAlignment="1">
      <alignment vertical="center"/>
    </xf>
    <xf numFmtId="0" fontId="7" fillId="14" borderId="11" xfId="0" applyFont="1" applyFill="1" applyBorder="1"/>
    <xf numFmtId="0" fontId="7" fillId="14" borderId="12" xfId="0" applyFont="1" applyFill="1" applyBorder="1"/>
    <xf numFmtId="0" fontId="26" fillId="16" borderId="112" xfId="0" applyFont="1" applyFill="1" applyBorder="1" applyAlignment="1">
      <alignment horizontal="center" vertical="center"/>
    </xf>
    <xf numFmtId="0" fontId="27" fillId="15" borderId="112" xfId="0" applyFont="1" applyFill="1" applyBorder="1" applyAlignment="1">
      <alignment horizontal="center" vertical="center"/>
    </xf>
    <xf numFmtId="0" fontId="27" fillId="17" borderId="112" xfId="0" applyFont="1" applyFill="1" applyBorder="1" applyAlignment="1">
      <alignment horizontal="center" vertical="center"/>
    </xf>
    <xf numFmtId="0" fontId="29" fillId="14" borderId="11" xfId="0" applyFont="1" applyFill="1" applyBorder="1"/>
    <xf numFmtId="169" fontId="2" fillId="0" borderId="5" xfId="0" applyNumberFormat="1" applyFont="1" applyBorder="1" applyAlignment="1">
      <alignment horizontal="left"/>
    </xf>
    <xf numFmtId="164" fontId="2" fillId="6" borderId="81" xfId="2" applyFont="1" applyFill="1" applyBorder="1"/>
    <xf numFmtId="0" fontId="2" fillId="6" borderId="69" xfId="0" applyFont="1" applyFill="1" applyBorder="1"/>
    <xf numFmtId="0" fontId="2" fillId="17" borderId="63" xfId="0" applyFont="1" applyFill="1" applyBorder="1"/>
    <xf numFmtId="164" fontId="2" fillId="17" borderId="3" xfId="1" applyFont="1" applyFill="1" applyBorder="1"/>
    <xf numFmtId="0" fontId="32" fillId="7" borderId="0" xfId="0" applyFont="1" applyFill="1"/>
    <xf numFmtId="164" fontId="33" fillId="7" borderId="0" xfId="0" applyNumberFormat="1" applyFont="1" applyFill="1"/>
    <xf numFmtId="164" fontId="11" fillId="0" borderId="0" xfId="2" applyFont="1"/>
    <xf numFmtId="164" fontId="2" fillId="0" borderId="63" xfId="2" applyFont="1" applyBorder="1"/>
    <xf numFmtId="165" fontId="34" fillId="0" borderId="0" xfId="0" applyNumberFormat="1" applyFont="1" applyAlignment="1">
      <alignment horizontal="left"/>
    </xf>
    <xf numFmtId="164" fontId="11" fillId="19" borderId="0" xfId="2" applyFont="1" applyFill="1"/>
    <xf numFmtId="0" fontId="32" fillId="7" borderId="0" xfId="0" applyFont="1" applyFill="1" applyAlignment="1">
      <alignment horizontal="center" vertical="center"/>
    </xf>
    <xf numFmtId="164" fontId="32" fillId="7" borderId="0" xfId="0" applyNumberFormat="1" applyFont="1" applyFill="1"/>
    <xf numFmtId="0" fontId="2" fillId="0" borderId="63" xfId="0" applyFont="1" applyBorder="1" applyAlignment="1">
      <alignment horizontal="center"/>
    </xf>
    <xf numFmtId="0" fontId="32" fillId="20" borderId="0" xfId="0" applyFont="1" applyFill="1" applyAlignment="1">
      <alignment horizontal="center" vertical="center"/>
    </xf>
    <xf numFmtId="164" fontId="32" fillId="20" borderId="0" xfId="2" applyFont="1" applyFill="1" applyAlignment="1">
      <alignment horizontal="center" vertical="center"/>
    </xf>
    <xf numFmtId="164" fontId="11" fillId="0" borderId="63" xfId="0" applyNumberFormat="1" applyFont="1" applyBorder="1"/>
    <xf numFmtId="164" fontId="2" fillId="0" borderId="63" xfId="0" applyNumberFormat="1" applyFont="1" applyBorder="1"/>
    <xf numFmtId="164" fontId="2" fillId="6" borderId="63" xfId="0" applyNumberFormat="1" applyFont="1" applyFill="1" applyBorder="1"/>
    <xf numFmtId="164" fontId="32" fillId="20" borderId="0" xfId="0" applyNumberFormat="1" applyFont="1" applyFill="1"/>
    <xf numFmtId="164" fontId="11" fillId="0" borderId="0" xfId="0" applyNumberFormat="1" applyFont="1"/>
    <xf numFmtId="164" fontId="2" fillId="0" borderId="0" xfId="2" applyFont="1" applyBorder="1"/>
    <xf numFmtId="165" fontId="32" fillId="18" borderId="84" xfId="0" applyNumberFormat="1" applyFont="1" applyFill="1" applyBorder="1" applyAlignment="1">
      <alignment horizontal="left"/>
    </xf>
    <xf numFmtId="165" fontId="32" fillId="21" borderId="84" xfId="0" applyNumberFormat="1" applyFont="1" applyFill="1" applyBorder="1" applyAlignment="1">
      <alignment horizontal="left"/>
    </xf>
    <xf numFmtId="0" fontId="2" fillId="0" borderId="52" xfId="0" applyFont="1" applyBorder="1" applyAlignment="1">
      <alignment horizontal="center"/>
    </xf>
    <xf numFmtId="165" fontId="2" fillId="0" borderId="92" xfId="0" applyNumberFormat="1" applyFont="1" applyBorder="1" applyAlignment="1">
      <alignment horizontal="left"/>
    </xf>
    <xf numFmtId="0" fontId="2" fillId="0" borderId="29" xfId="0" applyFont="1" applyBorder="1" applyAlignment="1">
      <alignment horizontal="center"/>
    </xf>
    <xf numFmtId="0" fontId="2" fillId="0" borderId="86" xfId="0" applyFont="1" applyBorder="1" applyAlignment="1">
      <alignment horizontal="center"/>
    </xf>
    <xf numFmtId="0" fontId="2" fillId="6" borderId="63" xfId="0" applyFont="1" applyFill="1" applyBorder="1" applyAlignment="1">
      <alignment horizontal="center"/>
    </xf>
    <xf numFmtId="0" fontId="36" fillId="0" borderId="63" xfId="0" applyFont="1" applyBorder="1"/>
    <xf numFmtId="0" fontId="36" fillId="0" borderId="72" xfId="0" applyFont="1" applyBorder="1"/>
    <xf numFmtId="167" fontId="2" fillId="6" borderId="63" xfId="0" applyNumberFormat="1" applyFont="1" applyFill="1" applyBorder="1"/>
    <xf numFmtId="0" fontId="2" fillId="0" borderId="109" xfId="0" applyFont="1" applyBorder="1" applyAlignment="1">
      <alignment horizontal="center"/>
    </xf>
    <xf numFmtId="164" fontId="35" fillId="20" borderId="0" xfId="0" applyNumberFormat="1" applyFont="1" applyFill="1"/>
    <xf numFmtId="164" fontId="5" fillId="6" borderId="14" xfId="2" applyFont="1" applyFill="1" applyBorder="1" applyAlignment="1">
      <alignment horizontal="center" vertical="center"/>
    </xf>
    <xf numFmtId="164" fontId="5" fillId="6" borderId="0" xfId="2" applyFont="1" applyFill="1" applyBorder="1" applyAlignment="1">
      <alignment horizontal="center" vertical="center"/>
    </xf>
    <xf numFmtId="0" fontId="5" fillId="6" borderId="14" xfId="2" applyNumberFormat="1" applyFont="1" applyFill="1" applyBorder="1" applyAlignment="1">
      <alignment horizontal="center" vertical="center"/>
    </xf>
    <xf numFmtId="0" fontId="2" fillId="0" borderId="75" xfId="0" applyFont="1" applyBorder="1" applyAlignment="1">
      <alignment horizontal="center"/>
    </xf>
    <xf numFmtId="164" fontId="2" fillId="3" borderId="63" xfId="1" applyFont="1" applyFill="1" applyBorder="1"/>
    <xf numFmtId="166" fontId="2" fillId="0" borderId="14" xfId="0" applyNumberFormat="1" applyFont="1" applyBorder="1"/>
    <xf numFmtId="166" fontId="2" fillId="0" borderId="13" xfId="0" applyNumberFormat="1" applyFont="1" applyBorder="1"/>
    <xf numFmtId="166" fontId="2" fillId="0" borderId="95" xfId="0" applyNumberFormat="1" applyFont="1" applyBorder="1"/>
    <xf numFmtId="0" fontId="2" fillId="0" borderId="105" xfId="0" applyFont="1" applyBorder="1" applyAlignment="1">
      <alignment horizontal="center"/>
    </xf>
    <xf numFmtId="0" fontId="37" fillId="2" borderId="62" xfId="0" applyFont="1" applyFill="1" applyBorder="1" applyAlignment="1">
      <alignment horizontal="center" wrapText="1"/>
    </xf>
    <xf numFmtId="0" fontId="2" fillId="0" borderId="51" xfId="0" applyFont="1" applyBorder="1" applyAlignment="1">
      <alignment horizontal="center"/>
    </xf>
    <xf numFmtId="0" fontId="30" fillId="0" borderId="0" xfId="0" applyFont="1" applyAlignment="1">
      <alignment horizontal="center" vertical="center"/>
    </xf>
    <xf numFmtId="0" fontId="18" fillId="9" borderId="0" xfId="4" applyFill="1" applyAlignment="1">
      <alignment horizontal="left" vertical="center" wrapText="1"/>
    </xf>
    <xf numFmtId="0" fontId="23" fillId="9" borderId="0" xfId="4" applyFont="1" applyFill="1" applyAlignment="1">
      <alignment horizontal="left" vertical="center" wrapText="1"/>
    </xf>
    <xf numFmtId="0" fontId="24" fillId="0" borderId="0" xfId="0" applyFont="1" applyAlignment="1">
      <alignment horizontal="center" vertical="center" wrapText="1"/>
    </xf>
    <xf numFmtId="164" fontId="5" fillId="0" borderId="9" xfId="2" applyFont="1" applyBorder="1" applyAlignment="1">
      <alignment horizontal="center" vertical="center"/>
    </xf>
    <xf numFmtId="164" fontId="5" fillId="0" borderId="44" xfId="2" applyFont="1" applyBorder="1" applyAlignment="1">
      <alignment horizontal="center" vertical="center"/>
    </xf>
    <xf numFmtId="0" fontId="5" fillId="0" borderId="34" xfId="2" applyNumberFormat="1" applyFont="1" applyBorder="1" applyAlignment="1">
      <alignment horizontal="center" vertical="center"/>
    </xf>
    <xf numFmtId="0" fontId="5" fillId="0" borderId="40" xfId="2" applyNumberFormat="1" applyFont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44" xfId="0" applyFont="1" applyFill="1" applyBorder="1" applyAlignment="1">
      <alignment horizontal="center" vertical="center"/>
    </xf>
    <xf numFmtId="164" fontId="5" fillId="0" borderId="20" xfId="2" applyFont="1" applyBorder="1" applyAlignment="1">
      <alignment horizontal="center" vertical="center"/>
    </xf>
    <xf numFmtId="164" fontId="5" fillId="0" borderId="25" xfId="2" applyFont="1" applyBorder="1" applyAlignment="1">
      <alignment horizontal="center" vertical="center"/>
    </xf>
    <xf numFmtId="164" fontId="5" fillId="0" borderId="46" xfId="2" applyFont="1" applyBorder="1" applyAlignment="1">
      <alignment horizontal="center" vertical="center"/>
    </xf>
    <xf numFmtId="164" fontId="5" fillId="0" borderId="47" xfId="2" applyFont="1" applyBorder="1" applyAlignment="1">
      <alignment horizontal="center" vertical="center"/>
    </xf>
    <xf numFmtId="165" fontId="2" fillId="0" borderId="8" xfId="0" applyNumberFormat="1" applyFont="1" applyBorder="1" applyAlignment="1">
      <alignment horizontal="center"/>
    </xf>
    <xf numFmtId="164" fontId="5" fillId="0" borderId="10" xfId="2" applyFont="1" applyBorder="1" applyAlignment="1">
      <alignment horizontal="center" vertical="center"/>
    </xf>
    <xf numFmtId="164" fontId="5" fillId="0" borderId="12" xfId="2" applyFont="1" applyBorder="1" applyAlignment="1">
      <alignment horizontal="center" vertical="center"/>
    </xf>
    <xf numFmtId="164" fontId="5" fillId="0" borderId="42" xfId="2" applyFont="1" applyBorder="1" applyAlignment="1">
      <alignment horizontal="center" vertical="center"/>
    </xf>
    <xf numFmtId="0" fontId="5" fillId="0" borderId="45" xfId="2" applyNumberFormat="1" applyFont="1" applyBorder="1" applyAlignment="1">
      <alignment horizontal="center" vertical="center"/>
    </xf>
    <xf numFmtId="164" fontId="5" fillId="0" borderId="28" xfId="2" applyFont="1" applyBorder="1" applyAlignment="1">
      <alignment horizontal="center" vertical="center"/>
    </xf>
    <xf numFmtId="0" fontId="5" fillId="4" borderId="28" xfId="0" applyFont="1" applyFill="1" applyBorder="1" applyAlignment="1">
      <alignment horizontal="center" vertical="center"/>
    </xf>
    <xf numFmtId="164" fontId="5" fillId="0" borderId="7" xfId="2" applyFont="1" applyBorder="1" applyAlignment="1">
      <alignment horizontal="center" vertical="center"/>
    </xf>
    <xf numFmtId="1" fontId="5" fillId="0" borderId="7" xfId="2" applyNumberFormat="1" applyFont="1" applyBorder="1" applyAlignment="1">
      <alignment horizontal="center" vertical="center"/>
    </xf>
    <xf numFmtId="1" fontId="5" fillId="0" borderId="25" xfId="2" applyNumberFormat="1" applyFont="1" applyBorder="1" applyAlignment="1">
      <alignment horizontal="center" vertical="center"/>
    </xf>
    <xf numFmtId="0" fontId="5" fillId="0" borderId="7" xfId="2" applyNumberFormat="1" applyFont="1" applyBorder="1" applyAlignment="1">
      <alignment horizontal="center" vertical="center"/>
    </xf>
    <xf numFmtId="0" fontId="5" fillId="0" borderId="42" xfId="2" applyNumberFormat="1" applyFont="1" applyBorder="1" applyAlignment="1">
      <alignment horizontal="center" vertical="center"/>
    </xf>
    <xf numFmtId="0" fontId="5" fillId="4" borderId="48" xfId="0" applyFont="1" applyFill="1" applyBorder="1" applyAlignment="1">
      <alignment horizontal="center" vertical="center"/>
    </xf>
    <xf numFmtId="0" fontId="5" fillId="4" borderId="49" xfId="0" applyFont="1" applyFill="1" applyBorder="1" applyAlignment="1">
      <alignment horizontal="center" vertical="center"/>
    </xf>
    <xf numFmtId="164" fontId="5" fillId="0" borderId="55" xfId="2" applyFont="1" applyBorder="1" applyAlignment="1">
      <alignment horizontal="center" vertical="center"/>
    </xf>
    <xf numFmtId="164" fontId="5" fillId="0" borderId="56" xfId="2" applyFont="1" applyBorder="1" applyAlignment="1">
      <alignment horizontal="center" vertical="center"/>
    </xf>
    <xf numFmtId="164" fontId="5" fillId="0" borderId="57" xfId="2" applyFont="1" applyBorder="1" applyAlignment="1">
      <alignment horizontal="center" vertical="center"/>
    </xf>
    <xf numFmtId="164" fontId="5" fillId="0" borderId="58" xfId="2" applyFont="1" applyBorder="1" applyAlignment="1">
      <alignment horizontal="center" vertical="center"/>
    </xf>
    <xf numFmtId="0" fontId="5" fillId="0" borderId="57" xfId="2" applyNumberFormat="1" applyFont="1" applyBorder="1" applyAlignment="1">
      <alignment horizontal="center" vertical="center"/>
    </xf>
    <xf numFmtId="0" fontId="5" fillId="0" borderId="58" xfId="2" applyNumberFormat="1" applyFont="1" applyBorder="1" applyAlignment="1">
      <alignment horizontal="center" vertical="center"/>
    </xf>
    <xf numFmtId="164" fontId="5" fillId="0" borderId="59" xfId="2" applyFont="1" applyBorder="1" applyAlignment="1">
      <alignment horizontal="center" vertical="center"/>
    </xf>
    <xf numFmtId="164" fontId="5" fillId="0" borderId="60" xfId="2" applyFont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0" borderId="20" xfId="2" applyNumberFormat="1" applyFont="1" applyBorder="1" applyAlignment="1">
      <alignment horizontal="center" vertical="center"/>
    </xf>
    <xf numFmtId="0" fontId="5" fillId="0" borderId="25" xfId="2" applyNumberFormat="1" applyFont="1" applyBorder="1" applyAlignment="1">
      <alignment horizontal="center" vertical="center"/>
    </xf>
    <xf numFmtId="164" fontId="5" fillId="0" borderId="11" xfId="2" applyFont="1" applyBorder="1" applyAlignment="1">
      <alignment horizontal="center" vertical="center"/>
    </xf>
    <xf numFmtId="0" fontId="5" fillId="4" borderId="50" xfId="0" applyFont="1" applyFill="1" applyBorder="1" applyAlignment="1">
      <alignment horizontal="center" vertical="center"/>
    </xf>
    <xf numFmtId="1" fontId="5" fillId="0" borderId="20" xfId="2" applyNumberFormat="1" applyFont="1" applyBorder="1" applyAlignment="1">
      <alignment horizontal="center" vertical="center"/>
    </xf>
    <xf numFmtId="164" fontId="5" fillId="0" borderId="34" xfId="2" applyFont="1" applyBorder="1" applyAlignment="1">
      <alignment horizontal="center" vertical="center"/>
    </xf>
    <xf numFmtId="164" fontId="5" fillId="0" borderId="40" xfId="2" applyFont="1" applyBorder="1" applyAlignment="1">
      <alignment horizontal="center" vertical="center"/>
    </xf>
    <xf numFmtId="164" fontId="5" fillId="0" borderId="21" xfId="2" applyFont="1" applyBorder="1" applyAlignment="1">
      <alignment horizontal="center" vertical="center"/>
    </xf>
    <xf numFmtId="164" fontId="5" fillId="0" borderId="26" xfId="2" applyFont="1" applyBorder="1" applyAlignment="1">
      <alignment horizontal="center" vertical="center"/>
    </xf>
    <xf numFmtId="1" fontId="5" fillId="0" borderId="21" xfId="2" applyNumberFormat="1" applyFont="1" applyBorder="1" applyAlignment="1">
      <alignment horizontal="center" vertical="center"/>
    </xf>
    <xf numFmtId="1" fontId="5" fillId="0" borderId="26" xfId="2" applyNumberFormat="1" applyFont="1" applyBorder="1" applyAlignment="1">
      <alignment horizontal="center" vertical="center"/>
    </xf>
    <xf numFmtId="164" fontId="5" fillId="0" borderId="22" xfId="2" applyFont="1" applyBorder="1" applyAlignment="1">
      <alignment horizontal="center" vertical="center"/>
    </xf>
    <xf numFmtId="164" fontId="5" fillId="0" borderId="27" xfId="2" applyFont="1" applyBorder="1" applyAlignment="1">
      <alignment horizontal="center" vertical="center"/>
    </xf>
    <xf numFmtId="167" fontId="5" fillId="0" borderId="20" xfId="2" applyNumberFormat="1" applyFont="1" applyBorder="1" applyAlignment="1">
      <alignment horizontal="center" vertical="center"/>
    </xf>
    <xf numFmtId="167" fontId="5" fillId="0" borderId="25" xfId="2" applyNumberFormat="1" applyFont="1" applyBorder="1" applyAlignment="1">
      <alignment horizontal="center" vertical="center"/>
    </xf>
    <xf numFmtId="167" fontId="5" fillId="0" borderId="7" xfId="2" applyNumberFormat="1" applyFont="1" applyBorder="1" applyAlignment="1">
      <alignment horizontal="center" vertical="center"/>
    </xf>
    <xf numFmtId="167" fontId="5" fillId="0" borderId="42" xfId="2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4" fontId="12" fillId="0" borderId="10" xfId="2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5" fillId="0" borderId="11" xfId="2" applyNumberFormat="1" applyFont="1" applyBorder="1" applyAlignment="1">
      <alignment horizontal="center" vertical="center"/>
    </xf>
    <xf numFmtId="0" fontId="5" fillId="0" borderId="28" xfId="2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2" fillId="0" borderId="11" xfId="2" applyFont="1" applyBorder="1" applyAlignment="1">
      <alignment horizontal="center" vertical="center"/>
    </xf>
    <xf numFmtId="167" fontId="5" fillId="0" borderId="9" xfId="2" applyNumberFormat="1" applyFont="1" applyBorder="1" applyAlignment="1">
      <alignment horizontal="center" vertical="center"/>
    </xf>
    <xf numFmtId="167" fontId="5" fillId="0" borderId="44" xfId="2" applyNumberFormat="1" applyFont="1" applyBorder="1" applyAlignment="1">
      <alignment horizontal="center" vertical="center"/>
    </xf>
    <xf numFmtId="167" fontId="5" fillId="0" borderId="21" xfId="2" applyNumberFormat="1" applyFont="1" applyBorder="1" applyAlignment="1">
      <alignment horizontal="center" vertical="center"/>
    </xf>
    <xf numFmtId="167" fontId="5" fillId="0" borderId="26" xfId="2" applyNumberFormat="1" applyFont="1" applyBorder="1" applyAlignment="1">
      <alignment horizontal="center" vertical="center"/>
    </xf>
    <xf numFmtId="0" fontId="5" fillId="0" borderId="21" xfId="2" applyNumberFormat="1" applyFont="1" applyBorder="1" applyAlignment="1">
      <alignment horizontal="center" vertical="center"/>
    </xf>
    <xf numFmtId="0" fontId="5" fillId="0" borderId="26" xfId="2" applyNumberFormat="1" applyFont="1" applyBorder="1" applyAlignment="1">
      <alignment horizontal="center" vertical="center"/>
    </xf>
    <xf numFmtId="167" fontId="5" fillId="0" borderId="22" xfId="2" applyNumberFormat="1" applyFont="1" applyBorder="1" applyAlignment="1">
      <alignment horizontal="center" vertical="center"/>
    </xf>
    <xf numFmtId="167" fontId="5" fillId="0" borderId="27" xfId="2" applyNumberFormat="1" applyFont="1" applyBorder="1" applyAlignment="1">
      <alignment horizontal="center" vertical="center"/>
    </xf>
    <xf numFmtId="0" fontId="5" fillId="4" borderId="51" xfId="0" applyFont="1" applyFill="1" applyBorder="1" applyAlignment="1">
      <alignment horizontal="center" vertical="center"/>
    </xf>
    <xf numFmtId="167" fontId="5" fillId="0" borderId="3" xfId="2" applyNumberFormat="1" applyFont="1" applyBorder="1" applyAlignment="1">
      <alignment horizontal="center" vertical="center"/>
    </xf>
    <xf numFmtId="0" fontId="5" fillId="0" borderId="3" xfId="2" applyNumberFormat="1" applyFont="1" applyBorder="1" applyAlignment="1">
      <alignment horizontal="center" vertical="center"/>
    </xf>
    <xf numFmtId="167" fontId="5" fillId="0" borderId="31" xfId="2" applyNumberFormat="1" applyFont="1" applyBorder="1" applyAlignment="1">
      <alignment horizontal="center" vertical="center"/>
    </xf>
    <xf numFmtId="164" fontId="5" fillId="0" borderId="52" xfId="2" applyFont="1" applyBorder="1" applyAlignment="1">
      <alignment horizontal="center" vertical="center"/>
    </xf>
    <xf numFmtId="166" fontId="5" fillId="0" borderId="20" xfId="2" applyNumberFormat="1" applyFont="1" applyBorder="1" applyAlignment="1">
      <alignment horizontal="center" vertical="center"/>
    </xf>
    <xf numFmtId="166" fontId="5" fillId="0" borderId="42" xfId="2" applyNumberFormat="1" applyFont="1" applyBorder="1" applyAlignment="1">
      <alignment horizontal="center" vertical="center"/>
    </xf>
    <xf numFmtId="166" fontId="5" fillId="0" borderId="48" xfId="2" applyNumberFormat="1" applyFont="1" applyBorder="1" applyAlignment="1">
      <alignment horizontal="center" vertical="center"/>
    </xf>
    <xf numFmtId="166" fontId="5" fillId="0" borderId="49" xfId="2" applyNumberFormat="1" applyFont="1" applyBorder="1" applyAlignment="1">
      <alignment horizontal="center" vertical="center"/>
    </xf>
    <xf numFmtId="166" fontId="5" fillId="0" borderId="9" xfId="2" applyNumberFormat="1" applyFont="1" applyBorder="1" applyAlignment="1">
      <alignment horizontal="center" vertical="center"/>
    </xf>
    <xf numFmtId="166" fontId="5" fillId="0" borderId="28" xfId="2" applyNumberFormat="1" applyFont="1" applyBorder="1" applyAlignment="1">
      <alignment horizontal="center" vertical="center"/>
    </xf>
    <xf numFmtId="0" fontId="5" fillId="0" borderId="9" xfId="2" applyNumberFormat="1" applyFont="1" applyBorder="1" applyAlignment="1">
      <alignment horizontal="center" vertical="center"/>
    </xf>
    <xf numFmtId="166" fontId="5" fillId="0" borderId="44" xfId="2" applyNumberFormat="1" applyFont="1" applyBorder="1" applyAlignment="1">
      <alignment horizontal="center" vertical="center"/>
    </xf>
    <xf numFmtId="0" fontId="5" fillId="0" borderId="44" xfId="2" applyNumberFormat="1" applyFont="1" applyBorder="1" applyAlignment="1">
      <alignment horizontal="center" vertical="center"/>
    </xf>
    <xf numFmtId="166" fontId="5" fillId="0" borderId="50" xfId="2" applyNumberFormat="1" applyFont="1" applyBorder="1" applyAlignment="1">
      <alignment horizontal="center" vertical="center"/>
    </xf>
    <xf numFmtId="0" fontId="5" fillId="0" borderId="10" xfId="2" applyNumberFormat="1" applyFont="1" applyBorder="1" applyAlignment="1">
      <alignment horizontal="center" vertical="center"/>
    </xf>
    <xf numFmtId="0" fontId="5" fillId="0" borderId="12" xfId="2" applyNumberFormat="1" applyFont="1" applyBorder="1" applyAlignment="1">
      <alignment horizontal="center" vertical="center"/>
    </xf>
    <xf numFmtId="166" fontId="5" fillId="0" borderId="52" xfId="2" applyNumberFormat="1" applyFont="1" applyBorder="1" applyAlignment="1">
      <alignment horizontal="center" vertical="center"/>
    </xf>
    <xf numFmtId="0" fontId="5" fillId="0" borderId="52" xfId="2" applyNumberFormat="1" applyFont="1" applyBorder="1" applyAlignment="1">
      <alignment horizontal="center" vertical="center"/>
    </xf>
    <xf numFmtId="164" fontId="5" fillId="0" borderId="48" xfId="2" applyFont="1" applyBorder="1" applyAlignment="1">
      <alignment horizontal="center" vertical="center"/>
    </xf>
    <xf numFmtId="164" fontId="5" fillId="0" borderId="50" xfId="2" applyFont="1" applyBorder="1" applyAlignment="1">
      <alignment horizontal="center" vertical="center"/>
    </xf>
    <xf numFmtId="0" fontId="5" fillId="4" borderId="53" xfId="0" applyFont="1" applyFill="1" applyBorder="1" applyAlignment="1">
      <alignment horizontal="center" vertical="center"/>
    </xf>
    <xf numFmtId="166" fontId="5" fillId="0" borderId="10" xfId="2" applyNumberFormat="1" applyFont="1" applyBorder="1" applyAlignment="1">
      <alignment horizontal="center" vertical="center"/>
    </xf>
    <xf numFmtId="166" fontId="5" fillId="0" borderId="12" xfId="2" applyNumberFormat="1" applyFont="1" applyBorder="1" applyAlignment="1">
      <alignment horizontal="center" vertical="center"/>
    </xf>
    <xf numFmtId="0" fontId="5" fillId="6" borderId="34" xfId="2" applyNumberFormat="1" applyFont="1" applyFill="1" applyBorder="1" applyAlignment="1">
      <alignment horizontal="center" vertical="center"/>
    </xf>
    <xf numFmtId="0" fontId="5" fillId="6" borderId="40" xfId="2" applyNumberFormat="1" applyFont="1" applyFill="1" applyBorder="1" applyAlignment="1">
      <alignment horizontal="center" vertical="center"/>
    </xf>
    <xf numFmtId="164" fontId="5" fillId="6" borderId="9" xfId="2" applyFont="1" applyFill="1" applyBorder="1" applyAlignment="1">
      <alignment horizontal="center" vertical="center"/>
    </xf>
    <xf numFmtId="164" fontId="5" fillId="6" borderId="44" xfId="2" applyFont="1" applyFill="1" applyBorder="1" applyAlignment="1">
      <alignment horizontal="center" vertical="center"/>
    </xf>
    <xf numFmtId="164" fontId="5" fillId="0" borderId="41" xfId="2" applyFont="1" applyBorder="1" applyAlignment="1">
      <alignment horizontal="center" vertical="center"/>
    </xf>
    <xf numFmtId="164" fontId="5" fillId="0" borderId="54" xfId="2" applyFont="1" applyBorder="1" applyAlignment="1">
      <alignment horizontal="center" vertical="center"/>
    </xf>
    <xf numFmtId="164" fontId="5" fillId="6" borderId="20" xfId="2" applyFont="1" applyFill="1" applyBorder="1" applyAlignment="1">
      <alignment horizontal="center" vertical="center"/>
    </xf>
    <xf numFmtId="164" fontId="5" fillId="6" borderId="25" xfId="2" applyFont="1" applyFill="1" applyBorder="1" applyAlignment="1">
      <alignment horizontal="center" vertical="center"/>
    </xf>
    <xf numFmtId="164" fontId="5" fillId="0" borderId="20" xfId="2" applyFont="1" applyFill="1" applyBorder="1" applyAlignment="1">
      <alignment horizontal="center" vertical="center"/>
    </xf>
    <xf numFmtId="164" fontId="5" fillId="0" borderId="25" xfId="2" applyFont="1" applyFill="1" applyBorder="1" applyAlignment="1">
      <alignment horizontal="center" vertical="center"/>
    </xf>
    <xf numFmtId="0" fontId="5" fillId="0" borderId="34" xfId="2" applyNumberFormat="1" applyFont="1" applyFill="1" applyBorder="1" applyAlignment="1">
      <alignment horizontal="center" vertical="center"/>
    </xf>
    <xf numFmtId="0" fontId="5" fillId="0" borderId="40" xfId="2" applyNumberFormat="1" applyFont="1" applyFill="1" applyBorder="1" applyAlignment="1">
      <alignment horizontal="center" vertical="center"/>
    </xf>
    <xf numFmtId="164" fontId="5" fillId="0" borderId="9" xfId="2" applyFont="1" applyFill="1" applyBorder="1" applyAlignment="1">
      <alignment horizontal="center" vertical="center"/>
    </xf>
    <xf numFmtId="164" fontId="5" fillId="0" borderId="44" xfId="2" applyFont="1" applyFill="1" applyBorder="1" applyAlignment="1">
      <alignment horizontal="center" vertical="center"/>
    </xf>
    <xf numFmtId="164" fontId="5" fillId="0" borderId="45" xfId="2" applyFont="1" applyBorder="1" applyAlignment="1">
      <alignment horizontal="center" vertical="center"/>
    </xf>
    <xf numFmtId="0" fontId="5" fillId="0" borderId="66" xfId="2" applyNumberFormat="1" applyFont="1" applyBorder="1" applyAlignment="1">
      <alignment horizontal="center" vertical="center"/>
    </xf>
    <xf numFmtId="0" fontId="5" fillId="0" borderId="70" xfId="2" applyNumberFormat="1" applyFont="1" applyBorder="1" applyAlignment="1">
      <alignment horizontal="center" vertical="center"/>
    </xf>
    <xf numFmtId="164" fontId="5" fillId="0" borderId="65" xfId="2" applyFont="1" applyBorder="1" applyAlignment="1">
      <alignment horizontal="center" vertical="center"/>
    </xf>
    <xf numFmtId="164" fontId="5" fillId="0" borderId="69" xfId="2" applyFont="1" applyBorder="1" applyAlignment="1">
      <alignment horizontal="center" vertical="center"/>
    </xf>
    <xf numFmtId="164" fontId="5" fillId="0" borderId="75" xfId="2" applyFont="1" applyBorder="1" applyAlignment="1">
      <alignment horizontal="center" vertical="center"/>
    </xf>
    <xf numFmtId="164" fontId="5" fillId="0" borderId="76" xfId="2" applyFont="1" applyBorder="1" applyAlignment="1">
      <alignment horizontal="center" vertical="center"/>
    </xf>
    <xf numFmtId="0" fontId="5" fillId="4" borderId="98" xfId="0" applyFont="1" applyFill="1" applyBorder="1" applyAlignment="1">
      <alignment horizontal="center" vertical="center"/>
    </xf>
    <xf numFmtId="0" fontId="5" fillId="4" borderId="91" xfId="0" applyFont="1" applyFill="1" applyBorder="1" applyAlignment="1">
      <alignment horizontal="center" vertical="center"/>
    </xf>
    <xf numFmtId="0" fontId="5" fillId="4" borderId="64" xfId="0" applyFont="1" applyFill="1" applyBorder="1" applyAlignment="1">
      <alignment horizontal="center" vertical="center"/>
    </xf>
    <xf numFmtId="0" fontId="5" fillId="4" borderId="68" xfId="0" applyFont="1" applyFill="1" applyBorder="1" applyAlignment="1">
      <alignment horizontal="center" vertical="center"/>
    </xf>
    <xf numFmtId="164" fontId="5" fillId="0" borderId="96" xfId="2" applyFont="1" applyBorder="1" applyAlignment="1">
      <alignment horizontal="center" vertical="center"/>
    </xf>
    <xf numFmtId="164" fontId="5" fillId="0" borderId="97" xfId="2" applyFont="1" applyBorder="1" applyAlignment="1">
      <alignment horizontal="center" vertical="center"/>
    </xf>
    <xf numFmtId="0" fontId="5" fillId="0" borderId="75" xfId="2" applyNumberFormat="1" applyFont="1" applyBorder="1" applyAlignment="1">
      <alignment horizontal="center" vertical="center"/>
    </xf>
    <xf numFmtId="0" fontId="5" fillId="0" borderId="76" xfId="2" applyNumberFormat="1" applyFont="1" applyBorder="1" applyAlignment="1">
      <alignment horizontal="center" vertical="center"/>
    </xf>
    <xf numFmtId="0" fontId="5" fillId="0" borderId="65" xfId="2" applyNumberFormat="1" applyFont="1" applyBorder="1" applyAlignment="1">
      <alignment horizontal="center" vertical="center"/>
    </xf>
    <xf numFmtId="0" fontId="5" fillId="0" borderId="69" xfId="2" applyNumberFormat="1" applyFont="1" applyBorder="1" applyAlignment="1">
      <alignment horizontal="center" vertical="center"/>
    </xf>
    <xf numFmtId="0" fontId="5" fillId="0" borderId="82" xfId="2" applyNumberFormat="1" applyFont="1" applyBorder="1" applyAlignment="1">
      <alignment horizontal="center" vertical="center"/>
    </xf>
    <xf numFmtId="0" fontId="5" fillId="0" borderId="86" xfId="2" applyNumberFormat="1" applyFont="1" applyBorder="1" applyAlignment="1">
      <alignment horizontal="center" vertical="center"/>
    </xf>
    <xf numFmtId="166" fontId="5" fillId="0" borderId="75" xfId="2" applyNumberFormat="1" applyFont="1" applyBorder="1" applyAlignment="1">
      <alignment horizontal="center" vertical="center"/>
    </xf>
    <xf numFmtId="166" fontId="5" fillId="0" borderId="86" xfId="2" applyNumberFormat="1" applyFont="1" applyBorder="1" applyAlignment="1">
      <alignment horizontal="center" vertical="center"/>
    </xf>
    <xf numFmtId="166" fontId="5" fillId="0" borderId="76" xfId="2" applyNumberFormat="1" applyFont="1" applyBorder="1" applyAlignment="1">
      <alignment horizontal="center" vertical="center"/>
    </xf>
    <xf numFmtId="166" fontId="5" fillId="0" borderId="96" xfId="2" applyNumberFormat="1" applyFont="1" applyBorder="1" applyAlignment="1">
      <alignment horizontal="center" vertical="center"/>
    </xf>
    <xf numFmtId="166" fontId="5" fillId="0" borderId="97" xfId="2" applyNumberFormat="1" applyFont="1" applyBorder="1" applyAlignment="1">
      <alignment horizontal="center" vertical="center"/>
    </xf>
    <xf numFmtId="166" fontId="5" fillId="0" borderId="65" xfId="2" applyNumberFormat="1" applyFont="1" applyBorder="1" applyAlignment="1">
      <alignment horizontal="center" vertical="center"/>
    </xf>
    <xf numFmtId="166" fontId="5" fillId="0" borderId="73" xfId="2" applyNumberFormat="1" applyFont="1" applyBorder="1" applyAlignment="1">
      <alignment horizontal="center" vertical="center"/>
    </xf>
    <xf numFmtId="0" fontId="5" fillId="4" borderId="87" xfId="0" applyFont="1" applyFill="1" applyBorder="1" applyAlignment="1">
      <alignment horizontal="center" vertical="center"/>
    </xf>
    <xf numFmtId="0" fontId="5" fillId="4" borderId="79" xfId="0" applyFont="1" applyFill="1" applyBorder="1" applyAlignment="1">
      <alignment horizontal="center" vertical="center"/>
    </xf>
    <xf numFmtId="0" fontId="5" fillId="0" borderId="73" xfId="2" applyNumberFormat="1" applyFont="1" applyBorder="1" applyAlignment="1">
      <alignment horizontal="center" vertical="center"/>
    </xf>
    <xf numFmtId="0" fontId="5" fillId="0" borderId="74" xfId="2" applyNumberFormat="1" applyFont="1" applyBorder="1" applyAlignment="1">
      <alignment horizontal="center" vertical="center"/>
    </xf>
    <xf numFmtId="0" fontId="5" fillId="0" borderId="81" xfId="2" applyNumberFormat="1" applyFont="1" applyBorder="1" applyAlignment="1">
      <alignment horizontal="center" vertical="center"/>
    </xf>
    <xf numFmtId="167" fontId="5" fillId="0" borderId="69" xfId="2" applyNumberFormat="1" applyFont="1" applyBorder="1" applyAlignment="1">
      <alignment horizontal="center" vertical="center"/>
    </xf>
    <xf numFmtId="164" fontId="5" fillId="0" borderId="73" xfId="2" applyFont="1" applyBorder="1" applyAlignment="1">
      <alignment horizontal="center" vertical="center"/>
    </xf>
    <xf numFmtId="44" fontId="5" fillId="0" borderId="65" xfId="2" applyNumberFormat="1" applyFont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167" fontId="5" fillId="0" borderId="81" xfId="2" applyNumberFormat="1" applyFont="1" applyBorder="1" applyAlignment="1">
      <alignment horizontal="center" vertical="center"/>
    </xf>
    <xf numFmtId="167" fontId="5" fillId="0" borderId="65" xfId="2" applyNumberFormat="1" applyFont="1" applyBorder="1" applyAlignment="1">
      <alignment horizontal="center" vertical="center"/>
    </xf>
    <xf numFmtId="167" fontId="5" fillId="0" borderId="73" xfId="2" applyNumberFormat="1" applyFont="1" applyBorder="1" applyAlignment="1">
      <alignment horizontal="center" vertical="center"/>
    </xf>
    <xf numFmtId="167" fontId="5" fillId="0" borderId="78" xfId="2" applyNumberFormat="1" applyFont="1" applyBorder="1" applyAlignment="1">
      <alignment horizontal="center" vertical="center"/>
    </xf>
    <xf numFmtId="167" fontId="5" fillId="0" borderId="89" xfId="2" applyNumberFormat="1" applyFont="1" applyBorder="1" applyAlignment="1">
      <alignment horizontal="center" vertical="center"/>
    </xf>
    <xf numFmtId="0" fontId="5" fillId="0" borderId="78" xfId="2" applyNumberFormat="1" applyFont="1" applyBorder="1" applyAlignment="1">
      <alignment horizontal="center" vertical="center"/>
    </xf>
    <xf numFmtId="0" fontId="5" fillId="0" borderId="89" xfId="2" applyNumberFormat="1" applyFont="1" applyBorder="1" applyAlignment="1">
      <alignment horizontal="center" vertical="center"/>
    </xf>
    <xf numFmtId="167" fontId="5" fillId="0" borderId="64" xfId="2" applyNumberFormat="1" applyFont="1" applyBorder="1" applyAlignment="1">
      <alignment horizontal="center" vertical="center"/>
    </xf>
    <xf numFmtId="167" fontId="5" fillId="0" borderId="83" xfId="2" applyNumberFormat="1" applyFont="1" applyBorder="1" applyAlignment="1">
      <alignment horizontal="center" vertical="center"/>
    </xf>
    <xf numFmtId="0" fontId="5" fillId="4" borderId="88" xfId="0" applyFont="1" applyFill="1" applyBorder="1" applyAlignment="1">
      <alignment horizontal="center" vertical="center"/>
    </xf>
    <xf numFmtId="0" fontId="5" fillId="0" borderId="5" xfId="2" applyNumberFormat="1" applyFont="1" applyBorder="1" applyAlignment="1">
      <alignment horizontal="center" vertical="center"/>
    </xf>
    <xf numFmtId="164" fontId="5" fillId="0" borderId="86" xfId="2" applyFont="1" applyBorder="1" applyAlignment="1">
      <alignment horizontal="center" vertical="center"/>
    </xf>
    <xf numFmtId="0" fontId="5" fillId="4" borderId="90" xfId="0" applyFont="1" applyFill="1" applyBorder="1" applyAlignment="1">
      <alignment horizontal="center" vertical="center"/>
    </xf>
    <xf numFmtId="0" fontId="0" fillId="0" borderId="91" xfId="0" applyBorder="1" applyAlignment="1">
      <alignment horizontal="center" vertical="center"/>
    </xf>
    <xf numFmtId="164" fontId="5" fillId="0" borderId="66" xfId="2" applyFont="1" applyBorder="1" applyAlignment="1">
      <alignment horizontal="center" vertical="center"/>
    </xf>
    <xf numFmtId="164" fontId="5" fillId="0" borderId="70" xfId="2" applyFont="1" applyBorder="1" applyAlignment="1">
      <alignment horizontal="center" vertical="center"/>
    </xf>
    <xf numFmtId="164" fontId="5" fillId="0" borderId="67" xfId="2" applyFont="1" applyBorder="1" applyAlignment="1">
      <alignment horizontal="center" vertical="center"/>
    </xf>
    <xf numFmtId="164" fontId="5" fillId="0" borderId="71" xfId="2" applyFont="1" applyBorder="1" applyAlignment="1">
      <alignment horizontal="center" vertical="center"/>
    </xf>
    <xf numFmtId="1" fontId="5" fillId="0" borderId="65" xfId="2" applyNumberFormat="1" applyFont="1" applyBorder="1" applyAlignment="1">
      <alignment horizontal="center" vertical="center"/>
    </xf>
    <xf numFmtId="1" fontId="5" fillId="0" borderId="69" xfId="2" applyNumberFormat="1" applyFont="1" applyBorder="1" applyAlignment="1">
      <alignment horizontal="center" vertical="center"/>
    </xf>
    <xf numFmtId="164" fontId="5" fillId="0" borderId="82" xfId="2" applyFont="1" applyBorder="1" applyAlignment="1">
      <alignment horizontal="center" vertical="center"/>
    </xf>
    <xf numFmtId="1" fontId="5" fillId="0" borderId="82" xfId="2" applyNumberFormat="1" applyFont="1" applyBorder="1" applyAlignment="1">
      <alignment horizontal="center" vertical="center"/>
    </xf>
    <xf numFmtId="1" fontId="5" fillId="0" borderId="12" xfId="2" applyNumberFormat="1" applyFont="1" applyBorder="1" applyAlignment="1">
      <alignment horizontal="center" vertical="center"/>
    </xf>
    <xf numFmtId="164" fontId="5" fillId="0" borderId="78" xfId="2" applyFont="1" applyBorder="1" applyAlignment="1">
      <alignment horizontal="center" vertical="center"/>
    </xf>
    <xf numFmtId="164" fontId="5" fillId="0" borderId="81" xfId="2" applyFont="1" applyBorder="1" applyAlignment="1">
      <alignment horizontal="center" vertical="center"/>
    </xf>
    <xf numFmtId="1" fontId="5" fillId="0" borderId="78" xfId="2" applyNumberFormat="1" applyFont="1" applyBorder="1" applyAlignment="1">
      <alignment horizontal="center" vertical="center"/>
    </xf>
    <xf numFmtId="1" fontId="5" fillId="0" borderId="81" xfId="2" applyNumberFormat="1" applyFont="1" applyBorder="1" applyAlignment="1">
      <alignment horizontal="center" vertical="center"/>
    </xf>
    <xf numFmtId="164" fontId="5" fillId="0" borderId="64" xfId="2" applyFont="1" applyBorder="1" applyAlignment="1">
      <alignment horizontal="center" vertical="center"/>
    </xf>
    <xf numFmtId="164" fontId="5" fillId="0" borderId="68" xfId="2" applyFont="1" applyBorder="1" applyAlignment="1">
      <alignment horizontal="center" vertical="center"/>
    </xf>
    <xf numFmtId="164" fontId="5" fillId="0" borderId="65" xfId="2" applyFont="1" applyFill="1" applyBorder="1" applyAlignment="1">
      <alignment horizontal="center" vertical="center"/>
    </xf>
    <xf numFmtId="164" fontId="5" fillId="0" borderId="69" xfId="2" applyFont="1" applyFill="1" applyBorder="1" applyAlignment="1">
      <alignment horizontal="center" vertical="center"/>
    </xf>
    <xf numFmtId="0" fontId="5" fillId="4" borderId="83" xfId="0" applyFont="1" applyFill="1" applyBorder="1" applyAlignment="1">
      <alignment horizontal="center" vertical="center"/>
    </xf>
    <xf numFmtId="165" fontId="2" fillId="0" borderId="63" xfId="0" applyNumberFormat="1" applyFont="1" applyBorder="1" applyAlignment="1">
      <alignment horizontal="center"/>
    </xf>
    <xf numFmtId="0" fontId="5" fillId="0" borderId="84" xfId="2" applyNumberFormat="1" applyFont="1" applyBorder="1" applyAlignment="1">
      <alignment horizontal="center" vertical="center"/>
    </xf>
    <xf numFmtId="0" fontId="5" fillId="0" borderId="35" xfId="2" applyNumberFormat="1" applyFont="1" applyBorder="1" applyAlignment="1">
      <alignment horizontal="center" vertical="center"/>
    </xf>
    <xf numFmtId="0" fontId="5" fillId="0" borderId="85" xfId="2" applyNumberFormat="1" applyFont="1" applyBorder="1" applyAlignment="1">
      <alignment horizontal="center" vertical="center"/>
    </xf>
    <xf numFmtId="0" fontId="5" fillId="0" borderId="37" xfId="2" applyNumberFormat="1" applyFont="1" applyBorder="1" applyAlignment="1">
      <alignment horizontal="center" vertical="center"/>
    </xf>
    <xf numFmtId="164" fontId="5" fillId="0" borderId="85" xfId="2" applyFont="1" applyBorder="1" applyAlignment="1">
      <alignment horizontal="center" vertical="center"/>
    </xf>
    <xf numFmtId="164" fontId="5" fillId="0" borderId="3" xfId="2" applyFont="1" applyBorder="1" applyAlignment="1">
      <alignment horizontal="center" vertical="center"/>
    </xf>
    <xf numFmtId="164" fontId="5" fillId="0" borderId="74" xfId="2" applyFont="1" applyBorder="1" applyAlignment="1">
      <alignment horizontal="center" vertical="center"/>
    </xf>
    <xf numFmtId="0" fontId="5" fillId="4" borderId="75" xfId="0" applyFont="1" applyFill="1" applyBorder="1" applyAlignment="1">
      <alignment horizontal="center" vertical="center"/>
    </xf>
    <xf numFmtId="0" fontId="5" fillId="4" borderId="76" xfId="0" applyFont="1" applyFill="1" applyBorder="1" applyAlignment="1">
      <alignment horizontal="center" vertical="center"/>
    </xf>
    <xf numFmtId="164" fontId="5" fillId="0" borderId="104" xfId="2" applyFont="1" applyBorder="1" applyAlignment="1">
      <alignment horizontal="center" vertical="center"/>
    </xf>
    <xf numFmtId="164" fontId="5" fillId="0" borderId="90" xfId="2" applyFont="1" applyBorder="1" applyAlignment="1">
      <alignment horizontal="center" vertical="center"/>
    </xf>
    <xf numFmtId="164" fontId="5" fillId="0" borderId="4" xfId="2" applyFont="1" applyBorder="1" applyAlignment="1">
      <alignment horizontal="center" vertical="center"/>
    </xf>
    <xf numFmtId="0" fontId="5" fillId="4" borderId="86" xfId="0" applyFont="1" applyFill="1" applyBorder="1" applyAlignment="1">
      <alignment horizontal="center" vertical="center"/>
    </xf>
    <xf numFmtId="0" fontId="5" fillId="4" borderId="96" xfId="0" applyFont="1" applyFill="1" applyBorder="1" applyAlignment="1">
      <alignment horizontal="center" vertical="center"/>
    </xf>
    <xf numFmtId="164" fontId="5" fillId="0" borderId="110" xfId="2" applyFont="1" applyBorder="1" applyAlignment="1">
      <alignment horizontal="center" vertical="center"/>
    </xf>
    <xf numFmtId="164" fontId="5" fillId="0" borderId="111" xfId="2" applyFont="1" applyBorder="1" applyAlignment="1">
      <alignment horizontal="center" vertical="center"/>
    </xf>
    <xf numFmtId="0" fontId="5" fillId="4" borderId="82" xfId="0" applyFont="1" applyFill="1" applyBorder="1" applyAlignment="1">
      <alignment horizontal="center" vertical="center"/>
    </xf>
    <xf numFmtId="0" fontId="5" fillId="4" borderId="97" xfId="0" applyFont="1" applyFill="1" applyBorder="1" applyAlignment="1">
      <alignment horizontal="center" vertical="center"/>
    </xf>
    <xf numFmtId="0" fontId="0" fillId="0" borderId="100" xfId="0" applyBorder="1" applyAlignment="1">
      <alignment horizontal="center" vertical="center"/>
    </xf>
    <xf numFmtId="0" fontId="25" fillId="12" borderId="82" xfId="0" applyFont="1" applyFill="1" applyBorder="1" applyAlignment="1">
      <alignment horizontal="center" vertical="center"/>
    </xf>
    <xf numFmtId="0" fontId="25" fillId="12" borderId="106" xfId="0" applyFont="1" applyFill="1" applyBorder="1" applyAlignment="1">
      <alignment horizontal="center" vertical="center"/>
    </xf>
    <xf numFmtId="167" fontId="25" fillId="0" borderId="84" xfId="0" applyNumberFormat="1" applyFont="1" applyBorder="1" applyAlignment="1">
      <alignment horizontal="center" vertical="center"/>
    </xf>
    <xf numFmtId="167" fontId="25" fillId="0" borderId="101" xfId="0" applyNumberFormat="1" applyFont="1" applyBorder="1" applyAlignment="1">
      <alignment horizontal="center" vertical="center"/>
    </xf>
    <xf numFmtId="167" fontId="25" fillId="0" borderId="85" xfId="0" applyNumberFormat="1" applyFont="1" applyBorder="1" applyAlignment="1">
      <alignment horizontal="center" vertical="center"/>
    </xf>
    <xf numFmtId="167" fontId="25" fillId="0" borderId="102" xfId="0" applyNumberFormat="1" applyFont="1" applyBorder="1" applyAlignment="1">
      <alignment horizontal="center" vertical="center"/>
    </xf>
    <xf numFmtId="0" fontId="25" fillId="0" borderId="85" xfId="0" applyFont="1" applyBorder="1" applyAlignment="1">
      <alignment horizontal="center" vertical="center"/>
    </xf>
    <xf numFmtId="0" fontId="25" fillId="0" borderId="102" xfId="0" applyFont="1" applyBorder="1" applyAlignment="1">
      <alignment horizontal="center" vertical="center"/>
    </xf>
    <xf numFmtId="0" fontId="25" fillId="0" borderId="90" xfId="0" applyFont="1" applyBorder="1" applyAlignment="1">
      <alignment horizontal="center" vertical="center"/>
    </xf>
    <xf numFmtId="0" fontId="25" fillId="0" borderId="107" xfId="0" applyFont="1" applyBorder="1" applyAlignment="1">
      <alignment horizontal="center" vertical="center"/>
    </xf>
    <xf numFmtId="167" fontId="25" fillId="0" borderId="82" xfId="0" applyNumberFormat="1" applyFont="1" applyBorder="1" applyAlignment="1">
      <alignment horizontal="center" vertical="center"/>
    </xf>
    <xf numFmtId="167" fontId="25" fillId="0" borderId="106" xfId="0" applyNumberFormat="1" applyFont="1" applyBorder="1" applyAlignment="1">
      <alignment horizontal="center" vertical="center"/>
    </xf>
    <xf numFmtId="0" fontId="25" fillId="12" borderId="12" xfId="0" applyFont="1" applyFill="1" applyBorder="1" applyAlignment="1">
      <alignment horizontal="center" vertical="center"/>
    </xf>
    <xf numFmtId="0" fontId="25" fillId="12" borderId="86" xfId="0" applyFont="1" applyFill="1" applyBorder="1" applyAlignment="1">
      <alignment horizontal="center" vertical="center"/>
    </xf>
    <xf numFmtId="0" fontId="5" fillId="0" borderId="67" xfId="2" applyNumberFormat="1" applyFont="1" applyBorder="1" applyAlignment="1">
      <alignment horizontal="center" vertical="center"/>
    </xf>
    <xf numFmtId="0" fontId="5" fillId="0" borderId="104" xfId="2" applyNumberFormat="1" applyFont="1" applyBorder="1" applyAlignment="1">
      <alignment horizontal="center" vertical="center"/>
    </xf>
    <xf numFmtId="166" fontId="5" fillId="0" borderId="69" xfId="2" applyNumberFormat="1" applyFont="1" applyBorder="1" applyAlignment="1">
      <alignment horizontal="center" vertical="center"/>
    </xf>
    <xf numFmtId="166" fontId="5" fillId="0" borderId="78" xfId="2" applyNumberFormat="1" applyFont="1" applyBorder="1" applyAlignment="1">
      <alignment horizontal="center" vertical="center"/>
    </xf>
    <xf numFmtId="166" fontId="5" fillId="0" borderId="81" xfId="2" applyNumberFormat="1" applyFont="1" applyBorder="1" applyAlignment="1">
      <alignment horizontal="center" vertical="center"/>
    </xf>
    <xf numFmtId="166" fontId="5" fillId="0" borderId="64" xfId="2" applyNumberFormat="1" applyFont="1" applyBorder="1" applyAlignment="1">
      <alignment horizontal="center" vertical="center"/>
    </xf>
    <xf numFmtId="166" fontId="5" fillId="0" borderId="68" xfId="2" applyNumberFormat="1" applyFont="1" applyBorder="1" applyAlignment="1">
      <alignment horizontal="center" vertical="center"/>
    </xf>
    <xf numFmtId="0" fontId="31" fillId="0" borderId="113" xfId="0" applyFont="1" applyBorder="1" applyAlignment="1">
      <alignment horizontal="center" vertical="center"/>
    </xf>
    <xf numFmtId="0" fontId="31" fillId="0" borderId="114" xfId="0" applyFont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165" fontId="0" fillId="0" borderId="0" xfId="0" applyNumberFormat="1"/>
    <xf numFmtId="164" fontId="0" fillId="0" borderId="0" xfId="0" applyNumberFormat="1"/>
    <xf numFmtId="164" fontId="2" fillId="0" borderId="63" xfId="2" applyNumberFormat="1" applyFont="1" applyBorder="1"/>
    <xf numFmtId="164" fontId="38" fillId="0" borderId="0" xfId="0" applyNumberFormat="1" applyFont="1"/>
    <xf numFmtId="0" fontId="0" fillId="0" borderId="63" xfId="0" applyBorder="1"/>
    <xf numFmtId="164" fontId="0" fillId="0" borderId="63" xfId="0" applyNumberFormat="1" applyBorder="1"/>
    <xf numFmtId="164" fontId="38" fillId="0" borderId="63" xfId="0" applyNumberFormat="1" applyFont="1" applyBorder="1"/>
    <xf numFmtId="164" fontId="11" fillId="0" borderId="63" xfId="2" applyFont="1" applyBorder="1"/>
    <xf numFmtId="165" fontId="32" fillId="18" borderId="63" xfId="0" applyNumberFormat="1" applyFont="1" applyFill="1" applyBorder="1" applyAlignment="1">
      <alignment horizontal="left"/>
    </xf>
    <xf numFmtId="165" fontId="32" fillId="21" borderId="63" xfId="0" applyNumberFormat="1" applyFont="1" applyFill="1" applyBorder="1" applyAlignment="1">
      <alignment horizontal="left"/>
    </xf>
    <xf numFmtId="164" fontId="32" fillId="0" borderId="0" xfId="2" applyFont="1"/>
    <xf numFmtId="164" fontId="3" fillId="0" borderId="0" xfId="2" applyFont="1"/>
    <xf numFmtId="0" fontId="32" fillId="20" borderId="0" xfId="0" applyFont="1" applyFill="1"/>
    <xf numFmtId="0" fontId="2" fillId="13" borderId="92" xfId="0" applyFont="1" applyFill="1" applyBorder="1"/>
    <xf numFmtId="0" fontId="2" fillId="13" borderId="5" xfId="0" applyFont="1" applyFill="1" applyBorder="1"/>
    <xf numFmtId="165" fontId="34" fillId="0" borderId="0" xfId="0" applyNumberFormat="1" applyFont="1" applyAlignment="1">
      <alignment horizontal="center" vertical="center"/>
    </xf>
  </cellXfs>
  <cellStyles count="5">
    <cellStyle name="Euro" xfId="1" xr:uid="{00000000-0005-0000-0000-000000000000}"/>
    <cellStyle name="Lien hypertexte" xfId="4" builtinId="8"/>
    <cellStyle name="Monétaire" xfId="2" builtinId="4"/>
    <cellStyle name="Normal" xfId="0" builtinId="0"/>
    <cellStyle name="Pourcentage" xfId="3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1397000</xdr:colOff>
      <xdr:row>14</xdr:row>
      <xdr:rowOff>9525</xdr:rowOff>
    </xdr:from>
    <xdr:to>
      <xdr:col>5</xdr:col>
      <xdr:colOff>0</xdr:colOff>
      <xdr:row>14</xdr:row>
      <xdr:rowOff>12700</xdr:rowOff>
    </xdr:to>
    <xdr:cxnSp macro="">
      <xdr:nvCxnSpPr>
        <xdr:cNvPr id="2" name="Connecteur droit 1">
          <a:extLst>
            <a:ext uri="{FF2B5EF4-FFF2-40B4-BE49-F238E27FC236}">
              <a16:creationId xmlns:a16="http://schemas.microsoft.com/office/drawing/2014/main" id="{081B9BFA-427B-2847-A6A3-F9459B4181F6}"/>
            </a:ext>
          </a:extLst>
        </xdr:cNvPr>
        <xdr:cNvCxnSpPr/>
      </xdr:nvCxnSpPr>
      <xdr:spPr>
        <a:xfrm flipV="1">
          <a:off x="3695700" y="2587625"/>
          <a:ext cx="736600" cy="317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12700</xdr:rowOff>
    </xdr:from>
    <xdr:to>
      <xdr:col>5</xdr:col>
      <xdr:colOff>12700</xdr:colOff>
      <xdr:row>23</xdr:row>
      <xdr:rowOff>25400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5F708DD2-61FE-1244-B143-40E27AFC4C47}"/>
            </a:ext>
          </a:extLst>
        </xdr:cNvPr>
        <xdr:cNvCxnSpPr/>
      </xdr:nvCxnSpPr>
      <xdr:spPr>
        <a:xfrm>
          <a:off x="3721100" y="4457700"/>
          <a:ext cx="723900" cy="127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0</xdr:rowOff>
    </xdr:from>
    <xdr:to>
      <xdr:col>8</xdr:col>
      <xdr:colOff>12700</xdr:colOff>
      <xdr:row>16</xdr:row>
      <xdr:rowOff>12700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BA51E1BC-B4CC-9B4D-BC40-32B264FB95F3}"/>
            </a:ext>
          </a:extLst>
        </xdr:cNvPr>
        <xdr:cNvCxnSpPr/>
      </xdr:nvCxnSpPr>
      <xdr:spPr>
        <a:xfrm>
          <a:off x="5702300" y="2806700"/>
          <a:ext cx="368300" cy="2286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1257300</xdr:colOff>
      <xdr:row>19</xdr:row>
      <xdr:rowOff>88900</xdr:rowOff>
    </xdr:from>
    <xdr:to>
      <xdr:col>8</xdr:col>
      <xdr:colOff>0</xdr:colOff>
      <xdr:row>24</xdr:row>
      <xdr:rowOff>63500</xdr:rowOff>
    </xdr:to>
    <xdr:cxnSp macro="">
      <xdr:nvCxnSpPr>
        <xdr:cNvPr id="5" name="Connecteur droit 4">
          <a:extLst>
            <a:ext uri="{FF2B5EF4-FFF2-40B4-BE49-F238E27FC236}">
              <a16:creationId xmlns:a16="http://schemas.microsoft.com/office/drawing/2014/main" id="{20F6DD8E-F8A4-C449-8DC8-DD2392CD7D9B}"/>
            </a:ext>
          </a:extLst>
        </xdr:cNvPr>
        <xdr:cNvCxnSpPr/>
      </xdr:nvCxnSpPr>
      <xdr:spPr>
        <a:xfrm flipV="1">
          <a:off x="5689600" y="3746500"/>
          <a:ext cx="368300" cy="10287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498475</xdr:colOff>
      <xdr:row>11</xdr:row>
      <xdr:rowOff>158750</xdr:rowOff>
    </xdr:from>
    <xdr:to>
      <xdr:col>8</xdr:col>
      <xdr:colOff>508000</xdr:colOff>
      <xdr:row>15</xdr:row>
      <xdr:rowOff>0</xdr:rowOff>
    </xdr:to>
    <xdr:cxnSp macro="">
      <xdr:nvCxnSpPr>
        <xdr:cNvPr id="6" name="Connecteur droit avec flèche 5">
          <a:extLst>
            <a:ext uri="{FF2B5EF4-FFF2-40B4-BE49-F238E27FC236}">
              <a16:creationId xmlns:a16="http://schemas.microsoft.com/office/drawing/2014/main" id="{900E34E2-094A-C94C-A901-93B745310C11}"/>
            </a:ext>
          </a:extLst>
        </xdr:cNvPr>
        <xdr:cNvCxnSpPr/>
      </xdr:nvCxnSpPr>
      <xdr:spPr>
        <a:xfrm>
          <a:off x="6556375" y="2241550"/>
          <a:ext cx="9525" cy="5143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25400</xdr:colOff>
      <xdr:row>18</xdr:row>
      <xdr:rowOff>107950</xdr:rowOff>
    </xdr:from>
    <xdr:to>
      <xdr:col>10</xdr:col>
      <xdr:colOff>431800</xdr:colOff>
      <xdr:row>18</xdr:row>
      <xdr:rowOff>114300</xdr:rowOff>
    </xdr:to>
    <xdr:cxnSp macro="">
      <xdr:nvCxnSpPr>
        <xdr:cNvPr id="7" name="Connecteur droit avec flèche 6">
          <a:extLst>
            <a:ext uri="{FF2B5EF4-FFF2-40B4-BE49-F238E27FC236}">
              <a16:creationId xmlns:a16="http://schemas.microsoft.com/office/drawing/2014/main" id="{8034B393-E8BE-9C4C-8AD0-C1E9B33558FA}"/>
            </a:ext>
          </a:extLst>
        </xdr:cNvPr>
        <xdr:cNvCxnSpPr/>
      </xdr:nvCxnSpPr>
      <xdr:spPr>
        <a:xfrm flipH="1">
          <a:off x="7251700" y="3486150"/>
          <a:ext cx="850900" cy="63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21</xdr:row>
      <xdr:rowOff>63500</xdr:rowOff>
    </xdr:from>
    <xdr:to>
      <xdr:col>11</xdr:col>
      <xdr:colOff>3175</xdr:colOff>
      <xdr:row>23</xdr:row>
      <xdr:rowOff>38100</xdr:rowOff>
    </xdr:to>
    <xdr:cxnSp macro="">
      <xdr:nvCxnSpPr>
        <xdr:cNvPr id="8" name="Connecteur droit avec flèche 7">
          <a:extLst>
            <a:ext uri="{FF2B5EF4-FFF2-40B4-BE49-F238E27FC236}">
              <a16:creationId xmlns:a16="http://schemas.microsoft.com/office/drawing/2014/main" id="{2E1E33D7-6886-D44B-8EF8-0A4C48BEAF83}"/>
            </a:ext>
          </a:extLst>
        </xdr:cNvPr>
        <xdr:cNvCxnSpPr/>
      </xdr:nvCxnSpPr>
      <xdr:spPr>
        <a:xfrm flipH="1" flipV="1">
          <a:off x="7239000" y="4076700"/>
          <a:ext cx="879475" cy="4064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</xdr:row>
      <xdr:rowOff>139700</xdr:rowOff>
    </xdr:from>
    <xdr:to>
      <xdr:col>13</xdr:col>
      <xdr:colOff>12700</xdr:colOff>
      <xdr:row>22</xdr:row>
      <xdr:rowOff>123825</xdr:rowOff>
    </xdr:to>
    <xdr:cxnSp macro="">
      <xdr:nvCxnSpPr>
        <xdr:cNvPr id="9" name="Connecteur droit avec flèche 8">
          <a:extLst>
            <a:ext uri="{FF2B5EF4-FFF2-40B4-BE49-F238E27FC236}">
              <a16:creationId xmlns:a16="http://schemas.microsoft.com/office/drawing/2014/main" id="{B13A8359-AE40-F741-B596-E44EC9233343}"/>
            </a:ext>
          </a:extLst>
        </xdr:cNvPr>
        <xdr:cNvCxnSpPr/>
      </xdr:nvCxnSpPr>
      <xdr:spPr>
        <a:xfrm flipH="1">
          <a:off x="9321800" y="3949700"/>
          <a:ext cx="571500" cy="4032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</xdr:colOff>
      <xdr:row>17</xdr:row>
      <xdr:rowOff>177800</xdr:rowOff>
    </xdr:from>
    <xdr:to>
      <xdr:col>12</xdr:col>
      <xdr:colOff>533400</xdr:colOff>
      <xdr:row>19</xdr:row>
      <xdr:rowOff>63500</xdr:rowOff>
    </xdr:to>
    <xdr:cxnSp macro="">
      <xdr:nvCxnSpPr>
        <xdr:cNvPr id="10" name="Connecteur droit avec flèche 9">
          <a:extLst>
            <a:ext uri="{FF2B5EF4-FFF2-40B4-BE49-F238E27FC236}">
              <a16:creationId xmlns:a16="http://schemas.microsoft.com/office/drawing/2014/main" id="{6C2AE597-60B5-3140-8E9B-01D29D02B23E}"/>
            </a:ext>
          </a:extLst>
        </xdr:cNvPr>
        <xdr:cNvCxnSpPr/>
      </xdr:nvCxnSpPr>
      <xdr:spPr>
        <a:xfrm flipH="1" flipV="1">
          <a:off x="9334500" y="3352800"/>
          <a:ext cx="520700" cy="3048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lendrier.best/combien-de-semaine-dans-une-annee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lendrier-365.fr/jours-feries/f%C3%AAte-du-travail.html" TargetMode="External"/><Relationship Id="rId13" Type="http://schemas.openxmlformats.org/officeDocument/2006/relationships/hyperlink" Target="https://www.calendrier-365.fr/jours-feries/lundi-de-pentec%C3%B4te.html" TargetMode="External"/><Relationship Id="rId18" Type="http://schemas.openxmlformats.org/officeDocument/2006/relationships/hyperlink" Target="https://www.calendrier-365.fr/jours-feries/no%C3%ABl.html" TargetMode="External"/><Relationship Id="rId26" Type="http://schemas.openxmlformats.org/officeDocument/2006/relationships/hyperlink" Target="http://www.jour-ferie.info/fete-de-noel/" TargetMode="External"/><Relationship Id="rId3" Type="http://schemas.openxmlformats.org/officeDocument/2006/relationships/hyperlink" Target="https://www.calendrier-365.fr/jours-feries/saint-valentin.html" TargetMode="External"/><Relationship Id="rId21" Type="http://schemas.openxmlformats.org/officeDocument/2006/relationships/hyperlink" Target="http://www.jour-ferie.info/jeudi-de-lascension/" TargetMode="External"/><Relationship Id="rId7" Type="http://schemas.openxmlformats.org/officeDocument/2006/relationships/hyperlink" Target="https://www.calendrier-365.fr/jours-feries/lundi-de-p%C3%A2ques.html" TargetMode="External"/><Relationship Id="rId12" Type="http://schemas.openxmlformats.org/officeDocument/2006/relationships/hyperlink" Target="https://www.calendrier-365.fr/jours-feries/dimanche-de-pentec%C3%B4te.html" TargetMode="External"/><Relationship Id="rId17" Type="http://schemas.openxmlformats.org/officeDocument/2006/relationships/hyperlink" Target="https://www.calendrier-365.fr/jours-feries/armistice-de-1918.html" TargetMode="External"/><Relationship Id="rId25" Type="http://schemas.openxmlformats.org/officeDocument/2006/relationships/hyperlink" Target="http://www.jour-ferie.info/larmistice-du-11-novembre/" TargetMode="External"/><Relationship Id="rId2" Type="http://schemas.openxmlformats.org/officeDocument/2006/relationships/hyperlink" Target="https://www.calendrier-365.fr/jours-feries/%C3%A9piphanie.html" TargetMode="External"/><Relationship Id="rId16" Type="http://schemas.openxmlformats.org/officeDocument/2006/relationships/hyperlink" Target="https://www.calendrier-365.fr/jours-feries/toussaint.html" TargetMode="External"/><Relationship Id="rId20" Type="http://schemas.openxmlformats.org/officeDocument/2006/relationships/hyperlink" Target="http://www.jour-ferie.info/jour-de-lan/" TargetMode="External"/><Relationship Id="rId1" Type="http://schemas.openxmlformats.org/officeDocument/2006/relationships/hyperlink" Target="https://www.calendrier-365.fr/jours-feries/premier-de-l%27an.html" TargetMode="External"/><Relationship Id="rId6" Type="http://schemas.openxmlformats.org/officeDocument/2006/relationships/hyperlink" Target="https://www.calendrier-365.fr/jours-feries/dimanche-de-p%C3%A2ques.html" TargetMode="External"/><Relationship Id="rId11" Type="http://schemas.openxmlformats.org/officeDocument/2006/relationships/hyperlink" Target="https://www.calendrier-365.fr/jours-feries/pentec%C3%B4te.html" TargetMode="External"/><Relationship Id="rId24" Type="http://schemas.openxmlformats.org/officeDocument/2006/relationships/hyperlink" Target="http://www.jour-ferie.info/fete-de-la-toussaint/" TargetMode="External"/><Relationship Id="rId5" Type="http://schemas.openxmlformats.org/officeDocument/2006/relationships/hyperlink" Target="https://www.calendrier-365.fr/jours-feries/p%C3%A2ques.html" TargetMode="External"/><Relationship Id="rId15" Type="http://schemas.openxmlformats.org/officeDocument/2006/relationships/hyperlink" Target="https://www.calendrier-365.fr/jours-feries/assomption.html" TargetMode="External"/><Relationship Id="rId23" Type="http://schemas.openxmlformats.org/officeDocument/2006/relationships/hyperlink" Target="http://www.jour-ferie.info/fete-de-lassomption/" TargetMode="External"/><Relationship Id="rId10" Type="http://schemas.openxmlformats.org/officeDocument/2006/relationships/hyperlink" Target="https://www.calendrier-365.fr/jours-feries/ascension.html" TargetMode="External"/><Relationship Id="rId19" Type="http://schemas.openxmlformats.org/officeDocument/2006/relationships/hyperlink" Target="https://www.calendrier-365.fr/jours-feries/saint-sylvestre.html" TargetMode="External"/><Relationship Id="rId4" Type="http://schemas.openxmlformats.org/officeDocument/2006/relationships/hyperlink" Target="https://www.calendrier-365.fr/jours-feries/mardi-gras.html" TargetMode="External"/><Relationship Id="rId9" Type="http://schemas.openxmlformats.org/officeDocument/2006/relationships/hyperlink" Target="https://www.calendrier-365.fr/jours-feries/victoire-1945.html" TargetMode="External"/><Relationship Id="rId14" Type="http://schemas.openxmlformats.org/officeDocument/2006/relationships/hyperlink" Target="https://www.calendrier-365.fr/jours-feries/f%C3%AAte-nationale.html" TargetMode="External"/><Relationship Id="rId22" Type="http://schemas.openxmlformats.org/officeDocument/2006/relationships/hyperlink" Target="http://www.jour-ferie.info/fete-nationale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5F778-F75D-9C4E-99D3-D86DDCCC0FBD}">
  <dimension ref="C2:N34"/>
  <sheetViews>
    <sheetView workbookViewId="0">
      <selection activeCell="O32" sqref="O32"/>
    </sheetView>
  </sheetViews>
  <sheetFormatPr baseColWidth="10" defaultRowHeight="13" x14ac:dyDescent="0.15"/>
  <cols>
    <col min="2" max="2" width="19.33203125" bestFit="1" customWidth="1"/>
    <col min="3" max="3" width="18.6640625" customWidth="1"/>
    <col min="4" max="5" width="2.33203125" customWidth="1"/>
    <col min="6" max="6" width="16.6640625" customWidth="1"/>
    <col min="7" max="8" width="2.33203125" customWidth="1"/>
    <col min="9" max="9" width="15.33203125" customWidth="1"/>
    <col min="10" max="11" width="3" customWidth="1"/>
    <col min="12" max="12" width="15.83203125" customWidth="1"/>
    <col min="13" max="13" width="7.33203125" customWidth="1"/>
    <col min="14" max="14" width="20.1640625" customWidth="1"/>
    <col min="15" max="15" width="16" customWidth="1"/>
  </cols>
  <sheetData>
    <row r="2" spans="3:12" x14ac:dyDescent="0.15">
      <c r="C2" s="397" t="s">
        <v>251</v>
      </c>
      <c r="D2" s="397"/>
      <c r="E2" s="397"/>
      <c r="F2" s="397"/>
      <c r="G2" s="397"/>
      <c r="H2" s="397"/>
      <c r="I2" s="397"/>
      <c r="J2" s="397"/>
      <c r="K2" s="397"/>
      <c r="L2" s="397"/>
    </row>
    <row r="3" spans="3:12" x14ac:dyDescent="0.15">
      <c r="C3" s="397"/>
      <c r="D3" s="397"/>
      <c r="E3" s="397"/>
      <c r="F3" s="397"/>
      <c r="G3" s="397"/>
      <c r="H3" s="397"/>
      <c r="I3" s="397"/>
      <c r="J3" s="397"/>
      <c r="K3" s="397"/>
      <c r="L3" s="397"/>
    </row>
    <row r="4" spans="3:12" x14ac:dyDescent="0.15">
      <c r="C4" s="397"/>
      <c r="D4" s="397"/>
      <c r="E4" s="397"/>
      <c r="F4" s="397"/>
      <c r="G4" s="397"/>
      <c r="H4" s="397"/>
      <c r="I4" s="397"/>
      <c r="J4" s="397"/>
      <c r="K4" s="397"/>
      <c r="L4" s="397"/>
    </row>
    <row r="5" spans="3:12" x14ac:dyDescent="0.15">
      <c r="C5" s="397"/>
      <c r="D5" s="397"/>
      <c r="E5" s="397"/>
      <c r="F5" s="397"/>
      <c r="G5" s="397"/>
      <c r="H5" s="397"/>
      <c r="I5" s="397"/>
      <c r="J5" s="397"/>
      <c r="K5" s="397"/>
      <c r="L5" s="397"/>
    </row>
    <row r="6" spans="3:12" x14ac:dyDescent="0.15">
      <c r="C6" s="397"/>
      <c r="D6" s="397"/>
      <c r="E6" s="397"/>
      <c r="F6" s="397"/>
      <c r="G6" s="397"/>
      <c r="H6" s="397"/>
      <c r="I6" s="397"/>
      <c r="J6" s="397"/>
      <c r="K6" s="397"/>
      <c r="L6" s="397"/>
    </row>
    <row r="8" spans="3:12" ht="14" thickBot="1" x14ac:dyDescent="0.2"/>
    <row r="9" spans="3:12" s="335" customFormat="1" ht="17" thickBot="1" x14ac:dyDescent="0.25">
      <c r="I9" s="348" t="s">
        <v>242</v>
      </c>
    </row>
    <row r="10" spans="3:12" s="335" customFormat="1" ht="16" x14ac:dyDescent="0.2">
      <c r="I10" s="336" t="s">
        <v>226</v>
      </c>
    </row>
    <row r="11" spans="3:12" s="334" customFormat="1" ht="16" x14ac:dyDescent="0.15">
      <c r="I11" s="337" t="s">
        <v>227</v>
      </c>
    </row>
    <row r="12" spans="3:12" s="334" customFormat="1" ht="17" thickBot="1" x14ac:dyDescent="0.25">
      <c r="I12" s="338"/>
    </row>
    <row r="13" spans="3:12" s="335" customFormat="1" ht="17" thickBot="1" x14ac:dyDescent="0.25">
      <c r="C13" s="349" t="s">
        <v>239</v>
      </c>
      <c r="D13" s="334"/>
      <c r="E13" s="334"/>
      <c r="F13" s="350" t="s">
        <v>238</v>
      </c>
    </row>
    <row r="14" spans="3:12" s="334" customFormat="1" ht="16" x14ac:dyDescent="0.15">
      <c r="C14" s="336" t="s">
        <v>228</v>
      </c>
      <c r="F14" s="341" t="s">
        <v>247</v>
      </c>
    </row>
    <row r="15" spans="3:12" s="334" customFormat="1" ht="17" thickBot="1" x14ac:dyDescent="0.2">
      <c r="C15" s="337" t="s">
        <v>230</v>
      </c>
      <c r="F15" s="342" t="s">
        <v>228</v>
      </c>
    </row>
    <row r="16" spans="3:12" s="334" customFormat="1" ht="17" thickBot="1" x14ac:dyDescent="0.2">
      <c r="C16" s="339"/>
      <c r="F16" s="343"/>
      <c r="I16" s="349" t="s">
        <v>240</v>
      </c>
      <c r="L16" s="348" t="s">
        <v>243</v>
      </c>
    </row>
    <row r="17" spans="3:14" s="334" customFormat="1" ht="16" x14ac:dyDescent="0.15">
      <c r="F17" s="344" t="s">
        <v>234</v>
      </c>
      <c r="I17" s="336" t="s">
        <v>247</v>
      </c>
      <c r="L17" s="336" t="s">
        <v>248</v>
      </c>
    </row>
    <row r="18" spans="3:14" s="334" customFormat="1" ht="17" thickBot="1" x14ac:dyDescent="0.2">
      <c r="F18" s="345"/>
      <c r="I18" s="337" t="s">
        <v>231</v>
      </c>
      <c r="L18" s="337" t="s">
        <v>232</v>
      </c>
    </row>
    <row r="19" spans="3:14" s="334" customFormat="1" ht="17" thickBot="1" x14ac:dyDescent="0.2">
      <c r="I19" s="337" t="s">
        <v>9</v>
      </c>
      <c r="L19" s="337"/>
      <c r="N19" s="348" t="s">
        <v>245</v>
      </c>
    </row>
    <row r="20" spans="3:14" s="334" customFormat="1" ht="17" thickBot="1" x14ac:dyDescent="0.2">
      <c r="I20" s="337" t="s">
        <v>226</v>
      </c>
      <c r="L20" s="339" t="s">
        <v>233</v>
      </c>
      <c r="N20" s="336" t="s">
        <v>233</v>
      </c>
    </row>
    <row r="21" spans="3:14" s="334" customFormat="1" ht="17" thickBot="1" x14ac:dyDescent="0.2">
      <c r="I21" s="337" t="s">
        <v>248</v>
      </c>
      <c r="N21" s="337" t="s">
        <v>250</v>
      </c>
    </row>
    <row r="22" spans="3:14" s="334" customFormat="1" ht="17" thickBot="1" x14ac:dyDescent="0.2">
      <c r="C22" s="349" t="s">
        <v>241</v>
      </c>
      <c r="F22" s="350" t="s">
        <v>237</v>
      </c>
      <c r="I22" s="339" t="s">
        <v>249</v>
      </c>
      <c r="L22" s="348" t="s">
        <v>244</v>
      </c>
      <c r="N22" s="339"/>
    </row>
    <row r="23" spans="3:14" s="334" customFormat="1" ht="16" x14ac:dyDescent="0.15">
      <c r="C23" s="336" t="s">
        <v>246</v>
      </c>
      <c r="F23" s="341" t="s">
        <v>229</v>
      </c>
      <c r="L23" s="336" t="s">
        <v>249</v>
      </c>
    </row>
    <row r="24" spans="3:14" s="334" customFormat="1" ht="16" x14ac:dyDescent="0.15">
      <c r="C24" s="340" t="s">
        <v>235</v>
      </c>
      <c r="F24" s="342" t="s">
        <v>246</v>
      </c>
      <c r="L24" s="337" t="s">
        <v>83</v>
      </c>
    </row>
    <row r="25" spans="3:14" s="334" customFormat="1" ht="17" thickBot="1" x14ac:dyDescent="0.25">
      <c r="C25" s="339"/>
      <c r="D25" s="335"/>
      <c r="E25" s="335"/>
      <c r="F25" s="346"/>
      <c r="L25" s="337"/>
    </row>
    <row r="26" spans="3:14" s="334" customFormat="1" ht="17" thickBot="1" x14ac:dyDescent="0.25">
      <c r="D26" s="335"/>
      <c r="E26" s="335"/>
      <c r="F26" s="351" t="s">
        <v>236</v>
      </c>
      <c r="L26" s="339" t="s">
        <v>233</v>
      </c>
    </row>
    <row r="27" spans="3:14" s="334" customFormat="1" ht="17" thickBot="1" x14ac:dyDescent="0.25">
      <c r="F27" s="347"/>
    </row>
    <row r="28" spans="3:14" s="334" customFormat="1" ht="17" customHeight="1" x14ac:dyDescent="0.15"/>
    <row r="29" spans="3:14" s="334" customFormat="1" ht="17" customHeight="1" x14ac:dyDescent="0.15"/>
    <row r="30" spans="3:14" s="334" customFormat="1" ht="17" customHeight="1" x14ac:dyDescent="0.15"/>
    <row r="31" spans="3:14" s="334" customFormat="1" ht="17" customHeight="1" x14ac:dyDescent="0.15"/>
    <row r="32" spans="3:14" s="335" customFormat="1" ht="17" customHeight="1" x14ac:dyDescent="0.2"/>
    <row r="33" s="335" customFormat="1" ht="13" customHeight="1" x14ac:dyDescent="0.2"/>
    <row r="34" s="335" customFormat="1" ht="16" x14ac:dyDescent="0.2"/>
  </sheetData>
  <mergeCells count="1">
    <mergeCell ref="C2:L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3"/>
  <dimension ref="A1:B3"/>
  <sheetViews>
    <sheetView workbookViewId="0">
      <selection activeCell="D8" sqref="D8"/>
    </sheetView>
  </sheetViews>
  <sheetFormatPr baseColWidth="10" defaultRowHeight="13" x14ac:dyDescent="0.15"/>
  <sheetData>
    <row r="1" spans="1:2" x14ac:dyDescent="0.15">
      <c r="A1" t="s">
        <v>33</v>
      </c>
      <c r="B1" t="s">
        <v>99</v>
      </c>
    </row>
    <row r="2" spans="1:2" x14ac:dyDescent="0.15">
      <c r="A2">
        <v>1</v>
      </c>
      <c r="B2" t="s">
        <v>97</v>
      </c>
    </row>
    <row r="3" spans="1:2" x14ac:dyDescent="0.15">
      <c r="A3">
        <v>2</v>
      </c>
      <c r="B3" t="s">
        <v>98</v>
      </c>
    </row>
  </sheetData>
  <pageMargins left="0.78740157499999996" right="0.78740157499999996" top="0.984251969" bottom="0.984251969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4"/>
  <dimension ref="A1:B5"/>
  <sheetViews>
    <sheetView workbookViewId="0">
      <selection activeCell="D32" sqref="D32"/>
    </sheetView>
  </sheetViews>
  <sheetFormatPr baseColWidth="10" defaultRowHeight="13" x14ac:dyDescent="0.15"/>
  <cols>
    <col min="2" max="2" width="17.1640625" bestFit="1" customWidth="1"/>
  </cols>
  <sheetData>
    <row r="1" spans="1:2" ht="16" x14ac:dyDescent="0.2">
      <c r="A1" s="21" t="s">
        <v>30</v>
      </c>
      <c r="B1" s="22" t="s">
        <v>28</v>
      </c>
    </row>
    <row r="2" spans="1:2" x14ac:dyDescent="0.15">
      <c r="A2" s="16">
        <v>1</v>
      </c>
      <c r="B2" s="16" t="s">
        <v>6</v>
      </c>
    </row>
    <row r="3" spans="1:2" x14ac:dyDescent="0.15">
      <c r="A3" s="16">
        <v>2</v>
      </c>
      <c r="B3" s="16" t="s">
        <v>81</v>
      </c>
    </row>
    <row r="4" spans="1:2" x14ac:dyDescent="0.15">
      <c r="A4" s="16">
        <v>3</v>
      </c>
      <c r="B4" s="16" t="s">
        <v>82</v>
      </c>
    </row>
    <row r="5" spans="1:2" x14ac:dyDescent="0.15">
      <c r="A5" s="16">
        <v>4</v>
      </c>
      <c r="B5" s="16" t="s">
        <v>5</v>
      </c>
    </row>
  </sheetData>
  <pageMargins left="0.78740157499999996" right="0.78740157499999996" top="0.984251969" bottom="0.984251969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6"/>
  <dimension ref="A1:L53"/>
  <sheetViews>
    <sheetView topLeftCell="A24" workbookViewId="0">
      <selection activeCell="E34" sqref="E34:J35"/>
    </sheetView>
  </sheetViews>
  <sheetFormatPr baseColWidth="10" defaultRowHeight="13" x14ac:dyDescent="0.15"/>
  <cols>
    <col min="2" max="2" width="10" bestFit="1" customWidth="1"/>
    <col min="10" max="10" width="18.5" customWidth="1"/>
  </cols>
  <sheetData>
    <row r="1" spans="1:3" ht="16" x14ac:dyDescent="0.2">
      <c r="A1" s="18" t="s">
        <v>29</v>
      </c>
      <c r="B1" s="19" t="s">
        <v>83</v>
      </c>
      <c r="C1" s="20" t="s">
        <v>32</v>
      </c>
    </row>
    <row r="2" spans="1:3" x14ac:dyDescent="0.15">
      <c r="A2">
        <v>1</v>
      </c>
      <c r="B2" t="s">
        <v>10</v>
      </c>
      <c r="C2">
        <v>9</v>
      </c>
    </row>
    <row r="3" spans="1:3" x14ac:dyDescent="0.15">
      <c r="A3">
        <v>2</v>
      </c>
      <c r="B3" t="s">
        <v>11</v>
      </c>
      <c r="C3">
        <v>9</v>
      </c>
    </row>
    <row r="4" spans="1:3" x14ac:dyDescent="0.15">
      <c r="A4">
        <v>3</v>
      </c>
      <c r="B4" t="s">
        <v>12</v>
      </c>
      <c r="C4">
        <v>9</v>
      </c>
    </row>
    <row r="5" spans="1:3" x14ac:dyDescent="0.15">
      <c r="A5">
        <v>4</v>
      </c>
      <c r="B5" t="s">
        <v>13</v>
      </c>
      <c r="C5">
        <v>9</v>
      </c>
    </row>
    <row r="6" spans="1:3" x14ac:dyDescent="0.15">
      <c r="A6">
        <v>5</v>
      </c>
      <c r="B6" t="s">
        <v>14</v>
      </c>
      <c r="C6">
        <v>9</v>
      </c>
    </row>
    <row r="7" spans="1:3" x14ac:dyDescent="0.15">
      <c r="A7">
        <v>6</v>
      </c>
      <c r="B7" t="s">
        <v>34</v>
      </c>
      <c r="C7">
        <v>9</v>
      </c>
    </row>
    <row r="8" spans="1:3" x14ac:dyDescent="0.15">
      <c r="A8">
        <v>7</v>
      </c>
      <c r="B8" t="s">
        <v>35</v>
      </c>
      <c r="C8">
        <v>9</v>
      </c>
    </row>
    <row r="9" spans="1:3" x14ac:dyDescent="0.15">
      <c r="A9">
        <v>8</v>
      </c>
      <c r="B9" t="s">
        <v>36</v>
      </c>
      <c r="C9">
        <v>9</v>
      </c>
    </row>
    <row r="10" spans="1:3" x14ac:dyDescent="0.15">
      <c r="A10">
        <v>9</v>
      </c>
      <c r="B10" t="s">
        <v>37</v>
      </c>
      <c r="C10">
        <v>9</v>
      </c>
    </row>
    <row r="11" spans="1:3" x14ac:dyDescent="0.15">
      <c r="A11">
        <v>10</v>
      </c>
      <c r="B11" t="s">
        <v>38</v>
      </c>
      <c r="C11">
        <v>9</v>
      </c>
    </row>
    <row r="12" spans="1:3" x14ac:dyDescent="0.15">
      <c r="A12">
        <v>11</v>
      </c>
      <c r="B12" t="s">
        <v>39</v>
      </c>
      <c r="C12">
        <v>9</v>
      </c>
    </row>
    <row r="13" spans="1:3" x14ac:dyDescent="0.15">
      <c r="A13">
        <v>12</v>
      </c>
      <c r="B13" t="s">
        <v>40</v>
      </c>
      <c r="C13">
        <v>9</v>
      </c>
    </row>
    <row r="14" spans="1:3" x14ac:dyDescent="0.15">
      <c r="A14">
        <v>13</v>
      </c>
      <c r="B14" t="s">
        <v>41</v>
      </c>
      <c r="C14">
        <v>9</v>
      </c>
    </row>
    <row r="15" spans="1:3" x14ac:dyDescent="0.15">
      <c r="A15">
        <v>14</v>
      </c>
      <c r="B15" t="s">
        <v>42</v>
      </c>
      <c r="C15">
        <v>9</v>
      </c>
    </row>
    <row r="16" spans="1:3" x14ac:dyDescent="0.15">
      <c r="A16">
        <v>15</v>
      </c>
      <c r="B16" t="s">
        <v>43</v>
      </c>
      <c r="C16">
        <v>9</v>
      </c>
    </row>
    <row r="17" spans="1:12" x14ac:dyDescent="0.15">
      <c r="A17">
        <v>16</v>
      </c>
      <c r="B17" t="s">
        <v>44</v>
      </c>
      <c r="C17">
        <v>9</v>
      </c>
    </row>
    <row r="18" spans="1:12" x14ac:dyDescent="0.15">
      <c r="A18">
        <v>17</v>
      </c>
      <c r="B18" t="s">
        <v>45</v>
      </c>
      <c r="C18">
        <v>9</v>
      </c>
    </row>
    <row r="19" spans="1:12" x14ac:dyDescent="0.15">
      <c r="A19">
        <v>18</v>
      </c>
      <c r="B19" t="s">
        <v>46</v>
      </c>
      <c r="C19">
        <v>9</v>
      </c>
    </row>
    <row r="20" spans="1:12" x14ac:dyDescent="0.15">
      <c r="A20">
        <v>19</v>
      </c>
      <c r="B20" t="s">
        <v>47</v>
      </c>
      <c r="C20">
        <v>9</v>
      </c>
    </row>
    <row r="21" spans="1:12" x14ac:dyDescent="0.15">
      <c r="A21">
        <v>20</v>
      </c>
      <c r="B21" t="s">
        <v>48</v>
      </c>
      <c r="C21">
        <v>9</v>
      </c>
    </row>
    <row r="22" spans="1:12" x14ac:dyDescent="0.15">
      <c r="A22">
        <v>21</v>
      </c>
      <c r="B22" t="s">
        <v>49</v>
      </c>
      <c r="C22">
        <v>9</v>
      </c>
    </row>
    <row r="23" spans="1:12" x14ac:dyDescent="0.15">
      <c r="A23">
        <v>22</v>
      </c>
      <c r="B23" t="s">
        <v>50</v>
      </c>
      <c r="C23">
        <v>9</v>
      </c>
    </row>
    <row r="24" spans="1:12" x14ac:dyDescent="0.15">
      <c r="A24">
        <v>23</v>
      </c>
      <c r="B24" t="s">
        <v>51</v>
      </c>
      <c r="C24">
        <v>9</v>
      </c>
    </row>
    <row r="25" spans="1:12" x14ac:dyDescent="0.15">
      <c r="A25">
        <v>24</v>
      </c>
      <c r="B25" t="s">
        <v>52</v>
      </c>
      <c r="C25">
        <v>9</v>
      </c>
    </row>
    <row r="26" spans="1:12" x14ac:dyDescent="0.15">
      <c r="A26">
        <v>25</v>
      </c>
      <c r="B26" t="s">
        <v>53</v>
      </c>
      <c r="C26">
        <v>9</v>
      </c>
    </row>
    <row r="27" spans="1:12" x14ac:dyDescent="0.15">
      <c r="A27">
        <v>26</v>
      </c>
      <c r="B27" t="s">
        <v>54</v>
      </c>
      <c r="C27">
        <v>9</v>
      </c>
    </row>
    <row r="28" spans="1:12" x14ac:dyDescent="0.15">
      <c r="A28">
        <v>27</v>
      </c>
      <c r="B28" t="s">
        <v>55</v>
      </c>
      <c r="C28">
        <v>9</v>
      </c>
    </row>
    <row r="29" spans="1:12" x14ac:dyDescent="0.15">
      <c r="A29">
        <v>28</v>
      </c>
      <c r="B29" t="s">
        <v>56</v>
      </c>
      <c r="C29">
        <v>9</v>
      </c>
    </row>
    <row r="30" spans="1:12" x14ac:dyDescent="0.15">
      <c r="A30">
        <v>29</v>
      </c>
      <c r="B30" t="s">
        <v>57</v>
      </c>
      <c r="C30">
        <v>9</v>
      </c>
    </row>
    <row r="31" spans="1:12" x14ac:dyDescent="0.15">
      <c r="A31">
        <v>30</v>
      </c>
      <c r="B31" t="s">
        <v>58</v>
      </c>
      <c r="C31">
        <v>9</v>
      </c>
    </row>
    <row r="32" spans="1:12" ht="18" customHeight="1" x14ac:dyDescent="0.15">
      <c r="A32">
        <v>31</v>
      </c>
      <c r="B32" t="s">
        <v>59</v>
      </c>
      <c r="C32">
        <v>9</v>
      </c>
      <c r="E32" s="400" t="s">
        <v>203</v>
      </c>
      <c r="F32" s="400"/>
      <c r="G32" s="400"/>
      <c r="H32" s="400"/>
      <c r="I32" s="400"/>
      <c r="J32" s="400"/>
      <c r="K32" s="400"/>
      <c r="L32" s="400"/>
    </row>
    <row r="33" spans="1:10" x14ac:dyDescent="0.15">
      <c r="A33">
        <v>32</v>
      </c>
      <c r="B33" t="s">
        <v>60</v>
      </c>
      <c r="C33">
        <v>9</v>
      </c>
      <c r="E33" s="263"/>
      <c r="F33" s="263"/>
      <c r="G33" s="263"/>
      <c r="H33" s="263"/>
      <c r="I33" s="263"/>
    </row>
    <row r="34" spans="1:10" ht="13" customHeight="1" x14ac:dyDescent="0.15">
      <c r="A34">
        <v>33</v>
      </c>
      <c r="B34" t="s">
        <v>61</v>
      </c>
      <c r="C34">
        <v>9</v>
      </c>
      <c r="E34" s="398" t="s">
        <v>202</v>
      </c>
      <c r="F34" s="399"/>
      <c r="G34" s="399"/>
      <c r="H34" s="399"/>
      <c r="I34" s="399"/>
      <c r="J34" s="399"/>
    </row>
    <row r="35" spans="1:10" x14ac:dyDescent="0.15">
      <c r="A35">
        <v>34</v>
      </c>
      <c r="B35" t="s">
        <v>62</v>
      </c>
      <c r="C35">
        <v>9</v>
      </c>
      <c r="E35" s="399"/>
      <c r="F35" s="399"/>
      <c r="G35" s="399"/>
      <c r="H35" s="399"/>
      <c r="I35" s="399"/>
      <c r="J35" s="399"/>
    </row>
    <row r="36" spans="1:10" x14ac:dyDescent="0.15">
      <c r="A36">
        <v>35</v>
      </c>
      <c r="B36" t="s">
        <v>63</v>
      </c>
      <c r="C36">
        <v>9</v>
      </c>
      <c r="E36" s="263"/>
      <c r="F36" s="263"/>
      <c r="G36" s="263"/>
      <c r="H36" s="263"/>
      <c r="I36" s="263"/>
    </row>
    <row r="37" spans="1:10" x14ac:dyDescent="0.15">
      <c r="A37">
        <v>36</v>
      </c>
      <c r="B37" t="s">
        <v>64</v>
      </c>
      <c r="C37">
        <v>9</v>
      </c>
      <c r="E37" s="263"/>
      <c r="F37" s="263"/>
      <c r="G37" s="263"/>
      <c r="H37" s="263"/>
      <c r="I37" s="263"/>
    </row>
    <row r="38" spans="1:10" x14ac:dyDescent="0.15">
      <c r="A38">
        <v>37</v>
      </c>
      <c r="B38" t="s">
        <v>65</v>
      </c>
      <c r="C38">
        <v>9</v>
      </c>
      <c r="E38" s="263"/>
      <c r="F38" s="263"/>
      <c r="G38" s="263"/>
      <c r="H38" s="263"/>
      <c r="I38" s="263"/>
    </row>
    <row r="39" spans="1:10" ht="84" customHeight="1" x14ac:dyDescent="0.15">
      <c r="A39">
        <v>38</v>
      </c>
      <c r="B39" t="s">
        <v>66</v>
      </c>
      <c r="C39">
        <v>9</v>
      </c>
      <c r="E39" s="263"/>
      <c r="F39" s="263"/>
      <c r="G39" s="263"/>
      <c r="H39" s="263"/>
      <c r="I39" s="263"/>
    </row>
    <row r="40" spans="1:10" x14ac:dyDescent="0.15">
      <c r="A40">
        <v>39</v>
      </c>
      <c r="B40" t="s">
        <v>67</v>
      </c>
      <c r="C40">
        <v>9</v>
      </c>
      <c r="E40" s="263"/>
      <c r="F40" s="263"/>
      <c r="G40" s="263"/>
      <c r="H40" s="263"/>
      <c r="I40" s="263"/>
    </row>
    <row r="41" spans="1:10" x14ac:dyDescent="0.15">
      <c r="A41">
        <v>40</v>
      </c>
      <c r="B41" t="s">
        <v>68</v>
      </c>
      <c r="C41">
        <v>9</v>
      </c>
    </row>
    <row r="42" spans="1:10" x14ac:dyDescent="0.15">
      <c r="A42">
        <v>41</v>
      </c>
      <c r="B42" t="s">
        <v>69</v>
      </c>
      <c r="C42">
        <v>9</v>
      </c>
    </row>
    <row r="43" spans="1:10" x14ac:dyDescent="0.15">
      <c r="A43">
        <v>42</v>
      </c>
      <c r="B43" t="s">
        <v>70</v>
      </c>
      <c r="C43">
        <v>9</v>
      </c>
    </row>
    <row r="44" spans="1:10" x14ac:dyDescent="0.15">
      <c r="A44">
        <v>43</v>
      </c>
      <c r="B44" t="s">
        <v>71</v>
      </c>
      <c r="C44">
        <v>9</v>
      </c>
    </row>
    <row r="45" spans="1:10" x14ac:dyDescent="0.15">
      <c r="A45">
        <v>44</v>
      </c>
      <c r="B45" t="s">
        <v>72</v>
      </c>
      <c r="C45">
        <v>9</v>
      </c>
    </row>
    <row r="46" spans="1:10" ht="27" customHeight="1" x14ac:dyDescent="0.15">
      <c r="A46">
        <v>45</v>
      </c>
      <c r="B46" t="s">
        <v>73</v>
      </c>
      <c r="C46">
        <v>9</v>
      </c>
    </row>
    <row r="47" spans="1:10" x14ac:dyDescent="0.15">
      <c r="A47">
        <v>46</v>
      </c>
      <c r="B47" t="s">
        <v>74</v>
      </c>
      <c r="C47">
        <v>9</v>
      </c>
    </row>
    <row r="48" spans="1:10" x14ac:dyDescent="0.15">
      <c r="A48">
        <v>47</v>
      </c>
      <c r="B48" t="s">
        <v>75</v>
      </c>
      <c r="C48">
        <v>9</v>
      </c>
    </row>
    <row r="49" spans="1:3" x14ac:dyDescent="0.15">
      <c r="A49">
        <v>48</v>
      </c>
      <c r="B49" t="s">
        <v>76</v>
      </c>
      <c r="C49">
        <v>9</v>
      </c>
    </row>
    <row r="50" spans="1:3" x14ac:dyDescent="0.15">
      <c r="A50">
        <v>49</v>
      </c>
      <c r="B50" t="s">
        <v>77</v>
      </c>
      <c r="C50">
        <v>9</v>
      </c>
    </row>
    <row r="51" spans="1:3" x14ac:dyDescent="0.15">
      <c r="A51">
        <v>50</v>
      </c>
      <c r="B51" t="s">
        <v>78</v>
      </c>
      <c r="C51">
        <v>9</v>
      </c>
    </row>
    <row r="52" spans="1:3" x14ac:dyDescent="0.15">
      <c r="A52">
        <v>51</v>
      </c>
      <c r="B52" t="s">
        <v>79</v>
      </c>
      <c r="C52">
        <v>9</v>
      </c>
    </row>
    <row r="53" spans="1:3" x14ac:dyDescent="0.15">
      <c r="A53">
        <v>52</v>
      </c>
      <c r="B53" t="s">
        <v>80</v>
      </c>
      <c r="C53">
        <v>9</v>
      </c>
    </row>
  </sheetData>
  <mergeCells count="2">
    <mergeCell ref="E34:J35"/>
    <mergeCell ref="E32:L32"/>
  </mergeCells>
  <hyperlinks>
    <hyperlink ref="E34" r:id="rId1" xr:uid="{DF97424A-3327-114C-9568-39EC2E752A87}"/>
  </hyperlinks>
  <pageMargins left="0.78740157499999996" right="0.78740157499999996" top="0.984251969" bottom="0.984251969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7"/>
  <dimension ref="A1:C13"/>
  <sheetViews>
    <sheetView workbookViewId="0">
      <selection activeCell="G32" sqref="G32"/>
    </sheetView>
  </sheetViews>
  <sheetFormatPr baseColWidth="10" defaultRowHeight="13" x14ac:dyDescent="0.15"/>
  <sheetData>
    <row r="1" spans="1:3" ht="16" x14ac:dyDescent="0.2">
      <c r="A1" s="18" t="s">
        <v>31</v>
      </c>
      <c r="B1" s="19" t="s">
        <v>27</v>
      </c>
      <c r="C1" s="20" t="s">
        <v>32</v>
      </c>
    </row>
    <row r="2" spans="1:3" x14ac:dyDescent="0.15">
      <c r="A2">
        <v>1</v>
      </c>
      <c r="B2" t="s">
        <v>26</v>
      </c>
      <c r="C2">
        <v>9</v>
      </c>
    </row>
    <row r="3" spans="1:3" x14ac:dyDescent="0.15">
      <c r="A3">
        <v>2</v>
      </c>
      <c r="B3" t="s">
        <v>15</v>
      </c>
      <c r="C3">
        <v>9</v>
      </c>
    </row>
    <row r="4" spans="1:3" x14ac:dyDescent="0.15">
      <c r="A4">
        <v>3</v>
      </c>
      <c r="B4" t="s">
        <v>16</v>
      </c>
      <c r="C4">
        <v>9</v>
      </c>
    </row>
    <row r="5" spans="1:3" x14ac:dyDescent="0.15">
      <c r="A5">
        <v>4</v>
      </c>
      <c r="B5" t="s">
        <v>17</v>
      </c>
      <c r="C5">
        <v>9</v>
      </c>
    </row>
    <row r="6" spans="1:3" x14ac:dyDescent="0.15">
      <c r="A6">
        <v>5</v>
      </c>
      <c r="B6" t="s">
        <v>18</v>
      </c>
      <c r="C6">
        <v>9</v>
      </c>
    </row>
    <row r="7" spans="1:3" x14ac:dyDescent="0.15">
      <c r="A7">
        <v>6</v>
      </c>
      <c r="B7" t="s">
        <v>19</v>
      </c>
      <c r="C7">
        <v>9</v>
      </c>
    </row>
    <row r="8" spans="1:3" x14ac:dyDescent="0.15">
      <c r="A8">
        <v>7</v>
      </c>
      <c r="B8" t="s">
        <v>20</v>
      </c>
      <c r="C8">
        <v>9</v>
      </c>
    </row>
    <row r="9" spans="1:3" x14ac:dyDescent="0.15">
      <c r="A9">
        <v>8</v>
      </c>
      <c r="B9" t="s">
        <v>21</v>
      </c>
      <c r="C9">
        <v>9</v>
      </c>
    </row>
    <row r="10" spans="1:3" x14ac:dyDescent="0.15">
      <c r="A10">
        <v>9</v>
      </c>
      <c r="B10" t="s">
        <v>22</v>
      </c>
      <c r="C10">
        <v>9</v>
      </c>
    </row>
    <row r="11" spans="1:3" x14ac:dyDescent="0.15">
      <c r="A11">
        <v>10</v>
      </c>
      <c r="B11" t="s">
        <v>23</v>
      </c>
      <c r="C11">
        <v>9</v>
      </c>
    </row>
    <row r="12" spans="1:3" x14ac:dyDescent="0.15">
      <c r="A12">
        <v>11</v>
      </c>
      <c r="B12" t="s">
        <v>24</v>
      </c>
      <c r="C12">
        <v>9</v>
      </c>
    </row>
    <row r="13" spans="1:3" x14ac:dyDescent="0.15">
      <c r="A13">
        <v>12</v>
      </c>
      <c r="B13" t="s">
        <v>25</v>
      </c>
      <c r="C13">
        <v>9</v>
      </c>
    </row>
  </sheetData>
  <pageMargins left="0.78740157499999996" right="0.78740157499999996" top="0.984251969" bottom="0.984251969" header="0.3" footer="0.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11"/>
  <dimension ref="A1:F131"/>
  <sheetViews>
    <sheetView topLeftCell="A89" workbookViewId="0">
      <selection activeCell="H105" sqref="H105"/>
    </sheetView>
  </sheetViews>
  <sheetFormatPr baseColWidth="10" defaultRowHeight="13" x14ac:dyDescent="0.15"/>
  <cols>
    <col min="1" max="1" width="10.5" style="40" bestFit="1" customWidth="1"/>
    <col min="2" max="2" width="14.83203125" bestFit="1" customWidth="1"/>
    <col min="3" max="3" width="33.5" bestFit="1" customWidth="1"/>
    <col min="4" max="4" width="19.33203125" bestFit="1" customWidth="1"/>
  </cols>
  <sheetData>
    <row r="1" spans="1:3" x14ac:dyDescent="0.15">
      <c r="A1" s="39" t="s">
        <v>94</v>
      </c>
      <c r="B1" s="37" t="s">
        <v>95</v>
      </c>
    </row>
    <row r="2" spans="1:3" x14ac:dyDescent="0.15">
      <c r="A2" s="38">
        <v>40179</v>
      </c>
      <c r="B2" s="16" t="s">
        <v>84</v>
      </c>
    </row>
    <row r="3" spans="1:3" x14ac:dyDescent="0.15">
      <c r="A3" s="38">
        <v>40273</v>
      </c>
      <c r="B3" s="37" t="s">
        <v>85</v>
      </c>
    </row>
    <row r="4" spans="1:3" x14ac:dyDescent="0.15">
      <c r="A4" s="38">
        <v>40299</v>
      </c>
      <c r="B4" s="16" t="s">
        <v>86</v>
      </c>
    </row>
    <row r="5" spans="1:3" x14ac:dyDescent="0.15">
      <c r="A5" s="38">
        <v>40306</v>
      </c>
      <c r="B5" s="16" t="s">
        <v>87</v>
      </c>
    </row>
    <row r="6" spans="1:3" x14ac:dyDescent="0.15">
      <c r="A6" s="38">
        <v>40311</v>
      </c>
      <c r="B6" s="16" t="s">
        <v>88</v>
      </c>
    </row>
    <row r="7" spans="1:3" x14ac:dyDescent="0.15">
      <c r="A7" s="38">
        <v>40321</v>
      </c>
      <c r="B7" s="16" t="s">
        <v>89</v>
      </c>
    </row>
    <row r="8" spans="1:3" x14ac:dyDescent="0.15">
      <c r="A8" s="38">
        <v>40373</v>
      </c>
      <c r="B8" s="37" t="s">
        <v>96</v>
      </c>
    </row>
    <row r="9" spans="1:3" x14ac:dyDescent="0.15">
      <c r="A9" s="38">
        <v>40405</v>
      </c>
      <c r="B9" s="16" t="s">
        <v>90</v>
      </c>
    </row>
    <row r="10" spans="1:3" x14ac:dyDescent="0.15">
      <c r="A10" s="38">
        <v>40483</v>
      </c>
      <c r="B10" s="16" t="s">
        <v>91</v>
      </c>
    </row>
    <row r="11" spans="1:3" x14ac:dyDescent="0.15">
      <c r="A11" s="38">
        <v>40493</v>
      </c>
      <c r="B11" s="16" t="s">
        <v>92</v>
      </c>
    </row>
    <row r="12" spans="1:3" x14ac:dyDescent="0.15">
      <c r="A12" s="38">
        <v>40537</v>
      </c>
      <c r="B12" s="37" t="s">
        <v>93</v>
      </c>
    </row>
    <row r="16" spans="1:3" ht="23" x14ac:dyDescent="0.25">
      <c r="C16" s="261" t="s">
        <v>195</v>
      </c>
    </row>
    <row r="18" spans="3:3" x14ac:dyDescent="0.15">
      <c r="C18" t="s">
        <v>172</v>
      </c>
    </row>
    <row r="19" spans="3:3" x14ac:dyDescent="0.15">
      <c r="C19" t="s">
        <v>173</v>
      </c>
    </row>
    <row r="20" spans="3:3" x14ac:dyDescent="0.15">
      <c r="C20" t="s">
        <v>174</v>
      </c>
    </row>
    <row r="21" spans="3:3" x14ac:dyDescent="0.15">
      <c r="C21" t="s">
        <v>175</v>
      </c>
    </row>
    <row r="22" spans="3:3" x14ac:dyDescent="0.15">
      <c r="C22" t="s">
        <v>176</v>
      </c>
    </row>
    <row r="23" spans="3:3" x14ac:dyDescent="0.15">
      <c r="C23" t="s">
        <v>177</v>
      </c>
    </row>
    <row r="24" spans="3:3" x14ac:dyDescent="0.15">
      <c r="C24" t="s">
        <v>178</v>
      </c>
    </row>
    <row r="25" spans="3:3" x14ac:dyDescent="0.15">
      <c r="C25" t="s">
        <v>179</v>
      </c>
    </row>
    <row r="26" spans="3:3" x14ac:dyDescent="0.15">
      <c r="C26" t="s">
        <v>180</v>
      </c>
    </row>
    <row r="27" spans="3:3" x14ac:dyDescent="0.15">
      <c r="C27" t="s">
        <v>181</v>
      </c>
    </row>
    <row r="28" spans="3:3" x14ac:dyDescent="0.15">
      <c r="C28" t="s">
        <v>182</v>
      </c>
    </row>
    <row r="31" spans="3:3" ht="23" x14ac:dyDescent="0.25">
      <c r="C31" s="261" t="s">
        <v>183</v>
      </c>
    </row>
    <row r="33" spans="3:4" x14ac:dyDescent="0.15">
      <c r="C33" t="s">
        <v>184</v>
      </c>
    </row>
    <row r="34" spans="3:4" x14ac:dyDescent="0.15">
      <c r="C34" t="s">
        <v>185</v>
      </c>
    </row>
    <row r="35" spans="3:4" x14ac:dyDescent="0.15">
      <c r="C35" t="s">
        <v>186</v>
      </c>
    </row>
    <row r="36" spans="3:4" x14ac:dyDescent="0.15">
      <c r="C36" t="s">
        <v>187</v>
      </c>
    </row>
    <row r="37" spans="3:4" x14ac:dyDescent="0.15">
      <c r="C37" t="s">
        <v>188</v>
      </c>
    </row>
    <row r="38" spans="3:4" x14ac:dyDescent="0.15">
      <c r="C38" t="s">
        <v>189</v>
      </c>
    </row>
    <row r="39" spans="3:4" x14ac:dyDescent="0.15">
      <c r="C39" t="s">
        <v>190</v>
      </c>
    </row>
    <row r="40" spans="3:4" x14ac:dyDescent="0.15">
      <c r="C40" t="s">
        <v>191</v>
      </c>
    </row>
    <row r="41" spans="3:4" x14ac:dyDescent="0.15">
      <c r="C41" t="s">
        <v>192</v>
      </c>
    </row>
    <row r="42" spans="3:4" x14ac:dyDescent="0.15">
      <c r="C42" t="s">
        <v>193</v>
      </c>
    </row>
    <row r="43" spans="3:4" x14ac:dyDescent="0.15">
      <c r="C43" t="s">
        <v>194</v>
      </c>
    </row>
    <row r="46" spans="3:4" ht="23" x14ac:dyDescent="0.25">
      <c r="C46" s="261" t="s">
        <v>196</v>
      </c>
    </row>
    <row r="48" spans="3:4" x14ac:dyDescent="0.15">
      <c r="C48" s="262">
        <v>43831</v>
      </c>
      <c r="D48" s="259" t="s">
        <v>160</v>
      </c>
    </row>
    <row r="49" spans="3:4" x14ac:dyDescent="0.15">
      <c r="C49" s="262">
        <v>43836</v>
      </c>
      <c r="D49" s="259" t="s">
        <v>161</v>
      </c>
    </row>
    <row r="50" spans="3:4" x14ac:dyDescent="0.15">
      <c r="C50" s="262">
        <v>43875</v>
      </c>
      <c r="D50" s="259" t="s">
        <v>162</v>
      </c>
    </row>
    <row r="51" spans="3:4" x14ac:dyDescent="0.15">
      <c r="C51" s="262">
        <v>43886</v>
      </c>
      <c r="D51" s="259" t="s">
        <v>163</v>
      </c>
    </row>
    <row r="52" spans="3:4" x14ac:dyDescent="0.15">
      <c r="C52" s="262">
        <v>43933</v>
      </c>
      <c r="D52" s="259" t="s">
        <v>164</v>
      </c>
    </row>
    <row r="53" spans="3:4" x14ac:dyDescent="0.15">
      <c r="C53" s="262">
        <v>43933</v>
      </c>
      <c r="D53" s="259" t="s">
        <v>165</v>
      </c>
    </row>
    <row r="54" spans="3:4" x14ac:dyDescent="0.15">
      <c r="C54" s="262">
        <v>43934</v>
      </c>
      <c r="D54" s="259" t="s">
        <v>85</v>
      </c>
    </row>
    <row r="55" spans="3:4" x14ac:dyDescent="0.15">
      <c r="C55" s="262">
        <v>43952</v>
      </c>
      <c r="D55" s="259" t="s">
        <v>166</v>
      </c>
    </row>
    <row r="56" spans="3:4" x14ac:dyDescent="0.15">
      <c r="C56" s="262">
        <v>43959</v>
      </c>
      <c r="D56" s="259" t="s">
        <v>167</v>
      </c>
    </row>
    <row r="57" spans="3:4" x14ac:dyDescent="0.15">
      <c r="C57" s="262">
        <v>43972</v>
      </c>
      <c r="D57" s="259" t="s">
        <v>88</v>
      </c>
    </row>
    <row r="58" spans="3:4" x14ac:dyDescent="0.15">
      <c r="C58" s="262">
        <v>43982</v>
      </c>
      <c r="D58" s="259" t="s">
        <v>89</v>
      </c>
    </row>
    <row r="59" spans="3:4" x14ac:dyDescent="0.15">
      <c r="C59" s="262">
        <v>43982</v>
      </c>
      <c r="D59" s="259" t="s">
        <v>168</v>
      </c>
    </row>
    <row r="60" spans="3:4" x14ac:dyDescent="0.15">
      <c r="C60" s="262">
        <v>43983</v>
      </c>
      <c r="D60" s="259" t="s">
        <v>109</v>
      </c>
    </row>
    <row r="61" spans="3:4" x14ac:dyDescent="0.15">
      <c r="C61" s="262">
        <v>44026</v>
      </c>
      <c r="D61" s="259" t="s">
        <v>111</v>
      </c>
    </row>
    <row r="62" spans="3:4" x14ac:dyDescent="0.15">
      <c r="C62" s="262">
        <v>44058</v>
      </c>
      <c r="D62" s="259" t="s">
        <v>90</v>
      </c>
    </row>
    <row r="63" spans="3:4" x14ac:dyDescent="0.15">
      <c r="C63" s="262">
        <v>44136</v>
      </c>
      <c r="D63" s="259" t="s">
        <v>169</v>
      </c>
    </row>
    <row r="64" spans="3:4" x14ac:dyDescent="0.15">
      <c r="C64" s="262">
        <v>44146</v>
      </c>
      <c r="D64" s="259" t="s">
        <v>170</v>
      </c>
    </row>
    <row r="65" spans="3:4" x14ac:dyDescent="0.15">
      <c r="C65" s="262">
        <v>44190</v>
      </c>
      <c r="D65" s="259" t="s">
        <v>93</v>
      </c>
    </row>
    <row r="66" spans="3:4" x14ac:dyDescent="0.15">
      <c r="C66" s="262">
        <v>44196</v>
      </c>
      <c r="D66" s="259" t="s">
        <v>171</v>
      </c>
    </row>
    <row r="71" spans="3:4" ht="23" x14ac:dyDescent="0.25">
      <c r="C71" s="261" t="s">
        <v>198</v>
      </c>
    </row>
    <row r="73" spans="3:4" x14ac:dyDescent="0.15">
      <c r="C73" t="s">
        <v>102</v>
      </c>
      <c r="D73" s="259" t="s">
        <v>101</v>
      </c>
    </row>
    <row r="74" spans="3:4" x14ac:dyDescent="0.15">
      <c r="C74" t="s">
        <v>103</v>
      </c>
      <c r="D74" t="s">
        <v>85</v>
      </c>
    </row>
    <row r="75" spans="3:4" x14ac:dyDescent="0.15">
      <c r="C75" t="s">
        <v>105</v>
      </c>
      <c r="D75" t="s">
        <v>104</v>
      </c>
    </row>
    <row r="76" spans="3:4" x14ac:dyDescent="0.15">
      <c r="C76" t="s">
        <v>106</v>
      </c>
      <c r="D76" s="260" t="s">
        <v>197</v>
      </c>
    </row>
    <row r="77" spans="3:4" x14ac:dyDescent="0.15">
      <c r="C77" t="s">
        <v>108</v>
      </c>
      <c r="D77" s="259" t="s">
        <v>107</v>
      </c>
    </row>
    <row r="78" spans="3:4" x14ac:dyDescent="0.15">
      <c r="C78" t="s">
        <v>110</v>
      </c>
      <c r="D78" t="s">
        <v>109</v>
      </c>
    </row>
    <row r="79" spans="3:4" x14ac:dyDescent="0.15">
      <c r="C79" t="s">
        <v>112</v>
      </c>
      <c r="D79" s="259" t="s">
        <v>111</v>
      </c>
    </row>
    <row r="80" spans="3:4" x14ac:dyDescent="0.15">
      <c r="C80" t="s">
        <v>113</v>
      </c>
      <c r="D80" s="259" t="s">
        <v>90</v>
      </c>
    </row>
    <row r="81" spans="3:6" x14ac:dyDescent="0.15">
      <c r="C81" t="s">
        <v>114</v>
      </c>
      <c r="D81" s="259" t="s">
        <v>91</v>
      </c>
    </row>
    <row r="82" spans="3:6" x14ac:dyDescent="0.15">
      <c r="C82" t="s">
        <v>116</v>
      </c>
      <c r="D82" s="259" t="s">
        <v>115</v>
      </c>
    </row>
    <row r="83" spans="3:6" x14ac:dyDescent="0.15">
      <c r="C83" t="s">
        <v>117</v>
      </c>
      <c r="D83" s="259" t="s">
        <v>93</v>
      </c>
    </row>
    <row r="87" spans="3:6" ht="23" x14ac:dyDescent="0.25">
      <c r="C87" s="261" t="s">
        <v>199</v>
      </c>
      <c r="F87" s="258"/>
    </row>
    <row r="89" spans="3:6" ht="15" x14ac:dyDescent="0.15">
      <c r="C89" t="s">
        <v>118</v>
      </c>
      <c r="D89" t="s">
        <v>119</v>
      </c>
    </row>
    <row r="90" spans="3:6" x14ac:dyDescent="0.15">
      <c r="C90" t="s">
        <v>122</v>
      </c>
      <c r="D90" t="s">
        <v>123</v>
      </c>
    </row>
    <row r="91" spans="3:6" ht="15" x14ac:dyDescent="0.15">
      <c r="C91" t="s">
        <v>126</v>
      </c>
      <c r="D91" t="s">
        <v>127</v>
      </c>
    </row>
    <row r="92" spans="3:6" x14ac:dyDescent="0.15">
      <c r="C92" t="s">
        <v>130</v>
      </c>
      <c r="D92" t="s">
        <v>131</v>
      </c>
    </row>
    <row r="93" spans="3:6" x14ac:dyDescent="0.15">
      <c r="C93" t="s">
        <v>134</v>
      </c>
      <c r="D93" t="s">
        <v>135</v>
      </c>
    </row>
    <row r="94" spans="3:6" x14ac:dyDescent="0.15">
      <c r="C94" t="s">
        <v>138</v>
      </c>
      <c r="D94" t="s">
        <v>139</v>
      </c>
    </row>
    <row r="95" spans="3:6" x14ac:dyDescent="0.15">
      <c r="C95" t="s">
        <v>142</v>
      </c>
      <c r="D95" t="s">
        <v>143</v>
      </c>
    </row>
    <row r="96" spans="3:6" x14ac:dyDescent="0.15">
      <c r="C96" t="s">
        <v>146</v>
      </c>
      <c r="D96" t="s">
        <v>147</v>
      </c>
    </row>
    <row r="97" spans="3:4" ht="15" x14ac:dyDescent="0.15">
      <c r="C97" t="s">
        <v>91</v>
      </c>
      <c r="D97" t="s">
        <v>150</v>
      </c>
    </row>
    <row r="98" spans="3:4" x14ac:dyDescent="0.15">
      <c r="C98" t="s">
        <v>153</v>
      </c>
      <c r="D98" t="s">
        <v>154</v>
      </c>
    </row>
    <row r="99" spans="3:4" x14ac:dyDescent="0.15">
      <c r="C99" t="s">
        <v>93</v>
      </c>
      <c r="D99" t="s">
        <v>157</v>
      </c>
    </row>
    <row r="103" spans="3:4" ht="23" x14ac:dyDescent="0.25">
      <c r="C103" s="261" t="s">
        <v>200</v>
      </c>
    </row>
    <row r="105" spans="3:4" ht="15" x14ac:dyDescent="0.15">
      <c r="C105" t="s">
        <v>118</v>
      </c>
      <c r="D105" t="s">
        <v>120</v>
      </c>
    </row>
    <row r="106" spans="3:4" x14ac:dyDescent="0.15">
      <c r="C106" t="s">
        <v>122</v>
      </c>
      <c r="D106" t="s">
        <v>124</v>
      </c>
    </row>
    <row r="107" spans="3:4" ht="15" x14ac:dyDescent="0.15">
      <c r="C107" t="s">
        <v>126</v>
      </c>
      <c r="D107" t="s">
        <v>128</v>
      </c>
    </row>
    <row r="108" spans="3:4" x14ac:dyDescent="0.15">
      <c r="C108" t="s">
        <v>130</v>
      </c>
      <c r="D108" t="s">
        <v>132</v>
      </c>
    </row>
    <row r="109" spans="3:4" x14ac:dyDescent="0.15">
      <c r="C109" t="s">
        <v>134</v>
      </c>
      <c r="D109" t="s">
        <v>136</v>
      </c>
    </row>
    <row r="110" spans="3:4" x14ac:dyDescent="0.15">
      <c r="C110" t="s">
        <v>138</v>
      </c>
      <c r="D110" t="s">
        <v>140</v>
      </c>
    </row>
    <row r="111" spans="3:4" x14ac:dyDescent="0.15">
      <c r="C111" t="s">
        <v>142</v>
      </c>
      <c r="D111" t="s">
        <v>144</v>
      </c>
    </row>
    <row r="112" spans="3:4" x14ac:dyDescent="0.15">
      <c r="C112" t="s">
        <v>146</v>
      </c>
      <c r="D112" t="s">
        <v>148</v>
      </c>
    </row>
    <row r="113" spans="3:4" ht="15" x14ac:dyDescent="0.15">
      <c r="C113" t="s">
        <v>91</v>
      </c>
      <c r="D113" t="s">
        <v>151</v>
      </c>
    </row>
    <row r="114" spans="3:4" x14ac:dyDescent="0.15">
      <c r="C114" t="s">
        <v>153</v>
      </c>
      <c r="D114" t="s">
        <v>155</v>
      </c>
    </row>
    <row r="115" spans="3:4" x14ac:dyDescent="0.15">
      <c r="C115" t="s">
        <v>93</v>
      </c>
      <c r="D115" t="s">
        <v>158</v>
      </c>
    </row>
    <row r="119" spans="3:4" ht="23" x14ac:dyDescent="0.25">
      <c r="C119" s="261" t="s">
        <v>201</v>
      </c>
    </row>
    <row r="121" spans="3:4" ht="15" x14ac:dyDescent="0.15">
      <c r="C121" t="s">
        <v>118</v>
      </c>
      <c r="D121" t="s">
        <v>121</v>
      </c>
    </row>
    <row r="122" spans="3:4" ht="15" x14ac:dyDescent="0.15">
      <c r="C122" t="s">
        <v>122</v>
      </c>
      <c r="D122" t="s">
        <v>125</v>
      </c>
    </row>
    <row r="123" spans="3:4" ht="15" x14ac:dyDescent="0.15">
      <c r="C123" t="s">
        <v>126</v>
      </c>
      <c r="D123" t="s">
        <v>129</v>
      </c>
    </row>
    <row r="124" spans="3:4" x14ac:dyDescent="0.15">
      <c r="C124" t="s">
        <v>130</v>
      </c>
      <c r="D124" t="s">
        <v>133</v>
      </c>
    </row>
    <row r="125" spans="3:4" x14ac:dyDescent="0.15">
      <c r="C125" t="s">
        <v>134</v>
      </c>
      <c r="D125" t="s">
        <v>137</v>
      </c>
    </row>
    <row r="126" spans="3:4" x14ac:dyDescent="0.15">
      <c r="C126" t="s">
        <v>138</v>
      </c>
      <c r="D126" t="s">
        <v>141</v>
      </c>
    </row>
    <row r="127" spans="3:4" x14ac:dyDescent="0.15">
      <c r="C127" t="s">
        <v>142</v>
      </c>
      <c r="D127" t="s">
        <v>145</v>
      </c>
    </row>
    <row r="128" spans="3:4" x14ac:dyDescent="0.15">
      <c r="C128" t="s">
        <v>146</v>
      </c>
      <c r="D128" t="s">
        <v>149</v>
      </c>
    </row>
    <row r="129" spans="3:4" ht="15" x14ac:dyDescent="0.15">
      <c r="C129" t="s">
        <v>91</v>
      </c>
      <c r="D129" t="s">
        <v>152</v>
      </c>
    </row>
    <row r="130" spans="3:4" x14ac:dyDescent="0.15">
      <c r="C130" t="s">
        <v>153</v>
      </c>
      <c r="D130" t="s">
        <v>156</v>
      </c>
    </row>
    <row r="131" spans="3:4" x14ac:dyDescent="0.15">
      <c r="C131" t="s">
        <v>93</v>
      </c>
      <c r="D131" t="s">
        <v>159</v>
      </c>
    </row>
  </sheetData>
  <hyperlinks>
    <hyperlink ref="D48" r:id="rId1" tooltip="Premier de l'An 2023" display="https://www.calendrier-365.fr/jours-feries/premier-de-l%27an.html" xr:uid="{EA5CFA37-A8BB-9641-ABB6-D63E63EF7F0E}"/>
    <hyperlink ref="D49" r:id="rId2" tooltip="Épiphanie 2023" display="https://www.calendrier-365.fr/jours-feries/%C3%A9piphanie.html" xr:uid="{E1FB5A03-2EC5-6944-9610-A74879D1555B}"/>
    <hyperlink ref="D50" r:id="rId3" tooltip="Saint-Valentin 2022" display="https://www.calendrier-365.fr/jours-feries/saint-valentin.html" xr:uid="{EF7B862A-3D26-5145-85BB-C8BBBA6B6441}"/>
    <hyperlink ref="D51" r:id="rId4" tooltip="Mardi Gras 2022" display="https://www.calendrier-365.fr/jours-feries/mardi-gras.html" xr:uid="{F5ADCC7B-0E44-AA4D-A5C9-D096812AA74F}"/>
    <hyperlink ref="D52" r:id="rId5" tooltip="Pâques 2022" display="https://www.calendrier-365.fr/jours-feries/p%C3%A2ques.html" xr:uid="{A76A5AB7-0844-8948-A3FD-10151A112958}"/>
    <hyperlink ref="D53" r:id="rId6" tooltip="Dimanche de Pâques 2022" display="https://www.calendrier-365.fr/jours-feries/dimanche-de-p%C3%A2ques.html" xr:uid="{C569826B-B3EB-7D4D-B00F-7100C31A8F95}"/>
    <hyperlink ref="D54" r:id="rId7" tooltip="Lundi de Pâques 2022" display="https://www.calendrier-365.fr/jours-feries/lundi-de-p%C3%A2ques.html" xr:uid="{67187476-5E05-D048-811B-FE1C8D2F5BCA}"/>
    <hyperlink ref="D55" r:id="rId8" tooltip="Fête du travail 2022" display="https://www.calendrier-365.fr/jours-feries/f%C3%AAte-du-travail.html" xr:uid="{3928389B-4CC0-B548-A822-FC2EEA17D30D}"/>
    <hyperlink ref="D56" r:id="rId9" tooltip="Victoire 1945 2022" display="https://www.calendrier-365.fr/jours-feries/victoire-1945.html" xr:uid="{CF399EFC-B4B1-C54D-AB40-AFFADCA31F40}"/>
    <hyperlink ref="D57" r:id="rId10" tooltip="Ascension 2022" display="https://www.calendrier-365.fr/jours-feries/ascension.html" xr:uid="{E94EC0C3-6CA6-ED46-8AE5-ECC39864635D}"/>
    <hyperlink ref="D58" r:id="rId11" tooltip="Pentecôte 2022" display="https://www.calendrier-365.fr/jours-feries/pentec%C3%B4te.html" xr:uid="{A239853C-2FAA-D549-A85B-3AE26CAEB0EC}"/>
    <hyperlink ref="D59" r:id="rId12" tooltip="Dimanche de Pentecôte 2022" display="https://www.calendrier-365.fr/jours-feries/dimanche-de-pentec%C3%B4te.html" xr:uid="{BB6C36A6-6085-DC48-8E6D-974C4F31D25F}"/>
    <hyperlink ref="D60" r:id="rId13" tooltip="Lundi de Pentecôte 2022" display="https://www.calendrier-365.fr/jours-feries/lundi-de-pentec%C3%B4te.html" xr:uid="{132B3EE8-C67F-814D-9098-BC907BCCEAEA}"/>
    <hyperlink ref="D61" r:id="rId14" tooltip="Fête Nationale 2022" display="https://www.calendrier-365.fr/jours-feries/f%C3%AAte-nationale.html" xr:uid="{2F57A5F2-8E03-9A45-9989-7DEB64F5FE68}"/>
    <hyperlink ref="D62" r:id="rId15" tooltip="Assomption 2022" display="https://www.calendrier-365.fr/jours-feries/assomption.html" xr:uid="{9FFA92EA-43BA-0D41-853A-C1F4D5606DFF}"/>
    <hyperlink ref="D63" r:id="rId16" tooltip="Toussaint 2022" display="https://www.calendrier-365.fr/jours-feries/toussaint.html" xr:uid="{94948E39-952B-144D-ABBB-54F62E9CF925}"/>
    <hyperlink ref="D64" r:id="rId17" tooltip="Armistice de 1918 2022" display="https://www.calendrier-365.fr/jours-feries/armistice-de-1918.html" xr:uid="{35ABAA88-FB68-9541-BF5D-111257E88EC9}"/>
    <hyperlink ref="D65" r:id="rId18" tooltip="Noël 2022" display="https://www.calendrier-365.fr/jours-feries/no%C3%ABl.html" xr:uid="{6ECA7F25-4285-3343-8D6B-C00C542997D3}"/>
    <hyperlink ref="D66" r:id="rId19" tooltip="Saint-Sylvestre 2022" display="https://www.calendrier-365.fr/jours-feries/saint-sylvestre.html" xr:uid="{2CF44DC6-82F6-B649-AC69-9C3FCC3808E4}"/>
    <hyperlink ref="D73" r:id="rId20" display="http://www.jour-ferie.info/jour-de-lan/" xr:uid="{4434BD04-DBF4-3F44-B2A8-C3A9DD00D677}"/>
    <hyperlink ref="D77" r:id="rId21" display="http://www.jour-ferie.info/jeudi-de-lascension/" xr:uid="{26FA6DF3-A318-6149-8647-1198F2B00CAE}"/>
    <hyperlink ref="D79" r:id="rId22" display="http://www.jour-ferie.info/fete-nationale/" xr:uid="{0A8ED21E-D281-E84D-9C70-1A6A1F42F013}"/>
    <hyperlink ref="D80" r:id="rId23" display="http://www.jour-ferie.info/fete-de-lassomption/" xr:uid="{B4976095-8241-5B4C-9CE5-BB7A2AF0A4F4}"/>
    <hyperlink ref="D81" r:id="rId24" display="http://www.jour-ferie.info/fete-de-la-toussaint/" xr:uid="{109BE024-5832-4942-848F-792563E462FB}"/>
    <hyperlink ref="D82" r:id="rId25" display="http://www.jour-ferie.info/larmistice-du-11-novembre/" xr:uid="{8A3DBEDE-76FF-A940-A910-C493CFAD37B4}"/>
    <hyperlink ref="D83" r:id="rId26" display="http://www.jour-ferie.info/fete-de-noel/" xr:uid="{39F8A5A6-2A9A-394C-9948-80FD3AA3A91B}"/>
  </hyperlinks>
  <pageMargins left="0.78740157499999996" right="0.78740157499999996" top="0.984251969" bottom="0.984251969" header="0.3" footer="0.3"/>
  <pageSetup paperSize="9" orientation="portrait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9">
    <tabColor theme="9" tint="0.39997558519241921"/>
  </sheetPr>
  <dimension ref="A1:N376"/>
  <sheetViews>
    <sheetView topLeftCell="A27" zoomScale="150" zoomScaleNormal="150" workbookViewId="0">
      <selection activeCell="L107" sqref="L107:M107"/>
    </sheetView>
  </sheetViews>
  <sheetFormatPr baseColWidth="10" defaultRowHeight="13" x14ac:dyDescent="0.15"/>
  <cols>
    <col min="1" max="1" width="14.33203125" bestFit="1" customWidth="1"/>
    <col min="8" max="8" width="9" bestFit="1" customWidth="1"/>
    <col min="9" max="9" width="14.1640625" bestFit="1" customWidth="1"/>
    <col min="11" max="11" width="14.1640625" customWidth="1"/>
    <col min="14" max="14" width="14" customWidth="1"/>
  </cols>
  <sheetData>
    <row r="1" spans="1:14" ht="16" thickBo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2" t="s">
        <v>0</v>
      </c>
      <c r="H1" s="1" t="s">
        <v>1</v>
      </c>
      <c r="I1" s="3" t="s">
        <v>8</v>
      </c>
    </row>
    <row r="2" spans="1:14" ht="15" x14ac:dyDescent="0.2">
      <c r="A2" s="41">
        <v>42737</v>
      </c>
      <c r="B2" s="6">
        <v>550</v>
      </c>
      <c r="C2" s="6">
        <v>82.72</v>
      </c>
      <c r="D2" s="6">
        <v>780</v>
      </c>
      <c r="E2" s="6">
        <v>360</v>
      </c>
      <c r="F2" s="8">
        <f>SUM(B2:E2)</f>
        <v>1772.72</v>
      </c>
      <c r="G2" s="6">
        <v>32</v>
      </c>
      <c r="H2" s="6">
        <v>2</v>
      </c>
      <c r="I2" s="7">
        <v>360</v>
      </c>
    </row>
    <row r="3" spans="1:14" ht="21" x14ac:dyDescent="0.25">
      <c r="A3" s="41">
        <f>A2+1</f>
        <v>42738</v>
      </c>
      <c r="B3" s="6">
        <v>280</v>
      </c>
      <c r="C3" s="6"/>
      <c r="D3" s="6">
        <v>300</v>
      </c>
      <c r="E3" s="6">
        <v>120</v>
      </c>
      <c r="F3" s="8">
        <f>SUM(B3:E3)</f>
        <v>700</v>
      </c>
      <c r="G3" s="6">
        <v>17</v>
      </c>
      <c r="H3" s="6"/>
      <c r="I3" s="7">
        <v>110</v>
      </c>
      <c r="K3" s="361" t="s">
        <v>288</v>
      </c>
    </row>
    <row r="4" spans="1:14" ht="15" x14ac:dyDescent="0.2">
      <c r="A4" s="41">
        <f>A3+1</f>
        <v>42739</v>
      </c>
      <c r="B4" s="6">
        <v>400</v>
      </c>
      <c r="C4" s="6">
        <v>272.3</v>
      </c>
      <c r="D4" s="6">
        <v>180</v>
      </c>
      <c r="E4" s="6">
        <v>100</v>
      </c>
      <c r="F4" s="8">
        <f>SUM(B4:E4)</f>
        <v>952.3</v>
      </c>
      <c r="G4" s="6">
        <v>24</v>
      </c>
      <c r="H4" s="6">
        <v>7</v>
      </c>
      <c r="I4" s="7">
        <v>100</v>
      </c>
    </row>
    <row r="5" spans="1:14" ht="15" x14ac:dyDescent="0.2">
      <c r="A5" s="41">
        <f>A4+1</f>
        <v>42740</v>
      </c>
      <c r="B5" s="6">
        <v>270</v>
      </c>
      <c r="C5" s="6">
        <v>164.3</v>
      </c>
      <c r="D5" s="6">
        <v>1310</v>
      </c>
      <c r="E5" s="6">
        <v>40</v>
      </c>
      <c r="F5" s="8">
        <f>SUM(B5:E5)</f>
        <v>1784.3</v>
      </c>
      <c r="G5" s="6">
        <v>32</v>
      </c>
      <c r="H5" s="6">
        <v>2</v>
      </c>
      <c r="I5" s="7">
        <v>40</v>
      </c>
    </row>
    <row r="6" spans="1:14" ht="22" thickBot="1" x14ac:dyDescent="0.25">
      <c r="A6" s="41">
        <f>A5+1</f>
        <v>42741</v>
      </c>
      <c r="B6" s="6">
        <v>290</v>
      </c>
      <c r="C6" s="6">
        <v>206.1</v>
      </c>
      <c r="D6" s="6">
        <v>820</v>
      </c>
      <c r="E6" s="6">
        <v>200</v>
      </c>
      <c r="F6" s="8">
        <f>SUM(B6:E6)</f>
        <v>1516.1</v>
      </c>
      <c r="G6" s="6">
        <v>31</v>
      </c>
      <c r="H6" s="6">
        <v>5</v>
      </c>
      <c r="I6" s="7">
        <v>200</v>
      </c>
      <c r="K6" s="12"/>
      <c r="L6" s="615">
        <f>L7+M7</f>
        <v>54</v>
      </c>
      <c r="M6" s="615"/>
      <c r="N6" s="5"/>
    </row>
    <row r="7" spans="1:14" ht="16" thickBot="1" x14ac:dyDescent="0.25">
      <c r="A7" s="405" t="s">
        <v>9</v>
      </c>
      <c r="B7" s="407">
        <f t="shared" ref="B7:I7" si="0">SUM(B2:B6)</f>
        <v>1790</v>
      </c>
      <c r="C7" s="407">
        <f>SUM(C2:C6)</f>
        <v>725.42</v>
      </c>
      <c r="D7" s="407">
        <f>SUM(D2:D6)</f>
        <v>3390</v>
      </c>
      <c r="E7" s="407">
        <f>SUM(E2:E6)</f>
        <v>820</v>
      </c>
      <c r="F7" s="440">
        <f t="shared" si="0"/>
        <v>6725.42</v>
      </c>
      <c r="G7" s="403">
        <f t="shared" si="0"/>
        <v>136</v>
      </c>
      <c r="H7" s="403">
        <f t="shared" si="0"/>
        <v>16</v>
      </c>
      <c r="I7" s="409">
        <f t="shared" si="0"/>
        <v>810</v>
      </c>
      <c r="K7" s="12"/>
      <c r="L7" s="357">
        <f>SUM(L9:L13)</f>
        <v>52</v>
      </c>
      <c r="M7" s="357">
        <f>SUM(M9:M13)</f>
        <v>2</v>
      </c>
      <c r="N7" s="364">
        <f>SUM(N9:N13)</f>
        <v>4823.6399999999994</v>
      </c>
    </row>
    <row r="8" spans="1:14" ht="16" thickBot="1" x14ac:dyDescent="0.25">
      <c r="A8" s="406" t="s">
        <v>9</v>
      </c>
      <c r="B8" s="408"/>
      <c r="C8" s="408"/>
      <c r="D8" s="408"/>
      <c r="E8" s="408"/>
      <c r="F8" s="441"/>
      <c r="G8" s="404"/>
      <c r="H8" s="404"/>
      <c r="I8" s="410"/>
      <c r="K8" s="374" t="s">
        <v>258</v>
      </c>
      <c r="L8" s="359">
        <v>90</v>
      </c>
      <c r="M8" s="359">
        <v>71.819999999999993</v>
      </c>
      <c r="N8" s="5"/>
    </row>
    <row r="9" spans="1:14" ht="15" x14ac:dyDescent="0.2">
      <c r="A9" s="23">
        <f>A6+3</f>
        <v>42744</v>
      </c>
      <c r="B9" s="6">
        <v>510</v>
      </c>
      <c r="C9" s="6">
        <v>40.659999999999997</v>
      </c>
      <c r="D9" s="6">
        <v>1050</v>
      </c>
      <c r="E9" s="6">
        <v>210</v>
      </c>
      <c r="F9" s="8">
        <f>SUM(B9:E9)</f>
        <v>1810.6599999999999</v>
      </c>
      <c r="G9" s="6">
        <v>33</v>
      </c>
      <c r="H9" s="6">
        <v>1</v>
      </c>
      <c r="I9" s="7">
        <v>200</v>
      </c>
      <c r="K9" s="176" t="s">
        <v>10</v>
      </c>
      <c r="L9" s="176">
        <v>22</v>
      </c>
      <c r="M9" s="176">
        <v>0</v>
      </c>
      <c r="N9" s="360">
        <f>L9*$L$109+M9*$M$109</f>
        <v>1980</v>
      </c>
    </row>
    <row r="10" spans="1:14" ht="15" x14ac:dyDescent="0.2">
      <c r="A10" s="41">
        <f t="shared" ref="A10:A27" si="1">A9+1</f>
        <v>42745</v>
      </c>
      <c r="B10" s="45">
        <v>410</v>
      </c>
      <c r="C10" s="45">
        <v>162.28</v>
      </c>
      <c r="D10" s="45">
        <v>260</v>
      </c>
      <c r="E10" s="45">
        <v>210</v>
      </c>
      <c r="F10" s="8">
        <f>SUM(B10:E10)</f>
        <v>1042.28</v>
      </c>
      <c r="G10" s="45">
        <v>23</v>
      </c>
      <c r="H10" s="45">
        <v>4</v>
      </c>
      <c r="I10" s="46">
        <v>200</v>
      </c>
      <c r="K10" s="176" t="s">
        <v>11</v>
      </c>
      <c r="L10" s="176">
        <v>10</v>
      </c>
      <c r="M10" s="176">
        <v>0</v>
      </c>
      <c r="N10" s="360">
        <f t="shared" ref="N10:N13" si="2">L10*$L$109+M10*$M$109</f>
        <v>900</v>
      </c>
    </row>
    <row r="11" spans="1:14" ht="15" x14ac:dyDescent="0.2">
      <c r="A11" s="41">
        <f t="shared" si="1"/>
        <v>42746</v>
      </c>
      <c r="B11" s="45">
        <v>360</v>
      </c>
      <c r="C11" s="45">
        <v>311.2</v>
      </c>
      <c r="D11" s="45">
        <v>560</v>
      </c>
      <c r="E11" s="45">
        <v>40</v>
      </c>
      <c r="F11" s="8">
        <f>SUM(B11:E11)</f>
        <v>1271.2</v>
      </c>
      <c r="G11" s="45">
        <v>28</v>
      </c>
      <c r="H11" s="45">
        <v>8</v>
      </c>
      <c r="I11" s="46">
        <v>40</v>
      </c>
      <c r="K11" s="176" t="s">
        <v>12</v>
      </c>
      <c r="L11" s="176">
        <v>20</v>
      </c>
      <c r="M11" s="176">
        <v>2</v>
      </c>
      <c r="N11" s="360">
        <f t="shared" si="2"/>
        <v>1943.6399999999999</v>
      </c>
    </row>
    <row r="12" spans="1:14" ht="15" x14ac:dyDescent="0.2">
      <c r="A12" s="41">
        <f t="shared" si="1"/>
        <v>42747</v>
      </c>
      <c r="B12" s="65"/>
      <c r="C12" s="65"/>
      <c r="D12" s="65"/>
      <c r="E12" s="65"/>
      <c r="F12" s="43">
        <f>SUM(B12:E12)</f>
        <v>0</v>
      </c>
      <c r="G12" s="65"/>
      <c r="H12" s="65"/>
      <c r="I12" s="66"/>
      <c r="K12" s="176" t="s">
        <v>13</v>
      </c>
      <c r="L12" s="176"/>
      <c r="M12" s="176"/>
      <c r="N12" s="360">
        <f t="shared" si="2"/>
        <v>0</v>
      </c>
    </row>
    <row r="13" spans="1:14" ht="16" thickBot="1" x14ac:dyDescent="0.25">
      <c r="A13" s="41">
        <f t="shared" si="1"/>
        <v>42748</v>
      </c>
      <c r="B13" s="136"/>
      <c r="C13" s="136"/>
      <c r="D13" s="136"/>
      <c r="E13" s="136"/>
      <c r="F13" s="43">
        <f>SUM(B13:E13)</f>
        <v>0</v>
      </c>
      <c r="G13" s="136"/>
      <c r="H13" s="136"/>
      <c r="I13" s="137"/>
      <c r="K13" s="176" t="s">
        <v>14</v>
      </c>
      <c r="L13" s="176"/>
      <c r="M13" s="176"/>
      <c r="N13" s="360">
        <f t="shared" si="2"/>
        <v>0</v>
      </c>
    </row>
    <row r="14" spans="1:14" x14ac:dyDescent="0.15">
      <c r="A14" s="405"/>
      <c r="B14" s="407">
        <f t="shared" ref="B14:I14" si="3">SUM(B9:B13)</f>
        <v>1280</v>
      </c>
      <c r="C14" s="407">
        <f t="shared" si="3"/>
        <v>514.14</v>
      </c>
      <c r="D14" s="407">
        <f t="shared" si="3"/>
        <v>1870</v>
      </c>
      <c r="E14" s="407">
        <f t="shared" si="3"/>
        <v>460</v>
      </c>
      <c r="F14" s="440">
        <f t="shared" si="3"/>
        <v>4124.1399999999994</v>
      </c>
      <c r="G14" s="403">
        <f t="shared" si="3"/>
        <v>84</v>
      </c>
      <c r="H14" s="403">
        <f t="shared" si="3"/>
        <v>13</v>
      </c>
      <c r="I14" s="409">
        <f t="shared" si="3"/>
        <v>440</v>
      </c>
    </row>
    <row r="15" spans="1:14" ht="22" thickBot="1" x14ac:dyDescent="0.2">
      <c r="A15" s="406"/>
      <c r="B15" s="408"/>
      <c r="C15" s="408"/>
      <c r="D15" s="408"/>
      <c r="E15" s="408"/>
      <c r="F15" s="441"/>
      <c r="G15" s="404"/>
      <c r="H15" s="404"/>
      <c r="I15" s="410"/>
      <c r="L15" s="615">
        <f>L16+M16</f>
        <v>98</v>
      </c>
      <c r="M15" s="615"/>
    </row>
    <row r="16" spans="1:14" ht="16" thickBot="1" x14ac:dyDescent="0.25">
      <c r="A16" s="41">
        <f>A13+3</f>
        <v>42751</v>
      </c>
      <c r="B16" s="6">
        <v>290</v>
      </c>
      <c r="C16" s="6">
        <v>243.24</v>
      </c>
      <c r="D16" s="6">
        <v>400</v>
      </c>
      <c r="E16" s="6">
        <v>100</v>
      </c>
      <c r="F16" s="8">
        <f>SUM(B16:E16)</f>
        <v>1033.24</v>
      </c>
      <c r="G16" s="6">
        <v>22</v>
      </c>
      <c r="H16" s="6">
        <v>6</v>
      </c>
      <c r="I16" s="7">
        <v>100</v>
      </c>
      <c r="K16" s="12"/>
      <c r="L16" s="357">
        <f>SUM(L18:L22)</f>
        <v>92</v>
      </c>
      <c r="M16" s="357">
        <f>SUM(M18:M22)</f>
        <v>6</v>
      </c>
      <c r="N16" s="364">
        <f>SUM(N18:N22)</f>
        <v>8710.92</v>
      </c>
    </row>
    <row r="17" spans="1:14" ht="15" x14ac:dyDescent="0.2">
      <c r="A17" s="41">
        <f t="shared" si="1"/>
        <v>42752</v>
      </c>
      <c r="B17" s="45">
        <v>292.2</v>
      </c>
      <c r="C17" s="45">
        <v>220.5</v>
      </c>
      <c r="D17" s="45">
        <v>420</v>
      </c>
      <c r="E17" s="45">
        <v>170</v>
      </c>
      <c r="F17" s="8">
        <f>SUM(B17:E17)</f>
        <v>1102.7</v>
      </c>
      <c r="G17" s="45">
        <v>23</v>
      </c>
      <c r="H17" s="45">
        <v>5</v>
      </c>
      <c r="I17" s="46">
        <v>150</v>
      </c>
      <c r="K17" s="374" t="s">
        <v>276</v>
      </c>
      <c r="L17" s="359">
        <v>90</v>
      </c>
      <c r="M17" s="359">
        <v>71.819999999999993</v>
      </c>
      <c r="N17" s="5"/>
    </row>
    <row r="18" spans="1:14" ht="15" x14ac:dyDescent="0.2">
      <c r="A18" s="41">
        <f t="shared" si="1"/>
        <v>42753</v>
      </c>
      <c r="B18" s="45">
        <v>260</v>
      </c>
      <c r="C18" s="45">
        <v>77.8</v>
      </c>
      <c r="D18" s="45">
        <v>700</v>
      </c>
      <c r="E18" s="45">
        <v>140</v>
      </c>
      <c r="F18" s="8">
        <f>SUM(B18:E18)</f>
        <v>1177.8</v>
      </c>
      <c r="G18" s="45">
        <v>25</v>
      </c>
      <c r="H18" s="45">
        <v>2</v>
      </c>
      <c r="I18" s="46">
        <v>140</v>
      </c>
      <c r="K18" s="176" t="s">
        <v>10</v>
      </c>
      <c r="L18" s="176">
        <v>20</v>
      </c>
      <c r="M18" s="176">
        <v>1</v>
      </c>
      <c r="N18" s="360">
        <f>L18*$L$109+M18*$M$109</f>
        <v>1871.82</v>
      </c>
    </row>
    <row r="19" spans="1:14" ht="15" x14ac:dyDescent="0.2">
      <c r="A19" s="41">
        <f t="shared" si="1"/>
        <v>42754</v>
      </c>
      <c r="B19" s="45">
        <v>450</v>
      </c>
      <c r="C19" s="45">
        <v>120.22</v>
      </c>
      <c r="D19" s="45">
        <v>1220</v>
      </c>
      <c r="E19" s="45">
        <v>40</v>
      </c>
      <c r="F19" s="8">
        <f>SUM(B19:E19)</f>
        <v>1830.22</v>
      </c>
      <c r="G19" s="45">
        <v>35</v>
      </c>
      <c r="H19" s="45">
        <v>3</v>
      </c>
      <c r="I19" s="46">
        <v>40</v>
      </c>
      <c r="K19" s="176" t="s">
        <v>11</v>
      </c>
      <c r="L19" s="176">
        <v>34</v>
      </c>
      <c r="M19" s="176">
        <v>1</v>
      </c>
      <c r="N19" s="360">
        <f t="shared" ref="N19:N22" si="4">L19*$L$109+M19*$M$109</f>
        <v>3131.82</v>
      </c>
    </row>
    <row r="20" spans="1:14" ht="16" thickBot="1" x14ac:dyDescent="0.25">
      <c r="A20" s="41">
        <f t="shared" si="1"/>
        <v>42755</v>
      </c>
      <c r="B20" s="138">
        <v>310</v>
      </c>
      <c r="C20" s="67">
        <v>341.66</v>
      </c>
      <c r="D20" s="67">
        <v>770</v>
      </c>
      <c r="E20" s="67">
        <v>130</v>
      </c>
      <c r="F20" s="8">
        <f>SUM(B20:E20)</f>
        <v>1551.66</v>
      </c>
      <c r="G20" s="67">
        <v>31</v>
      </c>
      <c r="H20" s="67">
        <v>8</v>
      </c>
      <c r="I20" s="68">
        <v>140</v>
      </c>
      <c r="K20" s="176" t="s">
        <v>12</v>
      </c>
      <c r="L20" s="176">
        <v>15</v>
      </c>
      <c r="M20" s="176">
        <v>2</v>
      </c>
      <c r="N20" s="360">
        <f t="shared" si="4"/>
        <v>1493.6399999999999</v>
      </c>
    </row>
    <row r="21" spans="1:14" ht="15" x14ac:dyDescent="0.2">
      <c r="A21" s="405"/>
      <c r="B21" s="407">
        <f t="shared" ref="B21:I21" si="5">SUM(B16:B20)</f>
        <v>1602.2</v>
      </c>
      <c r="C21" s="407">
        <f t="shared" si="5"/>
        <v>1003.4200000000001</v>
      </c>
      <c r="D21" s="407">
        <f t="shared" si="5"/>
        <v>3510</v>
      </c>
      <c r="E21" s="407">
        <f>SUM(E16:E20)</f>
        <v>580</v>
      </c>
      <c r="F21" s="407">
        <f t="shared" si="5"/>
        <v>6695.62</v>
      </c>
      <c r="G21" s="403">
        <f t="shared" si="5"/>
        <v>136</v>
      </c>
      <c r="H21" s="403">
        <f t="shared" si="5"/>
        <v>24</v>
      </c>
      <c r="I21" s="401">
        <f t="shared" si="5"/>
        <v>570</v>
      </c>
      <c r="K21" s="176" t="s">
        <v>13</v>
      </c>
      <c r="L21" s="176">
        <v>23</v>
      </c>
      <c r="M21" s="176">
        <v>2</v>
      </c>
      <c r="N21" s="360">
        <f t="shared" si="4"/>
        <v>2213.64</v>
      </c>
    </row>
    <row r="22" spans="1:14" ht="16" thickBot="1" x14ac:dyDescent="0.25">
      <c r="A22" s="406"/>
      <c r="B22" s="414"/>
      <c r="C22" s="414"/>
      <c r="D22" s="414"/>
      <c r="E22" s="414"/>
      <c r="F22" s="408"/>
      <c r="G22" s="415"/>
      <c r="H22" s="415"/>
      <c r="I22" s="416"/>
      <c r="K22" s="176" t="s">
        <v>14</v>
      </c>
      <c r="L22" s="176"/>
      <c r="M22" s="176"/>
      <c r="N22" s="360">
        <f t="shared" si="4"/>
        <v>0</v>
      </c>
    </row>
    <row r="23" spans="1:14" ht="15" x14ac:dyDescent="0.2">
      <c r="A23" s="41">
        <f>A20+3</f>
        <v>42758</v>
      </c>
      <c r="B23" s="45">
        <v>270</v>
      </c>
      <c r="C23" s="45">
        <v>269.32</v>
      </c>
      <c r="D23" s="45">
        <v>840</v>
      </c>
      <c r="E23" s="45"/>
      <c r="F23" s="8">
        <f>SUM(B23:E23)</f>
        <v>1379.32</v>
      </c>
      <c r="G23" s="45">
        <v>33</v>
      </c>
      <c r="H23" s="45">
        <v>7</v>
      </c>
      <c r="I23" s="45"/>
    </row>
    <row r="24" spans="1:14" ht="21" x14ac:dyDescent="0.2">
      <c r="A24" s="41">
        <f t="shared" si="1"/>
        <v>42759</v>
      </c>
      <c r="B24" s="6">
        <v>560</v>
      </c>
      <c r="C24" s="6">
        <v>121.62</v>
      </c>
      <c r="D24" s="6">
        <v>210</v>
      </c>
      <c r="E24" s="6">
        <v>40</v>
      </c>
      <c r="F24" s="8">
        <f>SUM(B24:E24)</f>
        <v>931.62</v>
      </c>
      <c r="G24" s="6">
        <v>19</v>
      </c>
      <c r="H24" s="6">
        <v>3</v>
      </c>
      <c r="I24" s="7">
        <v>40</v>
      </c>
      <c r="L24" s="615">
        <f>L25+M25</f>
        <v>86</v>
      </c>
      <c r="M24" s="615"/>
    </row>
    <row r="25" spans="1:14" ht="16" thickBot="1" x14ac:dyDescent="0.25">
      <c r="A25" s="41">
        <f t="shared" si="1"/>
        <v>42760</v>
      </c>
      <c r="B25" s="45">
        <v>380</v>
      </c>
      <c r="C25" s="45">
        <v>395.32</v>
      </c>
      <c r="D25" s="45">
        <v>560</v>
      </c>
      <c r="E25" s="45">
        <v>80</v>
      </c>
      <c r="F25" s="8">
        <f>SUM(B25:E25)</f>
        <v>1415.32</v>
      </c>
      <c r="G25" s="45">
        <v>32</v>
      </c>
      <c r="H25" s="45">
        <v>10</v>
      </c>
      <c r="I25" s="46">
        <v>90</v>
      </c>
      <c r="K25" s="5"/>
      <c r="L25" s="357">
        <f>SUM(L27:L31)</f>
        <v>79</v>
      </c>
      <c r="M25" s="357">
        <f>SUM(M27:M31)</f>
        <v>7</v>
      </c>
      <c r="N25" s="364">
        <f>SUM(N27:N31)</f>
        <v>7612.74</v>
      </c>
    </row>
    <row r="26" spans="1:14" ht="15" x14ac:dyDescent="0.2">
      <c r="A26" s="41">
        <f t="shared" si="1"/>
        <v>42761</v>
      </c>
      <c r="B26" s="45">
        <v>330</v>
      </c>
      <c r="C26" s="45">
        <v>236.92</v>
      </c>
      <c r="D26" s="45">
        <v>920</v>
      </c>
      <c r="E26" s="45">
        <v>370</v>
      </c>
      <c r="F26" s="8">
        <f>SUM(B26:E26)</f>
        <v>1856.92</v>
      </c>
      <c r="G26" s="45">
        <v>37</v>
      </c>
      <c r="H26" s="45">
        <v>6</v>
      </c>
      <c r="I26" s="46">
        <v>370</v>
      </c>
      <c r="K26" s="374" t="s">
        <v>253</v>
      </c>
      <c r="L26" s="362">
        <v>90</v>
      </c>
      <c r="M26" s="362">
        <v>71.819999999999993</v>
      </c>
      <c r="N26" s="5"/>
    </row>
    <row r="27" spans="1:14" ht="16" thickBot="1" x14ac:dyDescent="0.25">
      <c r="A27" s="41">
        <f t="shared" si="1"/>
        <v>42762</v>
      </c>
      <c r="B27" s="45">
        <v>400</v>
      </c>
      <c r="C27" s="45">
        <v>243.86</v>
      </c>
      <c r="D27" s="45">
        <v>770</v>
      </c>
      <c r="E27" s="45">
        <v>230</v>
      </c>
      <c r="F27" s="8">
        <f>SUM(B27:E27)</f>
        <v>1643.8600000000001</v>
      </c>
      <c r="G27" s="45">
        <v>29</v>
      </c>
      <c r="H27" s="45">
        <v>4</v>
      </c>
      <c r="I27" s="46">
        <v>220</v>
      </c>
      <c r="K27" s="176" t="s">
        <v>10</v>
      </c>
      <c r="L27" s="176">
        <v>20</v>
      </c>
      <c r="M27" s="176">
        <v>1</v>
      </c>
      <c r="N27" s="360">
        <f>L27*$L$109+M27*$M$109</f>
        <v>1871.82</v>
      </c>
    </row>
    <row r="28" spans="1:14" ht="15" x14ac:dyDescent="0.2">
      <c r="A28" s="405"/>
      <c r="B28" s="407">
        <f t="shared" ref="B28:I28" si="6">SUM(B23:B27)</f>
        <v>1940</v>
      </c>
      <c r="C28" s="407">
        <f t="shared" si="6"/>
        <v>1267.04</v>
      </c>
      <c r="D28" s="407">
        <f t="shared" si="6"/>
        <v>3300</v>
      </c>
      <c r="E28" s="407">
        <f t="shared" si="6"/>
        <v>720</v>
      </c>
      <c r="F28" s="407">
        <f t="shared" si="6"/>
        <v>7227.0400000000009</v>
      </c>
      <c r="G28" s="403">
        <f t="shared" si="6"/>
        <v>150</v>
      </c>
      <c r="H28" s="403">
        <f t="shared" si="6"/>
        <v>30</v>
      </c>
      <c r="I28" s="401">
        <f t="shared" si="6"/>
        <v>720</v>
      </c>
      <c r="K28" s="176" t="s">
        <v>11</v>
      </c>
      <c r="L28" s="176">
        <v>21</v>
      </c>
      <c r="M28" s="176">
        <v>3</v>
      </c>
      <c r="N28" s="360">
        <f t="shared" ref="N28:N31" si="7">L28*$L$109+M28*$M$109</f>
        <v>2105.46</v>
      </c>
    </row>
    <row r="29" spans="1:14" ht="16" thickBot="1" x14ac:dyDescent="0.25">
      <c r="A29" s="406"/>
      <c r="B29" s="408"/>
      <c r="C29" s="408"/>
      <c r="D29" s="408"/>
      <c r="E29" s="408"/>
      <c r="F29" s="408"/>
      <c r="G29" s="404"/>
      <c r="H29" s="404"/>
      <c r="I29" s="402"/>
      <c r="K29" s="176" t="s">
        <v>12</v>
      </c>
      <c r="L29" s="176"/>
      <c r="M29" s="176"/>
      <c r="N29" s="360">
        <f t="shared" si="7"/>
        <v>0</v>
      </c>
    </row>
    <row r="30" spans="1:14" ht="15" x14ac:dyDescent="0.2">
      <c r="A30" s="41">
        <f>A27+3</f>
        <v>42765</v>
      </c>
      <c r="B30" s="45">
        <v>540</v>
      </c>
      <c r="C30" s="45">
        <v>118.46</v>
      </c>
      <c r="D30" s="45">
        <v>390</v>
      </c>
      <c r="E30" s="45">
        <v>160</v>
      </c>
      <c r="F30" s="8">
        <f>SUM(B30:E30)</f>
        <v>1208.46</v>
      </c>
      <c r="G30" s="45">
        <v>23</v>
      </c>
      <c r="H30" s="45">
        <v>3</v>
      </c>
      <c r="I30" s="46">
        <v>160</v>
      </c>
      <c r="K30" s="176" t="s">
        <v>13</v>
      </c>
      <c r="L30" s="176">
        <v>20</v>
      </c>
      <c r="M30" s="176">
        <v>2</v>
      </c>
      <c r="N30" s="360">
        <f t="shared" si="7"/>
        <v>1943.6399999999999</v>
      </c>
    </row>
    <row r="31" spans="1:14" ht="16" thickBot="1" x14ac:dyDescent="0.25">
      <c r="A31" s="41">
        <f>A30+1</f>
        <v>42766</v>
      </c>
      <c r="B31" s="45">
        <v>170</v>
      </c>
      <c r="C31" s="45">
        <v>232.7</v>
      </c>
      <c r="D31" s="45">
        <v>610</v>
      </c>
      <c r="E31" s="45">
        <v>80</v>
      </c>
      <c r="F31" s="8">
        <f>SUM(B31:E31)</f>
        <v>1092.7</v>
      </c>
      <c r="G31" s="45">
        <v>24</v>
      </c>
      <c r="H31" s="45">
        <v>5</v>
      </c>
      <c r="I31" s="46">
        <v>80</v>
      </c>
      <c r="K31" s="176" t="s">
        <v>14</v>
      </c>
      <c r="L31" s="176">
        <v>18</v>
      </c>
      <c r="M31" s="176">
        <v>1</v>
      </c>
      <c r="N31" s="360">
        <f t="shared" si="7"/>
        <v>1691.82</v>
      </c>
    </row>
    <row r="32" spans="1:14" x14ac:dyDescent="0.15">
      <c r="A32" s="405"/>
      <c r="B32" s="407">
        <f t="shared" ref="B32:I32" si="8">SUM(B30:B31)</f>
        <v>710</v>
      </c>
      <c r="C32" s="407">
        <f t="shared" si="8"/>
        <v>351.15999999999997</v>
      </c>
      <c r="D32" s="407">
        <f t="shared" si="8"/>
        <v>1000</v>
      </c>
      <c r="E32" s="407">
        <f t="shared" si="8"/>
        <v>240</v>
      </c>
      <c r="F32" s="407">
        <f t="shared" si="8"/>
        <v>2301.16</v>
      </c>
      <c r="G32" s="403">
        <f t="shared" si="8"/>
        <v>47</v>
      </c>
      <c r="H32" s="403">
        <f t="shared" si="8"/>
        <v>8</v>
      </c>
      <c r="I32" s="401">
        <f t="shared" si="8"/>
        <v>240</v>
      </c>
    </row>
    <row r="33" spans="1:14" ht="22" thickBot="1" x14ac:dyDescent="0.2">
      <c r="A33" s="406"/>
      <c r="B33" s="408"/>
      <c r="C33" s="408"/>
      <c r="D33" s="408"/>
      <c r="E33" s="408"/>
      <c r="F33" s="408"/>
      <c r="G33" s="404"/>
      <c r="H33" s="404"/>
      <c r="I33" s="402"/>
      <c r="L33" s="615">
        <f>L34+M34</f>
        <v>82</v>
      </c>
      <c r="M33" s="615"/>
    </row>
    <row r="34" spans="1:14" ht="15" x14ac:dyDescent="0.2">
      <c r="A34" s="41">
        <v>42767</v>
      </c>
      <c r="B34" s="6">
        <v>320</v>
      </c>
      <c r="C34" s="6">
        <v>116.7</v>
      </c>
      <c r="D34" s="6">
        <v>348</v>
      </c>
      <c r="E34" s="6">
        <v>60</v>
      </c>
      <c r="F34" s="4">
        <f>SUM(B34:E34)</f>
        <v>844.7</v>
      </c>
      <c r="G34" s="6">
        <v>17</v>
      </c>
      <c r="H34" s="6">
        <v>3</v>
      </c>
      <c r="I34" s="7">
        <v>60</v>
      </c>
      <c r="K34" s="374" t="s">
        <v>290</v>
      </c>
      <c r="L34" s="357">
        <f>SUM(L36:L40)</f>
        <v>72</v>
      </c>
      <c r="M34" s="357">
        <f>SUM(M36:M40)</f>
        <v>10</v>
      </c>
      <c r="N34" s="364">
        <f>SUM(N36:N40)</f>
        <v>7198.1999999999989</v>
      </c>
    </row>
    <row r="35" spans="1:14" ht="15" x14ac:dyDescent="0.2">
      <c r="A35" s="41">
        <f t="shared" ref="A35:A43" si="9">A34+1</f>
        <v>42768</v>
      </c>
      <c r="B35" s="6">
        <v>350</v>
      </c>
      <c r="C35" s="6">
        <v>243.96</v>
      </c>
      <c r="D35" s="6">
        <v>900</v>
      </c>
      <c r="E35" s="6">
        <v>290</v>
      </c>
      <c r="F35" s="4">
        <f>SUM(B35:E35)</f>
        <v>1783.96</v>
      </c>
      <c r="G35" s="6">
        <v>36</v>
      </c>
      <c r="H35" s="6">
        <v>6</v>
      </c>
      <c r="I35" s="7">
        <v>290</v>
      </c>
      <c r="K35" s="176" t="s">
        <v>10</v>
      </c>
      <c r="L35" s="359">
        <v>90</v>
      </c>
      <c r="M35" s="359">
        <v>71.819999999999993</v>
      </c>
      <c r="N35" s="5"/>
    </row>
    <row r="36" spans="1:14" ht="16" thickBot="1" x14ac:dyDescent="0.25">
      <c r="A36" s="41">
        <f t="shared" si="9"/>
        <v>42769</v>
      </c>
      <c r="B36" s="45">
        <v>370</v>
      </c>
      <c r="C36" s="45"/>
      <c r="D36" s="45">
        <v>120.22</v>
      </c>
      <c r="E36" s="45">
        <v>740</v>
      </c>
      <c r="F36" s="4">
        <f>SUM(B36:E36)</f>
        <v>1230.22</v>
      </c>
      <c r="G36" s="45">
        <v>26</v>
      </c>
      <c r="H36" s="45">
        <v>3</v>
      </c>
      <c r="I36" s="46">
        <v>140</v>
      </c>
      <c r="K36" s="176" t="s">
        <v>11</v>
      </c>
      <c r="L36" s="176">
        <v>24</v>
      </c>
      <c r="M36" s="176">
        <v>4</v>
      </c>
      <c r="N36" s="360">
        <f>L36*$L$109+M36*$M$109</f>
        <v>2447.2799999999997</v>
      </c>
    </row>
    <row r="37" spans="1:14" ht="15" x14ac:dyDescent="0.2">
      <c r="A37" s="405"/>
      <c r="B37" s="407">
        <f>SUM(B34:B36)</f>
        <v>1040</v>
      </c>
      <c r="C37" s="407">
        <f>SUM(C34:C36)</f>
        <v>360.66</v>
      </c>
      <c r="D37" s="407">
        <f>SUM(D34:D36)</f>
        <v>1368.22</v>
      </c>
      <c r="E37" s="407">
        <f>SUM(E34:E36)</f>
        <v>1090</v>
      </c>
      <c r="F37" s="407">
        <f>SUM(F34:F36)</f>
        <v>3858.88</v>
      </c>
      <c r="G37" s="403">
        <f>SUM(G34:G36)+G34</f>
        <v>96</v>
      </c>
      <c r="H37" s="403">
        <f>SUM(H34:H36)</f>
        <v>12</v>
      </c>
      <c r="I37" s="401">
        <f>SUM(I34:I36)</f>
        <v>490</v>
      </c>
      <c r="K37" s="176" t="s">
        <v>12</v>
      </c>
      <c r="L37" s="176">
        <v>19</v>
      </c>
      <c r="M37" s="176">
        <v>2</v>
      </c>
      <c r="N37" s="360">
        <f t="shared" ref="N37:N40" si="10">L37*$L$109+M37*$M$109</f>
        <v>1853.6399999999999</v>
      </c>
    </row>
    <row r="38" spans="1:14" ht="16" thickBot="1" x14ac:dyDescent="0.25">
      <c r="A38" s="406"/>
      <c r="B38" s="408"/>
      <c r="C38" s="408"/>
      <c r="D38" s="408"/>
      <c r="E38" s="408"/>
      <c r="F38" s="408"/>
      <c r="G38" s="404"/>
      <c r="H38" s="404"/>
      <c r="I38" s="402"/>
      <c r="K38" s="176" t="s">
        <v>13</v>
      </c>
      <c r="L38" s="176">
        <v>12</v>
      </c>
      <c r="M38" s="176">
        <v>2</v>
      </c>
      <c r="N38" s="360">
        <f t="shared" si="10"/>
        <v>1223.6399999999999</v>
      </c>
    </row>
    <row r="39" spans="1:14" ht="15" x14ac:dyDescent="0.2">
      <c r="A39" s="41">
        <f>A36+3</f>
        <v>42772</v>
      </c>
      <c r="B39" s="6">
        <v>360</v>
      </c>
      <c r="C39" s="6">
        <v>314.08</v>
      </c>
      <c r="D39" s="6">
        <v>1250</v>
      </c>
      <c r="E39" s="6">
        <v>180</v>
      </c>
      <c r="F39" s="4">
        <f>SUM(B39:E39)</f>
        <v>2104.08</v>
      </c>
      <c r="G39" s="6">
        <v>34</v>
      </c>
      <c r="H39" s="6">
        <v>7</v>
      </c>
      <c r="I39" s="7">
        <v>200</v>
      </c>
      <c r="K39" s="176" t="s">
        <v>14</v>
      </c>
      <c r="L39" s="176">
        <v>17</v>
      </c>
      <c r="M39" s="176">
        <v>2</v>
      </c>
      <c r="N39" s="360">
        <f t="shared" si="10"/>
        <v>1673.6399999999999</v>
      </c>
    </row>
    <row r="40" spans="1:14" ht="15" x14ac:dyDescent="0.2">
      <c r="A40" s="41">
        <f t="shared" si="9"/>
        <v>42773</v>
      </c>
      <c r="B40" s="45">
        <v>350</v>
      </c>
      <c r="C40" s="45">
        <v>79.56</v>
      </c>
      <c r="D40" s="45">
        <v>630</v>
      </c>
      <c r="E40" s="45">
        <v>160</v>
      </c>
      <c r="F40" s="4">
        <f>SUM(B40:E40)</f>
        <v>1219.56</v>
      </c>
      <c r="G40" s="45">
        <v>24</v>
      </c>
      <c r="H40" s="45">
        <v>2</v>
      </c>
      <c r="I40" s="46">
        <v>140</v>
      </c>
      <c r="K40" s="12"/>
      <c r="L40" s="176"/>
      <c r="M40" s="176"/>
      <c r="N40" s="360">
        <f t="shared" si="10"/>
        <v>0</v>
      </c>
    </row>
    <row r="41" spans="1:14" ht="15" x14ac:dyDescent="0.2">
      <c r="A41" s="41">
        <f t="shared" si="9"/>
        <v>42774</v>
      </c>
      <c r="B41" s="45">
        <v>160</v>
      </c>
      <c r="C41" s="45">
        <v>283.62</v>
      </c>
      <c r="D41" s="45">
        <v>638.9</v>
      </c>
      <c r="E41" s="45">
        <v>120</v>
      </c>
      <c r="F41" s="4">
        <f>SUM(B41:E41)</f>
        <v>1202.52</v>
      </c>
      <c r="G41" s="45">
        <v>28</v>
      </c>
      <c r="H41" s="45">
        <v>8</v>
      </c>
      <c r="I41" s="46">
        <v>120</v>
      </c>
    </row>
    <row r="42" spans="1:14" ht="21" x14ac:dyDescent="0.2">
      <c r="A42" s="41">
        <f t="shared" si="9"/>
        <v>42775</v>
      </c>
      <c r="B42" s="45">
        <v>630</v>
      </c>
      <c r="C42" s="45">
        <v>318.24</v>
      </c>
      <c r="D42" s="45">
        <v>920</v>
      </c>
      <c r="E42" s="45">
        <v>260</v>
      </c>
      <c r="F42" s="4">
        <f>SUM(B42:E42)</f>
        <v>2128.2399999999998</v>
      </c>
      <c r="G42" s="45">
        <v>41</v>
      </c>
      <c r="H42" s="45">
        <v>8</v>
      </c>
      <c r="I42" s="46">
        <v>260</v>
      </c>
      <c r="L42" s="615">
        <f>L43+M43</f>
        <v>68</v>
      </c>
      <c r="M42" s="615"/>
    </row>
    <row r="43" spans="1:14" ht="16" thickBot="1" x14ac:dyDescent="0.25">
      <c r="A43" s="41">
        <f t="shared" si="9"/>
        <v>42776</v>
      </c>
      <c r="B43" s="45">
        <v>410</v>
      </c>
      <c r="C43" s="45">
        <v>82.72</v>
      </c>
      <c r="D43" s="45">
        <v>930</v>
      </c>
      <c r="E43" s="45">
        <v>140</v>
      </c>
      <c r="F43" s="4">
        <f>SUM(B43:E43)</f>
        <v>1562.72</v>
      </c>
      <c r="G43" s="45">
        <v>29</v>
      </c>
      <c r="H43" s="45">
        <v>2</v>
      </c>
      <c r="I43" s="46">
        <v>140</v>
      </c>
      <c r="K43" s="5"/>
      <c r="L43" s="357">
        <f>SUM(L45:L49)</f>
        <v>66</v>
      </c>
      <c r="M43" s="357">
        <f>SUM(M45:M49)</f>
        <v>2</v>
      </c>
      <c r="N43" s="364">
        <f>SUM(N45:N50)</f>
        <v>6083.6399999999994</v>
      </c>
    </row>
    <row r="44" spans="1:14" ht="15" x14ac:dyDescent="0.2">
      <c r="A44" s="405"/>
      <c r="B44" s="407">
        <f>SUM(B39:B43)</f>
        <v>1910</v>
      </c>
      <c r="C44" s="407">
        <f t="shared" ref="C44:H44" si="11">SUM(C39:C43)</f>
        <v>1078.22</v>
      </c>
      <c r="D44" s="407">
        <f t="shared" si="11"/>
        <v>4368.8999999999996</v>
      </c>
      <c r="E44" s="407">
        <f t="shared" si="11"/>
        <v>860</v>
      </c>
      <c r="F44" s="407">
        <f t="shared" si="11"/>
        <v>8217.119999999999</v>
      </c>
      <c r="G44" s="403">
        <f t="shared" si="11"/>
        <v>156</v>
      </c>
      <c r="H44" s="403">
        <f t="shared" si="11"/>
        <v>27</v>
      </c>
      <c r="I44" s="401">
        <f>SUM(I39:I43)</f>
        <v>860</v>
      </c>
      <c r="K44" s="374" t="s">
        <v>286</v>
      </c>
      <c r="L44" s="359">
        <v>90</v>
      </c>
      <c r="M44" s="359">
        <v>71.819999999999993</v>
      </c>
      <c r="N44" s="5"/>
    </row>
    <row r="45" spans="1:14" ht="16" thickBot="1" x14ac:dyDescent="0.25">
      <c r="A45" s="406"/>
      <c r="B45" s="414"/>
      <c r="C45" s="414"/>
      <c r="D45" s="414"/>
      <c r="E45" s="414"/>
      <c r="F45" s="414"/>
      <c r="G45" s="415"/>
      <c r="H45" s="415"/>
      <c r="I45" s="416"/>
      <c r="K45" s="176" t="s">
        <v>10</v>
      </c>
      <c r="L45" s="176">
        <v>16</v>
      </c>
      <c r="M45" s="176">
        <v>1</v>
      </c>
      <c r="N45" s="360">
        <f>L45*$L$109+M45*$M$109</f>
        <v>1511.82</v>
      </c>
    </row>
    <row r="46" spans="1:14" ht="15" x14ac:dyDescent="0.2">
      <c r="A46" s="47">
        <f>A43+3</f>
        <v>42779</v>
      </c>
      <c r="B46" s="48">
        <v>450</v>
      </c>
      <c r="C46" s="49">
        <v>160.52000000000001</v>
      </c>
      <c r="D46" s="49">
        <v>470</v>
      </c>
      <c r="E46" s="49">
        <v>40</v>
      </c>
      <c r="F46" s="50">
        <f>SUM(B46:E46)</f>
        <v>1120.52</v>
      </c>
      <c r="G46" s="49">
        <v>25</v>
      </c>
      <c r="H46" s="49">
        <v>4</v>
      </c>
      <c r="I46" s="51">
        <v>40</v>
      </c>
      <c r="K46" s="176" t="s">
        <v>11</v>
      </c>
      <c r="L46" s="176">
        <v>14</v>
      </c>
      <c r="M46" s="176"/>
      <c r="N46" s="360">
        <f t="shared" ref="N46:N50" si="12">L46*$L$109+M46*$M$109</f>
        <v>1260</v>
      </c>
    </row>
    <row r="47" spans="1:14" ht="16" thickBot="1" x14ac:dyDescent="0.25">
      <c r="A47" s="52">
        <f>A46+1</f>
        <v>42780</v>
      </c>
      <c r="B47" s="54">
        <v>240</v>
      </c>
      <c r="C47" s="45">
        <v>82.72</v>
      </c>
      <c r="D47" s="45">
        <v>780</v>
      </c>
      <c r="E47" s="45">
        <v>60</v>
      </c>
      <c r="F47" s="53">
        <f>SUM(B47:E47)</f>
        <v>1162.72</v>
      </c>
      <c r="G47" s="45">
        <v>22</v>
      </c>
      <c r="H47" s="45">
        <v>2</v>
      </c>
      <c r="I47" s="46">
        <v>50</v>
      </c>
      <c r="K47" s="176" t="s">
        <v>12</v>
      </c>
      <c r="L47" s="176">
        <v>23</v>
      </c>
      <c r="M47" s="176">
        <v>1</v>
      </c>
      <c r="N47" s="360">
        <f t="shared" si="12"/>
        <v>2141.8200000000002</v>
      </c>
    </row>
    <row r="48" spans="1:14" ht="16" thickBot="1" x14ac:dyDescent="0.25">
      <c r="A48" s="52">
        <f>A47+1</f>
        <v>42781</v>
      </c>
      <c r="B48" s="54">
        <v>100</v>
      </c>
      <c r="C48" s="45">
        <v>279.39999999999998</v>
      </c>
      <c r="D48" s="45">
        <v>540</v>
      </c>
      <c r="E48" s="45">
        <v>120</v>
      </c>
      <c r="F48" s="53">
        <f>SUM(B48:E48)</f>
        <v>1039.4000000000001</v>
      </c>
      <c r="G48" s="45">
        <v>25</v>
      </c>
      <c r="H48" s="45">
        <v>7</v>
      </c>
      <c r="I48" s="46">
        <v>120</v>
      </c>
      <c r="K48" s="176" t="s">
        <v>13</v>
      </c>
      <c r="L48" s="176">
        <v>4</v>
      </c>
      <c r="M48" s="176"/>
      <c r="N48" s="360">
        <f t="shared" si="12"/>
        <v>360</v>
      </c>
    </row>
    <row r="49" spans="1:14" ht="16" thickBot="1" x14ac:dyDescent="0.25">
      <c r="A49" s="52">
        <f>A48+1</f>
        <v>42782</v>
      </c>
      <c r="B49" s="54">
        <v>370</v>
      </c>
      <c r="C49" s="45">
        <v>159.12</v>
      </c>
      <c r="D49" s="45">
        <v>1110</v>
      </c>
      <c r="E49" s="45">
        <v>160</v>
      </c>
      <c r="F49" s="53">
        <f>SUM(B49:E49)</f>
        <v>1799.12</v>
      </c>
      <c r="G49" s="45">
        <v>32</v>
      </c>
      <c r="H49" s="45">
        <v>4</v>
      </c>
      <c r="I49" s="46">
        <v>150</v>
      </c>
      <c r="K49" s="176" t="s">
        <v>14</v>
      </c>
      <c r="L49" s="176">
        <v>9</v>
      </c>
      <c r="M49" s="176"/>
      <c r="N49" s="360">
        <f t="shared" si="12"/>
        <v>810</v>
      </c>
    </row>
    <row r="50" spans="1:14" ht="16" thickBot="1" x14ac:dyDescent="0.25">
      <c r="A50" s="52">
        <f>A49+1</f>
        <v>42783</v>
      </c>
      <c r="B50" s="55">
        <v>160</v>
      </c>
      <c r="C50" s="56">
        <v>302.76</v>
      </c>
      <c r="D50" s="56">
        <v>790</v>
      </c>
      <c r="E50" s="56">
        <v>80</v>
      </c>
      <c r="F50" s="57">
        <f>SUM(B50:E50)</f>
        <v>1332.76</v>
      </c>
      <c r="G50" s="56">
        <v>26</v>
      </c>
      <c r="H50" s="56">
        <v>6</v>
      </c>
      <c r="I50" s="58">
        <v>80</v>
      </c>
      <c r="K50" s="12"/>
      <c r="L50" s="5"/>
      <c r="M50" s="5"/>
      <c r="N50" s="360">
        <f t="shared" si="12"/>
        <v>0</v>
      </c>
    </row>
    <row r="51" spans="1:14" ht="15" x14ac:dyDescent="0.15">
      <c r="A51" s="17"/>
      <c r="B51" s="412">
        <f t="shared" ref="B51:I51" si="13">SUM(B46:B50)</f>
        <v>1320</v>
      </c>
      <c r="C51" s="412">
        <f t="shared" si="13"/>
        <v>984.52</v>
      </c>
      <c r="D51" s="412">
        <f t="shared" si="13"/>
        <v>3690</v>
      </c>
      <c r="E51" s="412">
        <f t="shared" si="13"/>
        <v>460</v>
      </c>
      <c r="F51" s="412">
        <f t="shared" si="13"/>
        <v>6454.52</v>
      </c>
      <c r="G51" s="403">
        <f t="shared" si="13"/>
        <v>130</v>
      </c>
      <c r="H51" s="403">
        <f t="shared" si="13"/>
        <v>23</v>
      </c>
      <c r="I51" s="401">
        <f t="shared" si="13"/>
        <v>440</v>
      </c>
    </row>
    <row r="52" spans="1:14" ht="22" thickBot="1" x14ac:dyDescent="0.2">
      <c r="A52" s="59"/>
      <c r="B52" s="413"/>
      <c r="C52" s="413"/>
      <c r="D52" s="413"/>
      <c r="E52" s="413"/>
      <c r="F52" s="413"/>
      <c r="G52" s="404"/>
      <c r="H52" s="404"/>
      <c r="I52" s="402"/>
      <c r="L52" s="615">
        <f>L53+M53</f>
        <v>99</v>
      </c>
      <c r="M52" s="615"/>
    </row>
    <row r="53" spans="1:14" ht="16" thickBot="1" x14ac:dyDescent="0.25">
      <c r="A53" s="60">
        <f>A50+3</f>
        <v>42786</v>
      </c>
      <c r="B53" s="24">
        <v>370</v>
      </c>
      <c r="C53" s="24">
        <v>160.52000000000001</v>
      </c>
      <c r="D53" s="24">
        <v>950</v>
      </c>
      <c r="E53" s="24">
        <v>180</v>
      </c>
      <c r="F53" s="57">
        <f>SUM(B53:E53)</f>
        <v>1660.52</v>
      </c>
      <c r="G53" s="6">
        <v>34</v>
      </c>
      <c r="H53" s="6">
        <v>4</v>
      </c>
      <c r="I53" s="7">
        <v>180</v>
      </c>
      <c r="K53" s="5"/>
      <c r="L53" s="357">
        <f>SUM(L55:L59)</f>
        <v>93</v>
      </c>
      <c r="M53" s="357">
        <f>SUM(M55:M59)</f>
        <v>6</v>
      </c>
      <c r="N53" s="364">
        <f>SUM(N55:N59)</f>
        <v>8800.92</v>
      </c>
    </row>
    <row r="54" spans="1:14" ht="16" thickBot="1" x14ac:dyDescent="0.25">
      <c r="A54" s="61">
        <f>A53+1</f>
        <v>42787</v>
      </c>
      <c r="B54" s="54">
        <v>640</v>
      </c>
      <c r="C54" s="54">
        <v>235.86</v>
      </c>
      <c r="D54" s="54">
        <v>930</v>
      </c>
      <c r="E54" s="54">
        <v>80</v>
      </c>
      <c r="F54" s="57">
        <f>SUM(B54:E54)</f>
        <v>1885.8600000000001</v>
      </c>
      <c r="G54" s="45">
        <v>36</v>
      </c>
      <c r="H54" s="45">
        <v>5</v>
      </c>
      <c r="I54" s="46">
        <v>90</v>
      </c>
      <c r="K54" s="374" t="s">
        <v>255</v>
      </c>
      <c r="L54" s="359">
        <v>90</v>
      </c>
      <c r="M54" s="359">
        <v>71.819999999999993</v>
      </c>
      <c r="N54" s="5"/>
    </row>
    <row r="55" spans="1:14" ht="16" thickBot="1" x14ac:dyDescent="0.25">
      <c r="A55" s="61">
        <f>A54+1</f>
        <v>42788</v>
      </c>
      <c r="B55" s="54">
        <v>640</v>
      </c>
      <c r="C55" s="54">
        <v>194.5</v>
      </c>
      <c r="D55" s="54">
        <v>280</v>
      </c>
      <c r="E55" s="54">
        <v>80</v>
      </c>
      <c r="F55" s="57">
        <f>SUM(B55:E55)</f>
        <v>1194.5</v>
      </c>
      <c r="G55" s="45">
        <v>29</v>
      </c>
      <c r="H55" s="45">
        <v>5</v>
      </c>
      <c r="I55" s="46">
        <v>80</v>
      </c>
      <c r="K55" s="176" t="s">
        <v>10</v>
      </c>
      <c r="L55" s="176">
        <v>14</v>
      </c>
      <c r="M55" s="176">
        <v>2</v>
      </c>
      <c r="N55" s="360">
        <f>L55*$L$109+M55*$M$109</f>
        <v>1403.6399999999999</v>
      </c>
    </row>
    <row r="56" spans="1:14" ht="16" thickBot="1" x14ac:dyDescent="0.25">
      <c r="A56" s="61">
        <f>A55+1</f>
        <v>42789</v>
      </c>
      <c r="B56" s="54">
        <v>690</v>
      </c>
      <c r="C56" s="54">
        <v>159.12</v>
      </c>
      <c r="D56" s="54">
        <v>930</v>
      </c>
      <c r="E56" s="54">
        <v>80</v>
      </c>
      <c r="F56" s="57">
        <f>SUM(B56:E56)</f>
        <v>1859.12</v>
      </c>
      <c r="G56" s="45">
        <v>36</v>
      </c>
      <c r="H56" s="45">
        <v>4</v>
      </c>
      <c r="I56" s="46">
        <v>60</v>
      </c>
      <c r="K56" s="176" t="s">
        <v>11</v>
      </c>
      <c r="L56" s="176">
        <v>19</v>
      </c>
      <c r="M56" s="176">
        <v>1</v>
      </c>
      <c r="N56" s="360">
        <f t="shared" ref="N56:N59" si="14">L56*$L$109+M56*$M$109</f>
        <v>1781.82</v>
      </c>
    </row>
    <row r="57" spans="1:14" ht="16" thickBot="1" x14ac:dyDescent="0.25">
      <c r="A57" s="62">
        <f>A56+1</f>
        <v>42790</v>
      </c>
      <c r="B57" s="54">
        <v>490</v>
      </c>
      <c r="C57" s="54">
        <v>229.18</v>
      </c>
      <c r="D57" s="54">
        <v>540</v>
      </c>
      <c r="E57" s="54">
        <v>40</v>
      </c>
      <c r="F57" s="57">
        <f>SUM(B57:E57)</f>
        <v>1299.18</v>
      </c>
      <c r="G57" s="45">
        <v>26</v>
      </c>
      <c r="H57" s="45">
        <v>5</v>
      </c>
      <c r="I57" s="46">
        <v>50</v>
      </c>
      <c r="K57" s="176" t="s">
        <v>12</v>
      </c>
      <c r="L57" s="176">
        <v>27</v>
      </c>
      <c r="M57" s="176">
        <v>1</v>
      </c>
      <c r="N57" s="360">
        <f t="shared" si="14"/>
        <v>2501.8200000000002</v>
      </c>
    </row>
    <row r="58" spans="1:14" ht="15" x14ac:dyDescent="0.2">
      <c r="A58" s="411"/>
      <c r="B58" s="412">
        <f t="shared" ref="B58:I58" si="15">SUM(B53:B57)</f>
        <v>2830</v>
      </c>
      <c r="C58" s="412">
        <f t="shared" si="15"/>
        <v>979.18000000000006</v>
      </c>
      <c r="D58" s="412">
        <f t="shared" si="15"/>
        <v>3630</v>
      </c>
      <c r="E58" s="412">
        <f t="shared" si="15"/>
        <v>460</v>
      </c>
      <c r="F58" s="412">
        <f t="shared" si="15"/>
        <v>7899.18</v>
      </c>
      <c r="G58" s="403">
        <f t="shared" si="15"/>
        <v>161</v>
      </c>
      <c r="H58" s="403">
        <f t="shared" si="15"/>
        <v>23</v>
      </c>
      <c r="I58" s="401">
        <f t="shared" si="15"/>
        <v>460</v>
      </c>
      <c r="K58" s="176" t="s">
        <v>13</v>
      </c>
      <c r="L58" s="176">
        <v>16</v>
      </c>
      <c r="M58" s="176"/>
      <c r="N58" s="360">
        <f t="shared" si="14"/>
        <v>1440</v>
      </c>
    </row>
    <row r="59" spans="1:14" ht="16" thickBot="1" x14ac:dyDescent="0.25">
      <c r="A59" s="411"/>
      <c r="B59" s="413"/>
      <c r="C59" s="413"/>
      <c r="D59" s="413"/>
      <c r="E59" s="413"/>
      <c r="F59" s="413"/>
      <c r="G59" s="404"/>
      <c r="H59" s="404"/>
      <c r="I59" s="402"/>
      <c r="K59" s="176" t="s">
        <v>14</v>
      </c>
      <c r="L59" s="176">
        <v>17</v>
      </c>
      <c r="M59" s="176">
        <v>2</v>
      </c>
      <c r="N59" s="360">
        <f t="shared" si="14"/>
        <v>1673.6399999999999</v>
      </c>
    </row>
    <row r="60" spans="1:14" ht="16" thickBot="1" x14ac:dyDescent="0.25">
      <c r="A60" s="61">
        <f>A57+3</f>
        <v>42793</v>
      </c>
      <c r="B60" s="54">
        <v>510</v>
      </c>
      <c r="C60" s="54">
        <v>221.03</v>
      </c>
      <c r="D60" s="54">
        <v>920</v>
      </c>
      <c r="E60" s="54">
        <v>150</v>
      </c>
      <c r="F60" s="57">
        <f>SUM(B60:E60)</f>
        <v>1801.03</v>
      </c>
      <c r="G60" s="45">
        <v>36</v>
      </c>
      <c r="H60" s="45">
        <v>5</v>
      </c>
      <c r="I60" s="46">
        <v>160</v>
      </c>
    </row>
    <row r="61" spans="1:14" ht="22" thickBot="1" x14ac:dyDescent="0.25">
      <c r="A61" s="62">
        <f>A60+1</f>
        <v>42794</v>
      </c>
      <c r="B61" s="54">
        <v>720</v>
      </c>
      <c r="C61" s="54">
        <v>240.5</v>
      </c>
      <c r="D61" s="54">
        <v>750</v>
      </c>
      <c r="E61" s="54">
        <v>220</v>
      </c>
      <c r="F61" s="57">
        <f>SUM(B61:E61)</f>
        <v>1930.5</v>
      </c>
      <c r="G61" s="45">
        <v>41</v>
      </c>
      <c r="H61" s="45">
        <v>6</v>
      </c>
      <c r="I61" s="46">
        <v>220</v>
      </c>
      <c r="L61" s="615">
        <f>L62+M62</f>
        <v>76</v>
      </c>
      <c r="M61" s="615"/>
    </row>
    <row r="62" spans="1:14" ht="16" thickBot="1" x14ac:dyDescent="0.25">
      <c r="A62" s="411"/>
      <c r="B62" s="412">
        <f t="shared" ref="B62:I62" si="16">SUM(B60:B61)</f>
        <v>1230</v>
      </c>
      <c r="C62" s="412">
        <f t="shared" si="16"/>
        <v>461.53</v>
      </c>
      <c r="D62" s="412">
        <f t="shared" si="16"/>
        <v>1670</v>
      </c>
      <c r="E62" s="412">
        <f t="shared" si="16"/>
        <v>370</v>
      </c>
      <c r="F62" s="412">
        <f t="shared" si="16"/>
        <v>3731.5299999999997</v>
      </c>
      <c r="G62" s="403">
        <f t="shared" si="16"/>
        <v>77</v>
      </c>
      <c r="H62" s="403">
        <f t="shared" si="16"/>
        <v>11</v>
      </c>
      <c r="I62" s="401">
        <f t="shared" si="16"/>
        <v>380</v>
      </c>
      <c r="K62" s="5"/>
      <c r="L62" s="357">
        <f>SUM(L64:L68)</f>
        <v>71</v>
      </c>
      <c r="M62" s="357">
        <f>SUM(M64:M68)</f>
        <v>5</v>
      </c>
      <c r="N62" s="364">
        <f>SUM(N64:N68)</f>
        <v>6749.1</v>
      </c>
    </row>
    <row r="63" spans="1:14" ht="16" thickBot="1" x14ac:dyDescent="0.25">
      <c r="A63" s="411"/>
      <c r="B63" s="413"/>
      <c r="C63" s="413"/>
      <c r="D63" s="413"/>
      <c r="E63" s="413"/>
      <c r="F63" s="413"/>
      <c r="G63" s="404"/>
      <c r="H63" s="404"/>
      <c r="I63" s="402"/>
      <c r="K63" s="374" t="s">
        <v>284</v>
      </c>
      <c r="L63" s="359">
        <v>90</v>
      </c>
      <c r="M63" s="359">
        <v>71.819999999999993</v>
      </c>
      <c r="N63" s="5"/>
    </row>
    <row r="64" spans="1:14" ht="15" x14ac:dyDescent="0.2">
      <c r="A64" s="41">
        <v>42795</v>
      </c>
      <c r="B64" s="6">
        <v>400</v>
      </c>
      <c r="C64" s="6">
        <v>201.6</v>
      </c>
      <c r="D64" s="6">
        <v>620</v>
      </c>
      <c r="E64" s="6">
        <v>160</v>
      </c>
      <c r="F64" s="4">
        <f>SUM(B64:E64)</f>
        <v>1381.6</v>
      </c>
      <c r="G64" s="6">
        <v>27</v>
      </c>
      <c r="H64" s="6">
        <v>5</v>
      </c>
      <c r="I64" s="7">
        <v>160</v>
      </c>
      <c r="K64" s="176" t="s">
        <v>10</v>
      </c>
      <c r="L64" s="176">
        <v>20</v>
      </c>
      <c r="M64" s="176">
        <v>1</v>
      </c>
      <c r="N64" s="360">
        <f>L64*$L$109+M64*$M$109</f>
        <v>1871.82</v>
      </c>
    </row>
    <row r="65" spans="1:14" ht="15" x14ac:dyDescent="0.2">
      <c r="A65" s="41">
        <f t="shared" ref="A65:A73" si="17">A64+1</f>
        <v>42796</v>
      </c>
      <c r="B65" s="45">
        <v>540</v>
      </c>
      <c r="C65" s="45">
        <v>149.62</v>
      </c>
      <c r="D65" s="45">
        <v>1210</v>
      </c>
      <c r="E65" s="45">
        <v>170</v>
      </c>
      <c r="F65" s="4">
        <f>SUM(B65:E65)</f>
        <v>2069.62</v>
      </c>
      <c r="G65" s="45">
        <v>38</v>
      </c>
      <c r="H65" s="45">
        <v>3</v>
      </c>
      <c r="I65" s="46">
        <v>150</v>
      </c>
      <c r="K65" s="176" t="s">
        <v>11</v>
      </c>
      <c r="L65" s="176">
        <v>10</v>
      </c>
      <c r="M65" s="176">
        <v>2</v>
      </c>
      <c r="N65" s="360">
        <f t="shared" ref="N65:N68" si="18">L65*$L$109+M65*$M$109</f>
        <v>1043.6399999999999</v>
      </c>
    </row>
    <row r="66" spans="1:14" ht="16" thickBot="1" x14ac:dyDescent="0.25">
      <c r="A66" s="41">
        <f t="shared" si="17"/>
        <v>42797</v>
      </c>
      <c r="B66" s="45">
        <f>360+24.29</f>
        <v>384.29</v>
      </c>
      <c r="C66" s="45">
        <v>373.38</v>
      </c>
      <c r="D66" s="45">
        <v>680</v>
      </c>
      <c r="E66" s="45"/>
      <c r="F66" s="4">
        <f>SUM(B66:E66)</f>
        <v>1437.67</v>
      </c>
      <c r="G66" s="45">
        <v>29</v>
      </c>
      <c r="H66" s="45">
        <v>10</v>
      </c>
      <c r="I66" s="46"/>
      <c r="K66" s="176" t="s">
        <v>12</v>
      </c>
      <c r="L66" s="176">
        <v>18</v>
      </c>
      <c r="M66" s="176"/>
      <c r="N66" s="360">
        <f t="shared" si="18"/>
        <v>1620</v>
      </c>
    </row>
    <row r="67" spans="1:14" ht="15" x14ac:dyDescent="0.2">
      <c r="A67" s="405"/>
      <c r="B67" s="407">
        <f t="shared" ref="B67:I67" si="19">SUM(B64:B66)</f>
        <v>1324.29</v>
      </c>
      <c r="C67" s="407">
        <f t="shared" si="19"/>
        <v>724.6</v>
      </c>
      <c r="D67" s="407">
        <f t="shared" si="19"/>
        <v>2510</v>
      </c>
      <c r="E67" s="407">
        <f t="shared" si="19"/>
        <v>330</v>
      </c>
      <c r="F67" s="407">
        <f t="shared" si="19"/>
        <v>4888.8899999999994</v>
      </c>
      <c r="G67" s="403">
        <f t="shared" si="19"/>
        <v>94</v>
      </c>
      <c r="H67" s="403">
        <f t="shared" si="19"/>
        <v>18</v>
      </c>
      <c r="I67" s="409">
        <f t="shared" si="19"/>
        <v>310</v>
      </c>
      <c r="K67" s="176" t="s">
        <v>13</v>
      </c>
      <c r="L67" s="176">
        <v>20</v>
      </c>
      <c r="M67" s="176">
        <v>2</v>
      </c>
      <c r="N67" s="360">
        <f t="shared" si="18"/>
        <v>1943.6399999999999</v>
      </c>
    </row>
    <row r="68" spans="1:14" ht="16" thickBot="1" x14ac:dyDescent="0.25">
      <c r="A68" s="406"/>
      <c r="B68" s="408"/>
      <c r="C68" s="408"/>
      <c r="D68" s="408"/>
      <c r="E68" s="408"/>
      <c r="F68" s="408"/>
      <c r="G68" s="404"/>
      <c r="H68" s="404"/>
      <c r="I68" s="410"/>
      <c r="K68" s="176" t="s">
        <v>14</v>
      </c>
      <c r="L68" s="176">
        <v>3</v>
      </c>
      <c r="M68" s="176"/>
      <c r="N68" s="360">
        <f t="shared" si="18"/>
        <v>270</v>
      </c>
    </row>
    <row r="69" spans="1:14" ht="15" x14ac:dyDescent="0.2">
      <c r="A69" s="41">
        <f>A66+3</f>
        <v>42800</v>
      </c>
      <c r="B69" s="45">
        <v>490</v>
      </c>
      <c r="C69" s="45">
        <v>306.27999999999997</v>
      </c>
      <c r="D69" s="45">
        <v>740</v>
      </c>
      <c r="E69" s="45">
        <v>220</v>
      </c>
      <c r="F69" s="8">
        <f>SUM(B69:E69)</f>
        <v>1756.28</v>
      </c>
      <c r="G69" s="45">
        <v>33</v>
      </c>
      <c r="H69" s="45">
        <v>6</v>
      </c>
      <c r="I69" s="46">
        <v>180</v>
      </c>
    </row>
    <row r="70" spans="1:14" ht="21" x14ac:dyDescent="0.2">
      <c r="A70" s="41">
        <f t="shared" si="17"/>
        <v>42801</v>
      </c>
      <c r="B70" s="45">
        <v>270</v>
      </c>
      <c r="C70" s="45">
        <v>153.13999999999999</v>
      </c>
      <c r="D70" s="45">
        <v>620</v>
      </c>
      <c r="E70" s="45">
        <v>170</v>
      </c>
      <c r="F70" s="8">
        <f>SUM(B70:E70)</f>
        <v>1213.1399999999999</v>
      </c>
      <c r="G70" s="45">
        <v>24</v>
      </c>
      <c r="H70" s="45">
        <v>3</v>
      </c>
      <c r="I70" s="45">
        <v>160</v>
      </c>
      <c r="L70" s="615">
        <f>L71+M71</f>
        <v>23</v>
      </c>
      <c r="M70" s="615"/>
    </row>
    <row r="71" spans="1:14" ht="16" thickBot="1" x14ac:dyDescent="0.25">
      <c r="A71" s="41">
        <f t="shared" si="17"/>
        <v>42802</v>
      </c>
      <c r="B71" s="45">
        <v>140</v>
      </c>
      <c r="C71" s="45">
        <v>194.5</v>
      </c>
      <c r="D71" s="45">
        <v>780</v>
      </c>
      <c r="E71" s="45">
        <v>140</v>
      </c>
      <c r="F71" s="8">
        <f>SUM(B71:E71)</f>
        <v>1254.5</v>
      </c>
      <c r="G71" s="45">
        <v>28</v>
      </c>
      <c r="H71" s="45">
        <v>5</v>
      </c>
      <c r="I71" s="45">
        <v>140</v>
      </c>
      <c r="K71" s="12"/>
      <c r="L71" s="357">
        <f>SUM(L73:L77)</f>
        <v>21</v>
      </c>
      <c r="M71" s="357">
        <f>SUM(M73:M77)</f>
        <v>2</v>
      </c>
      <c r="N71" s="371">
        <f>SUM(N73:N77)</f>
        <v>2033.6399999999999</v>
      </c>
    </row>
    <row r="72" spans="1:14" ht="15" x14ac:dyDescent="0.2">
      <c r="A72" s="41">
        <f t="shared" si="17"/>
        <v>42803</v>
      </c>
      <c r="B72" s="45">
        <v>230</v>
      </c>
      <c r="C72" s="45">
        <v>159.12</v>
      </c>
      <c r="D72" s="45">
        <v>1180</v>
      </c>
      <c r="E72" s="45">
        <v>270</v>
      </c>
      <c r="F72" s="8">
        <f>SUM(B72:E72)</f>
        <v>1839.12</v>
      </c>
      <c r="G72" s="45">
        <v>37</v>
      </c>
      <c r="H72" s="45">
        <v>4</v>
      </c>
      <c r="I72" s="45">
        <v>260</v>
      </c>
      <c r="K72" s="375" t="s">
        <v>289</v>
      </c>
      <c r="L72" s="372">
        <v>85</v>
      </c>
      <c r="M72" s="372">
        <v>71.819999999999993</v>
      </c>
      <c r="N72" s="5"/>
    </row>
    <row r="73" spans="1:14" ht="16" thickBot="1" x14ac:dyDescent="0.25">
      <c r="A73" s="41">
        <f t="shared" si="17"/>
        <v>42804</v>
      </c>
      <c r="B73" s="6">
        <v>220</v>
      </c>
      <c r="C73" s="6">
        <v>121.98</v>
      </c>
      <c r="D73" s="6">
        <v>990</v>
      </c>
      <c r="E73" s="6">
        <v>40</v>
      </c>
      <c r="F73" s="8">
        <f>SUM(B73:E73)</f>
        <v>1371.98</v>
      </c>
      <c r="G73" s="6">
        <v>27</v>
      </c>
      <c r="H73" s="6">
        <v>2</v>
      </c>
      <c r="I73" s="7">
        <v>40</v>
      </c>
      <c r="K73" s="176" t="s">
        <v>10</v>
      </c>
      <c r="L73" s="291">
        <v>21</v>
      </c>
      <c r="M73" s="291">
        <v>2</v>
      </c>
      <c r="N73" s="360">
        <f>L73*$L$109+M73*$M$109</f>
        <v>2033.6399999999999</v>
      </c>
    </row>
    <row r="74" spans="1:14" ht="15" x14ac:dyDescent="0.2">
      <c r="A74" s="405"/>
      <c r="B74" s="407">
        <f t="shared" ref="B74:I74" si="20">SUM(B69:B73)</f>
        <v>1350</v>
      </c>
      <c r="C74" s="407">
        <f t="shared" si="20"/>
        <v>935.02</v>
      </c>
      <c r="D74" s="407">
        <f t="shared" si="20"/>
        <v>4310</v>
      </c>
      <c r="E74" s="407">
        <f t="shared" si="20"/>
        <v>840</v>
      </c>
      <c r="F74" s="407">
        <f t="shared" si="20"/>
        <v>7435.02</v>
      </c>
      <c r="G74" s="403">
        <f t="shared" si="20"/>
        <v>149</v>
      </c>
      <c r="H74" s="403">
        <f t="shared" si="20"/>
        <v>20</v>
      </c>
      <c r="I74" s="401">
        <f t="shared" si="20"/>
        <v>780</v>
      </c>
      <c r="K74" s="6" t="s">
        <v>11</v>
      </c>
      <c r="L74" s="76"/>
      <c r="M74" s="76"/>
      <c r="N74" s="203">
        <f>L74*$D$48+M74*$E$48</f>
        <v>0</v>
      </c>
    </row>
    <row r="75" spans="1:14" ht="16" thickBot="1" x14ac:dyDescent="0.25">
      <c r="A75" s="406"/>
      <c r="B75" s="414"/>
      <c r="C75" s="414"/>
      <c r="D75" s="414"/>
      <c r="E75" s="414"/>
      <c r="F75" s="408"/>
      <c r="G75" s="415"/>
      <c r="H75" s="415"/>
      <c r="I75" s="416"/>
      <c r="K75" s="6" t="s">
        <v>12</v>
      </c>
      <c r="L75" s="76"/>
      <c r="M75" s="76"/>
      <c r="N75" s="203">
        <f>L75*$D$48+M75*$E$48</f>
        <v>0</v>
      </c>
    </row>
    <row r="76" spans="1:14" ht="15" x14ac:dyDescent="0.2">
      <c r="A76" s="47">
        <f>A73+3</f>
        <v>42807</v>
      </c>
      <c r="B76" s="48">
        <v>200</v>
      </c>
      <c r="C76" s="49">
        <v>21.98</v>
      </c>
      <c r="D76" s="49">
        <v>700</v>
      </c>
      <c r="E76" s="49">
        <v>130</v>
      </c>
      <c r="F76" s="8">
        <f>SUM(B76:E76)</f>
        <v>1051.98</v>
      </c>
      <c r="G76" s="49">
        <v>23</v>
      </c>
      <c r="H76" s="49">
        <v>3</v>
      </c>
      <c r="I76" s="51">
        <v>140</v>
      </c>
      <c r="K76" s="6" t="s">
        <v>13</v>
      </c>
      <c r="L76" s="76"/>
      <c r="M76" s="76"/>
      <c r="N76" s="203">
        <f>L76*$D$48+M76*$E$48</f>
        <v>0</v>
      </c>
    </row>
    <row r="77" spans="1:14" ht="16" thickBot="1" x14ac:dyDescent="0.25">
      <c r="A77" s="52">
        <f>A76+1</f>
        <v>42808</v>
      </c>
      <c r="B77" s="54">
        <v>190</v>
      </c>
      <c r="C77" s="45">
        <v>120.22</v>
      </c>
      <c r="D77" s="45">
        <v>810</v>
      </c>
      <c r="E77" s="45">
        <v>130</v>
      </c>
      <c r="F77" s="8">
        <f>SUM(B77:E77)</f>
        <v>1250.22</v>
      </c>
      <c r="G77" s="45">
        <v>23</v>
      </c>
      <c r="H77" s="45">
        <v>3</v>
      </c>
      <c r="I77" s="46">
        <v>140</v>
      </c>
      <c r="K77" s="6" t="s">
        <v>14</v>
      </c>
      <c r="L77" s="76"/>
      <c r="M77" s="76"/>
      <c r="N77" s="203">
        <f>L77*$D$48+M77*$E$48</f>
        <v>0</v>
      </c>
    </row>
    <row r="78" spans="1:14" ht="16" thickBot="1" x14ac:dyDescent="0.25">
      <c r="A78" s="52">
        <f>A77+1</f>
        <v>42809</v>
      </c>
      <c r="B78" s="54">
        <v>200</v>
      </c>
      <c r="C78" s="45">
        <v>155.6</v>
      </c>
      <c r="D78" s="45">
        <v>340</v>
      </c>
      <c r="E78" s="45">
        <v>220</v>
      </c>
      <c r="F78" s="8">
        <f>SUM(B78:E78)</f>
        <v>915.6</v>
      </c>
      <c r="G78" s="45">
        <v>21</v>
      </c>
      <c r="H78" s="45">
        <v>4</v>
      </c>
      <c r="I78" s="46">
        <v>230</v>
      </c>
    </row>
    <row r="79" spans="1:14" ht="22" thickBot="1" x14ac:dyDescent="0.25">
      <c r="A79" s="52">
        <f>A78+1</f>
        <v>42810</v>
      </c>
      <c r="B79" s="54">
        <v>340</v>
      </c>
      <c r="C79" s="45">
        <v>206.88</v>
      </c>
      <c r="D79" s="45">
        <v>1130</v>
      </c>
      <c r="E79" s="45">
        <v>180</v>
      </c>
      <c r="F79" s="8">
        <f>SUM(B79:E79)</f>
        <v>1856.88</v>
      </c>
      <c r="G79" s="45">
        <v>35</v>
      </c>
      <c r="H79" s="45">
        <v>5</v>
      </c>
      <c r="I79" s="46">
        <v>200</v>
      </c>
      <c r="L79" s="615">
        <f>L80+M80</f>
        <v>88</v>
      </c>
      <c r="M79" s="615"/>
    </row>
    <row r="80" spans="1:14" ht="16" thickBot="1" x14ac:dyDescent="0.25">
      <c r="A80" s="52">
        <f>A79+1</f>
        <v>42811</v>
      </c>
      <c r="B80" s="55">
        <v>520</v>
      </c>
      <c r="C80" s="56">
        <v>243.24</v>
      </c>
      <c r="D80" s="56">
        <v>390</v>
      </c>
      <c r="E80" s="56">
        <v>300</v>
      </c>
      <c r="F80" s="8">
        <f>SUM(B80:E80)</f>
        <v>1453.24</v>
      </c>
      <c r="G80" s="56">
        <v>30</v>
      </c>
      <c r="H80" s="56">
        <v>6</v>
      </c>
      <c r="I80" s="58">
        <v>300</v>
      </c>
      <c r="K80" s="12"/>
      <c r="L80" s="357">
        <f>SUM(L82:L86)</f>
        <v>82</v>
      </c>
      <c r="M80" s="357">
        <f>SUM(M82:M86)</f>
        <v>6</v>
      </c>
      <c r="N80" s="371">
        <v>7400.92</v>
      </c>
    </row>
    <row r="81" spans="1:14" ht="15" x14ac:dyDescent="0.2">
      <c r="A81" s="405"/>
      <c r="B81" s="418">
        <f>SUM(B76:B80)</f>
        <v>1450</v>
      </c>
      <c r="C81" s="418">
        <f t="shared" ref="C81:H81" si="21">SUM(C76:C80)</f>
        <v>747.92</v>
      </c>
      <c r="D81" s="418">
        <f t="shared" si="21"/>
        <v>3370</v>
      </c>
      <c r="E81" s="418">
        <f t="shared" si="21"/>
        <v>960</v>
      </c>
      <c r="F81" s="418">
        <f t="shared" si="21"/>
        <v>6527.92</v>
      </c>
      <c r="G81" s="419">
        <f t="shared" si="21"/>
        <v>132</v>
      </c>
      <c r="H81" s="419">
        <f t="shared" si="21"/>
        <v>21</v>
      </c>
      <c r="I81" s="418">
        <f>SUM(I76:I80)</f>
        <v>1010</v>
      </c>
      <c r="K81" s="375" t="s">
        <v>274</v>
      </c>
      <c r="L81" s="372">
        <v>85</v>
      </c>
      <c r="M81" s="372">
        <v>71.819999999999993</v>
      </c>
      <c r="N81" s="5"/>
    </row>
    <row r="82" spans="1:14" ht="16" thickBot="1" x14ac:dyDescent="0.25">
      <c r="A82" s="417"/>
      <c r="B82" s="408"/>
      <c r="C82" s="408"/>
      <c r="D82" s="408"/>
      <c r="E82" s="408"/>
      <c r="F82" s="408"/>
      <c r="G82" s="420"/>
      <c r="H82" s="420"/>
      <c r="I82" s="408"/>
      <c r="K82" s="176" t="s">
        <v>10</v>
      </c>
      <c r="L82" s="291">
        <v>31</v>
      </c>
      <c r="M82" s="291">
        <v>1</v>
      </c>
      <c r="N82" s="360">
        <f>L82*$L$109+M82*$M$109</f>
        <v>2861.82</v>
      </c>
    </row>
    <row r="83" spans="1:14" ht="15" x14ac:dyDescent="0.2">
      <c r="A83" s="139">
        <f>A80+3</f>
        <v>42814</v>
      </c>
      <c r="B83" s="48">
        <v>590</v>
      </c>
      <c r="C83" s="49">
        <v>429.66</v>
      </c>
      <c r="D83" s="49">
        <v>640</v>
      </c>
      <c r="E83" s="49">
        <v>90</v>
      </c>
      <c r="F83" s="140">
        <f>SUM(B83:E83)</f>
        <v>1749.66</v>
      </c>
      <c r="G83" s="49">
        <v>31</v>
      </c>
      <c r="H83" s="49">
        <v>9</v>
      </c>
      <c r="I83" s="51">
        <v>80</v>
      </c>
      <c r="K83" s="6" t="s">
        <v>11</v>
      </c>
      <c r="L83" s="9">
        <v>19</v>
      </c>
      <c r="M83" s="9">
        <v>3</v>
      </c>
      <c r="N83" s="360">
        <f t="shared" ref="N83:N86" si="22">L83*$L$109+M83*$M$109</f>
        <v>1925.46</v>
      </c>
    </row>
    <row r="84" spans="1:14" ht="15" x14ac:dyDescent="0.2">
      <c r="A84" s="139">
        <f>A83+1</f>
        <v>42815</v>
      </c>
      <c r="B84" s="24">
        <v>140</v>
      </c>
      <c r="C84" s="6">
        <v>157.36000000000001</v>
      </c>
      <c r="D84" s="6">
        <v>410</v>
      </c>
      <c r="E84" s="6">
        <v>230</v>
      </c>
      <c r="F84" s="8">
        <f>SUM(B84:E84)</f>
        <v>937.36</v>
      </c>
      <c r="G84" s="45">
        <v>21</v>
      </c>
      <c r="H84" s="45">
        <v>4</v>
      </c>
      <c r="I84" s="46">
        <v>220</v>
      </c>
      <c r="K84" s="6" t="s">
        <v>12</v>
      </c>
      <c r="L84" s="9">
        <v>7</v>
      </c>
      <c r="M84" s="9">
        <v>1</v>
      </c>
      <c r="N84" s="360">
        <f t="shared" si="22"/>
        <v>701.81999999999994</v>
      </c>
    </row>
    <row r="85" spans="1:14" ht="15" x14ac:dyDescent="0.2">
      <c r="A85" s="139">
        <f>A84+1</f>
        <v>42816</v>
      </c>
      <c r="B85" s="24">
        <v>360</v>
      </c>
      <c r="C85" s="6">
        <v>272.3</v>
      </c>
      <c r="D85" s="6">
        <v>618.9</v>
      </c>
      <c r="E85" s="6">
        <v>180</v>
      </c>
      <c r="F85" s="8">
        <f>SUM(B85:E85)</f>
        <v>1431.1999999999998</v>
      </c>
      <c r="G85" s="45">
        <v>30</v>
      </c>
      <c r="H85" s="45">
        <v>7</v>
      </c>
      <c r="I85" s="46">
        <v>170</v>
      </c>
      <c r="K85" s="6" t="s">
        <v>13</v>
      </c>
      <c r="L85" s="9">
        <v>25</v>
      </c>
      <c r="M85" s="9">
        <v>1</v>
      </c>
      <c r="N85" s="360">
        <f t="shared" si="22"/>
        <v>2321.8200000000002</v>
      </c>
    </row>
    <row r="86" spans="1:14" ht="15" x14ac:dyDescent="0.2">
      <c r="A86" s="139">
        <f>A85+1</f>
        <v>42817</v>
      </c>
      <c r="B86" s="24">
        <v>540</v>
      </c>
      <c r="C86" s="6">
        <v>38.9</v>
      </c>
      <c r="D86" s="6">
        <v>1090</v>
      </c>
      <c r="E86" s="6">
        <v>180</v>
      </c>
      <c r="F86" s="8">
        <f>SUM(B86:E86)</f>
        <v>1848.9</v>
      </c>
      <c r="G86" s="45">
        <v>35</v>
      </c>
      <c r="H86" s="45">
        <v>1</v>
      </c>
      <c r="I86" s="46">
        <v>180</v>
      </c>
      <c r="K86" s="6" t="s">
        <v>14</v>
      </c>
      <c r="L86" s="9"/>
      <c r="M86" s="9"/>
      <c r="N86" s="360">
        <f t="shared" si="22"/>
        <v>0</v>
      </c>
    </row>
    <row r="87" spans="1:14" ht="16" thickBot="1" x14ac:dyDescent="0.25">
      <c r="A87" s="139">
        <f>A86+1</f>
        <v>42818</v>
      </c>
      <c r="B87" s="141">
        <v>270</v>
      </c>
      <c r="C87" s="102">
        <v>165.44</v>
      </c>
      <c r="D87" s="102">
        <v>260</v>
      </c>
      <c r="E87" s="102">
        <v>40</v>
      </c>
      <c r="F87" s="142">
        <f>SUM(B87:E87)</f>
        <v>735.44</v>
      </c>
      <c r="G87" s="56">
        <v>15</v>
      </c>
      <c r="H87" s="56">
        <v>4</v>
      </c>
      <c r="I87" s="58">
        <v>50</v>
      </c>
    </row>
    <row r="88" spans="1:14" ht="21" x14ac:dyDescent="0.15">
      <c r="A88" s="405"/>
      <c r="B88" s="418">
        <f t="shared" ref="B88:I88" si="23">SUM(B83:B87)</f>
        <v>1900</v>
      </c>
      <c r="C88" s="418">
        <f t="shared" si="23"/>
        <v>1063.6599999999999</v>
      </c>
      <c r="D88" s="418">
        <f t="shared" si="23"/>
        <v>3018.9</v>
      </c>
      <c r="E88" s="418">
        <f t="shared" si="23"/>
        <v>720</v>
      </c>
      <c r="F88" s="418">
        <f t="shared" si="23"/>
        <v>6702.5599999999995</v>
      </c>
      <c r="G88" s="421">
        <f t="shared" si="23"/>
        <v>132</v>
      </c>
      <c r="H88" s="421">
        <f t="shared" si="23"/>
        <v>25</v>
      </c>
      <c r="I88" s="418">
        <f t="shared" si="23"/>
        <v>700</v>
      </c>
      <c r="L88" s="615">
        <f>L89+M89</f>
        <v>107</v>
      </c>
      <c r="M88" s="615"/>
    </row>
    <row r="89" spans="1:14" ht="16" thickBot="1" x14ac:dyDescent="0.25">
      <c r="A89" s="417"/>
      <c r="B89" s="414"/>
      <c r="C89" s="414"/>
      <c r="D89" s="414"/>
      <c r="E89" s="414"/>
      <c r="F89" s="414"/>
      <c r="G89" s="422"/>
      <c r="H89" s="422"/>
      <c r="I89" s="414"/>
      <c r="K89" s="12"/>
      <c r="L89" s="357">
        <f>SUM(L91:L95)</f>
        <v>101</v>
      </c>
      <c r="M89" s="357">
        <f>SUM(M91:M95)</f>
        <v>6</v>
      </c>
      <c r="N89" s="364">
        <f>SUM(N91:N95)</f>
        <v>9520.92</v>
      </c>
    </row>
    <row r="90" spans="1:14" ht="15" x14ac:dyDescent="0.2">
      <c r="A90" s="143">
        <f>A87+3</f>
        <v>42821</v>
      </c>
      <c r="B90" s="45">
        <v>280</v>
      </c>
      <c r="C90" s="45">
        <v>160.52000000000001</v>
      </c>
      <c r="D90" s="45">
        <v>490</v>
      </c>
      <c r="E90" s="45">
        <v>40</v>
      </c>
      <c r="F90" s="144">
        <f>SUM(B90:E90)</f>
        <v>970.52</v>
      </c>
      <c r="G90" s="45">
        <v>19</v>
      </c>
      <c r="H90" s="45">
        <v>4</v>
      </c>
      <c r="I90" s="45">
        <v>40</v>
      </c>
      <c r="K90" s="374" t="s">
        <v>260</v>
      </c>
      <c r="L90" s="359">
        <v>85</v>
      </c>
      <c r="M90" s="359">
        <v>71.819999999999993</v>
      </c>
      <c r="N90" s="5"/>
    </row>
    <row r="91" spans="1:14" ht="15" x14ac:dyDescent="0.2">
      <c r="A91" s="143">
        <f>A90+1</f>
        <v>42822</v>
      </c>
      <c r="B91" s="45">
        <v>290</v>
      </c>
      <c r="C91" s="45">
        <v>164.04</v>
      </c>
      <c r="D91" s="45">
        <v>410</v>
      </c>
      <c r="E91" s="45">
        <v>40</v>
      </c>
      <c r="F91" s="144">
        <f>SUM(B91:E91)</f>
        <v>904.04</v>
      </c>
      <c r="G91" s="45">
        <v>21</v>
      </c>
      <c r="H91" s="45">
        <v>4</v>
      </c>
      <c r="I91" s="45">
        <v>50</v>
      </c>
      <c r="K91" s="176" t="s">
        <v>10</v>
      </c>
      <c r="L91" s="176">
        <v>29</v>
      </c>
      <c r="M91" s="176">
        <v>1</v>
      </c>
      <c r="N91" s="360">
        <f>L91*$L$109+M91*$M$109</f>
        <v>2681.82</v>
      </c>
    </row>
    <row r="92" spans="1:14" ht="15" x14ac:dyDescent="0.2">
      <c r="A92" s="143">
        <f>A89+3</f>
        <v>3</v>
      </c>
      <c r="B92" s="9">
        <v>220</v>
      </c>
      <c r="C92" s="9">
        <v>233.4</v>
      </c>
      <c r="D92" s="9">
        <v>380</v>
      </c>
      <c r="E92" s="9">
        <v>100</v>
      </c>
      <c r="F92" s="144">
        <f>SUM(B92:E92)</f>
        <v>933.4</v>
      </c>
      <c r="G92" s="9">
        <v>22</v>
      </c>
      <c r="H92" s="9">
        <v>6</v>
      </c>
      <c r="I92" s="9">
        <v>100</v>
      </c>
      <c r="K92" s="176" t="s">
        <v>11</v>
      </c>
      <c r="L92" s="176">
        <v>20</v>
      </c>
      <c r="M92" s="176">
        <v>2</v>
      </c>
      <c r="N92" s="360">
        <f t="shared" ref="N92:N95" si="24">L92*$L$109+M92*$M$109</f>
        <v>1943.6399999999999</v>
      </c>
    </row>
    <row r="93" spans="1:14" ht="15" x14ac:dyDescent="0.2">
      <c r="A93" s="143">
        <f>A92+1</f>
        <v>4</v>
      </c>
      <c r="B93" s="9">
        <v>410</v>
      </c>
      <c r="C93" s="9">
        <v>202.94</v>
      </c>
      <c r="D93" s="9">
        <v>700</v>
      </c>
      <c r="E93" s="9">
        <v>120</v>
      </c>
      <c r="F93" s="144">
        <f>SUM(B93:E93)</f>
        <v>1432.94</v>
      </c>
      <c r="G93" s="9">
        <v>27</v>
      </c>
      <c r="H93" s="9">
        <v>5</v>
      </c>
      <c r="I93" s="9">
        <v>120</v>
      </c>
      <c r="K93" s="176" t="s">
        <v>12</v>
      </c>
      <c r="L93" s="176">
        <v>29</v>
      </c>
      <c r="M93" s="176">
        <v>2</v>
      </c>
      <c r="N93" s="360">
        <f t="shared" si="24"/>
        <v>2753.64</v>
      </c>
    </row>
    <row r="94" spans="1:14" ht="16" thickBot="1" x14ac:dyDescent="0.25">
      <c r="A94" s="143">
        <f>A91+3</f>
        <v>42825</v>
      </c>
      <c r="B94" s="36">
        <v>360</v>
      </c>
      <c r="C94" s="36">
        <v>317.18</v>
      </c>
      <c r="D94" s="36">
        <v>890</v>
      </c>
      <c r="E94" s="36">
        <v>40</v>
      </c>
      <c r="F94" s="144">
        <f>SUM(B94:E94)</f>
        <v>1607.18</v>
      </c>
      <c r="G94" s="36">
        <v>32</v>
      </c>
      <c r="H94" s="36">
        <v>7</v>
      </c>
      <c r="I94" s="36">
        <v>50</v>
      </c>
      <c r="K94" s="176" t="s">
        <v>13</v>
      </c>
      <c r="L94" s="176">
        <v>18</v>
      </c>
      <c r="M94" s="176">
        <v>1</v>
      </c>
      <c r="N94" s="360">
        <f t="shared" si="24"/>
        <v>1691.82</v>
      </c>
    </row>
    <row r="95" spans="1:14" ht="15" x14ac:dyDescent="0.2">
      <c r="A95" s="423"/>
      <c r="B95" s="425">
        <f>SUM(B90:B94)</f>
        <v>1560</v>
      </c>
      <c r="C95" s="427">
        <f t="shared" ref="C95:I95" si="25">SUM(C90:C94)</f>
        <v>1078.0800000000002</v>
      </c>
      <c r="D95" s="427">
        <f t="shared" si="25"/>
        <v>2870</v>
      </c>
      <c r="E95" s="427">
        <f t="shared" si="25"/>
        <v>340</v>
      </c>
      <c r="F95" s="427">
        <f t="shared" si="25"/>
        <v>5848.08</v>
      </c>
      <c r="G95" s="429">
        <f t="shared" si="25"/>
        <v>121</v>
      </c>
      <c r="H95" s="429">
        <f t="shared" si="25"/>
        <v>26</v>
      </c>
      <c r="I95" s="431">
        <f t="shared" si="25"/>
        <v>360</v>
      </c>
      <c r="K95" s="176" t="s">
        <v>14</v>
      </c>
      <c r="L95" s="176">
        <v>5</v>
      </c>
      <c r="M95" s="176"/>
      <c r="N95" s="360">
        <f t="shared" si="24"/>
        <v>450</v>
      </c>
    </row>
    <row r="96" spans="1:14" ht="14" thickBot="1" x14ac:dyDescent="0.2">
      <c r="A96" s="424"/>
      <c r="B96" s="426"/>
      <c r="C96" s="428"/>
      <c r="D96" s="428"/>
      <c r="E96" s="428"/>
      <c r="F96" s="428"/>
      <c r="G96" s="430"/>
      <c r="H96" s="430"/>
      <c r="I96" s="432"/>
    </row>
    <row r="97" spans="1:14" ht="15" x14ac:dyDescent="0.2">
      <c r="A97" s="41">
        <v>42828</v>
      </c>
      <c r="B97" s="45">
        <v>830</v>
      </c>
      <c r="C97" s="45">
        <v>106.79</v>
      </c>
      <c r="D97" s="45">
        <v>690</v>
      </c>
      <c r="E97" s="45">
        <v>150</v>
      </c>
      <c r="F97" s="4">
        <f>SUM(B97:E97)</f>
        <v>1776.79</v>
      </c>
      <c r="G97" s="45">
        <v>29</v>
      </c>
      <c r="H97" s="45">
        <v>3</v>
      </c>
      <c r="I97" s="46">
        <v>140</v>
      </c>
    </row>
    <row r="98" spans="1:14" ht="21" x14ac:dyDescent="0.2">
      <c r="A98" s="41">
        <f>A97+1</f>
        <v>42829</v>
      </c>
      <c r="B98" s="45">
        <v>160</v>
      </c>
      <c r="C98" s="45">
        <v>257</v>
      </c>
      <c r="D98" s="45">
        <v>480</v>
      </c>
      <c r="E98" s="45">
        <v>140</v>
      </c>
      <c r="F98" s="4">
        <f>SUM(B98:E98)</f>
        <v>1037</v>
      </c>
      <c r="G98" s="45">
        <v>22</v>
      </c>
      <c r="H98" s="45">
        <v>5</v>
      </c>
      <c r="I98" s="46">
        <v>140</v>
      </c>
      <c r="K98" s="12"/>
      <c r="L98" s="615">
        <f>L99+M99</f>
        <v>64</v>
      </c>
      <c r="M98" s="615"/>
      <c r="N98" s="5"/>
    </row>
    <row r="99" spans="1:14" ht="16" thickBot="1" x14ac:dyDescent="0.25">
      <c r="A99" s="41">
        <f t="shared" ref="A99:A108" si="26">A98+1</f>
        <v>42830</v>
      </c>
      <c r="B99" s="45">
        <v>440</v>
      </c>
      <c r="C99" s="45">
        <v>233.4</v>
      </c>
      <c r="D99" s="45">
        <v>720</v>
      </c>
      <c r="E99" s="45">
        <v>40</v>
      </c>
      <c r="F99" s="4">
        <f>SUM(B99:E99)</f>
        <v>1433.4</v>
      </c>
      <c r="G99" s="45">
        <v>31</v>
      </c>
      <c r="H99" s="45">
        <v>6</v>
      </c>
      <c r="I99" s="46">
        <v>50</v>
      </c>
      <c r="K99" s="12"/>
      <c r="L99" s="357">
        <f>SUM(L101:L105)</f>
        <v>55</v>
      </c>
      <c r="M99" s="357">
        <f>SUM(M101:M105)</f>
        <v>9</v>
      </c>
      <c r="N99" s="364">
        <f>SUM(N101:N105)</f>
        <v>5596.38</v>
      </c>
    </row>
    <row r="100" spans="1:14" ht="15" x14ac:dyDescent="0.2">
      <c r="A100" s="41">
        <f t="shared" si="26"/>
        <v>42831</v>
      </c>
      <c r="B100" s="45">
        <v>530</v>
      </c>
      <c r="C100" s="45">
        <v>262.10000000000002</v>
      </c>
      <c r="D100" s="45">
        <v>720</v>
      </c>
      <c r="E100" s="45">
        <v>210</v>
      </c>
      <c r="F100" s="4">
        <f>SUM(B100:E100)</f>
        <v>1722.1</v>
      </c>
      <c r="G100" s="45">
        <v>35</v>
      </c>
      <c r="H100" s="45">
        <v>5</v>
      </c>
      <c r="I100" s="46">
        <v>200</v>
      </c>
      <c r="K100" s="374" t="s">
        <v>262</v>
      </c>
      <c r="L100" s="359">
        <v>90</v>
      </c>
      <c r="M100" s="359">
        <v>71.819999999999993</v>
      </c>
      <c r="N100" s="5"/>
    </row>
    <row r="101" spans="1:14" ht="16" thickBot="1" x14ac:dyDescent="0.25">
      <c r="A101" s="41">
        <f t="shared" si="26"/>
        <v>42832</v>
      </c>
      <c r="B101" s="67">
        <v>400</v>
      </c>
      <c r="C101" s="67">
        <v>164.04</v>
      </c>
      <c r="D101" s="67">
        <v>690</v>
      </c>
      <c r="E101" s="67">
        <v>180</v>
      </c>
      <c r="F101" s="4">
        <f>SUM(B101:E101)</f>
        <v>1434.04</v>
      </c>
      <c r="G101" s="67">
        <v>28</v>
      </c>
      <c r="H101" s="67">
        <v>4</v>
      </c>
      <c r="I101" s="68">
        <v>170</v>
      </c>
      <c r="K101" s="176" t="s">
        <v>10</v>
      </c>
      <c r="L101" s="176">
        <v>24</v>
      </c>
      <c r="M101" s="176">
        <v>1</v>
      </c>
      <c r="N101" s="360">
        <f>L101*$L$109+M101*$M$109</f>
        <v>2231.8200000000002</v>
      </c>
    </row>
    <row r="102" spans="1:14" ht="15" x14ac:dyDescent="0.2">
      <c r="A102" s="405"/>
      <c r="B102" s="407">
        <f>SUM(B97:B101)</f>
        <v>2360</v>
      </c>
      <c r="C102" s="407">
        <f t="shared" ref="C102:H102" si="27">SUM(C97:C101)</f>
        <v>1023.33</v>
      </c>
      <c r="D102" s="407">
        <f t="shared" si="27"/>
        <v>3300</v>
      </c>
      <c r="E102" s="407">
        <f t="shared" si="27"/>
        <v>720</v>
      </c>
      <c r="F102" s="407">
        <f>SUM(F97:F101)</f>
        <v>7403.3300000000008</v>
      </c>
      <c r="G102" s="403">
        <f t="shared" si="27"/>
        <v>145</v>
      </c>
      <c r="H102" s="403">
        <f t="shared" si="27"/>
        <v>23</v>
      </c>
      <c r="I102" s="401">
        <f>SUM(I97:I101)</f>
        <v>700</v>
      </c>
      <c r="K102" s="176" t="s">
        <v>11</v>
      </c>
      <c r="L102" s="176">
        <v>5</v>
      </c>
      <c r="M102" s="176">
        <v>0</v>
      </c>
      <c r="N102" s="360">
        <f t="shared" ref="N102:N105" si="28">L102*$L$109+M102*$M$109</f>
        <v>450</v>
      </c>
    </row>
    <row r="103" spans="1:14" ht="16" thickBot="1" x14ac:dyDescent="0.25">
      <c r="A103" s="406"/>
      <c r="B103" s="408"/>
      <c r="C103" s="408"/>
      <c r="D103" s="408"/>
      <c r="E103" s="408"/>
      <c r="F103" s="408"/>
      <c r="G103" s="404"/>
      <c r="H103" s="404"/>
      <c r="I103" s="402"/>
      <c r="K103" s="176" t="s">
        <v>12</v>
      </c>
      <c r="L103" s="176">
        <v>10</v>
      </c>
      <c r="M103" s="176">
        <v>6</v>
      </c>
      <c r="N103" s="360">
        <f t="shared" si="28"/>
        <v>1330.92</v>
      </c>
    </row>
    <row r="104" spans="1:14" ht="15" x14ac:dyDescent="0.2">
      <c r="A104" s="41">
        <f>A101+3</f>
        <v>42835</v>
      </c>
      <c r="B104" s="6">
        <f>120+12.2</f>
        <v>132.19999999999999</v>
      </c>
      <c r="C104" s="6">
        <v>251.66</v>
      </c>
      <c r="D104" s="6">
        <v>630</v>
      </c>
      <c r="E104" s="6">
        <v>90</v>
      </c>
      <c r="F104" s="8">
        <f>SUM(B104:E104)</f>
        <v>1103.8600000000001</v>
      </c>
      <c r="G104" s="6">
        <v>20</v>
      </c>
      <c r="H104" s="6">
        <v>5</v>
      </c>
      <c r="I104" s="7">
        <v>70</v>
      </c>
      <c r="K104" s="176" t="s">
        <v>13</v>
      </c>
      <c r="L104" s="176">
        <v>16</v>
      </c>
      <c r="M104" s="176">
        <v>2</v>
      </c>
      <c r="N104" s="360">
        <f t="shared" si="28"/>
        <v>1583.6399999999999</v>
      </c>
    </row>
    <row r="105" spans="1:14" ht="15" x14ac:dyDescent="0.2">
      <c r="A105" s="41">
        <f t="shared" si="26"/>
        <v>42836</v>
      </c>
      <c r="B105" s="45">
        <v>290</v>
      </c>
      <c r="C105" s="45">
        <v>202.94</v>
      </c>
      <c r="D105" s="45">
        <v>570</v>
      </c>
      <c r="E105" s="45">
        <v>80</v>
      </c>
      <c r="F105" s="8">
        <f>SUM(B105:E105)</f>
        <v>1142.94</v>
      </c>
      <c r="G105" s="45">
        <v>24</v>
      </c>
      <c r="H105" s="45">
        <v>5</v>
      </c>
      <c r="I105" s="46">
        <v>90</v>
      </c>
      <c r="K105" s="176" t="s">
        <v>14</v>
      </c>
      <c r="L105" s="176"/>
      <c r="M105" s="176"/>
      <c r="N105" s="360">
        <f t="shared" si="28"/>
        <v>0</v>
      </c>
    </row>
    <row r="106" spans="1:14" ht="15" x14ac:dyDescent="0.2">
      <c r="A106" s="41">
        <f t="shared" si="26"/>
        <v>42837</v>
      </c>
      <c r="B106" s="45">
        <v>280</v>
      </c>
      <c r="C106" s="45">
        <v>314.36</v>
      </c>
      <c r="D106" s="45">
        <v>500</v>
      </c>
      <c r="E106" s="45">
        <v>40</v>
      </c>
      <c r="F106" s="8">
        <f>SUM(B106:E106)</f>
        <v>1134.3600000000001</v>
      </c>
      <c r="G106" s="45">
        <v>27</v>
      </c>
      <c r="H106" s="45">
        <v>8</v>
      </c>
      <c r="I106" s="46">
        <v>50</v>
      </c>
    </row>
    <row r="107" spans="1:14" ht="21" x14ac:dyDescent="0.2">
      <c r="A107" s="41">
        <f t="shared" si="26"/>
        <v>42838</v>
      </c>
      <c r="B107" s="45">
        <v>390</v>
      </c>
      <c r="C107" s="45">
        <v>121.98</v>
      </c>
      <c r="D107" s="45">
        <v>1160</v>
      </c>
      <c r="E107" s="45">
        <v>160</v>
      </c>
      <c r="F107" s="8">
        <f>SUM(B107:E107)</f>
        <v>1831.98</v>
      </c>
      <c r="G107" s="45">
        <v>33</v>
      </c>
      <c r="H107" s="45">
        <v>3</v>
      </c>
      <c r="I107" s="46">
        <v>160</v>
      </c>
      <c r="L107" s="615">
        <f>L108+M108</f>
        <v>21</v>
      </c>
      <c r="M107" s="615"/>
    </row>
    <row r="108" spans="1:14" ht="16" thickBot="1" x14ac:dyDescent="0.25">
      <c r="A108" s="41">
        <f t="shared" si="26"/>
        <v>42839</v>
      </c>
      <c r="B108" s="67">
        <v>200</v>
      </c>
      <c r="C108" s="67">
        <v>81.319999999999993</v>
      </c>
      <c r="D108" s="67">
        <v>810</v>
      </c>
      <c r="E108" s="67">
        <v>80</v>
      </c>
      <c r="F108" s="8">
        <f>SUM(B108:E108)</f>
        <v>1171.32</v>
      </c>
      <c r="G108" s="67">
        <v>23</v>
      </c>
      <c r="H108" s="67">
        <v>2</v>
      </c>
      <c r="I108" s="68">
        <v>90</v>
      </c>
      <c r="K108" s="12"/>
      <c r="L108" s="357">
        <f>SUM(L110:L114)</f>
        <v>19</v>
      </c>
      <c r="M108" s="357">
        <f>SUM(M110:M114)</f>
        <v>2</v>
      </c>
      <c r="N108" s="364">
        <f>SUM(N110:N114)</f>
        <v>1853.6399999999999</v>
      </c>
    </row>
    <row r="109" spans="1:14" ht="15" x14ac:dyDescent="0.2">
      <c r="A109" s="405"/>
      <c r="B109" s="407">
        <f>SUM(B104:B108)</f>
        <v>1292.2</v>
      </c>
      <c r="C109" s="407">
        <f>SUM(C104:C108)</f>
        <v>972.26</v>
      </c>
      <c r="D109" s="407">
        <f t="shared" ref="D109:I109" si="29">SUM(D104:D108)</f>
        <v>3670</v>
      </c>
      <c r="E109" s="407">
        <f t="shared" si="29"/>
        <v>450</v>
      </c>
      <c r="F109" s="407">
        <f t="shared" si="29"/>
        <v>6384.46</v>
      </c>
      <c r="G109" s="403">
        <f t="shared" si="29"/>
        <v>127</v>
      </c>
      <c r="H109" s="403">
        <f t="shared" si="29"/>
        <v>23</v>
      </c>
      <c r="I109" s="409">
        <f t="shared" si="29"/>
        <v>460</v>
      </c>
      <c r="K109" s="374" t="s">
        <v>259</v>
      </c>
      <c r="L109" s="359">
        <v>90</v>
      </c>
      <c r="M109" s="359">
        <v>71.819999999999993</v>
      </c>
      <c r="N109" s="5"/>
    </row>
    <row r="110" spans="1:14" ht="16" thickBot="1" x14ac:dyDescent="0.25">
      <c r="A110" s="406"/>
      <c r="B110" s="408"/>
      <c r="C110" s="408"/>
      <c r="D110" s="408"/>
      <c r="E110" s="408"/>
      <c r="F110" s="408"/>
      <c r="G110" s="404"/>
      <c r="H110" s="404"/>
      <c r="I110" s="410"/>
      <c r="K110" s="176" t="s">
        <v>10</v>
      </c>
      <c r="L110" s="176">
        <v>2</v>
      </c>
      <c r="M110" s="176"/>
      <c r="N110" s="360">
        <f>L110*$L$109+M110*$M$109</f>
        <v>180</v>
      </c>
    </row>
    <row r="111" spans="1:14" ht="15" x14ac:dyDescent="0.2">
      <c r="A111" s="47">
        <f>A108+3</f>
        <v>42842</v>
      </c>
      <c r="B111" s="42"/>
      <c r="C111" s="42"/>
      <c r="D111" s="42"/>
      <c r="E111" s="42"/>
      <c r="F111" s="78">
        <f>SUM(B111:E111)</f>
        <v>0</v>
      </c>
      <c r="G111" s="42"/>
      <c r="H111" s="42"/>
      <c r="I111" s="42"/>
      <c r="K111" s="176" t="s">
        <v>11</v>
      </c>
      <c r="L111" s="176">
        <v>7</v>
      </c>
      <c r="M111" s="176"/>
      <c r="N111" s="360">
        <f t="shared" ref="N111:N114" si="30">L111*$L$109+M111*$M$109</f>
        <v>630</v>
      </c>
    </row>
    <row r="112" spans="1:14" ht="15" x14ac:dyDescent="0.2">
      <c r="A112" s="47">
        <f>A111+1</f>
        <v>42843</v>
      </c>
      <c r="B112" s="45">
        <v>740</v>
      </c>
      <c r="C112" s="45">
        <v>304.52</v>
      </c>
      <c r="D112" s="45">
        <v>760</v>
      </c>
      <c r="E112" s="45"/>
      <c r="F112" s="53">
        <f>SUM(B112:E112)</f>
        <v>1804.52</v>
      </c>
      <c r="G112" s="45">
        <v>37</v>
      </c>
      <c r="H112" s="45">
        <v>6</v>
      </c>
      <c r="I112" s="45"/>
      <c r="K112" s="176" t="s">
        <v>12</v>
      </c>
      <c r="L112" s="176">
        <v>8</v>
      </c>
      <c r="M112" s="176">
        <v>1</v>
      </c>
      <c r="N112" s="360">
        <f t="shared" si="30"/>
        <v>791.81999999999994</v>
      </c>
    </row>
    <row r="113" spans="1:14" ht="15" x14ac:dyDescent="0.2">
      <c r="A113" s="47">
        <f>A112+1</f>
        <v>42844</v>
      </c>
      <c r="B113" s="45">
        <v>180</v>
      </c>
      <c r="C113" s="45">
        <v>233.4</v>
      </c>
      <c r="D113" s="45">
        <v>740</v>
      </c>
      <c r="E113" s="45">
        <v>150</v>
      </c>
      <c r="F113" s="53">
        <f>SUM(B113:E113)</f>
        <v>1303.4000000000001</v>
      </c>
      <c r="G113" s="45">
        <v>28</v>
      </c>
      <c r="H113" s="45">
        <v>6</v>
      </c>
      <c r="I113" s="45">
        <v>150</v>
      </c>
      <c r="K113" s="176" t="s">
        <v>13</v>
      </c>
      <c r="L113" s="176">
        <v>2</v>
      </c>
      <c r="M113" s="176">
        <v>1</v>
      </c>
      <c r="N113" s="360">
        <f t="shared" si="30"/>
        <v>251.82</v>
      </c>
    </row>
    <row r="114" spans="1:14" ht="15" x14ac:dyDescent="0.2">
      <c r="A114" s="47">
        <f>A113+1</f>
        <v>42845</v>
      </c>
      <c r="B114" s="45">
        <v>510</v>
      </c>
      <c r="C114" s="45">
        <v>206.1</v>
      </c>
      <c r="D114" s="45">
        <v>920</v>
      </c>
      <c r="E114" s="45">
        <v>430</v>
      </c>
      <c r="F114" s="69">
        <f>SUM(B114:E114)</f>
        <v>2066.1</v>
      </c>
      <c r="G114" s="45">
        <v>43</v>
      </c>
      <c r="H114" s="45">
        <v>5</v>
      </c>
      <c r="I114" s="45">
        <v>430</v>
      </c>
      <c r="K114" s="176" t="s">
        <v>14</v>
      </c>
      <c r="L114" s="176"/>
      <c r="M114" s="176"/>
      <c r="N114" s="360">
        <f t="shared" si="30"/>
        <v>0</v>
      </c>
    </row>
    <row r="115" spans="1:14" ht="16" thickBot="1" x14ac:dyDescent="0.25">
      <c r="A115" s="47">
        <f>A114+1</f>
        <v>42846</v>
      </c>
      <c r="B115" s="67">
        <v>330</v>
      </c>
      <c r="C115" s="67">
        <v>393.58</v>
      </c>
      <c r="D115" s="67">
        <v>530</v>
      </c>
      <c r="E115" s="67">
        <v>120</v>
      </c>
      <c r="F115" s="69">
        <f>SUM(B115:E115)</f>
        <v>1373.58</v>
      </c>
      <c r="G115" s="67">
        <v>30</v>
      </c>
      <c r="H115" s="67">
        <v>10</v>
      </c>
      <c r="I115" s="67">
        <v>150</v>
      </c>
    </row>
    <row r="116" spans="1:14" x14ac:dyDescent="0.15">
      <c r="A116" s="433"/>
      <c r="B116" s="412">
        <f t="shared" ref="B116:I116" si="31">SUM(B111:B115)</f>
        <v>1760</v>
      </c>
      <c r="C116" s="412">
        <f t="shared" si="31"/>
        <v>1137.5999999999999</v>
      </c>
      <c r="D116" s="412">
        <f t="shared" si="31"/>
        <v>2950</v>
      </c>
      <c r="E116" s="412">
        <f t="shared" si="31"/>
        <v>700</v>
      </c>
      <c r="F116" s="407">
        <f t="shared" si="31"/>
        <v>6547.6</v>
      </c>
      <c r="G116" s="435">
        <f t="shared" si="31"/>
        <v>138</v>
      </c>
      <c r="H116" s="403">
        <f t="shared" si="31"/>
        <v>27</v>
      </c>
      <c r="I116" s="412">
        <f t="shared" si="31"/>
        <v>730</v>
      </c>
    </row>
    <row r="117" spans="1:14" ht="14" thickBot="1" x14ac:dyDescent="0.2">
      <c r="A117" s="434"/>
      <c r="B117" s="413"/>
      <c r="C117" s="413"/>
      <c r="D117" s="413"/>
      <c r="E117" s="413"/>
      <c r="F117" s="408"/>
      <c r="G117" s="436"/>
      <c r="H117" s="404"/>
      <c r="I117" s="413"/>
    </row>
    <row r="118" spans="1:14" ht="15" x14ac:dyDescent="0.2">
      <c r="A118" s="47">
        <f>A115+3</f>
        <v>42849</v>
      </c>
      <c r="B118" s="6">
        <v>480</v>
      </c>
      <c r="C118" s="6">
        <v>221.8</v>
      </c>
      <c r="D118" s="6">
        <v>1190</v>
      </c>
      <c r="E118" s="6">
        <v>260</v>
      </c>
      <c r="F118" s="10">
        <f>SUM(B118:E118)</f>
        <v>2151.8000000000002</v>
      </c>
      <c r="G118" s="6">
        <v>36</v>
      </c>
      <c r="H118" s="6">
        <v>5</v>
      </c>
      <c r="I118" s="7">
        <v>250</v>
      </c>
    </row>
    <row r="119" spans="1:14" ht="16" thickBot="1" x14ac:dyDescent="0.25">
      <c r="A119" s="52">
        <f>A118+1</f>
        <v>42850</v>
      </c>
      <c r="B119" s="45">
        <v>500</v>
      </c>
      <c r="C119" s="45">
        <v>233.44</v>
      </c>
      <c r="D119" s="45">
        <v>670</v>
      </c>
      <c r="E119" s="45">
        <v>160</v>
      </c>
      <c r="F119" s="71">
        <f>SUM(B119:E119)</f>
        <v>1563.44</v>
      </c>
      <c r="G119" s="45">
        <v>36</v>
      </c>
      <c r="H119" s="45">
        <v>5</v>
      </c>
      <c r="I119" s="45">
        <v>150</v>
      </c>
    </row>
    <row r="120" spans="1:14" ht="16" thickBot="1" x14ac:dyDescent="0.25">
      <c r="A120" s="52">
        <f>A119+1</f>
        <v>42851</v>
      </c>
      <c r="B120" s="45">
        <v>370</v>
      </c>
      <c r="C120" s="45">
        <v>241.84</v>
      </c>
      <c r="D120" s="45">
        <v>160</v>
      </c>
      <c r="E120" s="45">
        <v>80</v>
      </c>
      <c r="F120" s="10">
        <f>SUM(B120:E120)</f>
        <v>851.84</v>
      </c>
      <c r="G120" s="9">
        <v>22</v>
      </c>
      <c r="H120" s="9">
        <v>6</v>
      </c>
      <c r="I120" s="72">
        <v>80</v>
      </c>
    </row>
    <row r="121" spans="1:14" ht="16" thickBot="1" x14ac:dyDescent="0.25">
      <c r="A121" s="52">
        <f>A120+1</f>
        <v>42852</v>
      </c>
      <c r="B121" s="67">
        <v>210</v>
      </c>
      <c r="C121" s="67">
        <v>36.36</v>
      </c>
      <c r="D121" s="67">
        <v>270</v>
      </c>
      <c r="E121" s="67">
        <v>160</v>
      </c>
      <c r="F121" s="34">
        <f>SUM(B121:E121)</f>
        <v>676.36</v>
      </c>
      <c r="G121" s="67">
        <v>13</v>
      </c>
      <c r="H121" s="67">
        <v>1</v>
      </c>
      <c r="I121" s="68">
        <v>150</v>
      </c>
    </row>
    <row r="122" spans="1:14" ht="16" thickBot="1" x14ac:dyDescent="0.25">
      <c r="A122" s="52">
        <f>A121+1</f>
        <v>42853</v>
      </c>
      <c r="B122" s="65"/>
      <c r="C122" s="65"/>
      <c r="D122" s="65"/>
      <c r="E122" s="65"/>
      <c r="F122" s="145">
        <f>SUM(B122:E122)</f>
        <v>0</v>
      </c>
      <c r="G122" s="65"/>
      <c r="H122" s="65"/>
      <c r="I122" s="65"/>
    </row>
    <row r="123" spans="1:14" ht="15" x14ac:dyDescent="0.2">
      <c r="A123" s="12"/>
      <c r="B123" s="437">
        <f t="shared" ref="B123:I123" si="32">SUM(B118:B122)</f>
        <v>1560</v>
      </c>
      <c r="C123" s="437">
        <f t="shared" si="32"/>
        <v>733.44</v>
      </c>
      <c r="D123" s="437">
        <f t="shared" si="32"/>
        <v>2290</v>
      </c>
      <c r="E123" s="437">
        <f t="shared" si="32"/>
        <v>660</v>
      </c>
      <c r="F123" s="437">
        <f t="shared" si="32"/>
        <v>5243.44</v>
      </c>
      <c r="G123" s="435">
        <f t="shared" si="32"/>
        <v>107</v>
      </c>
      <c r="H123" s="435">
        <f t="shared" si="32"/>
        <v>17</v>
      </c>
      <c r="I123" s="437">
        <f t="shared" si="32"/>
        <v>630</v>
      </c>
    </row>
    <row r="124" spans="1:14" ht="16" thickBot="1" x14ac:dyDescent="0.25">
      <c r="A124" s="5"/>
      <c r="B124" s="413"/>
      <c r="C124" s="413"/>
      <c r="D124" s="413"/>
      <c r="E124" s="413"/>
      <c r="F124" s="413"/>
      <c r="G124" s="436"/>
      <c r="H124" s="436"/>
      <c r="I124" s="413"/>
    </row>
    <row r="125" spans="1:14" ht="15" x14ac:dyDescent="0.2">
      <c r="A125" s="41">
        <v>42857</v>
      </c>
      <c r="B125" s="45">
        <v>270</v>
      </c>
      <c r="C125" s="45">
        <v>241.84</v>
      </c>
      <c r="D125" s="45">
        <v>690</v>
      </c>
      <c r="E125" s="45">
        <v>40</v>
      </c>
      <c r="F125" s="8">
        <f>SUM(B125:E125)</f>
        <v>1241.8400000000001</v>
      </c>
      <c r="G125" s="45">
        <v>24</v>
      </c>
      <c r="H125" s="45">
        <v>6</v>
      </c>
      <c r="I125" s="46">
        <v>40</v>
      </c>
    </row>
    <row r="126" spans="1:14" ht="15" x14ac:dyDescent="0.2">
      <c r="A126" s="41">
        <f t="shared" ref="A126:A135" si="33">A125+1</f>
        <v>42858</v>
      </c>
      <c r="B126" s="45">
        <v>160</v>
      </c>
      <c r="C126" s="45">
        <v>376.1</v>
      </c>
      <c r="D126" s="45">
        <v>540</v>
      </c>
      <c r="E126" s="45">
        <v>220</v>
      </c>
      <c r="F126" s="8">
        <f>SUM(B126:E126)</f>
        <v>1296.0999999999999</v>
      </c>
      <c r="G126" s="45">
        <v>32</v>
      </c>
      <c r="H126" s="45">
        <v>10</v>
      </c>
      <c r="I126" s="46">
        <v>210</v>
      </c>
    </row>
    <row r="127" spans="1:14" ht="15" x14ac:dyDescent="0.2">
      <c r="A127" s="41">
        <f t="shared" si="33"/>
        <v>42859</v>
      </c>
      <c r="B127" s="45">
        <v>430</v>
      </c>
      <c r="C127" s="45">
        <v>150.44</v>
      </c>
      <c r="D127" s="45">
        <v>1170</v>
      </c>
      <c r="E127" s="45">
        <v>60</v>
      </c>
      <c r="F127" s="8">
        <f>SUM(B127:E127)</f>
        <v>1810.44</v>
      </c>
      <c r="G127" s="45">
        <v>34</v>
      </c>
      <c r="H127" s="45">
        <v>4</v>
      </c>
      <c r="I127" s="46">
        <v>50</v>
      </c>
    </row>
    <row r="128" spans="1:14" ht="16" thickBot="1" x14ac:dyDescent="0.25">
      <c r="A128" s="41">
        <f t="shared" si="33"/>
        <v>42860</v>
      </c>
      <c r="B128" s="45">
        <v>230</v>
      </c>
      <c r="C128" s="45">
        <v>368</v>
      </c>
      <c r="D128" s="45">
        <v>650</v>
      </c>
      <c r="E128" s="45">
        <v>80</v>
      </c>
      <c r="F128" s="8">
        <f>SUM(B128:E128)</f>
        <v>1328</v>
      </c>
      <c r="G128" s="45">
        <v>27</v>
      </c>
      <c r="H128" s="45">
        <v>6</v>
      </c>
      <c r="I128" s="46">
        <v>90</v>
      </c>
    </row>
    <row r="129" spans="1:9" x14ac:dyDescent="0.15">
      <c r="A129" s="405"/>
      <c r="B129" s="407">
        <f t="shared" ref="B129:I129" si="34">SUM(B125:B128)</f>
        <v>1090</v>
      </c>
      <c r="C129" s="407">
        <f t="shared" si="34"/>
        <v>1136.3800000000001</v>
      </c>
      <c r="D129" s="407">
        <f t="shared" si="34"/>
        <v>3050</v>
      </c>
      <c r="E129" s="407">
        <f t="shared" si="34"/>
        <v>400</v>
      </c>
      <c r="F129" s="407">
        <f t="shared" si="34"/>
        <v>5676.38</v>
      </c>
      <c r="G129" s="403">
        <f t="shared" si="34"/>
        <v>117</v>
      </c>
      <c r="H129" s="403">
        <f t="shared" si="34"/>
        <v>26</v>
      </c>
      <c r="I129" s="401">
        <f t="shared" si="34"/>
        <v>390</v>
      </c>
    </row>
    <row r="130" spans="1:9" ht="14" thickBot="1" x14ac:dyDescent="0.2">
      <c r="A130" s="406"/>
      <c r="B130" s="408"/>
      <c r="C130" s="408"/>
      <c r="D130" s="408"/>
      <c r="E130" s="408"/>
      <c r="F130" s="408"/>
      <c r="G130" s="404"/>
      <c r="H130" s="404"/>
      <c r="I130" s="402"/>
    </row>
    <row r="131" spans="1:9" ht="15" x14ac:dyDescent="0.2">
      <c r="A131" s="41">
        <f>A128+3</f>
        <v>42863</v>
      </c>
      <c r="B131" s="42"/>
      <c r="C131" s="42"/>
      <c r="D131" s="42"/>
      <c r="E131" s="42"/>
      <c r="F131" s="43">
        <f>SUM(B131:E131)</f>
        <v>0</v>
      </c>
      <c r="G131" s="42"/>
      <c r="H131" s="42" t="e">
        <f>+#REF!</f>
        <v>#REF!</v>
      </c>
      <c r="I131" s="44"/>
    </row>
    <row r="132" spans="1:9" ht="15" x14ac:dyDescent="0.2">
      <c r="A132" s="41">
        <f t="shared" si="33"/>
        <v>42864</v>
      </c>
      <c r="B132" s="6">
        <v>120</v>
      </c>
      <c r="C132" s="6">
        <v>79.56</v>
      </c>
      <c r="D132" s="6">
        <v>500</v>
      </c>
      <c r="E132" s="6">
        <v>80</v>
      </c>
      <c r="F132" s="8">
        <f>SUM(B132:E132)</f>
        <v>779.56</v>
      </c>
      <c r="G132" s="45">
        <v>17</v>
      </c>
      <c r="H132" s="45">
        <v>2</v>
      </c>
      <c r="I132" s="46">
        <v>90</v>
      </c>
    </row>
    <row r="133" spans="1:9" ht="15" x14ac:dyDescent="0.2">
      <c r="A133" s="41">
        <f t="shared" si="33"/>
        <v>42865</v>
      </c>
      <c r="B133" s="45">
        <v>280</v>
      </c>
      <c r="C133" s="45">
        <v>314.36</v>
      </c>
      <c r="D133" s="45">
        <v>320</v>
      </c>
      <c r="E133" s="45">
        <v>130</v>
      </c>
      <c r="F133" s="8">
        <f>SUM(B133:E133)</f>
        <v>1044.3600000000001</v>
      </c>
      <c r="G133" s="45">
        <v>25</v>
      </c>
      <c r="H133" s="45">
        <v>8</v>
      </c>
      <c r="I133" s="46">
        <v>110</v>
      </c>
    </row>
    <row r="134" spans="1:9" ht="15" x14ac:dyDescent="0.2">
      <c r="A134" s="41">
        <f t="shared" si="33"/>
        <v>42866</v>
      </c>
      <c r="B134" s="45">
        <v>870</v>
      </c>
      <c r="C134" s="45">
        <v>81.319999999999993</v>
      </c>
      <c r="D134" s="45">
        <v>850</v>
      </c>
      <c r="E134" s="45">
        <v>180</v>
      </c>
      <c r="F134" s="8">
        <f>SUM(B134:E134)</f>
        <v>1981.32</v>
      </c>
      <c r="G134" s="6">
        <v>36</v>
      </c>
      <c r="H134" s="6">
        <v>2</v>
      </c>
      <c r="I134" s="7">
        <v>180</v>
      </c>
    </row>
    <row r="135" spans="1:9" ht="16" thickBot="1" x14ac:dyDescent="0.25">
      <c r="A135" s="41">
        <f t="shared" si="33"/>
        <v>42867</v>
      </c>
      <c r="B135" s="45">
        <v>300</v>
      </c>
      <c r="C135" s="45">
        <v>287.06</v>
      </c>
      <c r="D135" s="45">
        <v>550</v>
      </c>
      <c r="E135" s="45">
        <v>130</v>
      </c>
      <c r="F135" s="8">
        <f>SUM(B135:E135)</f>
        <v>1267.06</v>
      </c>
      <c r="G135" s="45">
        <v>26</v>
      </c>
      <c r="H135" s="45">
        <v>7</v>
      </c>
      <c r="I135" s="46">
        <v>130</v>
      </c>
    </row>
    <row r="136" spans="1:9" x14ac:dyDescent="0.15">
      <c r="A136" s="405"/>
      <c r="B136" s="407">
        <f>SUM(B131:B135)</f>
        <v>1570</v>
      </c>
      <c r="C136" s="407">
        <f t="shared" ref="C136:I136" si="35">SUM(C131:C135)</f>
        <v>762.3</v>
      </c>
      <c r="D136" s="407">
        <f t="shared" si="35"/>
        <v>2220</v>
      </c>
      <c r="E136" s="401">
        <f t="shared" si="35"/>
        <v>520</v>
      </c>
      <c r="F136" s="407">
        <f t="shared" si="35"/>
        <v>5072.2999999999993</v>
      </c>
      <c r="G136" s="403">
        <f t="shared" si="35"/>
        <v>104</v>
      </c>
      <c r="H136" s="403" t="e">
        <f t="shared" si="35"/>
        <v>#REF!</v>
      </c>
      <c r="I136" s="401">
        <f t="shared" si="35"/>
        <v>510</v>
      </c>
    </row>
    <row r="137" spans="1:9" ht="14" thickBot="1" x14ac:dyDescent="0.2">
      <c r="A137" s="406"/>
      <c r="B137" s="408"/>
      <c r="C137" s="408"/>
      <c r="D137" s="408"/>
      <c r="E137" s="402"/>
      <c r="F137" s="408"/>
      <c r="G137" s="404"/>
      <c r="H137" s="404"/>
      <c r="I137" s="402"/>
    </row>
    <row r="138" spans="1:9" ht="15" x14ac:dyDescent="0.2">
      <c r="A138" s="47">
        <f>A135+3</f>
        <v>42870</v>
      </c>
      <c r="B138" s="6">
        <v>420</v>
      </c>
      <c r="C138" s="6">
        <v>153.13999999999999</v>
      </c>
      <c r="D138" s="6">
        <v>1300</v>
      </c>
      <c r="E138" s="6">
        <v>40</v>
      </c>
      <c r="F138" s="8">
        <f>SUM(B138:E138)</f>
        <v>1913.1399999999999</v>
      </c>
      <c r="G138" s="6">
        <v>32</v>
      </c>
      <c r="H138" s="6">
        <v>3</v>
      </c>
      <c r="I138" s="7">
        <v>40</v>
      </c>
    </row>
    <row r="139" spans="1:9" ht="15" x14ac:dyDescent="0.2">
      <c r="A139" s="47">
        <f>A138+1</f>
        <v>42871</v>
      </c>
      <c r="B139" s="45">
        <v>130</v>
      </c>
      <c r="C139" s="45">
        <v>160.88</v>
      </c>
      <c r="D139" s="45">
        <v>740</v>
      </c>
      <c r="E139" s="45">
        <v>40</v>
      </c>
      <c r="F139" s="8">
        <f>SUM(B139:E139)</f>
        <v>1070.8800000000001</v>
      </c>
      <c r="G139" s="45">
        <v>21</v>
      </c>
      <c r="H139" s="45">
        <v>4</v>
      </c>
      <c r="I139" s="46">
        <v>40</v>
      </c>
    </row>
    <row r="140" spans="1:9" ht="15" x14ac:dyDescent="0.2">
      <c r="A140" s="47">
        <f>A139+1</f>
        <v>42872</v>
      </c>
      <c r="B140" s="45">
        <v>500</v>
      </c>
      <c r="C140" s="45">
        <v>350</v>
      </c>
      <c r="D140" s="45">
        <v>320</v>
      </c>
      <c r="E140" s="45">
        <v>40</v>
      </c>
      <c r="F140" s="8">
        <f>SUM(B140:E140)</f>
        <v>1210</v>
      </c>
      <c r="G140" s="45">
        <v>28</v>
      </c>
      <c r="H140" s="45">
        <v>9</v>
      </c>
      <c r="I140" s="46">
        <v>40</v>
      </c>
    </row>
    <row r="141" spans="1:9" ht="15" x14ac:dyDescent="0.2">
      <c r="A141" s="47">
        <f>A140+1</f>
        <v>42873</v>
      </c>
      <c r="B141" s="45">
        <v>530</v>
      </c>
      <c r="C141" s="45">
        <v>348</v>
      </c>
      <c r="D141" s="45">
        <v>810</v>
      </c>
      <c r="E141" s="45">
        <v>120</v>
      </c>
      <c r="F141" s="8">
        <f>SUM(B141:E141)</f>
        <v>1808</v>
      </c>
      <c r="G141" s="6">
        <v>36</v>
      </c>
      <c r="H141" s="6">
        <v>9</v>
      </c>
      <c r="I141" s="7">
        <v>130</v>
      </c>
    </row>
    <row r="142" spans="1:9" ht="16" thickBot="1" x14ac:dyDescent="0.25">
      <c r="A142" s="47">
        <f>A139+3</f>
        <v>42874</v>
      </c>
      <c r="B142" s="45">
        <v>160</v>
      </c>
      <c r="C142" s="45">
        <v>167.98</v>
      </c>
      <c r="D142" s="45">
        <v>700</v>
      </c>
      <c r="E142" s="45">
        <v>316</v>
      </c>
      <c r="F142" s="8">
        <f>SUM(B142:E142)</f>
        <v>1343.98</v>
      </c>
      <c r="G142" s="45">
        <v>26</v>
      </c>
      <c r="H142" s="45">
        <v>4</v>
      </c>
      <c r="I142" s="46">
        <v>310</v>
      </c>
    </row>
    <row r="143" spans="1:9" x14ac:dyDescent="0.15">
      <c r="A143" s="423"/>
      <c r="B143" s="407">
        <f t="shared" ref="B143:I143" si="36">SUM(B138:B142)</f>
        <v>1740</v>
      </c>
      <c r="C143" s="407">
        <f t="shared" si="36"/>
        <v>1180</v>
      </c>
      <c r="D143" s="407">
        <f t="shared" si="36"/>
        <v>3870</v>
      </c>
      <c r="E143" s="407">
        <f t="shared" si="36"/>
        <v>556</v>
      </c>
      <c r="F143" s="407">
        <f t="shared" si="36"/>
        <v>7346</v>
      </c>
      <c r="G143" s="439">
        <f t="shared" si="36"/>
        <v>143</v>
      </c>
      <c r="H143" s="439">
        <f t="shared" si="36"/>
        <v>29</v>
      </c>
      <c r="I143" s="401">
        <f t="shared" si="36"/>
        <v>560</v>
      </c>
    </row>
    <row r="144" spans="1:9" ht="14" thickBot="1" x14ac:dyDescent="0.2">
      <c r="A144" s="438"/>
      <c r="B144" s="408"/>
      <c r="C144" s="408"/>
      <c r="D144" s="408"/>
      <c r="E144" s="408"/>
      <c r="F144" s="408"/>
      <c r="G144" s="420"/>
      <c r="H144" s="420"/>
      <c r="I144" s="402"/>
    </row>
    <row r="145" spans="1:9" ht="15" x14ac:dyDescent="0.2">
      <c r="A145" s="47">
        <f>A142+3</f>
        <v>42877</v>
      </c>
      <c r="B145" s="24">
        <v>480</v>
      </c>
      <c r="C145" s="6">
        <v>159.12</v>
      </c>
      <c r="D145" s="6">
        <v>240</v>
      </c>
      <c r="E145" s="6">
        <v>80</v>
      </c>
      <c r="F145" s="10">
        <f>SUM(B145:E145)</f>
        <v>959.12</v>
      </c>
      <c r="G145" s="9">
        <v>24</v>
      </c>
      <c r="H145" s="9">
        <v>4</v>
      </c>
      <c r="I145" s="35">
        <v>90</v>
      </c>
    </row>
    <row r="146" spans="1:9" ht="15" x14ac:dyDescent="0.2">
      <c r="A146" s="47">
        <f>A145+1</f>
        <v>42878</v>
      </c>
      <c r="B146" s="24">
        <v>170</v>
      </c>
      <c r="C146" s="6">
        <v>79.56</v>
      </c>
      <c r="D146" s="6">
        <v>470</v>
      </c>
      <c r="E146" s="6">
        <v>40</v>
      </c>
      <c r="F146" s="10">
        <f>SUM(B146:E146)</f>
        <v>759.56</v>
      </c>
      <c r="G146" s="9">
        <v>17</v>
      </c>
      <c r="H146" s="9">
        <v>2</v>
      </c>
      <c r="I146" s="35">
        <v>40</v>
      </c>
    </row>
    <row r="147" spans="1:9" ht="15" x14ac:dyDescent="0.2">
      <c r="A147" s="47">
        <f>A146+1</f>
        <v>42879</v>
      </c>
      <c r="B147" s="24">
        <v>200</v>
      </c>
      <c r="C147" s="6">
        <v>275.45999999999998</v>
      </c>
      <c r="D147" s="6">
        <v>460</v>
      </c>
      <c r="E147" s="6">
        <v>40</v>
      </c>
      <c r="F147" s="10">
        <f>SUM(B147:E147)</f>
        <v>975.46</v>
      </c>
      <c r="G147" s="9">
        <v>28</v>
      </c>
      <c r="H147" s="9">
        <v>7</v>
      </c>
      <c r="I147" s="35">
        <v>40</v>
      </c>
    </row>
    <row r="148" spans="1:9" ht="15" x14ac:dyDescent="0.2">
      <c r="A148" s="47">
        <f>A147+1</f>
        <v>42880</v>
      </c>
      <c r="B148" s="75"/>
      <c r="C148" s="42"/>
      <c r="D148" s="42"/>
      <c r="E148" s="42"/>
      <c r="F148" s="70">
        <f>SUM(B148:E148)</f>
        <v>0</v>
      </c>
      <c r="G148" s="76"/>
      <c r="H148" s="76"/>
      <c r="I148" s="77"/>
    </row>
    <row r="149" spans="1:9" ht="16" thickBot="1" x14ac:dyDescent="0.25">
      <c r="A149" s="47">
        <f>A148+1</f>
        <v>42881</v>
      </c>
      <c r="B149" s="24">
        <v>380</v>
      </c>
      <c r="C149" s="6">
        <v>70.52</v>
      </c>
      <c r="D149" s="6">
        <v>250</v>
      </c>
      <c r="E149" s="6">
        <v>200</v>
      </c>
      <c r="F149" s="10">
        <f>SUM(B149:E149)</f>
        <v>900.52</v>
      </c>
      <c r="G149" s="9">
        <v>16</v>
      </c>
      <c r="H149" s="9">
        <v>2</v>
      </c>
      <c r="I149" s="35">
        <v>190</v>
      </c>
    </row>
    <row r="150" spans="1:9" x14ac:dyDescent="0.15">
      <c r="A150" s="423"/>
      <c r="B150" s="407">
        <f t="shared" ref="B150:H150" si="37">SUM(B145:B149)</f>
        <v>1230</v>
      </c>
      <c r="C150" s="407">
        <f>SUM(C145:C149)</f>
        <v>584.66</v>
      </c>
      <c r="D150" s="407">
        <f>SUM(D145:D149)</f>
        <v>1420</v>
      </c>
      <c r="E150" s="407">
        <f>SUM(E145:E149)</f>
        <v>360</v>
      </c>
      <c r="F150" s="407">
        <f t="shared" si="37"/>
        <v>3594.66</v>
      </c>
      <c r="G150" s="439">
        <f t="shared" si="37"/>
        <v>85</v>
      </c>
      <c r="H150" s="439">
        <f t="shared" si="37"/>
        <v>15</v>
      </c>
      <c r="I150" s="401">
        <f>SUM(I145:I149)</f>
        <v>360</v>
      </c>
    </row>
    <row r="151" spans="1:9" ht="14" thickBot="1" x14ac:dyDescent="0.2">
      <c r="A151" s="438"/>
      <c r="B151" s="408"/>
      <c r="C151" s="408"/>
      <c r="D151" s="408"/>
      <c r="E151" s="408"/>
      <c r="F151" s="408"/>
      <c r="G151" s="420"/>
      <c r="H151" s="420"/>
      <c r="I151" s="402"/>
    </row>
    <row r="152" spans="1:9" ht="15" x14ac:dyDescent="0.2">
      <c r="A152" s="47">
        <f>A149+3</f>
        <v>42884</v>
      </c>
      <c r="B152" s="24">
        <v>560</v>
      </c>
      <c r="C152" s="6">
        <v>120.22</v>
      </c>
      <c r="D152" s="6">
        <v>410</v>
      </c>
      <c r="E152" s="6">
        <v>220</v>
      </c>
      <c r="F152" s="10">
        <f>SUM(B152:E152)</f>
        <v>1310.22</v>
      </c>
      <c r="G152" s="9">
        <v>27</v>
      </c>
      <c r="H152" s="9">
        <v>3</v>
      </c>
      <c r="I152" s="35">
        <v>250</v>
      </c>
    </row>
    <row r="153" spans="1:9" ht="15" x14ac:dyDescent="0.2">
      <c r="A153" s="47">
        <f>A152+1</f>
        <v>42885</v>
      </c>
      <c r="B153" s="24">
        <v>500</v>
      </c>
      <c r="C153" s="6">
        <v>40.659999999999997</v>
      </c>
      <c r="D153" s="6">
        <v>510</v>
      </c>
      <c r="E153" s="6"/>
      <c r="F153" s="10">
        <f>SUM(B153:E153)</f>
        <v>1050.6599999999999</v>
      </c>
      <c r="G153" s="9">
        <v>20</v>
      </c>
      <c r="H153" s="9">
        <v>1</v>
      </c>
      <c r="I153" s="35"/>
    </row>
    <row r="154" spans="1:9" ht="16" thickBot="1" x14ac:dyDescent="0.25">
      <c r="A154" s="47">
        <f>A153+1</f>
        <v>42886</v>
      </c>
      <c r="B154" s="24">
        <v>380</v>
      </c>
      <c r="C154" s="6">
        <v>233.4</v>
      </c>
      <c r="D154" s="6">
        <v>500</v>
      </c>
      <c r="E154" s="6">
        <v>120</v>
      </c>
      <c r="F154" s="10">
        <f>SUM(B154:E154)</f>
        <v>1233.4000000000001</v>
      </c>
      <c r="G154" s="9">
        <v>27</v>
      </c>
      <c r="H154" s="9">
        <v>6</v>
      </c>
      <c r="I154" s="35">
        <v>120</v>
      </c>
    </row>
    <row r="155" spans="1:9" x14ac:dyDescent="0.15">
      <c r="A155" s="423"/>
      <c r="B155" s="407">
        <f t="shared" ref="B155:I155" si="38">SUM(B152:B154)</f>
        <v>1440</v>
      </c>
      <c r="C155" s="407">
        <f t="shared" si="38"/>
        <v>394.28</v>
      </c>
      <c r="D155" s="407">
        <f t="shared" si="38"/>
        <v>1420</v>
      </c>
      <c r="E155" s="407">
        <f t="shared" si="38"/>
        <v>340</v>
      </c>
      <c r="F155" s="407">
        <f t="shared" si="38"/>
        <v>3594.28</v>
      </c>
      <c r="G155" s="439">
        <f t="shared" si="38"/>
        <v>74</v>
      </c>
      <c r="H155" s="439">
        <f t="shared" si="38"/>
        <v>10</v>
      </c>
      <c r="I155" s="401">
        <f t="shared" si="38"/>
        <v>370</v>
      </c>
    </row>
    <row r="156" spans="1:9" ht="14" thickBot="1" x14ac:dyDescent="0.2">
      <c r="A156" s="438"/>
      <c r="B156" s="408"/>
      <c r="C156" s="408"/>
      <c r="D156" s="408"/>
      <c r="E156" s="408"/>
      <c r="F156" s="408"/>
      <c r="G156" s="420"/>
      <c r="H156" s="420"/>
      <c r="I156" s="402"/>
    </row>
    <row r="157" spans="1:9" ht="15" x14ac:dyDescent="0.2">
      <c r="A157" s="23">
        <v>42887</v>
      </c>
      <c r="B157" s="6">
        <v>510</v>
      </c>
      <c r="C157" s="6">
        <v>275.12</v>
      </c>
      <c r="D157" s="6">
        <v>1210</v>
      </c>
      <c r="E157" s="6">
        <v>160</v>
      </c>
      <c r="F157" s="4">
        <f>SUM(B157:E157)</f>
        <v>2155.12</v>
      </c>
      <c r="G157" s="6">
        <v>39</v>
      </c>
      <c r="H157" s="146">
        <v>6</v>
      </c>
      <c r="I157" s="7">
        <v>150</v>
      </c>
    </row>
    <row r="158" spans="1:9" ht="16" thickBot="1" x14ac:dyDescent="0.25">
      <c r="A158" s="23">
        <f>A157+1</f>
        <v>42888</v>
      </c>
      <c r="B158" s="6">
        <v>270</v>
      </c>
      <c r="C158" s="6">
        <v>195.2</v>
      </c>
      <c r="D158" s="6">
        <v>740</v>
      </c>
      <c r="E158" s="6">
        <v>80</v>
      </c>
      <c r="F158" s="4">
        <f>SUM(B158:E158)</f>
        <v>1285.2</v>
      </c>
      <c r="G158" s="6">
        <v>24</v>
      </c>
      <c r="H158" s="6">
        <v>4</v>
      </c>
      <c r="I158" s="147">
        <v>80</v>
      </c>
    </row>
    <row r="159" spans="1:9" x14ac:dyDescent="0.15">
      <c r="A159" s="405"/>
      <c r="B159" s="407">
        <f t="shared" ref="B159:I159" si="39">SUM(B157:B158)</f>
        <v>780</v>
      </c>
      <c r="C159" s="440">
        <f t="shared" si="39"/>
        <v>470.32</v>
      </c>
      <c r="D159" s="440">
        <f t="shared" si="39"/>
        <v>1950</v>
      </c>
      <c r="E159" s="440">
        <f t="shared" si="39"/>
        <v>240</v>
      </c>
      <c r="F159" s="440">
        <f t="shared" si="39"/>
        <v>3440.3199999999997</v>
      </c>
      <c r="G159" s="403">
        <f t="shared" si="39"/>
        <v>63</v>
      </c>
      <c r="H159" s="403">
        <f t="shared" si="39"/>
        <v>10</v>
      </c>
      <c r="I159" s="409">
        <f t="shared" si="39"/>
        <v>230</v>
      </c>
    </row>
    <row r="160" spans="1:9" ht="14" thickBot="1" x14ac:dyDescent="0.2">
      <c r="A160" s="406"/>
      <c r="B160" s="408"/>
      <c r="C160" s="441"/>
      <c r="D160" s="441"/>
      <c r="E160" s="441"/>
      <c r="F160" s="441"/>
      <c r="G160" s="404"/>
      <c r="H160" s="404"/>
      <c r="I160" s="410"/>
    </row>
    <row r="161" spans="1:9" ht="15" x14ac:dyDescent="0.2">
      <c r="A161" s="41">
        <f>A158+3</f>
        <v>42891</v>
      </c>
      <c r="B161" s="79"/>
      <c r="C161" s="79"/>
      <c r="D161" s="79"/>
      <c r="E161" s="79"/>
      <c r="F161" s="78">
        <f>SUM(B161:E161)</f>
        <v>0</v>
      </c>
      <c r="G161" s="79"/>
      <c r="H161" s="79"/>
      <c r="I161" s="79"/>
    </row>
    <row r="162" spans="1:9" ht="15" x14ac:dyDescent="0.2">
      <c r="A162" s="41">
        <f t="shared" ref="A162:A172" si="40">A161+1</f>
        <v>42892</v>
      </c>
      <c r="B162" s="6">
        <v>330</v>
      </c>
      <c r="C162" s="6">
        <v>86.66</v>
      </c>
      <c r="D162" s="6">
        <v>700</v>
      </c>
      <c r="E162" s="6"/>
      <c r="F162" s="4">
        <f>SUM(B162:E162)</f>
        <v>1116.6599999999999</v>
      </c>
      <c r="G162" s="6">
        <v>21</v>
      </c>
      <c r="H162" s="6">
        <v>2</v>
      </c>
      <c r="I162" s="147"/>
    </row>
    <row r="163" spans="1:9" ht="15" x14ac:dyDescent="0.2">
      <c r="A163" s="41">
        <f t="shared" si="40"/>
        <v>42893</v>
      </c>
      <c r="B163" s="6">
        <v>180</v>
      </c>
      <c r="C163" s="6">
        <v>260.63</v>
      </c>
      <c r="D163" s="5">
        <v>520</v>
      </c>
      <c r="E163" s="6">
        <v>90</v>
      </c>
      <c r="F163" s="4">
        <f>SUM(B163:E163)</f>
        <v>1050.6300000000001</v>
      </c>
      <c r="G163" s="6">
        <v>23</v>
      </c>
      <c r="H163" s="6">
        <v>7</v>
      </c>
      <c r="I163" s="147">
        <v>90</v>
      </c>
    </row>
    <row r="164" spans="1:9" ht="15" x14ac:dyDescent="0.2">
      <c r="A164" s="41">
        <f t="shared" si="40"/>
        <v>42894</v>
      </c>
      <c r="B164" s="6">
        <v>830</v>
      </c>
      <c r="C164" s="6">
        <v>151.38</v>
      </c>
      <c r="D164" s="6">
        <v>660</v>
      </c>
      <c r="E164" s="6">
        <v>190</v>
      </c>
      <c r="F164" s="4">
        <f>SUM(B164:E164)</f>
        <v>1831.38</v>
      </c>
      <c r="G164" s="6">
        <v>34</v>
      </c>
      <c r="H164" s="6">
        <v>3</v>
      </c>
      <c r="I164" s="147">
        <v>190</v>
      </c>
    </row>
    <row r="165" spans="1:9" ht="16" thickBot="1" x14ac:dyDescent="0.25">
      <c r="A165" s="41">
        <f t="shared" si="40"/>
        <v>42895</v>
      </c>
      <c r="B165" s="6">
        <v>280</v>
      </c>
      <c r="C165" s="6">
        <v>121.98</v>
      </c>
      <c r="D165" s="6">
        <v>620</v>
      </c>
      <c r="E165" s="6">
        <v>220</v>
      </c>
      <c r="F165" s="4">
        <f>SUM(B165:E165)</f>
        <v>1241.98</v>
      </c>
      <c r="G165" s="6">
        <v>22</v>
      </c>
      <c r="H165" s="6">
        <v>3</v>
      </c>
      <c r="I165" s="147">
        <v>220</v>
      </c>
    </row>
    <row r="166" spans="1:9" x14ac:dyDescent="0.15">
      <c r="A166" s="405"/>
      <c r="B166" s="407">
        <f t="shared" ref="B166:I166" si="41">SUM(B161:B165)</f>
        <v>1620</v>
      </c>
      <c r="C166" s="407">
        <f t="shared" si="41"/>
        <v>620.65</v>
      </c>
      <c r="D166" s="407">
        <f t="shared" si="41"/>
        <v>2500</v>
      </c>
      <c r="E166" s="407">
        <f t="shared" si="41"/>
        <v>500</v>
      </c>
      <c r="F166" s="407">
        <f t="shared" si="41"/>
        <v>5240.6499999999996</v>
      </c>
      <c r="G166" s="403">
        <f t="shared" si="41"/>
        <v>100</v>
      </c>
      <c r="H166" s="403">
        <f>SUM(H161:H165)</f>
        <v>15</v>
      </c>
      <c r="I166" s="401">
        <f t="shared" si="41"/>
        <v>500</v>
      </c>
    </row>
    <row r="167" spans="1:9" ht="14" thickBot="1" x14ac:dyDescent="0.2">
      <c r="A167" s="406"/>
      <c r="B167" s="408"/>
      <c r="C167" s="408"/>
      <c r="D167" s="408"/>
      <c r="E167" s="408"/>
      <c r="F167" s="408"/>
      <c r="G167" s="404"/>
      <c r="H167" s="404"/>
      <c r="I167" s="402"/>
    </row>
    <row r="168" spans="1:9" ht="15" x14ac:dyDescent="0.2">
      <c r="A168" s="41">
        <f>A165+3</f>
        <v>42898</v>
      </c>
      <c r="B168" s="45">
        <v>770</v>
      </c>
      <c r="C168" s="45">
        <v>118.46</v>
      </c>
      <c r="D168" s="45">
        <v>1000</v>
      </c>
      <c r="E168" s="45">
        <v>110</v>
      </c>
      <c r="F168" s="8">
        <f>SUM(B168:E168)</f>
        <v>1998.46</v>
      </c>
      <c r="G168" s="45">
        <v>33</v>
      </c>
      <c r="H168" s="45">
        <v>3</v>
      </c>
      <c r="I168" s="45">
        <v>110</v>
      </c>
    </row>
    <row r="169" spans="1:9" ht="15" x14ac:dyDescent="0.2">
      <c r="A169" s="41">
        <f t="shared" si="40"/>
        <v>42899</v>
      </c>
      <c r="B169" s="45">
        <v>250</v>
      </c>
      <c r="C169" s="45">
        <v>199.14</v>
      </c>
      <c r="D169" s="45">
        <v>390</v>
      </c>
      <c r="E169" s="45">
        <v>40</v>
      </c>
      <c r="F169" s="8">
        <f>SUM(B169:E169)</f>
        <v>879.14</v>
      </c>
      <c r="G169" s="45">
        <v>18</v>
      </c>
      <c r="H169" s="45">
        <v>4</v>
      </c>
      <c r="I169" s="46">
        <v>40</v>
      </c>
    </row>
    <row r="170" spans="1:9" ht="15" x14ac:dyDescent="0.2">
      <c r="A170" s="41">
        <f t="shared" si="40"/>
        <v>42900</v>
      </c>
      <c r="B170" s="45">
        <v>320</v>
      </c>
      <c r="C170" s="45">
        <v>77.8</v>
      </c>
      <c r="D170" s="45">
        <v>540</v>
      </c>
      <c r="E170" s="45">
        <v>160</v>
      </c>
      <c r="F170" s="8">
        <f>SUM(B170:E170)</f>
        <v>1097.8</v>
      </c>
      <c r="G170" s="45">
        <v>26</v>
      </c>
      <c r="H170" s="45">
        <v>3</v>
      </c>
      <c r="I170" s="46">
        <v>160</v>
      </c>
    </row>
    <row r="171" spans="1:9" ht="15" x14ac:dyDescent="0.2">
      <c r="A171" s="41">
        <f t="shared" si="40"/>
        <v>42901</v>
      </c>
      <c r="B171" s="45">
        <v>512.62</v>
      </c>
      <c r="C171" s="45">
        <v>82.72</v>
      </c>
      <c r="D171" s="45">
        <v>1120</v>
      </c>
      <c r="E171" s="45">
        <v>100</v>
      </c>
      <c r="F171" s="8">
        <f>SUM(B171:E171)</f>
        <v>1815.3400000000001</v>
      </c>
      <c r="G171" s="45">
        <v>34</v>
      </c>
      <c r="H171" s="45">
        <v>3</v>
      </c>
      <c r="I171" s="46">
        <v>110</v>
      </c>
    </row>
    <row r="172" spans="1:9" ht="16" thickBot="1" x14ac:dyDescent="0.25">
      <c r="A172" s="41">
        <f t="shared" si="40"/>
        <v>42902</v>
      </c>
      <c r="B172" s="45">
        <v>120</v>
      </c>
      <c r="C172" s="45">
        <v>81.319999999999993</v>
      </c>
      <c r="D172" s="45">
        <v>740</v>
      </c>
      <c r="E172" s="45">
        <v>130</v>
      </c>
      <c r="F172" s="8">
        <f>SUM(B172:E172)</f>
        <v>1071.32</v>
      </c>
      <c r="G172" s="45">
        <v>19</v>
      </c>
      <c r="H172" s="45">
        <v>2</v>
      </c>
      <c r="I172" s="46">
        <v>140</v>
      </c>
    </row>
    <row r="173" spans="1:9" x14ac:dyDescent="0.15">
      <c r="A173" s="405"/>
      <c r="B173" s="407">
        <f t="shared" ref="B173:H173" si="42">SUM(B168:B172)</f>
        <v>1972.62</v>
      </c>
      <c r="C173" s="407">
        <f t="shared" si="42"/>
        <v>559.44000000000005</v>
      </c>
      <c r="D173" s="407">
        <f t="shared" si="42"/>
        <v>3790</v>
      </c>
      <c r="E173" s="407">
        <f t="shared" si="42"/>
        <v>540</v>
      </c>
      <c r="F173" s="407">
        <f t="shared" si="42"/>
        <v>6862.0599999999995</v>
      </c>
      <c r="G173" s="403">
        <f t="shared" si="42"/>
        <v>130</v>
      </c>
      <c r="H173" s="403">
        <f t="shared" si="42"/>
        <v>15</v>
      </c>
      <c r="I173" s="401">
        <f>SUM(I168:I172)</f>
        <v>560</v>
      </c>
    </row>
    <row r="174" spans="1:9" ht="14" thickBot="1" x14ac:dyDescent="0.2">
      <c r="A174" s="406"/>
      <c r="B174" s="414"/>
      <c r="C174" s="414"/>
      <c r="D174" s="414"/>
      <c r="E174" s="414"/>
      <c r="F174" s="408"/>
      <c r="G174" s="415"/>
      <c r="H174" s="415"/>
      <c r="I174" s="416"/>
    </row>
    <row r="175" spans="1:9" ht="15" x14ac:dyDescent="0.2">
      <c r="A175" s="47">
        <f>A172+3</f>
        <v>42905</v>
      </c>
      <c r="B175" s="45">
        <v>120</v>
      </c>
      <c r="C175" s="45">
        <v>121.98</v>
      </c>
      <c r="D175" s="45">
        <v>620</v>
      </c>
      <c r="E175" s="45">
        <v>40</v>
      </c>
      <c r="F175" s="8">
        <f>SUM(B175:E175)</f>
        <v>901.98</v>
      </c>
      <c r="G175" s="45">
        <v>19</v>
      </c>
      <c r="H175" s="45">
        <v>3</v>
      </c>
      <c r="I175" s="45">
        <v>40</v>
      </c>
    </row>
    <row r="176" spans="1:9" ht="15" x14ac:dyDescent="0.2">
      <c r="A176" s="47">
        <f>A175+1</f>
        <v>42906</v>
      </c>
      <c r="B176" s="45">
        <v>290</v>
      </c>
      <c r="C176" s="45">
        <v>40.659999999999997</v>
      </c>
      <c r="D176" s="45">
        <v>630</v>
      </c>
      <c r="E176" s="45">
        <v>90</v>
      </c>
      <c r="F176" s="8">
        <f>SUM(B176:E176)</f>
        <v>1050.6599999999999</v>
      </c>
      <c r="G176" s="45">
        <v>20</v>
      </c>
      <c r="H176" s="45">
        <v>1</v>
      </c>
      <c r="I176" s="46">
        <v>90</v>
      </c>
    </row>
    <row r="177" spans="1:9" ht="15" x14ac:dyDescent="0.2">
      <c r="A177" s="47">
        <f>A176+1</f>
        <v>42907</v>
      </c>
      <c r="B177" s="45">
        <v>400</v>
      </c>
      <c r="C177" s="45">
        <v>201.6</v>
      </c>
      <c r="D177" s="45">
        <v>440</v>
      </c>
      <c r="E177" s="45">
        <v>60</v>
      </c>
      <c r="F177" s="8">
        <f>SUM(B177:E177)</f>
        <v>1101.5999999999999</v>
      </c>
      <c r="G177" s="45">
        <v>24</v>
      </c>
      <c r="H177" s="45">
        <v>5</v>
      </c>
      <c r="I177" s="46">
        <v>60</v>
      </c>
    </row>
    <row r="178" spans="1:9" ht="15" x14ac:dyDescent="0.2">
      <c r="A178" s="47">
        <f>A177+1</f>
        <v>42908</v>
      </c>
      <c r="B178" s="45">
        <v>290</v>
      </c>
      <c r="C178" s="45">
        <v>79.56</v>
      </c>
      <c r="D178" s="45">
        <v>1240</v>
      </c>
      <c r="E178" s="45">
        <v>40</v>
      </c>
      <c r="F178" s="8">
        <f>SUM(B178:E178)</f>
        <v>1649.56</v>
      </c>
      <c r="G178" s="45">
        <v>31</v>
      </c>
      <c r="H178" s="45">
        <v>2</v>
      </c>
      <c r="I178" s="46">
        <v>40</v>
      </c>
    </row>
    <row r="179" spans="1:9" ht="16" thickBot="1" x14ac:dyDescent="0.25">
      <c r="A179" s="47">
        <f>A178+1</f>
        <v>42909</v>
      </c>
      <c r="B179" s="65"/>
      <c r="C179" s="65"/>
      <c r="D179" s="65"/>
      <c r="E179" s="65"/>
      <c r="F179" s="43">
        <f>SUM(B179:E179)</f>
        <v>0</v>
      </c>
      <c r="G179" s="65"/>
      <c r="H179" s="65"/>
      <c r="I179" s="66"/>
    </row>
    <row r="180" spans="1:9" x14ac:dyDescent="0.15">
      <c r="A180" s="423"/>
      <c r="B180" s="407">
        <f t="shared" ref="B180:H180" si="43">SUM(B175:B179)</f>
        <v>1100</v>
      </c>
      <c r="C180" s="442">
        <f t="shared" si="43"/>
        <v>443.8</v>
      </c>
      <c r="D180" s="442">
        <f t="shared" si="43"/>
        <v>2930</v>
      </c>
      <c r="E180" s="442">
        <f t="shared" si="43"/>
        <v>230</v>
      </c>
      <c r="F180" s="442">
        <f t="shared" si="43"/>
        <v>4703.7999999999993</v>
      </c>
      <c r="G180" s="444">
        <f t="shared" si="43"/>
        <v>94</v>
      </c>
      <c r="H180" s="444">
        <f t="shared" si="43"/>
        <v>11</v>
      </c>
      <c r="I180" s="446">
        <f>SUM(I175:I179)</f>
        <v>230</v>
      </c>
    </row>
    <row r="181" spans="1:9" ht="14" thickBot="1" x14ac:dyDescent="0.2">
      <c r="A181" s="438"/>
      <c r="B181" s="408"/>
      <c r="C181" s="443"/>
      <c r="D181" s="443"/>
      <c r="E181" s="443"/>
      <c r="F181" s="443"/>
      <c r="G181" s="445"/>
      <c r="H181" s="445"/>
      <c r="I181" s="447"/>
    </row>
    <row r="182" spans="1:9" ht="15" x14ac:dyDescent="0.2">
      <c r="A182" s="47">
        <f>A179+3</f>
        <v>42912</v>
      </c>
      <c r="B182" s="45">
        <v>80</v>
      </c>
      <c r="C182" s="45">
        <v>79.55</v>
      </c>
      <c r="D182" s="45">
        <v>300</v>
      </c>
      <c r="E182" s="45">
        <v>80</v>
      </c>
      <c r="F182" s="8">
        <f t="shared" ref="F182:F191" si="44">SUM(B182:E182)</f>
        <v>539.54999999999995</v>
      </c>
      <c r="G182" s="45">
        <v>13</v>
      </c>
      <c r="H182" s="45">
        <v>2</v>
      </c>
      <c r="I182" s="45">
        <v>100</v>
      </c>
    </row>
    <row r="183" spans="1:9" ht="15" x14ac:dyDescent="0.2">
      <c r="A183" s="47">
        <f>A182+1</f>
        <v>42913</v>
      </c>
      <c r="B183" s="45">
        <v>300</v>
      </c>
      <c r="C183" s="45">
        <v>192.04</v>
      </c>
      <c r="D183" s="45">
        <v>720</v>
      </c>
      <c r="E183" s="45">
        <v>90</v>
      </c>
      <c r="F183" s="8">
        <f t="shared" si="44"/>
        <v>1302.04</v>
      </c>
      <c r="G183" s="45">
        <v>22</v>
      </c>
      <c r="H183" s="45">
        <v>4</v>
      </c>
      <c r="I183" s="45">
        <v>100</v>
      </c>
    </row>
    <row r="184" spans="1:9" ht="15" x14ac:dyDescent="0.2">
      <c r="A184" s="47">
        <f>A183+1</f>
        <v>42914</v>
      </c>
      <c r="B184" s="45">
        <v>480</v>
      </c>
      <c r="C184" s="45">
        <v>194.5</v>
      </c>
      <c r="D184" s="45">
        <v>500</v>
      </c>
      <c r="E184" s="45">
        <v>80</v>
      </c>
      <c r="F184" s="8">
        <f t="shared" si="44"/>
        <v>1254.5</v>
      </c>
      <c r="G184" s="45">
        <v>27</v>
      </c>
      <c r="H184" s="45">
        <v>5</v>
      </c>
      <c r="I184" s="45">
        <v>80</v>
      </c>
    </row>
    <row r="185" spans="1:9" ht="15" x14ac:dyDescent="0.2">
      <c r="A185" s="47">
        <f>A184+1</f>
        <v>42915</v>
      </c>
      <c r="B185" s="45">
        <v>550</v>
      </c>
      <c r="C185" s="45">
        <v>242.2</v>
      </c>
      <c r="D185" s="45">
        <v>850</v>
      </c>
      <c r="E185" s="45">
        <v>220</v>
      </c>
      <c r="F185" s="8">
        <f t="shared" si="44"/>
        <v>1862.2</v>
      </c>
      <c r="G185" s="45">
        <v>34</v>
      </c>
      <c r="H185" s="45">
        <v>6</v>
      </c>
      <c r="I185" s="45">
        <v>220</v>
      </c>
    </row>
    <row r="186" spans="1:9" ht="15" x14ac:dyDescent="0.2">
      <c r="A186" s="47">
        <f>A185+1</f>
        <v>42916</v>
      </c>
      <c r="B186" s="45">
        <v>300</v>
      </c>
      <c r="C186" s="45">
        <v>281.86</v>
      </c>
      <c r="D186" s="45">
        <v>550</v>
      </c>
      <c r="E186" s="45">
        <v>90</v>
      </c>
      <c r="F186" s="8">
        <f t="shared" si="44"/>
        <v>1221.8600000000001</v>
      </c>
      <c r="G186" s="45">
        <v>25</v>
      </c>
      <c r="H186" s="45">
        <v>7</v>
      </c>
      <c r="I186" s="45">
        <v>100</v>
      </c>
    </row>
    <row r="187" spans="1:9" ht="15" x14ac:dyDescent="0.2">
      <c r="A187" s="41">
        <v>42919</v>
      </c>
      <c r="B187" s="6">
        <v>190</v>
      </c>
      <c r="C187" s="6">
        <v>81.319999999999993</v>
      </c>
      <c r="D187" s="6">
        <v>510</v>
      </c>
      <c r="E187" s="6">
        <v>160</v>
      </c>
      <c r="F187" s="82">
        <f t="shared" si="44"/>
        <v>941.31999999999994</v>
      </c>
      <c r="G187" s="6">
        <v>20</v>
      </c>
      <c r="H187" s="6">
        <v>2</v>
      </c>
      <c r="I187" s="6">
        <v>140</v>
      </c>
    </row>
    <row r="188" spans="1:9" ht="15" x14ac:dyDescent="0.2">
      <c r="A188" s="41">
        <f>A187+1</f>
        <v>42920</v>
      </c>
      <c r="B188" s="6">
        <v>300</v>
      </c>
      <c r="C188" s="6">
        <v>34.450000000000003</v>
      </c>
      <c r="D188" s="6">
        <v>580</v>
      </c>
      <c r="E188" s="6">
        <v>100</v>
      </c>
      <c r="F188" s="82">
        <f t="shared" si="44"/>
        <v>1014.45</v>
      </c>
      <c r="G188" s="6">
        <v>20</v>
      </c>
      <c r="H188" s="6">
        <v>7</v>
      </c>
      <c r="I188" s="6">
        <v>100</v>
      </c>
    </row>
    <row r="189" spans="1:9" ht="15" x14ac:dyDescent="0.2">
      <c r="A189" s="41">
        <f>A188+1</f>
        <v>42921</v>
      </c>
      <c r="B189" s="6">
        <v>140</v>
      </c>
      <c r="C189" s="6">
        <v>194.5</v>
      </c>
      <c r="D189" s="6">
        <v>680</v>
      </c>
      <c r="E189" s="6"/>
      <c r="F189" s="82">
        <f t="shared" si="44"/>
        <v>1014.5</v>
      </c>
      <c r="G189" s="6">
        <v>22</v>
      </c>
      <c r="H189" s="6">
        <v>5</v>
      </c>
      <c r="I189" s="6"/>
    </row>
    <row r="190" spans="1:9" ht="15" x14ac:dyDescent="0.2">
      <c r="A190" s="41">
        <f>A189+1</f>
        <v>42922</v>
      </c>
      <c r="B190" s="6">
        <v>610</v>
      </c>
      <c r="C190" s="6">
        <v>153.13999999999999</v>
      </c>
      <c r="D190" s="6">
        <v>1080</v>
      </c>
      <c r="E190" s="6">
        <v>130</v>
      </c>
      <c r="F190" s="82">
        <f t="shared" si="44"/>
        <v>1973.1399999999999</v>
      </c>
      <c r="G190" s="6">
        <v>32</v>
      </c>
      <c r="H190" s="6">
        <v>3</v>
      </c>
      <c r="I190" s="6">
        <v>120</v>
      </c>
    </row>
    <row r="191" spans="1:9" ht="16" thickBot="1" x14ac:dyDescent="0.25">
      <c r="A191" s="41">
        <f>A190+1</f>
        <v>42923</v>
      </c>
      <c r="B191" s="6">
        <v>540</v>
      </c>
      <c r="C191" s="6">
        <v>121.98</v>
      </c>
      <c r="D191" s="6">
        <v>730</v>
      </c>
      <c r="E191" s="6">
        <v>90</v>
      </c>
      <c r="F191" s="82">
        <f t="shared" si="44"/>
        <v>1481.98</v>
      </c>
      <c r="G191" s="6">
        <v>30</v>
      </c>
      <c r="H191" s="6">
        <v>3</v>
      </c>
      <c r="I191" s="6">
        <v>100</v>
      </c>
    </row>
    <row r="192" spans="1:9" x14ac:dyDescent="0.15">
      <c r="A192" s="405"/>
      <c r="B192" s="407">
        <f>SUM(B187:B191)</f>
        <v>1780</v>
      </c>
      <c r="C192" s="407">
        <f t="shared" ref="C192:H192" si="45">SUM(C187:C191)</f>
        <v>585.39</v>
      </c>
      <c r="D192" s="407">
        <f t="shared" si="45"/>
        <v>3580</v>
      </c>
      <c r="E192" s="407">
        <f>SUM(E187:E191)</f>
        <v>480</v>
      </c>
      <c r="F192" s="448">
        <f t="shared" si="45"/>
        <v>6425.3899999999994</v>
      </c>
      <c r="G192" s="403">
        <f t="shared" si="45"/>
        <v>124</v>
      </c>
      <c r="H192" s="403">
        <f t="shared" si="45"/>
        <v>20</v>
      </c>
      <c r="I192" s="401">
        <f>SUM(I187:I191)</f>
        <v>460</v>
      </c>
    </row>
    <row r="193" spans="1:9" ht="14" thickBot="1" x14ac:dyDescent="0.2">
      <c r="A193" s="406"/>
      <c r="B193" s="414"/>
      <c r="C193" s="414"/>
      <c r="D193" s="414"/>
      <c r="E193" s="414"/>
      <c r="F193" s="449"/>
      <c r="G193" s="415"/>
      <c r="H193" s="415"/>
      <c r="I193" s="416"/>
    </row>
    <row r="194" spans="1:9" ht="15" x14ac:dyDescent="0.2">
      <c r="A194" s="47">
        <f>A191+3</f>
        <v>42926</v>
      </c>
      <c r="B194" s="48">
        <v>220</v>
      </c>
      <c r="C194" s="49">
        <v>319</v>
      </c>
      <c r="D194" s="49">
        <v>950</v>
      </c>
      <c r="E194" s="49"/>
      <c r="F194" s="83">
        <f>SUM(B194:E194)</f>
        <v>1489</v>
      </c>
      <c r="G194" s="49">
        <v>33</v>
      </c>
      <c r="H194" s="49">
        <v>7</v>
      </c>
      <c r="I194" s="49"/>
    </row>
    <row r="195" spans="1:9" ht="15" x14ac:dyDescent="0.2">
      <c r="A195" s="47">
        <f>A194+1</f>
        <v>42927</v>
      </c>
      <c r="B195" s="24">
        <v>400</v>
      </c>
      <c r="C195" s="9">
        <v>40.659999999999997</v>
      </c>
      <c r="D195" s="9">
        <v>640</v>
      </c>
      <c r="E195" s="9"/>
      <c r="F195" s="83">
        <f>SUM(B195:E195)</f>
        <v>1080.6599999999999</v>
      </c>
      <c r="G195" s="9">
        <v>24</v>
      </c>
      <c r="H195" s="9">
        <v>1</v>
      </c>
      <c r="I195" s="9"/>
    </row>
    <row r="196" spans="1:9" ht="15" x14ac:dyDescent="0.2">
      <c r="A196" s="47">
        <f>A195+1</f>
        <v>42928</v>
      </c>
      <c r="B196" s="24">
        <v>500</v>
      </c>
      <c r="C196" s="9">
        <v>233.4</v>
      </c>
      <c r="D196" s="9">
        <v>300</v>
      </c>
      <c r="E196" s="9">
        <v>60</v>
      </c>
      <c r="F196" s="83">
        <f>SUM(B196:E196)</f>
        <v>1093.4000000000001</v>
      </c>
      <c r="G196" s="9">
        <v>23</v>
      </c>
      <c r="H196" s="9">
        <v>6</v>
      </c>
      <c r="I196" s="9">
        <v>70</v>
      </c>
    </row>
    <row r="197" spans="1:9" ht="15" x14ac:dyDescent="0.2">
      <c r="A197" s="47">
        <f>A196+1</f>
        <v>42929</v>
      </c>
      <c r="B197" s="24">
        <v>460</v>
      </c>
      <c r="C197" s="9">
        <v>153.13999999999999</v>
      </c>
      <c r="D197" s="9">
        <v>780</v>
      </c>
      <c r="E197" s="9">
        <v>170</v>
      </c>
      <c r="F197" s="83">
        <f>SUM(B197:E197)</f>
        <v>1563.1399999999999</v>
      </c>
      <c r="G197" s="9">
        <v>35</v>
      </c>
      <c r="H197" s="9">
        <v>3</v>
      </c>
      <c r="I197" s="9">
        <v>170</v>
      </c>
    </row>
    <row r="198" spans="1:9" ht="16" thickBot="1" x14ac:dyDescent="0.25">
      <c r="A198" s="47">
        <f>A197+1</f>
        <v>42930</v>
      </c>
      <c r="B198" s="75"/>
      <c r="C198" s="76"/>
      <c r="D198" s="76"/>
      <c r="E198" s="76"/>
      <c r="F198" s="148"/>
      <c r="G198" s="76"/>
      <c r="H198" s="76"/>
      <c r="I198" s="76"/>
    </row>
    <row r="199" spans="1:9" x14ac:dyDescent="0.15">
      <c r="A199" s="405"/>
      <c r="B199" s="418">
        <f t="shared" ref="B199:I199" si="46">SUM(B194:B198)</f>
        <v>1580</v>
      </c>
      <c r="C199" s="418">
        <f t="shared" si="46"/>
        <v>746.19999999999993</v>
      </c>
      <c r="D199" s="418">
        <f t="shared" si="46"/>
        <v>2670</v>
      </c>
      <c r="E199" s="418">
        <f t="shared" si="46"/>
        <v>230</v>
      </c>
      <c r="F199" s="450">
        <f t="shared" si="46"/>
        <v>5226.2</v>
      </c>
      <c r="G199" s="403">
        <f t="shared" si="46"/>
        <v>115</v>
      </c>
      <c r="H199" s="403">
        <f t="shared" si="46"/>
        <v>17</v>
      </c>
      <c r="I199" s="401">
        <f t="shared" si="46"/>
        <v>240</v>
      </c>
    </row>
    <row r="200" spans="1:9" ht="14" thickBot="1" x14ac:dyDescent="0.2">
      <c r="A200" s="406"/>
      <c r="B200" s="408"/>
      <c r="C200" s="408"/>
      <c r="D200" s="408"/>
      <c r="E200" s="408"/>
      <c r="F200" s="449"/>
      <c r="G200" s="404"/>
      <c r="H200" s="404"/>
      <c r="I200" s="402"/>
    </row>
    <row r="201" spans="1:9" ht="15" x14ac:dyDescent="0.2">
      <c r="A201" s="25">
        <f>A198+3</f>
        <v>42933</v>
      </c>
      <c r="B201" s="24">
        <v>340</v>
      </c>
      <c r="C201" s="24">
        <v>82.72</v>
      </c>
      <c r="D201" s="24">
        <v>420</v>
      </c>
      <c r="E201" s="24">
        <v>40</v>
      </c>
      <c r="F201" s="83">
        <f>SUM(B201:E201)</f>
        <v>882.72</v>
      </c>
      <c r="G201" s="24">
        <v>18</v>
      </c>
      <c r="H201" s="24">
        <v>2</v>
      </c>
      <c r="I201" s="24">
        <v>40</v>
      </c>
    </row>
    <row r="202" spans="1:9" ht="15" x14ac:dyDescent="0.2">
      <c r="A202" s="26">
        <f>A201+1</f>
        <v>42934</v>
      </c>
      <c r="B202" s="24">
        <v>180</v>
      </c>
      <c r="C202" s="24">
        <v>40.659999999999997</v>
      </c>
      <c r="D202" s="24">
        <v>460</v>
      </c>
      <c r="E202" s="24">
        <v>180</v>
      </c>
      <c r="F202" s="83">
        <f>SUM(B202:E202)</f>
        <v>860.66</v>
      </c>
      <c r="G202" s="24">
        <v>18</v>
      </c>
      <c r="H202" s="24">
        <v>1</v>
      </c>
      <c r="I202" s="24">
        <v>170</v>
      </c>
    </row>
    <row r="203" spans="1:9" ht="15" x14ac:dyDescent="0.2">
      <c r="A203" s="26">
        <f>A202+1</f>
        <v>42935</v>
      </c>
      <c r="B203" s="5">
        <v>420</v>
      </c>
      <c r="C203" s="24"/>
      <c r="D203" s="24">
        <v>260</v>
      </c>
      <c r="E203" s="24">
        <v>40</v>
      </c>
      <c r="F203" s="83">
        <f>SUM(B203:E203)</f>
        <v>720</v>
      </c>
      <c r="G203" s="24">
        <v>15</v>
      </c>
      <c r="H203" s="24"/>
      <c r="I203" s="24">
        <v>40</v>
      </c>
    </row>
    <row r="204" spans="1:9" ht="15" x14ac:dyDescent="0.2">
      <c r="A204" s="26">
        <f>A203+1</f>
        <v>42936</v>
      </c>
      <c r="B204" s="24">
        <v>210</v>
      </c>
      <c r="C204" s="24">
        <v>121.98</v>
      </c>
      <c r="D204" s="24">
        <v>1230</v>
      </c>
      <c r="E204" s="24">
        <v>160</v>
      </c>
      <c r="F204" s="83">
        <f>SUM(B204:E204)</f>
        <v>1721.98</v>
      </c>
      <c r="G204" s="24">
        <v>32</v>
      </c>
      <c r="H204" s="24">
        <v>3</v>
      </c>
      <c r="I204" s="24">
        <v>130</v>
      </c>
    </row>
    <row r="205" spans="1:9" ht="16" thickBot="1" x14ac:dyDescent="0.25">
      <c r="A205" s="27">
        <f>A204+1</f>
        <v>42937</v>
      </c>
      <c r="B205" s="24">
        <v>670</v>
      </c>
      <c r="C205" s="24">
        <v>121.62</v>
      </c>
      <c r="D205" s="24">
        <v>610</v>
      </c>
      <c r="E205" s="24">
        <v>100</v>
      </c>
      <c r="F205" s="83">
        <f>SUM(B205:E205)</f>
        <v>1501.62</v>
      </c>
      <c r="G205" s="24">
        <v>27</v>
      </c>
      <c r="H205" s="24">
        <v>3</v>
      </c>
      <c r="I205" s="24">
        <v>80</v>
      </c>
    </row>
    <row r="206" spans="1:9" x14ac:dyDescent="0.15">
      <c r="A206" s="405"/>
      <c r="B206" s="407">
        <f t="shared" ref="B206:I206" si="47">SUM(B201:B205)</f>
        <v>1820</v>
      </c>
      <c r="C206" s="407">
        <f t="shared" si="47"/>
        <v>366.98</v>
      </c>
      <c r="D206" s="407">
        <f t="shared" si="47"/>
        <v>2980</v>
      </c>
      <c r="E206" s="407">
        <f t="shared" si="47"/>
        <v>520</v>
      </c>
      <c r="F206" s="448">
        <f t="shared" si="47"/>
        <v>5686.9800000000005</v>
      </c>
      <c r="G206" s="403">
        <f t="shared" si="47"/>
        <v>110</v>
      </c>
      <c r="H206" s="403">
        <f t="shared" si="47"/>
        <v>9</v>
      </c>
      <c r="I206" s="409">
        <f t="shared" si="47"/>
        <v>460</v>
      </c>
    </row>
    <row r="207" spans="1:9" ht="14" thickBot="1" x14ac:dyDescent="0.2">
      <c r="A207" s="406"/>
      <c r="B207" s="408"/>
      <c r="C207" s="408"/>
      <c r="D207" s="408"/>
      <c r="E207" s="408"/>
      <c r="F207" s="449"/>
      <c r="G207" s="404"/>
      <c r="H207" s="404"/>
      <c r="I207" s="410"/>
    </row>
    <row r="208" spans="1:9" ht="15" x14ac:dyDescent="0.2">
      <c r="A208" s="26">
        <f>A205+3</f>
        <v>42940</v>
      </c>
      <c r="B208" s="24">
        <v>250</v>
      </c>
      <c r="C208" s="24">
        <v>305.92</v>
      </c>
      <c r="D208" s="24">
        <v>730</v>
      </c>
      <c r="E208" s="24">
        <v>80</v>
      </c>
      <c r="F208" s="84">
        <f>SUM(B208:E208)</f>
        <v>1365.92</v>
      </c>
      <c r="G208" s="9">
        <v>28</v>
      </c>
      <c r="H208" s="9">
        <v>6</v>
      </c>
      <c r="I208" s="24">
        <v>80</v>
      </c>
    </row>
    <row r="209" spans="1:9" ht="15" x14ac:dyDescent="0.2">
      <c r="A209" s="26">
        <f>A208+1</f>
        <v>42941</v>
      </c>
      <c r="B209" s="24">
        <v>460</v>
      </c>
      <c r="C209" s="24">
        <v>81.319999999999993</v>
      </c>
      <c r="D209" s="24">
        <v>330</v>
      </c>
      <c r="E209" s="24">
        <v>80</v>
      </c>
      <c r="F209" s="84">
        <f>SUM(B209:E209)</f>
        <v>951.31999999999994</v>
      </c>
      <c r="G209" s="9">
        <v>18</v>
      </c>
      <c r="H209" s="9">
        <v>2</v>
      </c>
      <c r="I209" s="24">
        <v>70</v>
      </c>
    </row>
    <row r="210" spans="1:9" ht="15" x14ac:dyDescent="0.2">
      <c r="A210" s="26">
        <f>A209+1</f>
        <v>42942</v>
      </c>
      <c r="B210" s="24">
        <v>100</v>
      </c>
      <c r="C210" s="24">
        <v>168.24</v>
      </c>
      <c r="D210" s="24">
        <v>660</v>
      </c>
      <c r="E210" s="24">
        <v>180</v>
      </c>
      <c r="F210" s="84">
        <f>SUM(B210:E210)</f>
        <v>1108.24</v>
      </c>
      <c r="G210" s="9">
        <v>21</v>
      </c>
      <c r="H210" s="9">
        <v>4</v>
      </c>
      <c r="I210" s="24">
        <v>180</v>
      </c>
    </row>
    <row r="211" spans="1:9" ht="15" x14ac:dyDescent="0.2">
      <c r="A211" s="26">
        <f>A210+1</f>
        <v>42943</v>
      </c>
      <c r="B211" s="24">
        <v>260</v>
      </c>
      <c r="C211" s="24">
        <v>321.10000000000002</v>
      </c>
      <c r="D211" s="24">
        <v>840</v>
      </c>
      <c r="E211" s="24">
        <v>160</v>
      </c>
      <c r="F211" s="84">
        <f>SUM(B211:E211)</f>
        <v>1581.1</v>
      </c>
      <c r="G211" s="9">
        <v>31</v>
      </c>
      <c r="H211" s="9">
        <v>8</v>
      </c>
      <c r="I211" s="24">
        <v>140</v>
      </c>
    </row>
    <row r="212" spans="1:9" ht="16" thickBot="1" x14ac:dyDescent="0.25">
      <c r="A212" s="26">
        <f>A211+1</f>
        <v>42944</v>
      </c>
      <c r="B212" s="24">
        <v>460</v>
      </c>
      <c r="C212" s="24">
        <v>160.22</v>
      </c>
      <c r="D212" s="24">
        <v>290</v>
      </c>
      <c r="E212" s="24">
        <v>340</v>
      </c>
      <c r="F212" s="84">
        <f>SUM(B212:E212)</f>
        <v>1250.22</v>
      </c>
      <c r="G212" s="9">
        <v>24</v>
      </c>
      <c r="H212" s="9">
        <v>4</v>
      </c>
      <c r="I212" s="24">
        <v>340</v>
      </c>
    </row>
    <row r="213" spans="1:9" x14ac:dyDescent="0.15">
      <c r="A213" s="405"/>
      <c r="B213" s="407">
        <f t="shared" ref="B213:I213" si="48">SUM(B208:B212)</f>
        <v>1530</v>
      </c>
      <c r="C213" s="407">
        <f t="shared" si="48"/>
        <v>1036.8</v>
      </c>
      <c r="D213" s="407">
        <f t="shared" si="48"/>
        <v>2850</v>
      </c>
      <c r="E213" s="407">
        <f t="shared" si="48"/>
        <v>840</v>
      </c>
      <c r="F213" s="448">
        <f t="shared" si="48"/>
        <v>6256.8</v>
      </c>
      <c r="G213" s="403">
        <f t="shared" si="48"/>
        <v>122</v>
      </c>
      <c r="H213" s="403">
        <f t="shared" si="48"/>
        <v>24</v>
      </c>
      <c r="I213" s="401">
        <f t="shared" si="48"/>
        <v>810</v>
      </c>
    </row>
    <row r="214" spans="1:9" ht="14" thickBot="1" x14ac:dyDescent="0.2">
      <c r="A214" s="406"/>
      <c r="B214" s="408"/>
      <c r="C214" s="408"/>
      <c r="D214" s="408"/>
      <c r="E214" s="408"/>
      <c r="F214" s="449"/>
      <c r="G214" s="404"/>
      <c r="H214" s="404"/>
      <c r="I214" s="402"/>
    </row>
    <row r="215" spans="1:9" ht="16" thickBot="1" x14ac:dyDescent="0.25">
      <c r="A215" s="26">
        <f>A212+3</f>
        <v>42947</v>
      </c>
      <c r="B215" s="24">
        <v>190</v>
      </c>
      <c r="C215" s="24">
        <v>40.659999999999997</v>
      </c>
      <c r="D215" s="24">
        <v>620</v>
      </c>
      <c r="E215" s="24">
        <v>80</v>
      </c>
      <c r="F215" s="84">
        <f>SUM(B215:E215)</f>
        <v>930.66</v>
      </c>
      <c r="G215" s="9">
        <v>20</v>
      </c>
      <c r="H215" s="9">
        <v>1</v>
      </c>
      <c r="I215" s="24">
        <v>90</v>
      </c>
    </row>
    <row r="216" spans="1:9" x14ac:dyDescent="0.15">
      <c r="A216" s="405"/>
      <c r="B216" s="407">
        <f>SUM(B215)</f>
        <v>190</v>
      </c>
      <c r="C216" s="407">
        <f>SUM(C215)</f>
        <v>40.659999999999997</v>
      </c>
      <c r="D216" s="407">
        <f>SUM(D215)</f>
        <v>620</v>
      </c>
      <c r="E216" s="407">
        <f>SUM(E215)</f>
        <v>80</v>
      </c>
      <c r="F216" s="448">
        <f>SUM(F215:F215)</f>
        <v>930.66</v>
      </c>
      <c r="G216" s="403">
        <f>SUM(G215)</f>
        <v>20</v>
      </c>
      <c r="H216" s="403">
        <f>SUM(H215)</f>
        <v>1</v>
      </c>
      <c r="I216" s="440">
        <f>SUM(I215)</f>
        <v>90</v>
      </c>
    </row>
    <row r="217" spans="1:9" ht="14" thickBot="1" x14ac:dyDescent="0.2">
      <c r="A217" s="406"/>
      <c r="B217" s="414"/>
      <c r="C217" s="414"/>
      <c r="D217" s="414"/>
      <c r="E217" s="414"/>
      <c r="F217" s="451"/>
      <c r="G217" s="404"/>
      <c r="H217" s="404"/>
      <c r="I217" s="441"/>
    </row>
    <row r="218" spans="1:9" ht="15" x14ac:dyDescent="0.2">
      <c r="A218" s="41">
        <v>42948</v>
      </c>
      <c r="B218" s="48">
        <v>380</v>
      </c>
      <c r="C218" s="49">
        <v>238.32</v>
      </c>
      <c r="D218" s="49">
        <v>570</v>
      </c>
      <c r="E218" s="49">
        <v>310</v>
      </c>
      <c r="F218" s="149">
        <f>SUM(B218:E218)</f>
        <v>1498.32</v>
      </c>
      <c r="G218" s="49">
        <v>29</v>
      </c>
      <c r="H218" s="49">
        <v>6</v>
      </c>
      <c r="I218" s="51">
        <v>300</v>
      </c>
    </row>
    <row r="219" spans="1:9" ht="15" x14ac:dyDescent="0.2">
      <c r="A219" s="41">
        <v>42949</v>
      </c>
      <c r="B219" s="24">
        <v>180</v>
      </c>
      <c r="C219" s="9">
        <v>314.36</v>
      </c>
      <c r="D219" s="9">
        <v>500</v>
      </c>
      <c r="E219" s="9">
        <v>60</v>
      </c>
      <c r="F219" s="149">
        <f>SUM(B219:E219)</f>
        <v>1054.3600000000001</v>
      </c>
      <c r="G219" s="6">
        <v>21</v>
      </c>
      <c r="H219" s="6">
        <v>8</v>
      </c>
      <c r="I219" s="7">
        <v>60</v>
      </c>
    </row>
    <row r="220" spans="1:9" ht="15" x14ac:dyDescent="0.2">
      <c r="A220" s="41">
        <v>42950</v>
      </c>
      <c r="B220" s="24">
        <v>640</v>
      </c>
      <c r="C220" s="9">
        <v>391.82</v>
      </c>
      <c r="D220" s="9">
        <v>600</v>
      </c>
      <c r="E220" s="9">
        <v>170</v>
      </c>
      <c r="F220" s="149">
        <f>SUM(B220:E220)</f>
        <v>1801.82</v>
      </c>
      <c r="G220" s="45">
        <v>31</v>
      </c>
      <c r="H220" s="45">
        <v>9</v>
      </c>
      <c r="I220" s="46">
        <v>180</v>
      </c>
    </row>
    <row r="221" spans="1:9" ht="16" thickBot="1" x14ac:dyDescent="0.25">
      <c r="A221" s="41">
        <v>42951</v>
      </c>
      <c r="B221" s="29">
        <v>120</v>
      </c>
      <c r="C221" s="36">
        <v>280.45999999999998</v>
      </c>
      <c r="D221" s="36">
        <v>700</v>
      </c>
      <c r="E221" s="36">
        <v>40</v>
      </c>
      <c r="F221" s="150">
        <f>SUM(B221:E221)</f>
        <v>1140.46</v>
      </c>
      <c r="G221" s="67">
        <v>21</v>
      </c>
      <c r="H221" s="67">
        <v>6</v>
      </c>
      <c r="I221" s="68">
        <v>50</v>
      </c>
    </row>
    <row r="222" spans="1:9" x14ac:dyDescent="0.15">
      <c r="A222" s="433"/>
      <c r="B222" s="412">
        <f t="shared" ref="B222:I222" si="49">SUM(B218:B221)</f>
        <v>1320</v>
      </c>
      <c r="C222" s="412">
        <f t="shared" si="49"/>
        <v>1224.96</v>
      </c>
      <c r="D222" s="412">
        <f t="shared" si="49"/>
        <v>2370</v>
      </c>
      <c r="E222" s="412">
        <f t="shared" si="49"/>
        <v>580</v>
      </c>
      <c r="F222" s="448">
        <f t="shared" si="49"/>
        <v>5494.96</v>
      </c>
      <c r="G222" s="403">
        <f t="shared" si="49"/>
        <v>102</v>
      </c>
      <c r="H222" s="403">
        <f t="shared" si="49"/>
        <v>29</v>
      </c>
      <c r="I222" s="453">
        <f t="shared" si="49"/>
        <v>590</v>
      </c>
    </row>
    <row r="223" spans="1:9" ht="14" thickBot="1" x14ac:dyDescent="0.2">
      <c r="A223" s="452"/>
      <c r="B223" s="452"/>
      <c r="C223" s="452"/>
      <c r="D223" s="452"/>
      <c r="E223" s="452"/>
      <c r="F223" s="449"/>
      <c r="G223" s="404"/>
      <c r="H223" s="404"/>
      <c r="I223" s="454"/>
    </row>
    <row r="224" spans="1:9" ht="15" x14ac:dyDescent="0.2">
      <c r="A224" s="47">
        <f>A221+3</f>
        <v>42954</v>
      </c>
      <c r="B224" s="48">
        <v>600</v>
      </c>
      <c r="C224" s="49">
        <v>218.28</v>
      </c>
      <c r="D224" s="49">
        <v>470</v>
      </c>
      <c r="E224" s="49">
        <v>60</v>
      </c>
      <c r="F224" s="149">
        <f>SUM(B224:E224)</f>
        <v>1348.28</v>
      </c>
      <c r="G224" s="49">
        <v>24</v>
      </c>
      <c r="H224" s="49">
        <v>5</v>
      </c>
      <c r="I224" s="51">
        <v>60</v>
      </c>
    </row>
    <row r="225" spans="1:9" ht="15" x14ac:dyDescent="0.2">
      <c r="A225" s="47">
        <f>A224+1</f>
        <v>42955</v>
      </c>
      <c r="B225" s="24">
        <v>390</v>
      </c>
      <c r="C225" s="9">
        <v>532.16999999999996</v>
      </c>
      <c r="D225" s="9">
        <v>720</v>
      </c>
      <c r="E225" s="9">
        <v>80</v>
      </c>
      <c r="F225" s="149">
        <f>SUM(B225:E225)</f>
        <v>1722.17</v>
      </c>
      <c r="G225" s="45">
        <v>30</v>
      </c>
      <c r="H225" s="45">
        <v>10</v>
      </c>
      <c r="I225" s="46">
        <v>80</v>
      </c>
    </row>
    <row r="226" spans="1:9" ht="15" x14ac:dyDescent="0.2">
      <c r="A226" s="47">
        <f>A225+1</f>
        <v>42956</v>
      </c>
      <c r="B226" s="24">
        <v>220</v>
      </c>
      <c r="C226" s="9">
        <v>230.82</v>
      </c>
      <c r="D226" s="9">
        <v>460</v>
      </c>
      <c r="E226" s="9">
        <v>60</v>
      </c>
      <c r="F226" s="149">
        <f>SUM(B226:E226)</f>
        <v>970.81999999999994</v>
      </c>
      <c r="G226" s="45">
        <v>20</v>
      </c>
      <c r="H226" s="45">
        <v>6</v>
      </c>
      <c r="I226" s="46">
        <v>60</v>
      </c>
    </row>
    <row r="227" spans="1:9" ht="15" x14ac:dyDescent="0.2">
      <c r="A227" s="47">
        <f>A226+1</f>
        <v>42957</v>
      </c>
      <c r="B227" s="24">
        <v>120</v>
      </c>
      <c r="C227" s="9">
        <v>252.96</v>
      </c>
      <c r="D227" s="9">
        <v>520</v>
      </c>
      <c r="E227" s="9">
        <v>80</v>
      </c>
      <c r="F227" s="149">
        <f>SUM(B227:E227)</f>
        <v>972.96</v>
      </c>
      <c r="G227" s="45">
        <v>16</v>
      </c>
      <c r="H227" s="45">
        <v>5</v>
      </c>
      <c r="I227" s="46">
        <v>70</v>
      </c>
    </row>
    <row r="228" spans="1:9" ht="16" thickBot="1" x14ac:dyDescent="0.25">
      <c r="A228" s="47">
        <f>A227+1</f>
        <v>42958</v>
      </c>
      <c r="B228" s="91"/>
      <c r="C228" s="92"/>
      <c r="D228" s="92"/>
      <c r="E228" s="92"/>
      <c r="F228" s="151">
        <f>SUM(B228:E228)</f>
        <v>0</v>
      </c>
      <c r="G228" s="93"/>
      <c r="H228" s="93"/>
      <c r="I228" s="94"/>
    </row>
    <row r="229" spans="1:9" x14ac:dyDescent="0.15">
      <c r="A229" s="433"/>
      <c r="B229" s="437">
        <f t="shared" ref="B229:I229" si="50">SUM(B224:B228)</f>
        <v>1330</v>
      </c>
      <c r="C229" s="437">
        <f t="shared" si="50"/>
        <v>1234.23</v>
      </c>
      <c r="D229" s="437">
        <f t="shared" si="50"/>
        <v>2170</v>
      </c>
      <c r="E229" s="437">
        <f t="shared" si="50"/>
        <v>280</v>
      </c>
      <c r="F229" s="450">
        <f t="shared" si="50"/>
        <v>5014.2299999999996</v>
      </c>
      <c r="G229" s="455">
        <f t="shared" si="50"/>
        <v>90</v>
      </c>
      <c r="H229" s="455">
        <f t="shared" si="50"/>
        <v>26</v>
      </c>
      <c r="I229" s="437">
        <f t="shared" si="50"/>
        <v>270</v>
      </c>
    </row>
    <row r="230" spans="1:9" ht="14" thickBot="1" x14ac:dyDescent="0.2">
      <c r="A230" s="452"/>
      <c r="B230" s="452"/>
      <c r="C230" s="452"/>
      <c r="D230" s="452"/>
      <c r="E230" s="452"/>
      <c r="F230" s="449"/>
      <c r="G230" s="452"/>
      <c r="H230" s="452"/>
      <c r="I230" s="452"/>
    </row>
    <row r="231" spans="1:9" ht="15" x14ac:dyDescent="0.2">
      <c r="A231" s="25">
        <f>A228+3</f>
        <v>42961</v>
      </c>
      <c r="B231" s="86"/>
      <c r="C231" s="87"/>
      <c r="D231" s="87"/>
      <c r="E231" s="87"/>
      <c r="F231" s="89">
        <f>SUM(B231:E231)</f>
        <v>0</v>
      </c>
      <c r="G231" s="87"/>
      <c r="H231" s="87"/>
      <c r="I231" s="88"/>
    </row>
    <row r="232" spans="1:9" ht="15" x14ac:dyDescent="0.2">
      <c r="A232" s="26">
        <f>A231+1</f>
        <v>42962</v>
      </c>
      <c r="B232" s="75"/>
      <c r="C232" s="76"/>
      <c r="D232" s="76"/>
      <c r="E232" s="76"/>
      <c r="F232" s="70">
        <f>SUM(B232:E232)</f>
        <v>0</v>
      </c>
      <c r="G232" s="65"/>
      <c r="H232" s="65"/>
      <c r="I232" s="66"/>
    </row>
    <row r="233" spans="1:9" ht="15" x14ac:dyDescent="0.2">
      <c r="A233" s="26">
        <f>A232+1</f>
        <v>42963</v>
      </c>
      <c r="B233" s="75"/>
      <c r="C233" s="76"/>
      <c r="D233" s="76"/>
      <c r="E233" s="76"/>
      <c r="F233" s="70">
        <f>SUM(B233:E233)</f>
        <v>0</v>
      </c>
      <c r="G233" s="65"/>
      <c r="H233" s="65"/>
      <c r="I233" s="66"/>
    </row>
    <row r="234" spans="1:9" ht="15" x14ac:dyDescent="0.2">
      <c r="A234" s="26">
        <f>A233+1</f>
        <v>42964</v>
      </c>
      <c r="B234" s="75"/>
      <c r="C234" s="76"/>
      <c r="D234" s="76"/>
      <c r="E234" s="76"/>
      <c r="F234" s="70">
        <f>SUM(B234:E234)</f>
        <v>0</v>
      </c>
      <c r="G234" s="65"/>
      <c r="H234" s="65"/>
      <c r="I234" s="66"/>
    </row>
    <row r="235" spans="1:9" ht="16" thickBot="1" x14ac:dyDescent="0.25">
      <c r="A235" s="27">
        <f>A234+1</f>
        <v>42965</v>
      </c>
      <c r="B235" s="91"/>
      <c r="C235" s="92"/>
      <c r="D235" s="92"/>
      <c r="E235" s="92"/>
      <c r="F235" s="151">
        <f>SUM(B235:E235)</f>
        <v>0</v>
      </c>
      <c r="G235" s="93"/>
      <c r="H235" s="93"/>
      <c r="I235" s="94"/>
    </row>
    <row r="236" spans="1:9" x14ac:dyDescent="0.15">
      <c r="A236" s="405"/>
      <c r="B236" s="416">
        <f t="shared" ref="B236:H236" si="51">SUM(B231:B235)</f>
        <v>0</v>
      </c>
      <c r="C236" s="416">
        <f t="shared" si="51"/>
        <v>0</v>
      </c>
      <c r="D236" s="416">
        <f t="shared" si="51"/>
        <v>0</v>
      </c>
      <c r="E236" s="416">
        <f t="shared" si="51"/>
        <v>0</v>
      </c>
      <c r="F236" s="448">
        <f t="shared" si="51"/>
        <v>0</v>
      </c>
      <c r="G236" s="456">
        <f t="shared" si="51"/>
        <v>0</v>
      </c>
      <c r="H236" s="456">
        <f t="shared" si="51"/>
        <v>0</v>
      </c>
      <c r="I236" s="416">
        <f>SUM(I231:I235)</f>
        <v>0</v>
      </c>
    </row>
    <row r="237" spans="1:9" ht="14" thickBot="1" x14ac:dyDescent="0.2">
      <c r="A237" s="406"/>
      <c r="B237" s="452"/>
      <c r="C237" s="452"/>
      <c r="D237" s="452"/>
      <c r="E237" s="452"/>
      <c r="F237" s="449"/>
      <c r="G237" s="452"/>
      <c r="H237" s="452"/>
      <c r="I237" s="452"/>
    </row>
    <row r="238" spans="1:9" ht="15" x14ac:dyDescent="0.2">
      <c r="A238" s="47">
        <f>A235+3</f>
        <v>42968</v>
      </c>
      <c r="B238" s="86"/>
      <c r="C238" s="87"/>
      <c r="D238" s="87"/>
      <c r="E238" s="87"/>
      <c r="F238" s="89"/>
      <c r="G238" s="87"/>
      <c r="H238" s="87"/>
      <c r="I238" s="88"/>
    </row>
    <row r="239" spans="1:9" ht="15" x14ac:dyDescent="0.2">
      <c r="A239" s="26">
        <f>A238+1</f>
        <v>42969</v>
      </c>
      <c r="B239" s="24">
        <v>180</v>
      </c>
      <c r="C239" s="9">
        <v>42.06</v>
      </c>
      <c r="D239" s="9">
        <v>900</v>
      </c>
      <c r="E239" s="9">
        <v>140</v>
      </c>
      <c r="F239" s="149">
        <f>SUM(B239:E239)</f>
        <v>1262.06</v>
      </c>
      <c r="G239" s="45">
        <v>26</v>
      </c>
      <c r="H239" s="45">
        <v>1</v>
      </c>
      <c r="I239" s="46">
        <v>150</v>
      </c>
    </row>
    <row r="240" spans="1:9" ht="15" x14ac:dyDescent="0.2">
      <c r="A240" s="47">
        <f>A239+1</f>
        <v>42970</v>
      </c>
      <c r="B240" s="24">
        <v>220</v>
      </c>
      <c r="C240" s="9">
        <v>81.319999999999993</v>
      </c>
      <c r="D240" s="9">
        <v>310</v>
      </c>
      <c r="E240" s="9">
        <v>40</v>
      </c>
      <c r="F240" s="149">
        <f>SUM(B240:E240)</f>
        <v>651.31999999999994</v>
      </c>
      <c r="G240" s="45">
        <v>13</v>
      </c>
      <c r="H240" s="45">
        <v>2</v>
      </c>
      <c r="I240" s="46">
        <v>40</v>
      </c>
    </row>
    <row r="241" spans="1:9" ht="15" x14ac:dyDescent="0.2">
      <c r="A241" s="26">
        <f>A240+1</f>
        <v>42971</v>
      </c>
      <c r="B241" s="24">
        <v>180</v>
      </c>
      <c r="C241" s="9">
        <v>346.58</v>
      </c>
      <c r="D241" s="9">
        <v>790</v>
      </c>
      <c r="E241" s="9">
        <v>360</v>
      </c>
      <c r="F241" s="149">
        <f>SUM(B241:E241)</f>
        <v>1676.58</v>
      </c>
      <c r="G241" s="45">
        <v>31</v>
      </c>
      <c r="H241" s="45">
        <v>7</v>
      </c>
      <c r="I241" s="46">
        <v>360</v>
      </c>
    </row>
    <row r="242" spans="1:9" ht="16" thickBot="1" x14ac:dyDescent="0.25">
      <c r="A242" s="47">
        <f>A241+1</f>
        <v>42972</v>
      </c>
      <c r="B242" s="141">
        <v>350</v>
      </c>
      <c r="C242" s="152">
        <v>182.54</v>
      </c>
      <c r="D242" s="152">
        <v>280</v>
      </c>
      <c r="E242" s="152"/>
      <c r="F242" s="153">
        <f>SUM(B242:E242)</f>
        <v>812.54</v>
      </c>
      <c r="G242" s="56">
        <v>16</v>
      </c>
      <c r="H242" s="56">
        <v>3</v>
      </c>
      <c r="I242" s="58"/>
    </row>
    <row r="243" spans="1:9" x14ac:dyDescent="0.15">
      <c r="A243" s="405"/>
      <c r="B243" s="416">
        <f t="shared" ref="B243:I243" si="52">SUM(B235:B242)</f>
        <v>930</v>
      </c>
      <c r="C243" s="416">
        <f t="shared" si="52"/>
        <v>652.5</v>
      </c>
      <c r="D243" s="416">
        <f t="shared" si="52"/>
        <v>2280</v>
      </c>
      <c r="E243" s="416">
        <f t="shared" si="52"/>
        <v>540</v>
      </c>
      <c r="F243" s="416">
        <f t="shared" si="52"/>
        <v>4402.5</v>
      </c>
      <c r="G243" s="456">
        <f t="shared" si="52"/>
        <v>86</v>
      </c>
      <c r="H243" s="456">
        <f t="shared" si="52"/>
        <v>13</v>
      </c>
      <c r="I243" s="416">
        <f t="shared" si="52"/>
        <v>550</v>
      </c>
    </row>
    <row r="244" spans="1:9" ht="14" thickBot="1" x14ac:dyDescent="0.2">
      <c r="A244" s="406"/>
      <c r="B244" s="457"/>
      <c r="C244" s="457"/>
      <c r="D244" s="457"/>
      <c r="E244" s="457"/>
      <c r="F244" s="457"/>
      <c r="G244" s="457"/>
      <c r="H244" s="457"/>
      <c r="I244" s="457"/>
    </row>
    <row r="245" spans="1:9" ht="15" x14ac:dyDescent="0.2">
      <c r="A245" s="47">
        <f>A242+3</f>
        <v>42975</v>
      </c>
      <c r="B245" s="48">
        <v>290</v>
      </c>
      <c r="C245" s="49">
        <v>164.46</v>
      </c>
      <c r="D245" s="49">
        <v>620</v>
      </c>
      <c r="E245" s="49">
        <v>100</v>
      </c>
      <c r="F245" s="149">
        <f>SUM(B245:E245)</f>
        <v>1174.46</v>
      </c>
      <c r="G245" s="49">
        <v>25</v>
      </c>
      <c r="H245" s="49">
        <v>4</v>
      </c>
      <c r="I245" s="51">
        <v>90</v>
      </c>
    </row>
    <row r="246" spans="1:9" ht="15" x14ac:dyDescent="0.2">
      <c r="A246" s="47">
        <f>A243+3</f>
        <v>3</v>
      </c>
      <c r="B246" s="24">
        <v>260</v>
      </c>
      <c r="C246" s="6">
        <v>124.9</v>
      </c>
      <c r="D246" s="6">
        <v>300</v>
      </c>
      <c r="E246" s="6">
        <v>170</v>
      </c>
      <c r="F246" s="134">
        <f>SUM(B246:E246)</f>
        <v>854.9</v>
      </c>
      <c r="G246" s="6">
        <v>18</v>
      </c>
      <c r="H246" s="6">
        <v>3</v>
      </c>
      <c r="I246" s="7">
        <v>170</v>
      </c>
    </row>
    <row r="247" spans="1:9" ht="15" x14ac:dyDescent="0.2">
      <c r="A247" s="47">
        <f>A244+3</f>
        <v>3</v>
      </c>
      <c r="B247" s="54">
        <v>160</v>
      </c>
      <c r="C247" s="45">
        <v>513.78</v>
      </c>
      <c r="D247" s="45">
        <v>260</v>
      </c>
      <c r="E247" s="45">
        <v>0</v>
      </c>
      <c r="F247" s="134">
        <f>SUM(B247:E247)</f>
        <v>933.78</v>
      </c>
      <c r="G247" s="45">
        <v>21</v>
      </c>
      <c r="H247" s="45">
        <v>11</v>
      </c>
      <c r="I247" s="46">
        <v>0</v>
      </c>
    </row>
    <row r="248" spans="1:9" ht="16" thickBot="1" x14ac:dyDescent="0.25">
      <c r="A248" s="47">
        <f>A245+3</f>
        <v>42978</v>
      </c>
      <c r="B248" s="131"/>
      <c r="C248" s="93"/>
      <c r="D248" s="93"/>
      <c r="E248" s="93"/>
      <c r="F248" s="64"/>
      <c r="G248" s="93"/>
      <c r="H248" s="93"/>
      <c r="I248" s="94"/>
    </row>
    <row r="249" spans="1:9" x14ac:dyDescent="0.15">
      <c r="A249" s="405"/>
      <c r="B249" s="437">
        <f t="shared" ref="B249:I249" si="53">SUM(B245:B248)</f>
        <v>710</v>
      </c>
      <c r="C249" s="437">
        <f t="shared" si="53"/>
        <v>803.14</v>
      </c>
      <c r="D249" s="437">
        <f t="shared" si="53"/>
        <v>1180</v>
      </c>
      <c r="E249" s="437">
        <f t="shared" si="53"/>
        <v>270</v>
      </c>
      <c r="F249" s="450">
        <f t="shared" si="53"/>
        <v>2963.1400000000003</v>
      </c>
      <c r="G249" s="455">
        <f t="shared" si="53"/>
        <v>64</v>
      </c>
      <c r="H249" s="455">
        <f t="shared" si="53"/>
        <v>18</v>
      </c>
      <c r="I249" s="458">
        <f t="shared" si="53"/>
        <v>260</v>
      </c>
    </row>
    <row r="250" spans="1:9" ht="14" thickBot="1" x14ac:dyDescent="0.2">
      <c r="A250" s="406"/>
      <c r="B250" s="452"/>
      <c r="C250" s="452"/>
      <c r="D250" s="452"/>
      <c r="E250" s="452"/>
      <c r="F250" s="449"/>
      <c r="G250" s="452"/>
      <c r="H250" s="452"/>
      <c r="I250" s="454"/>
    </row>
    <row r="251" spans="1:9" ht="16" thickBot="1" x14ac:dyDescent="0.25">
      <c r="A251" s="41">
        <v>42979</v>
      </c>
      <c r="B251" s="154"/>
      <c r="C251" s="154"/>
      <c r="D251" s="154"/>
      <c r="E251" s="154"/>
      <c r="F251" s="81">
        <f>SUM(B251:E251)</f>
        <v>0</v>
      </c>
      <c r="G251" s="42"/>
      <c r="H251" s="42"/>
      <c r="I251" s="154"/>
    </row>
    <row r="252" spans="1:9" x14ac:dyDescent="0.15">
      <c r="A252" s="405"/>
      <c r="B252" s="448">
        <f t="shared" ref="B252:I252" si="54">SUM(B251:B251)</f>
        <v>0</v>
      </c>
      <c r="C252" s="448">
        <f t="shared" si="54"/>
        <v>0</v>
      </c>
      <c r="D252" s="448">
        <f t="shared" si="54"/>
        <v>0</v>
      </c>
      <c r="E252" s="448">
        <f t="shared" si="54"/>
        <v>0</v>
      </c>
      <c r="F252" s="448">
        <f t="shared" si="54"/>
        <v>0</v>
      </c>
      <c r="G252" s="403">
        <f t="shared" si="54"/>
        <v>0</v>
      </c>
      <c r="H252" s="403">
        <f t="shared" si="54"/>
        <v>0</v>
      </c>
      <c r="I252" s="459">
        <f t="shared" si="54"/>
        <v>0</v>
      </c>
    </row>
    <row r="253" spans="1:9" ht="14" thickBot="1" x14ac:dyDescent="0.2">
      <c r="A253" s="406"/>
      <c r="B253" s="449"/>
      <c r="C253" s="449"/>
      <c r="D253" s="449"/>
      <c r="E253" s="449"/>
      <c r="F253" s="449"/>
      <c r="G253" s="404"/>
      <c r="H253" s="404"/>
      <c r="I253" s="460"/>
    </row>
    <row r="254" spans="1:9" ht="15" x14ac:dyDescent="0.2">
      <c r="A254" s="41">
        <f>A251+3</f>
        <v>42982</v>
      </c>
      <c r="B254" s="95">
        <v>320</v>
      </c>
      <c r="C254" s="95">
        <v>314.02</v>
      </c>
      <c r="D254" s="95">
        <v>840</v>
      </c>
      <c r="E254" s="95">
        <v>280</v>
      </c>
      <c r="F254" s="82">
        <f>SUM(B254:E254)</f>
        <v>1754.02</v>
      </c>
      <c r="G254" s="6">
        <v>32</v>
      </c>
      <c r="H254" s="6">
        <v>7</v>
      </c>
      <c r="I254" s="95">
        <v>300</v>
      </c>
    </row>
    <row r="255" spans="1:9" ht="15" x14ac:dyDescent="0.2">
      <c r="A255" s="41">
        <f>A254+1</f>
        <v>42983</v>
      </c>
      <c r="B255" s="95">
        <v>150</v>
      </c>
      <c r="C255" s="95">
        <v>190.88</v>
      </c>
      <c r="D255" s="95">
        <v>520</v>
      </c>
      <c r="E255" s="95">
        <v>40</v>
      </c>
      <c r="F255" s="82">
        <f>SUM(B255:E255)</f>
        <v>900.88</v>
      </c>
      <c r="G255" s="6">
        <v>18</v>
      </c>
      <c r="H255" s="6">
        <v>5</v>
      </c>
      <c r="I255" s="95">
        <v>50</v>
      </c>
    </row>
    <row r="256" spans="1:9" ht="15" x14ac:dyDescent="0.2">
      <c r="A256" s="41">
        <f>A255+1</f>
        <v>42984</v>
      </c>
      <c r="B256" s="95">
        <v>380</v>
      </c>
      <c r="C256" s="95">
        <v>158.76</v>
      </c>
      <c r="D256" s="95">
        <v>500</v>
      </c>
      <c r="E256" s="95">
        <v>180</v>
      </c>
      <c r="F256" s="82">
        <f>SUM(B256:E256)</f>
        <v>1218.76</v>
      </c>
      <c r="G256" s="6">
        <v>27</v>
      </c>
      <c r="H256" s="6">
        <v>4</v>
      </c>
      <c r="I256" s="95">
        <v>170</v>
      </c>
    </row>
    <row r="257" spans="1:9" ht="15" x14ac:dyDescent="0.2">
      <c r="A257" s="41">
        <f>A256+1</f>
        <v>42985</v>
      </c>
      <c r="B257" s="95">
        <v>340</v>
      </c>
      <c r="C257" s="95">
        <v>109.32</v>
      </c>
      <c r="D257" s="95">
        <v>1090</v>
      </c>
      <c r="E257" s="95">
        <v>90</v>
      </c>
      <c r="F257" s="82">
        <f>SUM(B257:E257)</f>
        <v>1629.32</v>
      </c>
      <c r="G257" s="6">
        <v>28</v>
      </c>
      <c r="H257" s="6">
        <v>2</v>
      </c>
      <c r="I257" s="95">
        <v>100</v>
      </c>
    </row>
    <row r="258" spans="1:9" ht="16" thickBot="1" x14ac:dyDescent="0.25">
      <c r="A258" s="41">
        <f>A257+1</f>
        <v>42986</v>
      </c>
      <c r="B258" s="95">
        <v>480</v>
      </c>
      <c r="C258" s="95">
        <v>203.3</v>
      </c>
      <c r="D258" s="95">
        <v>620</v>
      </c>
      <c r="E258" s="95">
        <v>190</v>
      </c>
      <c r="F258" s="82">
        <f>SUM(B258:E258)</f>
        <v>1493.3</v>
      </c>
      <c r="G258" s="6">
        <v>24</v>
      </c>
      <c r="H258" s="6">
        <v>5</v>
      </c>
      <c r="I258" s="95">
        <v>200</v>
      </c>
    </row>
    <row r="259" spans="1:9" x14ac:dyDescent="0.15">
      <c r="A259" s="423"/>
      <c r="B259" s="448">
        <f>SUM(B254:B258)</f>
        <v>1670</v>
      </c>
      <c r="C259" s="461">
        <f t="shared" ref="C259:I259" si="55">SUM(C254:C258)</f>
        <v>976.28</v>
      </c>
      <c r="D259" s="461">
        <f t="shared" si="55"/>
        <v>3570</v>
      </c>
      <c r="E259" s="461">
        <f t="shared" si="55"/>
        <v>780</v>
      </c>
      <c r="F259" s="461">
        <f t="shared" si="55"/>
        <v>6996.28</v>
      </c>
      <c r="G259" s="463">
        <f t="shared" si="55"/>
        <v>129</v>
      </c>
      <c r="H259" s="463">
        <f t="shared" si="55"/>
        <v>23</v>
      </c>
      <c r="I259" s="465">
        <f t="shared" si="55"/>
        <v>820</v>
      </c>
    </row>
    <row r="260" spans="1:9" ht="14" thickBot="1" x14ac:dyDescent="0.2">
      <c r="A260" s="438"/>
      <c r="B260" s="449"/>
      <c r="C260" s="462"/>
      <c r="D260" s="462"/>
      <c r="E260" s="462"/>
      <c r="F260" s="462"/>
      <c r="G260" s="464"/>
      <c r="H260" s="464"/>
      <c r="I260" s="466"/>
    </row>
    <row r="261" spans="1:9" ht="15" x14ac:dyDescent="0.2">
      <c r="A261" s="47">
        <f>A258+3</f>
        <v>42989</v>
      </c>
      <c r="B261" s="95">
        <v>170</v>
      </c>
      <c r="C261" s="95">
        <v>119.56</v>
      </c>
      <c r="D261" s="95">
        <v>450</v>
      </c>
      <c r="E261" s="95">
        <v>40</v>
      </c>
      <c r="F261" s="96">
        <f>SUM(B261:E261)</f>
        <v>779.56</v>
      </c>
      <c r="G261" s="6">
        <v>16</v>
      </c>
      <c r="H261" s="6">
        <v>3</v>
      </c>
      <c r="I261" s="95">
        <v>40</v>
      </c>
    </row>
    <row r="262" spans="1:9" ht="15" x14ac:dyDescent="0.2">
      <c r="A262" s="47">
        <f>A261+1</f>
        <v>42990</v>
      </c>
      <c r="B262" s="97">
        <v>430</v>
      </c>
      <c r="C262" s="97">
        <v>190.88</v>
      </c>
      <c r="D262" s="97">
        <v>210</v>
      </c>
      <c r="E262" s="97">
        <v>90</v>
      </c>
      <c r="F262" s="98">
        <f>SUM(B262:E262)</f>
        <v>920.88</v>
      </c>
      <c r="G262" s="45">
        <v>17</v>
      </c>
      <c r="H262" s="45">
        <v>5</v>
      </c>
      <c r="I262" s="97">
        <v>90</v>
      </c>
    </row>
    <row r="263" spans="1:9" ht="15" x14ac:dyDescent="0.2">
      <c r="A263" s="47">
        <f>A262+1</f>
        <v>42991</v>
      </c>
      <c r="B263" s="97">
        <v>300</v>
      </c>
      <c r="C263" s="97">
        <v>162.69999999999999</v>
      </c>
      <c r="D263" s="97">
        <v>480</v>
      </c>
      <c r="E263" s="97">
        <v>0</v>
      </c>
      <c r="F263" s="98">
        <f>SUM(B263:E263)</f>
        <v>942.7</v>
      </c>
      <c r="G263" s="45">
        <v>22</v>
      </c>
      <c r="H263" s="45">
        <v>4</v>
      </c>
      <c r="I263" s="97">
        <v>0</v>
      </c>
    </row>
    <row r="264" spans="1:9" ht="15" x14ac:dyDescent="0.2">
      <c r="A264" s="47">
        <f>A263+1</f>
        <v>42992</v>
      </c>
      <c r="B264" s="97">
        <v>630</v>
      </c>
      <c r="C264" s="97">
        <v>234.46</v>
      </c>
      <c r="D264" s="97">
        <v>470</v>
      </c>
      <c r="E264" s="97">
        <v>100</v>
      </c>
      <c r="F264" s="98">
        <f>SUM(B264:E264)</f>
        <v>1434.46</v>
      </c>
      <c r="G264" s="45">
        <v>29</v>
      </c>
      <c r="H264" s="45">
        <v>5</v>
      </c>
      <c r="I264" s="97">
        <v>100</v>
      </c>
    </row>
    <row r="265" spans="1:9" ht="16" thickBot="1" x14ac:dyDescent="0.25">
      <c r="A265" s="47">
        <f>A264+1</f>
        <v>42993</v>
      </c>
      <c r="B265" s="99">
        <v>510</v>
      </c>
      <c r="C265" s="99">
        <v>185.7</v>
      </c>
      <c r="D265" s="99">
        <v>750</v>
      </c>
      <c r="E265" s="99">
        <v>40</v>
      </c>
      <c r="F265" s="100">
        <f>SUM(B265:E265)</f>
        <v>1485.7</v>
      </c>
      <c r="G265" s="67">
        <v>27</v>
      </c>
      <c r="H265" s="67">
        <v>3</v>
      </c>
      <c r="I265" s="99">
        <v>50</v>
      </c>
    </row>
    <row r="266" spans="1:9" x14ac:dyDescent="0.15">
      <c r="A266" s="423"/>
      <c r="B266" s="448">
        <f>SUM(B261:B265)</f>
        <v>2040</v>
      </c>
      <c r="C266" s="461">
        <f t="shared" ref="C266:I266" si="56">SUM(C261:C265)</f>
        <v>893.3</v>
      </c>
      <c r="D266" s="461">
        <f t="shared" si="56"/>
        <v>2360</v>
      </c>
      <c r="E266" s="461">
        <f t="shared" si="56"/>
        <v>270</v>
      </c>
      <c r="F266" s="461">
        <f t="shared" si="56"/>
        <v>5563.3</v>
      </c>
      <c r="G266" s="463">
        <f t="shared" si="56"/>
        <v>111</v>
      </c>
      <c r="H266" s="463">
        <f t="shared" si="56"/>
        <v>20</v>
      </c>
      <c r="I266" s="465">
        <f t="shared" si="56"/>
        <v>280</v>
      </c>
    </row>
    <row r="267" spans="1:9" ht="14" thickBot="1" x14ac:dyDescent="0.2">
      <c r="A267" s="438"/>
      <c r="B267" s="449"/>
      <c r="C267" s="462"/>
      <c r="D267" s="462"/>
      <c r="E267" s="462"/>
      <c r="F267" s="462"/>
      <c r="G267" s="464"/>
      <c r="H267" s="464"/>
      <c r="I267" s="466"/>
    </row>
    <row r="268" spans="1:9" ht="15" x14ac:dyDescent="0.2">
      <c r="A268" s="47">
        <f>A265+3</f>
        <v>42996</v>
      </c>
      <c r="B268" s="95">
        <v>130</v>
      </c>
      <c r="C268" s="95">
        <v>356.08</v>
      </c>
      <c r="D268" s="95">
        <v>850</v>
      </c>
      <c r="E268" s="95">
        <v>200</v>
      </c>
      <c r="F268" s="96">
        <f>SUM(B268:E268)</f>
        <v>1536.08</v>
      </c>
      <c r="G268" s="6">
        <v>30</v>
      </c>
      <c r="H268" s="6">
        <v>8</v>
      </c>
      <c r="I268" s="95">
        <v>200</v>
      </c>
    </row>
    <row r="269" spans="1:9" ht="15" x14ac:dyDescent="0.2">
      <c r="A269" s="47">
        <f>A268+1</f>
        <v>42997</v>
      </c>
      <c r="B269" s="97">
        <v>140</v>
      </c>
      <c r="C269" s="97">
        <v>81.319999999999993</v>
      </c>
      <c r="D269" s="97">
        <v>510</v>
      </c>
      <c r="E269" s="97">
        <v>40</v>
      </c>
      <c r="F269" s="98">
        <f>SUM(B269:E269)</f>
        <v>771.31999999999994</v>
      </c>
      <c r="G269" s="45">
        <v>18</v>
      </c>
      <c r="H269" s="45">
        <v>2</v>
      </c>
      <c r="I269" s="97">
        <v>40</v>
      </c>
    </row>
    <row r="270" spans="1:9" ht="15" x14ac:dyDescent="0.2">
      <c r="A270" s="47">
        <f>A269+1</f>
        <v>42998</v>
      </c>
      <c r="B270" s="97">
        <v>160</v>
      </c>
      <c r="C270" s="97"/>
      <c r="D270" s="97"/>
      <c r="E270" s="97"/>
      <c r="F270" s="98">
        <f>SUM(B270:E270)</f>
        <v>160</v>
      </c>
      <c r="G270" s="45"/>
      <c r="H270" s="45"/>
      <c r="I270" s="97"/>
    </row>
    <row r="271" spans="1:9" ht="15" x14ac:dyDescent="0.2">
      <c r="A271" s="47">
        <f>A270+1</f>
        <v>42999</v>
      </c>
      <c r="B271" s="155"/>
      <c r="C271" s="155"/>
      <c r="D271" s="155"/>
      <c r="E271" s="155"/>
      <c r="F271" s="90"/>
      <c r="G271" s="65"/>
      <c r="H271" s="65"/>
      <c r="I271" s="155"/>
    </row>
    <row r="272" spans="1:9" ht="16" thickBot="1" x14ac:dyDescent="0.25">
      <c r="A272" s="47">
        <f>A271+1</f>
        <v>43000</v>
      </c>
      <c r="B272" s="156"/>
      <c r="C272" s="156"/>
      <c r="D272" s="156"/>
      <c r="E272" s="156"/>
      <c r="F272" s="157"/>
      <c r="G272" s="136"/>
      <c r="H272" s="136"/>
      <c r="I272" s="156"/>
    </row>
    <row r="273" spans="1:9" x14ac:dyDescent="0.15">
      <c r="A273" s="423"/>
      <c r="B273" s="448">
        <f t="shared" ref="B273:I273" si="57">SUM(B268:B272)</f>
        <v>430</v>
      </c>
      <c r="C273" s="461">
        <f t="shared" si="57"/>
        <v>437.4</v>
      </c>
      <c r="D273" s="461">
        <f t="shared" si="57"/>
        <v>1360</v>
      </c>
      <c r="E273" s="461">
        <f t="shared" si="57"/>
        <v>240</v>
      </c>
      <c r="F273" s="461">
        <f t="shared" si="57"/>
        <v>2467.3999999999996</v>
      </c>
      <c r="G273" s="463">
        <f t="shared" si="57"/>
        <v>48</v>
      </c>
      <c r="H273" s="463">
        <f t="shared" si="57"/>
        <v>10</v>
      </c>
      <c r="I273" s="465">
        <f t="shared" si="57"/>
        <v>240</v>
      </c>
    </row>
    <row r="274" spans="1:9" ht="14" thickBot="1" x14ac:dyDescent="0.2">
      <c r="A274" s="424"/>
      <c r="B274" s="449"/>
      <c r="C274" s="462"/>
      <c r="D274" s="462"/>
      <c r="E274" s="462"/>
      <c r="F274" s="462"/>
      <c r="G274" s="464"/>
      <c r="H274" s="464"/>
      <c r="I274" s="466"/>
    </row>
    <row r="275" spans="1:9" ht="16" thickBot="1" x14ac:dyDescent="0.25">
      <c r="A275" s="101">
        <f>A272+3</f>
        <v>43003</v>
      </c>
      <c r="B275" s="102">
        <v>340</v>
      </c>
      <c r="C275" s="102">
        <v>81.319999999999993</v>
      </c>
      <c r="D275" s="102">
        <v>660</v>
      </c>
      <c r="E275" s="103">
        <v>80</v>
      </c>
      <c r="F275" s="96">
        <f>SUM(B275:E275)</f>
        <v>1161.32</v>
      </c>
      <c r="G275" s="6">
        <v>20</v>
      </c>
      <c r="H275" s="6">
        <v>2</v>
      </c>
      <c r="I275" s="95">
        <v>80</v>
      </c>
    </row>
    <row r="276" spans="1:9" ht="16" thickBot="1" x14ac:dyDescent="0.25">
      <c r="A276" s="104">
        <f>A275+1</f>
        <v>43004</v>
      </c>
      <c r="B276" s="56">
        <v>260</v>
      </c>
      <c r="C276" s="56">
        <v>320</v>
      </c>
      <c r="D276" s="56">
        <v>820</v>
      </c>
      <c r="E276" s="105">
        <v>130</v>
      </c>
      <c r="F276" s="98">
        <f>SUM(B276:E276)</f>
        <v>1530</v>
      </c>
      <c r="G276" s="106">
        <v>29</v>
      </c>
      <c r="H276" s="49">
        <v>8</v>
      </c>
      <c r="I276" s="51">
        <v>130</v>
      </c>
    </row>
    <row r="277" spans="1:9" ht="16" thickBot="1" x14ac:dyDescent="0.25">
      <c r="A277" s="104">
        <f>A276+1</f>
        <v>43005</v>
      </c>
      <c r="B277" s="56">
        <v>40</v>
      </c>
      <c r="C277" s="56">
        <v>320</v>
      </c>
      <c r="D277" s="56">
        <v>660</v>
      </c>
      <c r="E277" s="105">
        <v>0</v>
      </c>
      <c r="F277" s="98">
        <f>SUM(B277:E277)</f>
        <v>1020</v>
      </c>
      <c r="G277" s="107">
        <v>26</v>
      </c>
      <c r="H277" s="56">
        <v>8</v>
      </c>
      <c r="I277" s="58">
        <v>0</v>
      </c>
    </row>
    <row r="278" spans="1:9" ht="16" thickBot="1" x14ac:dyDescent="0.25">
      <c r="A278" s="104">
        <f>A277+1</f>
        <v>43006</v>
      </c>
      <c r="B278" s="56">
        <v>160</v>
      </c>
      <c r="C278" s="56">
        <v>515.55999999999995</v>
      </c>
      <c r="D278" s="56">
        <v>1020</v>
      </c>
      <c r="E278" s="105">
        <v>210</v>
      </c>
      <c r="F278" s="98">
        <f>SUM(B278:E278)</f>
        <v>1905.56</v>
      </c>
      <c r="G278" s="107">
        <v>39</v>
      </c>
      <c r="H278" s="56">
        <v>12</v>
      </c>
      <c r="I278" s="58">
        <v>200</v>
      </c>
    </row>
    <row r="279" spans="1:9" ht="16" thickBot="1" x14ac:dyDescent="0.25">
      <c r="A279" s="104">
        <f>A278+1</f>
        <v>43007</v>
      </c>
      <c r="B279" s="56">
        <v>250</v>
      </c>
      <c r="C279" s="56">
        <v>324.56</v>
      </c>
      <c r="D279" s="56">
        <v>880</v>
      </c>
      <c r="E279" s="105">
        <v>80</v>
      </c>
      <c r="F279" s="98">
        <f>SUM(B279:E279)</f>
        <v>1534.56</v>
      </c>
      <c r="G279" s="107">
        <v>31</v>
      </c>
      <c r="H279" s="56">
        <v>8</v>
      </c>
      <c r="I279" s="58">
        <v>90</v>
      </c>
    </row>
    <row r="280" spans="1:9" x14ac:dyDescent="0.15">
      <c r="A280" s="467"/>
      <c r="B280" s="450">
        <f t="shared" ref="B280:I280" si="58">SUM(B275:B279)</f>
        <v>1050</v>
      </c>
      <c r="C280" s="450">
        <f t="shared" si="58"/>
        <v>1561.4399999999998</v>
      </c>
      <c r="D280" s="450">
        <f t="shared" si="58"/>
        <v>4040</v>
      </c>
      <c r="E280" s="450">
        <f t="shared" si="58"/>
        <v>500</v>
      </c>
      <c r="F280" s="468">
        <f t="shared" si="58"/>
        <v>7151.4399999999987</v>
      </c>
      <c r="G280" s="469">
        <f t="shared" si="58"/>
        <v>145</v>
      </c>
      <c r="H280" s="469">
        <f t="shared" si="58"/>
        <v>38</v>
      </c>
      <c r="I280" s="465">
        <f t="shared" si="58"/>
        <v>500</v>
      </c>
    </row>
    <row r="281" spans="1:9" ht="14" thickBot="1" x14ac:dyDescent="0.2">
      <c r="A281" s="438"/>
      <c r="B281" s="449"/>
      <c r="C281" s="449"/>
      <c r="D281" s="449"/>
      <c r="E281" s="449"/>
      <c r="F281" s="462"/>
      <c r="G281" s="464"/>
      <c r="H281" s="464"/>
      <c r="I281" s="470"/>
    </row>
    <row r="282" spans="1:9" ht="15" x14ac:dyDescent="0.2">
      <c r="A282" s="41">
        <v>43010</v>
      </c>
      <c r="B282" s="6">
        <v>390</v>
      </c>
      <c r="C282" s="6">
        <v>317.60000000000002</v>
      </c>
      <c r="D282" s="5">
        <v>950</v>
      </c>
      <c r="E282" s="6">
        <v>360</v>
      </c>
      <c r="F282" s="8">
        <f>SUM(B282:E282)</f>
        <v>2017.6</v>
      </c>
      <c r="G282" s="6">
        <v>34</v>
      </c>
      <c r="H282" s="6">
        <v>7</v>
      </c>
      <c r="I282" s="6">
        <v>350</v>
      </c>
    </row>
    <row r="283" spans="1:9" ht="15" x14ac:dyDescent="0.2">
      <c r="A283" s="41">
        <f>A282+1</f>
        <v>43011</v>
      </c>
      <c r="B283" s="6">
        <v>170</v>
      </c>
      <c r="C283" s="6">
        <v>159.12</v>
      </c>
      <c r="D283" s="6">
        <v>540</v>
      </c>
      <c r="E283" s="6">
        <v>140</v>
      </c>
      <c r="F283" s="8">
        <f>SUM(B283:E283)</f>
        <v>1009.12</v>
      </c>
      <c r="G283" s="6">
        <v>21</v>
      </c>
      <c r="H283" s="6">
        <v>4</v>
      </c>
      <c r="I283" s="6">
        <v>120</v>
      </c>
    </row>
    <row r="284" spans="1:9" ht="15" x14ac:dyDescent="0.2">
      <c r="A284" s="41">
        <f>A283+1</f>
        <v>43012</v>
      </c>
      <c r="B284" s="6">
        <v>160</v>
      </c>
      <c r="C284" s="6">
        <v>204.64</v>
      </c>
      <c r="D284" s="6">
        <v>680</v>
      </c>
      <c r="E284" s="6">
        <v>40</v>
      </c>
      <c r="F284" s="8">
        <f>SUM(B284:E284)</f>
        <v>1084.6399999999999</v>
      </c>
      <c r="G284" s="6">
        <v>30</v>
      </c>
      <c r="H284" s="6">
        <v>6</v>
      </c>
      <c r="I284" s="6">
        <v>40</v>
      </c>
    </row>
    <row r="285" spans="1:9" ht="15" x14ac:dyDescent="0.2">
      <c r="A285" s="41">
        <f>A284+1</f>
        <v>43013</v>
      </c>
      <c r="B285" s="6">
        <v>580</v>
      </c>
      <c r="C285" s="6">
        <v>164.04</v>
      </c>
      <c r="D285" s="6">
        <v>790</v>
      </c>
      <c r="E285" s="6">
        <v>120</v>
      </c>
      <c r="F285" s="8">
        <f>SUM(B285:E285)</f>
        <v>1654.04</v>
      </c>
      <c r="G285" s="6">
        <v>31</v>
      </c>
      <c r="H285" s="6">
        <v>4</v>
      </c>
      <c r="I285" s="6">
        <v>120</v>
      </c>
    </row>
    <row r="286" spans="1:9" ht="16" thickBot="1" x14ac:dyDescent="0.25">
      <c r="A286" s="41">
        <f>A285+1</f>
        <v>43014</v>
      </c>
      <c r="B286" s="6">
        <v>40</v>
      </c>
      <c r="C286" s="6">
        <v>204.7</v>
      </c>
      <c r="D286" s="6">
        <v>710</v>
      </c>
      <c r="E286" s="6">
        <v>100</v>
      </c>
      <c r="F286" s="8">
        <f>SUM(B286:E286)</f>
        <v>1054.7</v>
      </c>
      <c r="G286" s="6">
        <v>20</v>
      </c>
      <c r="H286" s="6">
        <v>5</v>
      </c>
      <c r="I286" s="6">
        <v>90</v>
      </c>
    </row>
    <row r="287" spans="1:9" x14ac:dyDescent="0.15">
      <c r="A287" s="405"/>
      <c r="B287" s="407">
        <f t="shared" ref="B287:I287" si="59">SUM(B282:B286)</f>
        <v>1340</v>
      </c>
      <c r="C287" s="407">
        <f t="shared" si="59"/>
        <v>1050.0999999999999</v>
      </c>
      <c r="D287" s="407">
        <f t="shared" si="59"/>
        <v>3670</v>
      </c>
      <c r="E287" s="407">
        <f t="shared" si="59"/>
        <v>760</v>
      </c>
      <c r="F287" s="407">
        <f t="shared" si="59"/>
        <v>6820.0999999999995</v>
      </c>
      <c r="G287" s="403">
        <f t="shared" si="59"/>
        <v>136</v>
      </c>
      <c r="H287" s="403">
        <f t="shared" si="59"/>
        <v>26</v>
      </c>
      <c r="I287" s="401">
        <f t="shared" si="59"/>
        <v>720</v>
      </c>
    </row>
    <row r="288" spans="1:9" ht="14" thickBot="1" x14ac:dyDescent="0.2">
      <c r="A288" s="406"/>
      <c r="B288" s="414"/>
      <c r="C288" s="414"/>
      <c r="D288" s="414"/>
      <c r="E288" s="414"/>
      <c r="F288" s="408"/>
      <c r="G288" s="415"/>
      <c r="H288" s="415"/>
      <c r="I288" s="402"/>
    </row>
    <row r="289" spans="1:9" ht="15" x14ac:dyDescent="0.2">
      <c r="A289" s="47">
        <f>A286+3</f>
        <v>43017</v>
      </c>
      <c r="B289" s="48">
        <v>260</v>
      </c>
      <c r="C289" s="49">
        <v>153.13999999999999</v>
      </c>
      <c r="D289" s="49">
        <v>470</v>
      </c>
      <c r="E289" s="49">
        <v>40</v>
      </c>
      <c r="F289" s="10">
        <f>SUM(B289:E289)</f>
        <v>923.14</v>
      </c>
      <c r="G289" s="49">
        <v>18</v>
      </c>
      <c r="H289" s="49">
        <v>3</v>
      </c>
      <c r="I289" s="51">
        <v>50</v>
      </c>
    </row>
    <row r="290" spans="1:9" ht="15" x14ac:dyDescent="0.2">
      <c r="A290" s="47">
        <f>A289+1</f>
        <v>43018</v>
      </c>
      <c r="B290" s="24">
        <v>390</v>
      </c>
      <c r="C290" s="9">
        <v>120.22</v>
      </c>
      <c r="D290" s="9">
        <v>760</v>
      </c>
      <c r="E290" s="9">
        <v>40</v>
      </c>
      <c r="F290" s="10">
        <f>SUM(B290:E290)</f>
        <v>1310.22</v>
      </c>
      <c r="G290" s="9">
        <v>24</v>
      </c>
      <c r="H290" s="9">
        <v>3</v>
      </c>
      <c r="I290" s="11">
        <v>40</v>
      </c>
    </row>
    <row r="291" spans="1:9" ht="15" x14ac:dyDescent="0.2">
      <c r="A291" s="47">
        <f>A290+1</f>
        <v>43019</v>
      </c>
      <c r="B291" s="24">
        <v>300</v>
      </c>
      <c r="C291" s="9">
        <v>246.82</v>
      </c>
      <c r="D291" s="9">
        <v>540</v>
      </c>
      <c r="E291" s="9">
        <v>40</v>
      </c>
      <c r="F291" s="10">
        <f>SUM(B291:E291)</f>
        <v>1126.82</v>
      </c>
      <c r="G291" s="9">
        <v>27</v>
      </c>
      <c r="H291" s="9">
        <v>6</v>
      </c>
      <c r="I291" s="11">
        <v>40</v>
      </c>
    </row>
    <row r="292" spans="1:9" ht="15" x14ac:dyDescent="0.2">
      <c r="A292" s="47">
        <f>A291+1</f>
        <v>43020</v>
      </c>
      <c r="B292" s="24">
        <v>170</v>
      </c>
      <c r="C292" s="9">
        <v>112.48</v>
      </c>
      <c r="D292" s="9">
        <v>1020</v>
      </c>
      <c r="E292" s="9">
        <v>340</v>
      </c>
      <c r="F292" s="10">
        <f>SUM(B292:E292)</f>
        <v>1642.48</v>
      </c>
      <c r="G292" s="9">
        <v>28</v>
      </c>
      <c r="H292" s="9">
        <v>2</v>
      </c>
      <c r="I292" s="11">
        <v>340</v>
      </c>
    </row>
    <row r="293" spans="1:9" ht="16" thickBot="1" x14ac:dyDescent="0.25">
      <c r="A293" s="47">
        <f>A292+1</f>
        <v>43021</v>
      </c>
      <c r="B293" s="29">
        <v>180</v>
      </c>
      <c r="C293" s="9">
        <v>82.72</v>
      </c>
      <c r="D293" s="9">
        <v>710</v>
      </c>
      <c r="E293" s="9">
        <v>40</v>
      </c>
      <c r="F293" s="10">
        <f>SUM(B293:E293)</f>
        <v>1012.72</v>
      </c>
      <c r="G293" s="9">
        <v>23</v>
      </c>
      <c r="H293" s="9">
        <v>2</v>
      </c>
      <c r="I293" s="11">
        <v>50</v>
      </c>
    </row>
    <row r="294" spans="1:9" x14ac:dyDescent="0.15">
      <c r="A294" s="405"/>
      <c r="B294" s="401">
        <f t="shared" ref="B294:H294" si="60">SUM(B289:B293)</f>
        <v>1300</v>
      </c>
      <c r="C294" s="401">
        <f t="shared" si="60"/>
        <v>715.38000000000011</v>
      </c>
      <c r="D294" s="401">
        <f t="shared" si="60"/>
        <v>3500</v>
      </c>
      <c r="E294" s="401">
        <f t="shared" si="60"/>
        <v>500</v>
      </c>
      <c r="F294" s="401">
        <f t="shared" si="60"/>
        <v>6015.38</v>
      </c>
      <c r="G294" s="403">
        <f t="shared" si="60"/>
        <v>120</v>
      </c>
      <c r="H294" s="401">
        <f t="shared" si="60"/>
        <v>16</v>
      </c>
      <c r="I294" s="401">
        <f>SUM(I289:I293)</f>
        <v>520</v>
      </c>
    </row>
    <row r="295" spans="1:9" ht="14" thickBot="1" x14ac:dyDescent="0.2">
      <c r="A295" s="406"/>
      <c r="B295" s="402"/>
      <c r="C295" s="402"/>
      <c r="D295" s="402"/>
      <c r="E295" s="402"/>
      <c r="F295" s="402"/>
      <c r="G295" s="415"/>
      <c r="H295" s="402"/>
      <c r="I295" s="402"/>
    </row>
    <row r="296" spans="1:9" ht="16" thickBot="1" x14ac:dyDescent="0.25">
      <c r="A296" s="12">
        <f>A293+3</f>
        <v>43024</v>
      </c>
      <c r="B296" s="24">
        <v>260</v>
      </c>
      <c r="C296" s="9">
        <v>165.44</v>
      </c>
      <c r="D296" s="9">
        <v>720</v>
      </c>
      <c r="E296" s="9">
        <v>230</v>
      </c>
      <c r="F296" s="10">
        <f>SUM(B296:E296)</f>
        <v>1375.44</v>
      </c>
      <c r="G296" s="49">
        <v>29</v>
      </c>
      <c r="H296" s="49">
        <v>4</v>
      </c>
      <c r="I296" s="6">
        <v>210</v>
      </c>
    </row>
    <row r="297" spans="1:9" ht="16" thickBot="1" x14ac:dyDescent="0.25">
      <c r="A297" s="12">
        <f>A296+1</f>
        <v>43025</v>
      </c>
      <c r="B297" s="24">
        <v>310</v>
      </c>
      <c r="C297" s="9">
        <v>160.52000000000001</v>
      </c>
      <c r="D297" s="9">
        <v>600</v>
      </c>
      <c r="E297" s="9">
        <v>130</v>
      </c>
      <c r="F297" s="10">
        <f>SUM(B297:E297)</f>
        <v>1200.52</v>
      </c>
      <c r="G297" s="49">
        <v>19</v>
      </c>
      <c r="H297" s="49">
        <v>4</v>
      </c>
      <c r="I297" s="6">
        <v>140</v>
      </c>
    </row>
    <row r="298" spans="1:9" ht="16" thickBot="1" x14ac:dyDescent="0.25">
      <c r="A298" s="12">
        <f>A297+1</f>
        <v>43026</v>
      </c>
      <c r="B298" s="24">
        <v>360</v>
      </c>
      <c r="C298" s="9">
        <v>272.3</v>
      </c>
      <c r="D298" s="9">
        <v>660</v>
      </c>
      <c r="E298" s="9">
        <v>100</v>
      </c>
      <c r="F298" s="10">
        <f>SUM(B298:E298)</f>
        <v>1392.3</v>
      </c>
      <c r="G298" s="49">
        <v>31</v>
      </c>
      <c r="H298" s="49">
        <v>7</v>
      </c>
      <c r="I298" s="6">
        <v>100</v>
      </c>
    </row>
    <row r="299" spans="1:9" ht="16" thickBot="1" x14ac:dyDescent="0.25">
      <c r="A299" s="12">
        <f>A298+1</f>
        <v>43027</v>
      </c>
      <c r="B299" s="24">
        <v>410</v>
      </c>
      <c r="C299" s="9">
        <v>153.13999999999999</v>
      </c>
      <c r="D299" s="9">
        <v>970</v>
      </c>
      <c r="E299" s="9">
        <v>250</v>
      </c>
      <c r="F299" s="10">
        <f>SUM(B299:E299)</f>
        <v>1783.1399999999999</v>
      </c>
      <c r="G299" s="49">
        <v>29</v>
      </c>
      <c r="H299" s="49">
        <v>3</v>
      </c>
      <c r="I299" s="6">
        <v>250</v>
      </c>
    </row>
    <row r="300" spans="1:9" ht="16" thickBot="1" x14ac:dyDescent="0.25">
      <c r="A300" s="12">
        <f>A299+1</f>
        <v>43028</v>
      </c>
      <c r="B300" s="24">
        <v>510</v>
      </c>
      <c r="C300" s="9">
        <v>155.94</v>
      </c>
      <c r="D300" s="9">
        <v>500</v>
      </c>
      <c r="E300" s="9">
        <v>200</v>
      </c>
      <c r="F300" s="10">
        <f>SUM(B300:E300)</f>
        <v>1365.94</v>
      </c>
      <c r="G300" s="49">
        <v>22</v>
      </c>
      <c r="H300" s="49">
        <v>3</v>
      </c>
      <c r="I300" s="6">
        <v>200</v>
      </c>
    </row>
    <row r="301" spans="1:9" x14ac:dyDescent="0.15">
      <c r="A301" s="405"/>
      <c r="B301" s="407">
        <f>SUM(B296:B300)</f>
        <v>1850</v>
      </c>
      <c r="C301" s="407">
        <f t="shared" ref="C301:I301" si="61">SUM(C296:C300)</f>
        <v>907.33999999999992</v>
      </c>
      <c r="D301" s="407">
        <f t="shared" si="61"/>
        <v>3450</v>
      </c>
      <c r="E301" s="407">
        <f t="shared" si="61"/>
        <v>910</v>
      </c>
      <c r="F301" s="407">
        <f t="shared" si="61"/>
        <v>7117.34</v>
      </c>
      <c r="G301" s="435">
        <f t="shared" si="61"/>
        <v>130</v>
      </c>
      <c r="H301" s="435">
        <f t="shared" si="61"/>
        <v>21</v>
      </c>
      <c r="I301" s="401">
        <f t="shared" si="61"/>
        <v>900</v>
      </c>
    </row>
    <row r="302" spans="1:9" ht="14" thickBot="1" x14ac:dyDescent="0.2">
      <c r="A302" s="406"/>
      <c r="B302" s="408"/>
      <c r="C302" s="408"/>
      <c r="D302" s="408"/>
      <c r="E302" s="408"/>
      <c r="F302" s="408"/>
      <c r="G302" s="422"/>
      <c r="H302" s="422"/>
      <c r="I302" s="402"/>
    </row>
    <row r="303" spans="1:9" ht="15" x14ac:dyDescent="0.2">
      <c r="A303" s="25">
        <f>A300+3</f>
        <v>43031</v>
      </c>
      <c r="B303" s="24">
        <v>200</v>
      </c>
      <c r="C303" s="24">
        <v>109.78</v>
      </c>
      <c r="D303" s="24">
        <v>920</v>
      </c>
      <c r="E303" s="24">
        <v>260</v>
      </c>
      <c r="F303" s="30">
        <f>SUM(B303:E303)</f>
        <v>1489.78</v>
      </c>
      <c r="G303" s="48">
        <v>32</v>
      </c>
      <c r="H303" s="51">
        <v>3</v>
      </c>
      <c r="I303" s="6">
        <v>270</v>
      </c>
    </row>
    <row r="304" spans="1:9" ht="15" x14ac:dyDescent="0.2">
      <c r="A304" s="26">
        <f>A303+1</f>
        <v>43032</v>
      </c>
      <c r="B304" s="24">
        <v>740</v>
      </c>
      <c r="C304" s="24">
        <v>157.36000000000001</v>
      </c>
      <c r="D304" s="24">
        <v>440</v>
      </c>
      <c r="E304" s="24">
        <v>320</v>
      </c>
      <c r="F304" s="30">
        <f>SUM(B304:E304)</f>
        <v>1657.3600000000001</v>
      </c>
      <c r="G304" s="24">
        <v>32</v>
      </c>
      <c r="H304" s="24">
        <v>4</v>
      </c>
      <c r="I304" s="6">
        <v>320</v>
      </c>
    </row>
    <row r="305" spans="1:9" ht="15" x14ac:dyDescent="0.2">
      <c r="A305" s="26">
        <f>A304+1</f>
        <v>43033</v>
      </c>
      <c r="B305" s="24">
        <v>360</v>
      </c>
      <c r="C305" s="24">
        <v>155.6</v>
      </c>
      <c r="D305" s="24">
        <v>480</v>
      </c>
      <c r="E305" s="24">
        <v>120</v>
      </c>
      <c r="F305" s="30">
        <f>SUM(B305:E305)</f>
        <v>1115.5999999999999</v>
      </c>
      <c r="G305" s="24">
        <v>25</v>
      </c>
      <c r="H305" s="24">
        <v>4</v>
      </c>
      <c r="I305" s="6">
        <v>100</v>
      </c>
    </row>
    <row r="306" spans="1:9" ht="15" x14ac:dyDescent="0.2">
      <c r="A306" s="26">
        <f>A305+1</f>
        <v>43034</v>
      </c>
      <c r="B306" s="24">
        <v>360</v>
      </c>
      <c r="C306" s="24">
        <v>279.33999999999997</v>
      </c>
      <c r="D306" s="24">
        <v>530</v>
      </c>
      <c r="E306" s="24">
        <v>100</v>
      </c>
      <c r="F306" s="30">
        <f>SUM(B306:E306)</f>
        <v>1269.3399999999999</v>
      </c>
      <c r="G306" s="24">
        <v>26</v>
      </c>
      <c r="H306" s="24">
        <v>7</v>
      </c>
      <c r="I306" s="6">
        <v>100</v>
      </c>
    </row>
    <row r="307" spans="1:9" ht="16" thickBot="1" x14ac:dyDescent="0.25">
      <c r="A307" s="26">
        <f>A306+1</f>
        <v>43035</v>
      </c>
      <c r="B307" s="29">
        <v>210</v>
      </c>
      <c r="C307" s="29">
        <v>357.84</v>
      </c>
      <c r="D307" s="29">
        <v>490</v>
      </c>
      <c r="E307" s="29">
        <v>90</v>
      </c>
      <c r="F307" s="158">
        <f>SUM(B307:E307)</f>
        <v>1147.8399999999999</v>
      </c>
      <c r="G307" s="29">
        <v>21</v>
      </c>
      <c r="H307" s="29">
        <v>8</v>
      </c>
      <c r="I307" s="28">
        <v>100</v>
      </c>
    </row>
    <row r="308" spans="1:9" x14ac:dyDescent="0.15">
      <c r="A308" s="405"/>
      <c r="B308" s="407">
        <f t="shared" ref="B308:I308" si="62">SUM(B303:B307)</f>
        <v>1870</v>
      </c>
      <c r="C308" s="407">
        <f t="shared" si="62"/>
        <v>1059.9199999999998</v>
      </c>
      <c r="D308" s="407">
        <f t="shared" si="62"/>
        <v>2860</v>
      </c>
      <c r="E308" s="407">
        <f t="shared" si="62"/>
        <v>890</v>
      </c>
      <c r="F308" s="407">
        <f t="shared" si="62"/>
        <v>6679.92</v>
      </c>
      <c r="G308" s="435">
        <f t="shared" si="62"/>
        <v>136</v>
      </c>
      <c r="H308" s="435">
        <f t="shared" si="62"/>
        <v>26</v>
      </c>
      <c r="I308" s="401">
        <f t="shared" si="62"/>
        <v>890</v>
      </c>
    </row>
    <row r="309" spans="1:9" ht="14" thickBot="1" x14ac:dyDescent="0.2">
      <c r="A309" s="406"/>
      <c r="B309" s="408"/>
      <c r="C309" s="408"/>
      <c r="D309" s="408"/>
      <c r="E309" s="408"/>
      <c r="F309" s="408"/>
      <c r="G309" s="422"/>
      <c r="H309" s="422"/>
      <c r="I309" s="416"/>
    </row>
    <row r="310" spans="1:9" ht="15" x14ac:dyDescent="0.2">
      <c r="A310" s="26">
        <f>A307+3</f>
        <v>43038</v>
      </c>
      <c r="B310" s="29">
        <v>700</v>
      </c>
      <c r="C310" s="29">
        <v>292.41000000000003</v>
      </c>
      <c r="D310" s="29">
        <v>820</v>
      </c>
      <c r="E310" s="29">
        <v>0</v>
      </c>
      <c r="F310" s="30">
        <f>SUM(B310:E310)</f>
        <v>1812.41</v>
      </c>
      <c r="G310" s="48">
        <v>40</v>
      </c>
      <c r="H310" s="49">
        <v>8</v>
      </c>
      <c r="I310" s="51">
        <v>0</v>
      </c>
    </row>
    <row r="311" spans="1:9" ht="16" thickBot="1" x14ac:dyDescent="0.25">
      <c r="A311" s="26">
        <f>A310+1</f>
        <v>43039</v>
      </c>
      <c r="B311" s="29">
        <v>230</v>
      </c>
      <c r="C311" s="29">
        <v>320</v>
      </c>
      <c r="D311" s="29">
        <v>280</v>
      </c>
      <c r="E311" s="29">
        <v>220</v>
      </c>
      <c r="F311" s="158">
        <f>SUM(B311:E311)</f>
        <v>1050</v>
      </c>
      <c r="G311" s="55">
        <v>23</v>
      </c>
      <c r="H311" s="56">
        <v>8</v>
      </c>
      <c r="I311" s="58">
        <v>220</v>
      </c>
    </row>
    <row r="312" spans="1:9" x14ac:dyDescent="0.15">
      <c r="A312" s="405"/>
      <c r="B312" s="407">
        <f t="shared" ref="B312:I312" si="63">SUM(B310:B311)</f>
        <v>930</v>
      </c>
      <c r="C312" s="407">
        <f t="shared" si="63"/>
        <v>612.41000000000008</v>
      </c>
      <c r="D312" s="407">
        <f t="shared" si="63"/>
        <v>1100</v>
      </c>
      <c r="E312" s="407">
        <f t="shared" si="63"/>
        <v>220</v>
      </c>
      <c r="F312" s="407">
        <f t="shared" si="63"/>
        <v>2862.41</v>
      </c>
      <c r="G312" s="421">
        <f t="shared" si="63"/>
        <v>63</v>
      </c>
      <c r="H312" s="421">
        <f t="shared" si="63"/>
        <v>16</v>
      </c>
      <c r="I312" s="471">
        <f t="shared" si="63"/>
        <v>220</v>
      </c>
    </row>
    <row r="313" spans="1:9" ht="14" thickBot="1" x14ac:dyDescent="0.2">
      <c r="A313" s="406"/>
      <c r="B313" s="408"/>
      <c r="C313" s="408"/>
      <c r="D313" s="408"/>
      <c r="E313" s="408"/>
      <c r="F313" s="408"/>
      <c r="G313" s="436"/>
      <c r="H313" s="436"/>
      <c r="I313" s="402"/>
    </row>
    <row r="314" spans="1:9" ht="15" x14ac:dyDescent="0.2">
      <c r="A314" s="23">
        <v>43040</v>
      </c>
      <c r="B314" s="159"/>
      <c r="C314" s="159"/>
      <c r="D314" s="159"/>
      <c r="E314" s="159"/>
      <c r="F314" s="31">
        <f>SUM(B314:E314)</f>
        <v>0</v>
      </c>
      <c r="G314" s="79"/>
      <c r="H314" s="79"/>
      <c r="I314" s="160"/>
    </row>
    <row r="315" spans="1:9" ht="15" x14ac:dyDescent="0.2">
      <c r="A315" s="23">
        <f>A314+1</f>
        <v>43041</v>
      </c>
      <c r="B315" s="159"/>
      <c r="C315" s="159"/>
      <c r="D315" s="159"/>
      <c r="E315" s="159"/>
      <c r="F315" s="31">
        <f>SUM(B315:E315)</f>
        <v>0</v>
      </c>
      <c r="G315" s="65"/>
      <c r="H315" s="65"/>
      <c r="I315" s="160"/>
    </row>
    <row r="316" spans="1:9" ht="16" thickBot="1" x14ac:dyDescent="0.25">
      <c r="A316" s="23">
        <f>A315+1</f>
        <v>43042</v>
      </c>
      <c r="B316" s="159"/>
      <c r="C316" s="159"/>
      <c r="D316" s="159"/>
      <c r="E316" s="159"/>
      <c r="F316" s="31">
        <f>SUM(B316:E316)</f>
        <v>0</v>
      </c>
      <c r="G316" s="65"/>
      <c r="H316" s="65"/>
      <c r="I316" s="160"/>
    </row>
    <row r="317" spans="1:9" x14ac:dyDescent="0.15">
      <c r="A317" s="405"/>
      <c r="B317" s="472">
        <f t="shared" ref="B317:I317" si="64">SUM(B314:B316)</f>
        <v>0</v>
      </c>
      <c r="C317" s="472">
        <f t="shared" si="64"/>
        <v>0</v>
      </c>
      <c r="D317" s="472">
        <f t="shared" si="64"/>
        <v>0</v>
      </c>
      <c r="E317" s="474">
        <f t="shared" si="64"/>
        <v>0</v>
      </c>
      <c r="F317" s="476">
        <f t="shared" si="64"/>
        <v>0</v>
      </c>
      <c r="G317" s="478">
        <f t="shared" si="64"/>
        <v>0</v>
      </c>
      <c r="H317" s="478">
        <f t="shared" si="64"/>
        <v>0</v>
      </c>
      <c r="I317" s="476">
        <f t="shared" si="64"/>
        <v>0</v>
      </c>
    </row>
    <row r="318" spans="1:9" ht="14" thickBot="1" x14ac:dyDescent="0.2">
      <c r="A318" s="406"/>
      <c r="B318" s="473"/>
      <c r="C318" s="473"/>
      <c r="D318" s="473"/>
      <c r="E318" s="475"/>
      <c r="F318" s="477"/>
      <c r="G318" s="456"/>
      <c r="H318" s="456"/>
      <c r="I318" s="477"/>
    </row>
    <row r="319" spans="1:9" ht="15" x14ac:dyDescent="0.2">
      <c r="A319" s="47">
        <f>A316+3</f>
        <v>43045</v>
      </c>
      <c r="B319" s="108">
        <v>150</v>
      </c>
      <c r="C319" s="109">
        <v>241.84</v>
      </c>
      <c r="D319" s="109">
        <v>370</v>
      </c>
      <c r="E319" s="109">
        <v>170</v>
      </c>
      <c r="F319" s="110">
        <f>SUM(B319:E319)</f>
        <v>931.84</v>
      </c>
      <c r="G319" s="49">
        <v>17</v>
      </c>
      <c r="H319" s="49">
        <v>6</v>
      </c>
      <c r="I319" s="111">
        <v>160</v>
      </c>
    </row>
    <row r="320" spans="1:9" ht="15" x14ac:dyDescent="0.2">
      <c r="A320" s="47">
        <f t="shared" ref="A320:A330" si="65">A319+1</f>
        <v>43046</v>
      </c>
      <c r="B320" s="112">
        <v>430</v>
      </c>
      <c r="C320" s="113">
        <v>69.12</v>
      </c>
      <c r="D320" s="113">
        <v>750</v>
      </c>
      <c r="E320" s="113">
        <v>182.2</v>
      </c>
      <c r="F320" s="110">
        <f>SUM(B320:E320)</f>
        <v>1431.32</v>
      </c>
      <c r="G320" s="45">
        <v>21</v>
      </c>
      <c r="H320" s="45">
        <v>2</v>
      </c>
      <c r="I320" s="114">
        <v>180</v>
      </c>
    </row>
    <row r="321" spans="1:9" ht="15" x14ac:dyDescent="0.2">
      <c r="A321" s="47">
        <f t="shared" si="65"/>
        <v>43047</v>
      </c>
      <c r="B321" s="112">
        <v>400</v>
      </c>
      <c r="C321" s="113">
        <v>278.62</v>
      </c>
      <c r="D321" s="113">
        <v>490</v>
      </c>
      <c r="E321" s="113">
        <v>140</v>
      </c>
      <c r="F321" s="110">
        <f>SUM(B321:E321)</f>
        <v>1308.6199999999999</v>
      </c>
      <c r="G321" s="45">
        <v>24</v>
      </c>
      <c r="H321" s="45">
        <v>7</v>
      </c>
      <c r="I321" s="114">
        <v>150</v>
      </c>
    </row>
    <row r="322" spans="1:9" ht="15" x14ac:dyDescent="0.2">
      <c r="A322" s="47">
        <f t="shared" si="65"/>
        <v>43048</v>
      </c>
      <c r="B322" s="112">
        <v>270</v>
      </c>
      <c r="C322" s="113">
        <v>159.12</v>
      </c>
      <c r="D322" s="113">
        <v>1060</v>
      </c>
      <c r="E322" s="113">
        <v>240</v>
      </c>
      <c r="F322" s="110">
        <f>SUM(B322:E322)</f>
        <v>1729.12</v>
      </c>
      <c r="G322" s="45">
        <v>30</v>
      </c>
      <c r="H322" s="45">
        <v>4</v>
      </c>
      <c r="I322" s="114">
        <v>220</v>
      </c>
    </row>
    <row r="323" spans="1:9" ht="16" thickBot="1" x14ac:dyDescent="0.25">
      <c r="A323" s="47">
        <f t="shared" si="65"/>
        <v>43049</v>
      </c>
      <c r="B323" s="112">
        <v>260</v>
      </c>
      <c r="C323" s="113">
        <v>154.54</v>
      </c>
      <c r="D323" s="113">
        <v>940</v>
      </c>
      <c r="E323" s="113">
        <v>70</v>
      </c>
      <c r="F323" s="110">
        <f>SUM(B323:E323)</f>
        <v>1424.54</v>
      </c>
      <c r="G323" s="45">
        <v>22</v>
      </c>
      <c r="H323" s="45">
        <v>3</v>
      </c>
      <c r="I323" s="114">
        <v>70</v>
      </c>
    </row>
    <row r="324" spans="1:9" x14ac:dyDescent="0.15">
      <c r="A324" s="423"/>
      <c r="B324" s="476">
        <f t="shared" ref="B324:I324" si="66">SUM(B319:B323)</f>
        <v>1510</v>
      </c>
      <c r="C324" s="476">
        <f t="shared" si="66"/>
        <v>903.24</v>
      </c>
      <c r="D324" s="476">
        <f t="shared" si="66"/>
        <v>3610</v>
      </c>
      <c r="E324" s="476">
        <f t="shared" si="66"/>
        <v>802.2</v>
      </c>
      <c r="F324" s="476">
        <f t="shared" si="66"/>
        <v>6825.44</v>
      </c>
      <c r="G324" s="478">
        <f t="shared" si="66"/>
        <v>114</v>
      </c>
      <c r="H324" s="478">
        <f>SUM(H319:H323)</f>
        <v>22</v>
      </c>
      <c r="I324" s="476">
        <f t="shared" si="66"/>
        <v>780</v>
      </c>
    </row>
    <row r="325" spans="1:9" ht="14" thickBot="1" x14ac:dyDescent="0.2">
      <c r="A325" s="438"/>
      <c r="B325" s="479"/>
      <c r="C325" s="479"/>
      <c r="D325" s="479"/>
      <c r="E325" s="479"/>
      <c r="F325" s="479"/>
      <c r="G325" s="480"/>
      <c r="H325" s="480"/>
      <c r="I325" s="479"/>
    </row>
    <row r="326" spans="1:9" ht="15" x14ac:dyDescent="0.2">
      <c r="A326" s="41">
        <f>A323+3</f>
        <v>43052</v>
      </c>
      <c r="B326" s="14">
        <v>380</v>
      </c>
      <c r="C326" s="15">
        <v>230.53</v>
      </c>
      <c r="D326" s="15">
        <v>811.67</v>
      </c>
      <c r="E326" s="15">
        <v>220</v>
      </c>
      <c r="F326" s="32">
        <f>SUM(B326:E326)</f>
        <v>1642.1999999999998</v>
      </c>
      <c r="G326" s="6">
        <v>30</v>
      </c>
      <c r="H326" s="6">
        <v>6</v>
      </c>
      <c r="I326" s="119">
        <v>220</v>
      </c>
    </row>
    <row r="327" spans="1:9" ht="15" x14ac:dyDescent="0.2">
      <c r="A327" s="41">
        <f t="shared" si="65"/>
        <v>43053</v>
      </c>
      <c r="B327" s="14">
        <v>170</v>
      </c>
      <c r="C327" s="15">
        <v>81.319999999999993</v>
      </c>
      <c r="D327" s="15">
        <v>290</v>
      </c>
      <c r="E327" s="15">
        <v>0</v>
      </c>
      <c r="F327" s="32">
        <f>SUM(B327:E327)</f>
        <v>541.31999999999994</v>
      </c>
      <c r="G327" s="45">
        <v>10</v>
      </c>
      <c r="H327" s="45">
        <v>2</v>
      </c>
      <c r="I327" s="119">
        <v>0</v>
      </c>
    </row>
    <row r="328" spans="1:9" ht="15" x14ac:dyDescent="0.2">
      <c r="A328" s="41">
        <f t="shared" si="65"/>
        <v>43054</v>
      </c>
      <c r="B328" s="115"/>
      <c r="C328" s="116"/>
      <c r="D328" s="116"/>
      <c r="E328" s="116"/>
      <c r="F328" s="32">
        <f>SUM(B328:E328)</f>
        <v>0</v>
      </c>
      <c r="G328" s="65"/>
      <c r="H328" s="65"/>
      <c r="I328" s="118"/>
    </row>
    <row r="329" spans="1:9" ht="15" x14ac:dyDescent="0.2">
      <c r="A329" s="41">
        <f t="shared" si="65"/>
        <v>43055</v>
      </c>
      <c r="B329" s="115"/>
      <c r="C329" s="116"/>
      <c r="D329" s="116"/>
      <c r="E329" s="116"/>
      <c r="F329" s="32">
        <f>SUM(B329:E329)</f>
        <v>0</v>
      </c>
      <c r="G329" s="65"/>
      <c r="H329" s="65"/>
      <c r="I329" s="118"/>
    </row>
    <row r="330" spans="1:9" ht="16" thickBot="1" x14ac:dyDescent="0.25">
      <c r="A330" s="41">
        <f t="shared" si="65"/>
        <v>43056</v>
      </c>
      <c r="B330" s="161"/>
      <c r="C330" s="161"/>
      <c r="D330" s="161"/>
      <c r="E330" s="161"/>
      <c r="F330" s="32">
        <f>SUM(B330:E330)</f>
        <v>0</v>
      </c>
      <c r="G330" s="65"/>
      <c r="H330" s="65"/>
      <c r="I330" s="118"/>
    </row>
    <row r="331" spans="1:9" x14ac:dyDescent="0.15">
      <c r="A331" s="405"/>
      <c r="B331" s="472">
        <f>SUM(B326:B330)</f>
        <v>550</v>
      </c>
      <c r="C331" s="472">
        <f t="shared" ref="C331:I331" si="67">SUM(C326:C330)</f>
        <v>311.85000000000002</v>
      </c>
      <c r="D331" s="472">
        <f t="shared" si="67"/>
        <v>1101.67</v>
      </c>
      <c r="E331" s="472">
        <f t="shared" si="67"/>
        <v>220</v>
      </c>
      <c r="F331" s="474">
        <f t="shared" si="67"/>
        <v>2183.5199999999995</v>
      </c>
      <c r="G331" s="482">
        <f t="shared" si="67"/>
        <v>40</v>
      </c>
      <c r="H331" s="478">
        <f t="shared" si="67"/>
        <v>8</v>
      </c>
      <c r="I331" s="476">
        <f t="shared" si="67"/>
        <v>220</v>
      </c>
    </row>
    <row r="332" spans="1:9" ht="14" thickBot="1" x14ac:dyDescent="0.2">
      <c r="A332" s="406"/>
      <c r="B332" s="473"/>
      <c r="C332" s="473"/>
      <c r="D332" s="473"/>
      <c r="E332" s="473"/>
      <c r="F332" s="481"/>
      <c r="G332" s="483"/>
      <c r="H332" s="480"/>
      <c r="I332" s="477"/>
    </row>
    <row r="333" spans="1:9" ht="15" x14ac:dyDescent="0.2">
      <c r="A333" s="47">
        <f>A330+3</f>
        <v>43059</v>
      </c>
      <c r="B333" s="108">
        <v>260</v>
      </c>
      <c r="C333" s="109">
        <v>238.68</v>
      </c>
      <c r="D333" s="109">
        <v>170</v>
      </c>
      <c r="E333" s="109">
        <v>120</v>
      </c>
      <c r="F333" s="33">
        <f>SUM(B333:E333)</f>
        <v>788.68000000000006</v>
      </c>
      <c r="G333" s="6">
        <v>17</v>
      </c>
      <c r="H333" s="6">
        <v>6</v>
      </c>
      <c r="I333" s="111">
        <v>120</v>
      </c>
    </row>
    <row r="334" spans="1:9" ht="15" x14ac:dyDescent="0.2">
      <c r="A334" s="47">
        <f>A333+1</f>
        <v>43060</v>
      </c>
      <c r="B334" s="14">
        <v>140</v>
      </c>
      <c r="C334" s="15">
        <v>286.02</v>
      </c>
      <c r="D334" s="15">
        <v>370</v>
      </c>
      <c r="E334" s="15">
        <v>50</v>
      </c>
      <c r="F334" s="33">
        <f>SUM(B334:E334)</f>
        <v>846.02</v>
      </c>
      <c r="G334" s="45">
        <v>19</v>
      </c>
      <c r="H334" s="45">
        <v>7</v>
      </c>
      <c r="I334" s="120">
        <v>60</v>
      </c>
    </row>
    <row r="335" spans="1:9" ht="15" x14ac:dyDescent="0.2">
      <c r="A335" s="47">
        <f>A334+1</f>
        <v>43061</v>
      </c>
      <c r="B335" s="14">
        <v>200</v>
      </c>
      <c r="C335" s="15">
        <v>236.56</v>
      </c>
      <c r="D335" s="15">
        <v>540</v>
      </c>
      <c r="E335" s="15">
        <v>300</v>
      </c>
      <c r="F335" s="33">
        <f>SUM(B335:E335)</f>
        <v>1276.56</v>
      </c>
      <c r="G335" s="45">
        <v>26</v>
      </c>
      <c r="H335" s="45">
        <v>6</v>
      </c>
      <c r="I335" s="120">
        <v>300</v>
      </c>
    </row>
    <row r="336" spans="1:9" ht="15" x14ac:dyDescent="0.2">
      <c r="A336" s="47">
        <f>A335+1</f>
        <v>43062</v>
      </c>
      <c r="B336" s="14">
        <v>700</v>
      </c>
      <c r="C336" s="15">
        <v>455.54</v>
      </c>
      <c r="D336" s="15">
        <v>720.66</v>
      </c>
      <c r="E336" s="15">
        <v>50</v>
      </c>
      <c r="F336" s="33">
        <f>SUM(B336:E336)</f>
        <v>1926.1999999999998</v>
      </c>
      <c r="G336" s="45">
        <v>34</v>
      </c>
      <c r="H336" s="45">
        <v>9</v>
      </c>
      <c r="I336" s="120">
        <v>60</v>
      </c>
    </row>
    <row r="337" spans="1:9" ht="16" thickBot="1" x14ac:dyDescent="0.25">
      <c r="A337" s="47">
        <f>A336+1</f>
        <v>43063</v>
      </c>
      <c r="B337" s="14">
        <v>70</v>
      </c>
      <c r="C337" s="15">
        <v>494.78</v>
      </c>
      <c r="D337" s="15">
        <v>570</v>
      </c>
      <c r="E337" s="15">
        <v>0</v>
      </c>
      <c r="F337" s="33">
        <f>SUM(B337:E337)</f>
        <v>1134.78</v>
      </c>
      <c r="G337" s="45">
        <v>18</v>
      </c>
      <c r="H337" s="45">
        <v>9</v>
      </c>
      <c r="I337" s="121">
        <v>0</v>
      </c>
    </row>
    <row r="338" spans="1:9" x14ac:dyDescent="0.15">
      <c r="A338" s="405"/>
      <c r="B338" s="472">
        <f t="shared" ref="B338:H338" si="68">SUM(B333:B337)</f>
        <v>1370</v>
      </c>
      <c r="C338" s="472">
        <f t="shared" si="68"/>
        <v>1711.58</v>
      </c>
      <c r="D338" s="472">
        <f t="shared" si="68"/>
        <v>2370.66</v>
      </c>
      <c r="E338" s="472">
        <f t="shared" si="68"/>
        <v>520</v>
      </c>
      <c r="F338" s="474">
        <f t="shared" si="68"/>
        <v>5972.24</v>
      </c>
      <c r="G338" s="482">
        <f t="shared" si="68"/>
        <v>114</v>
      </c>
      <c r="H338" s="478">
        <f t="shared" si="68"/>
        <v>37</v>
      </c>
      <c r="I338" s="476">
        <f>SUM(I333:I337)</f>
        <v>540</v>
      </c>
    </row>
    <row r="339" spans="1:9" ht="14" thickBot="1" x14ac:dyDescent="0.2">
      <c r="A339" s="406"/>
      <c r="B339" s="473"/>
      <c r="C339" s="473"/>
      <c r="D339" s="473"/>
      <c r="E339" s="473"/>
      <c r="F339" s="481"/>
      <c r="G339" s="455"/>
      <c r="H339" s="456"/>
      <c r="I339" s="477"/>
    </row>
    <row r="340" spans="1:9" ht="15" x14ac:dyDescent="0.2">
      <c r="A340" s="47">
        <f>A337+3</f>
        <v>43066</v>
      </c>
      <c r="B340" s="108">
        <v>350</v>
      </c>
      <c r="C340" s="109">
        <v>230.94</v>
      </c>
      <c r="D340" s="109">
        <v>790</v>
      </c>
      <c r="E340" s="111">
        <v>480</v>
      </c>
      <c r="F340" s="122">
        <f>SUM(B340:E340)</f>
        <v>1850.94</v>
      </c>
      <c r="G340" s="48">
        <v>30</v>
      </c>
      <c r="H340" s="49">
        <v>5</v>
      </c>
      <c r="I340" s="111">
        <v>480</v>
      </c>
    </row>
    <row r="341" spans="1:9" ht="15" x14ac:dyDescent="0.2">
      <c r="A341" s="47">
        <f>A340+1</f>
        <v>43067</v>
      </c>
      <c r="B341" s="112">
        <v>140</v>
      </c>
      <c r="C341" s="113">
        <v>79.56</v>
      </c>
      <c r="D341" s="113">
        <v>510</v>
      </c>
      <c r="E341" s="114">
        <v>250</v>
      </c>
      <c r="F341" s="122">
        <f>SUM(B341:E341)</f>
        <v>979.56</v>
      </c>
      <c r="G341" s="54">
        <v>17</v>
      </c>
      <c r="H341" s="45">
        <v>2</v>
      </c>
      <c r="I341" s="114">
        <v>250</v>
      </c>
    </row>
    <row r="342" spans="1:9" ht="15" x14ac:dyDescent="0.2">
      <c r="A342" s="47">
        <f>A341+1</f>
        <v>43068</v>
      </c>
      <c r="B342" s="123">
        <v>200</v>
      </c>
      <c r="C342" s="124">
        <v>244.5</v>
      </c>
      <c r="D342" s="124">
        <v>1040</v>
      </c>
      <c r="E342" s="125">
        <v>160</v>
      </c>
      <c r="F342" s="122">
        <f>SUM(B342:E342)</f>
        <v>1644.5</v>
      </c>
      <c r="G342" s="126">
        <v>32</v>
      </c>
      <c r="H342" s="67">
        <v>6</v>
      </c>
      <c r="I342" s="125">
        <v>160</v>
      </c>
    </row>
    <row r="343" spans="1:9" ht="16" thickBot="1" x14ac:dyDescent="0.25">
      <c r="A343" s="47">
        <f>A342+1</f>
        <v>43069</v>
      </c>
      <c r="B343" s="162">
        <v>300</v>
      </c>
      <c r="C343" s="163">
        <v>516.6</v>
      </c>
      <c r="D343" s="163">
        <v>600</v>
      </c>
      <c r="E343" s="164">
        <v>50</v>
      </c>
      <c r="F343" s="122">
        <f>SUM(B343:E343)</f>
        <v>1466.6</v>
      </c>
      <c r="G343" s="55">
        <v>28</v>
      </c>
      <c r="H343" s="56">
        <v>12</v>
      </c>
      <c r="I343" s="164">
        <v>50</v>
      </c>
    </row>
    <row r="344" spans="1:9" x14ac:dyDescent="0.15">
      <c r="A344" s="405"/>
      <c r="B344" s="484">
        <f>SUM(B340:B343)</f>
        <v>990</v>
      </c>
      <c r="C344" s="484">
        <f>SUM(C340:C343)</f>
        <v>1071.5999999999999</v>
      </c>
      <c r="D344" s="484">
        <f>SUM(D340:D343)</f>
        <v>2940</v>
      </c>
      <c r="E344" s="484">
        <f>SUM(E340:E343)</f>
        <v>940</v>
      </c>
      <c r="F344" s="474" t="s">
        <v>100</v>
      </c>
      <c r="G344" s="485">
        <f>SUM(G340:G343)</f>
        <v>107</v>
      </c>
      <c r="H344" s="485">
        <f>SUM(H340:H343)</f>
        <v>25</v>
      </c>
      <c r="I344" s="484">
        <f>SUM(I340:I343)</f>
        <v>940</v>
      </c>
    </row>
    <row r="345" spans="1:9" ht="14" thickBot="1" x14ac:dyDescent="0.2">
      <c r="A345" s="406"/>
      <c r="B345" s="479"/>
      <c r="C345" s="479"/>
      <c r="D345" s="479"/>
      <c r="E345" s="479"/>
      <c r="F345" s="481"/>
      <c r="G345" s="480"/>
      <c r="H345" s="480"/>
      <c r="I345" s="479"/>
    </row>
    <row r="346" spans="1:9" ht="16" thickBot="1" x14ac:dyDescent="0.25">
      <c r="A346" s="41">
        <v>43070</v>
      </c>
      <c r="B346" s="133">
        <v>270</v>
      </c>
      <c r="C346" s="45">
        <v>82.72</v>
      </c>
      <c r="D346" s="45">
        <v>870</v>
      </c>
      <c r="E346" s="45">
        <v>170</v>
      </c>
      <c r="F346" s="134">
        <f>SUM(B346:E346)</f>
        <v>1392.72</v>
      </c>
      <c r="G346" s="45">
        <v>25</v>
      </c>
      <c r="H346" s="45">
        <v>2</v>
      </c>
      <c r="I346" s="46">
        <v>170</v>
      </c>
    </row>
    <row r="347" spans="1:9" x14ac:dyDescent="0.15">
      <c r="A347" s="405"/>
      <c r="B347" s="407">
        <f t="shared" ref="B347:I347" si="69">SUM(B346:B346)</f>
        <v>270</v>
      </c>
      <c r="C347" s="407">
        <f t="shared" si="69"/>
        <v>82.72</v>
      </c>
      <c r="D347" s="407">
        <f t="shared" si="69"/>
        <v>870</v>
      </c>
      <c r="E347" s="407">
        <f t="shared" si="69"/>
        <v>170</v>
      </c>
      <c r="F347" s="407">
        <f t="shared" si="69"/>
        <v>1392.72</v>
      </c>
      <c r="G347" s="403">
        <f t="shared" si="69"/>
        <v>25</v>
      </c>
      <c r="H347" s="403">
        <f t="shared" si="69"/>
        <v>2</v>
      </c>
      <c r="I347" s="401">
        <f t="shared" si="69"/>
        <v>170</v>
      </c>
    </row>
    <row r="348" spans="1:9" ht="14" thickBot="1" x14ac:dyDescent="0.2">
      <c r="A348" s="406"/>
      <c r="B348" s="408"/>
      <c r="C348" s="408"/>
      <c r="D348" s="408"/>
      <c r="E348" s="408"/>
      <c r="F348" s="408"/>
      <c r="G348" s="404"/>
      <c r="H348" s="404"/>
      <c r="I348" s="402"/>
    </row>
    <row r="349" spans="1:9" ht="15" x14ac:dyDescent="0.2">
      <c r="A349" s="41">
        <f>A346+3</f>
        <v>43073</v>
      </c>
      <c r="B349" s="6">
        <v>150</v>
      </c>
      <c r="C349" s="6">
        <v>159.12</v>
      </c>
      <c r="D349" s="6">
        <v>320</v>
      </c>
      <c r="E349" s="6">
        <v>150</v>
      </c>
      <c r="F349" s="8">
        <f>SUM(B349:E349)</f>
        <v>779.12</v>
      </c>
      <c r="G349" s="6">
        <v>18</v>
      </c>
      <c r="H349" s="6">
        <v>4</v>
      </c>
      <c r="I349" s="7">
        <v>150</v>
      </c>
    </row>
    <row r="350" spans="1:9" ht="15" x14ac:dyDescent="0.2">
      <c r="A350" s="41">
        <f>A349+1</f>
        <v>43074</v>
      </c>
      <c r="B350" s="165">
        <v>290</v>
      </c>
      <c r="C350" s="45">
        <v>120.22</v>
      </c>
      <c r="D350" s="45">
        <v>520</v>
      </c>
      <c r="E350" s="45">
        <v>120</v>
      </c>
      <c r="F350" s="8">
        <f>SUM(B350:E350)</f>
        <v>1050.22</v>
      </c>
      <c r="G350" s="45">
        <v>18</v>
      </c>
      <c r="H350" s="45">
        <v>3</v>
      </c>
      <c r="I350" s="46">
        <v>120</v>
      </c>
    </row>
    <row r="351" spans="1:9" ht="15" x14ac:dyDescent="0.2">
      <c r="A351" s="41">
        <f>A350+1</f>
        <v>43075</v>
      </c>
      <c r="B351" s="45">
        <v>270</v>
      </c>
      <c r="C351" s="45">
        <v>314.36</v>
      </c>
      <c r="D351" s="45">
        <v>470</v>
      </c>
      <c r="E351" s="45">
        <v>200</v>
      </c>
      <c r="F351" s="8">
        <f>SUM(B351:E351)</f>
        <v>1254.3600000000001</v>
      </c>
      <c r="G351" s="45">
        <v>28</v>
      </c>
      <c r="H351" s="45">
        <v>8</v>
      </c>
      <c r="I351" s="46">
        <v>200</v>
      </c>
    </row>
    <row r="352" spans="1:9" ht="15" x14ac:dyDescent="0.2">
      <c r="A352" s="41">
        <f>A351+1</f>
        <v>43076</v>
      </c>
      <c r="B352" s="45">
        <v>390</v>
      </c>
      <c r="C352" s="45">
        <v>287.42</v>
      </c>
      <c r="D352" s="45">
        <v>670</v>
      </c>
      <c r="E352" s="45">
        <v>180</v>
      </c>
      <c r="F352" s="4">
        <f>SUM(B352:E352)</f>
        <v>1527.42</v>
      </c>
      <c r="G352" s="45">
        <v>27</v>
      </c>
      <c r="H352" s="45">
        <v>7</v>
      </c>
      <c r="I352" s="46">
        <v>180</v>
      </c>
    </row>
    <row r="353" spans="1:9" ht="16" thickBot="1" x14ac:dyDescent="0.25">
      <c r="A353" s="41">
        <f>A352+1</f>
        <v>43077</v>
      </c>
      <c r="B353" s="45">
        <v>0</v>
      </c>
      <c r="C353" s="45">
        <v>40.659999999999997</v>
      </c>
      <c r="D353" s="45">
        <v>560</v>
      </c>
      <c r="E353" s="45">
        <v>50</v>
      </c>
      <c r="F353" s="4">
        <f>SUM(B353:E353)</f>
        <v>650.66</v>
      </c>
      <c r="G353" s="45">
        <v>13</v>
      </c>
      <c r="H353" s="45">
        <v>1</v>
      </c>
      <c r="I353" s="46">
        <v>50</v>
      </c>
    </row>
    <row r="354" spans="1:9" x14ac:dyDescent="0.15">
      <c r="A354" s="405"/>
      <c r="B354" s="407">
        <f t="shared" ref="B354:I354" si="70">SUM(B349:B353)</f>
        <v>1100</v>
      </c>
      <c r="C354" s="407">
        <f t="shared" si="70"/>
        <v>921.78000000000009</v>
      </c>
      <c r="D354" s="407">
        <f t="shared" si="70"/>
        <v>2540</v>
      </c>
      <c r="E354" s="407">
        <f t="shared" si="70"/>
        <v>700</v>
      </c>
      <c r="F354" s="407">
        <f t="shared" si="70"/>
        <v>5261.7800000000007</v>
      </c>
      <c r="G354" s="403">
        <f t="shared" si="70"/>
        <v>104</v>
      </c>
      <c r="H354" s="403">
        <f t="shared" si="70"/>
        <v>23</v>
      </c>
      <c r="I354" s="401">
        <f t="shared" si="70"/>
        <v>700</v>
      </c>
    </row>
    <row r="355" spans="1:9" ht="14" thickBot="1" x14ac:dyDescent="0.2">
      <c r="A355" s="406"/>
      <c r="B355" s="408"/>
      <c r="C355" s="408"/>
      <c r="D355" s="408"/>
      <c r="E355" s="408"/>
      <c r="F355" s="408"/>
      <c r="G355" s="404"/>
      <c r="H355" s="404"/>
      <c r="I355" s="402"/>
    </row>
    <row r="356" spans="1:9" ht="15" x14ac:dyDescent="0.2">
      <c r="A356" s="13">
        <f>A353+3</f>
        <v>43080</v>
      </c>
      <c r="B356" s="6">
        <v>240</v>
      </c>
      <c r="C356" s="6">
        <v>121.98</v>
      </c>
      <c r="D356" s="6">
        <v>860</v>
      </c>
      <c r="E356" s="6">
        <v>150</v>
      </c>
      <c r="F356" s="10">
        <f>SUM(B356:E356)</f>
        <v>1371.98</v>
      </c>
      <c r="G356" s="6">
        <v>27</v>
      </c>
      <c r="H356" s="6">
        <v>3</v>
      </c>
      <c r="I356" s="7">
        <v>150</v>
      </c>
    </row>
    <row r="357" spans="1:9" ht="15" x14ac:dyDescent="0.2">
      <c r="A357" s="47">
        <f>A356+1</f>
        <v>43081</v>
      </c>
      <c r="B357" s="6">
        <v>300</v>
      </c>
      <c r="C357" s="6">
        <v>203.3</v>
      </c>
      <c r="D357" s="6">
        <v>390</v>
      </c>
      <c r="E357" s="6">
        <v>0</v>
      </c>
      <c r="F357" s="10">
        <f>SUM(B357:E357)</f>
        <v>893.3</v>
      </c>
      <c r="G357" s="9">
        <v>18</v>
      </c>
      <c r="H357" s="9">
        <v>5</v>
      </c>
      <c r="I357" s="11">
        <v>0</v>
      </c>
    </row>
    <row r="358" spans="1:9" ht="15" x14ac:dyDescent="0.2">
      <c r="A358" s="47">
        <f>A357+1</f>
        <v>43082</v>
      </c>
      <c r="B358" s="6">
        <v>340</v>
      </c>
      <c r="C358" s="6">
        <v>194.5</v>
      </c>
      <c r="D358" s="6">
        <v>880</v>
      </c>
      <c r="E358" s="6">
        <v>0</v>
      </c>
      <c r="F358" s="10">
        <f>SUM(B358:E358)</f>
        <v>1414.5</v>
      </c>
      <c r="G358" s="9">
        <v>28</v>
      </c>
      <c r="H358" s="9">
        <v>5</v>
      </c>
      <c r="I358" s="11">
        <v>0</v>
      </c>
    </row>
    <row r="359" spans="1:9" ht="15" x14ac:dyDescent="0.2">
      <c r="A359" s="47">
        <f>A358+1</f>
        <v>43083</v>
      </c>
      <c r="B359" s="6">
        <v>580</v>
      </c>
      <c r="C359" s="6">
        <v>275.12</v>
      </c>
      <c r="D359" s="6">
        <v>680</v>
      </c>
      <c r="E359" s="6">
        <v>0</v>
      </c>
      <c r="F359" s="10">
        <f>SUM(B359:E359)</f>
        <v>1535.12</v>
      </c>
      <c r="G359" s="6">
        <v>29</v>
      </c>
      <c r="H359" s="6">
        <v>6</v>
      </c>
      <c r="I359" s="6">
        <v>0</v>
      </c>
    </row>
    <row r="360" spans="1:9" ht="16" thickBot="1" x14ac:dyDescent="0.25">
      <c r="A360" s="47">
        <f>A359+1</f>
        <v>43084</v>
      </c>
      <c r="B360" s="28">
        <v>150</v>
      </c>
      <c r="C360" s="28">
        <v>40.659999999999997</v>
      </c>
      <c r="D360" s="28">
        <v>450</v>
      </c>
      <c r="E360" s="28">
        <v>0</v>
      </c>
      <c r="F360" s="10">
        <f>SUM(B360:E360)</f>
        <v>640.66</v>
      </c>
      <c r="G360" s="28">
        <v>13</v>
      </c>
      <c r="H360" s="28"/>
      <c r="I360" s="28">
        <v>0</v>
      </c>
    </row>
    <row r="361" spans="1:9" x14ac:dyDescent="0.15">
      <c r="A361" s="405"/>
      <c r="B361" s="407">
        <f t="shared" ref="B361:I361" si="71">SUM(B356:B360)</f>
        <v>1610</v>
      </c>
      <c r="C361" s="407">
        <f t="shared" si="71"/>
        <v>835.56</v>
      </c>
      <c r="D361" s="407">
        <f t="shared" si="71"/>
        <v>3260</v>
      </c>
      <c r="E361" s="407">
        <f t="shared" si="71"/>
        <v>150</v>
      </c>
      <c r="F361" s="486">
        <f t="shared" si="71"/>
        <v>5855.5599999999995</v>
      </c>
      <c r="G361" s="478">
        <f t="shared" si="71"/>
        <v>115</v>
      </c>
      <c r="H361" s="435">
        <f t="shared" si="71"/>
        <v>19</v>
      </c>
      <c r="I361" s="401">
        <f t="shared" si="71"/>
        <v>150</v>
      </c>
    </row>
    <row r="362" spans="1:9" ht="14" thickBot="1" x14ac:dyDescent="0.2">
      <c r="A362" s="406"/>
      <c r="B362" s="408"/>
      <c r="C362" s="408"/>
      <c r="D362" s="408"/>
      <c r="E362" s="408"/>
      <c r="F362" s="487"/>
      <c r="G362" s="480"/>
      <c r="H362" s="436"/>
      <c r="I362" s="402"/>
    </row>
    <row r="363" spans="1:9" ht="15" x14ac:dyDescent="0.2">
      <c r="A363" s="12">
        <f>A360+3</f>
        <v>43087</v>
      </c>
      <c r="B363" s="6">
        <v>70</v>
      </c>
      <c r="C363" s="6">
        <v>241.84</v>
      </c>
      <c r="D363" s="6">
        <v>170</v>
      </c>
      <c r="E363" s="6">
        <v>0</v>
      </c>
      <c r="F363" s="4">
        <f>SUM(B363:E363)</f>
        <v>481.84000000000003</v>
      </c>
      <c r="G363" s="6">
        <v>10</v>
      </c>
      <c r="H363" s="6">
        <v>6</v>
      </c>
      <c r="I363" s="7">
        <v>0</v>
      </c>
    </row>
    <row r="364" spans="1:9" ht="15" x14ac:dyDescent="0.2">
      <c r="A364" s="12">
        <f>A363+1</f>
        <v>43088</v>
      </c>
      <c r="B364" s="133">
        <v>150</v>
      </c>
      <c r="C364" s="45">
        <v>159.12</v>
      </c>
      <c r="D364" s="45">
        <v>420</v>
      </c>
      <c r="E364" s="45">
        <v>150</v>
      </c>
      <c r="F364" s="4">
        <f>SUM(B364:E364)</f>
        <v>879.12</v>
      </c>
      <c r="G364" s="45">
        <v>18</v>
      </c>
      <c r="H364" s="45">
        <v>4</v>
      </c>
      <c r="I364" s="46">
        <v>150</v>
      </c>
    </row>
    <row r="365" spans="1:9" ht="15" x14ac:dyDescent="0.2">
      <c r="A365" s="12">
        <f>A364+1</f>
        <v>43089</v>
      </c>
      <c r="B365" s="133">
        <v>220</v>
      </c>
      <c r="C365" s="45">
        <v>158.76</v>
      </c>
      <c r="D365" s="45">
        <v>390</v>
      </c>
      <c r="E365" s="45">
        <v>120</v>
      </c>
      <c r="F365" s="4">
        <f>SUM(B365:E365)</f>
        <v>888.76</v>
      </c>
      <c r="G365" s="45">
        <v>19</v>
      </c>
      <c r="H365" s="45">
        <v>4</v>
      </c>
      <c r="I365" s="46">
        <v>120</v>
      </c>
    </row>
    <row r="366" spans="1:9" ht="15" x14ac:dyDescent="0.2">
      <c r="A366" s="12">
        <f>A365+1</f>
        <v>43090</v>
      </c>
      <c r="B366" s="133">
        <v>250</v>
      </c>
      <c r="C366" s="45">
        <v>274.76</v>
      </c>
      <c r="D366" s="45">
        <v>860</v>
      </c>
      <c r="E366" s="45">
        <v>50</v>
      </c>
      <c r="F366" s="4">
        <f>SUM(B366:E366)</f>
        <v>1434.76</v>
      </c>
      <c r="G366" s="45">
        <v>30</v>
      </c>
      <c r="H366" s="45">
        <v>6</v>
      </c>
      <c r="I366" s="46">
        <v>50</v>
      </c>
    </row>
    <row r="367" spans="1:9" ht="16" thickBot="1" x14ac:dyDescent="0.25">
      <c r="A367" s="12">
        <f>A366+1</f>
        <v>43091</v>
      </c>
      <c r="B367" s="133">
        <v>50</v>
      </c>
      <c r="C367" s="45">
        <v>82.72</v>
      </c>
      <c r="D367" s="45">
        <v>340</v>
      </c>
      <c r="E367" s="45">
        <v>0</v>
      </c>
      <c r="F367" s="4">
        <f>SUM(B367:E367)</f>
        <v>472.72</v>
      </c>
      <c r="G367" s="45">
        <v>9</v>
      </c>
      <c r="H367" s="45">
        <v>2</v>
      </c>
      <c r="I367" s="46">
        <v>0</v>
      </c>
    </row>
    <row r="368" spans="1:9" x14ac:dyDescent="0.15">
      <c r="A368" s="488"/>
      <c r="B368" s="407">
        <f>SUM(B363:B367)</f>
        <v>740</v>
      </c>
      <c r="C368" s="407">
        <f t="shared" ref="C368:H368" si="72">SUM(C363:C367)</f>
        <v>917.2</v>
      </c>
      <c r="D368" s="407">
        <f t="shared" si="72"/>
        <v>2180</v>
      </c>
      <c r="E368" s="407">
        <f t="shared" si="72"/>
        <v>320</v>
      </c>
      <c r="F368" s="407">
        <f t="shared" si="72"/>
        <v>4157.2000000000007</v>
      </c>
      <c r="G368" s="403">
        <f t="shared" si="72"/>
        <v>86</v>
      </c>
      <c r="H368" s="403">
        <f t="shared" si="72"/>
        <v>22</v>
      </c>
      <c r="I368" s="401">
        <f>SUM(I363:I367)</f>
        <v>320</v>
      </c>
    </row>
    <row r="369" spans="1:9" ht="14" thickBot="1" x14ac:dyDescent="0.2">
      <c r="A369" s="434"/>
      <c r="B369" s="408"/>
      <c r="C369" s="408"/>
      <c r="D369" s="408"/>
      <c r="E369" s="408"/>
      <c r="F369" s="408"/>
      <c r="G369" s="404"/>
      <c r="H369" s="404"/>
      <c r="I369" s="402"/>
    </row>
    <row r="370" spans="1:9" ht="15" x14ac:dyDescent="0.2">
      <c r="A370" s="12">
        <f>A367+3</f>
        <v>43094</v>
      </c>
      <c r="B370" s="135"/>
      <c r="C370" s="65"/>
      <c r="D370" s="65"/>
      <c r="E370" s="65"/>
      <c r="F370" s="78">
        <f>SUM(B370:E370)</f>
        <v>0</v>
      </c>
      <c r="G370" s="65"/>
      <c r="H370" s="65"/>
      <c r="I370" s="66"/>
    </row>
    <row r="371" spans="1:9" ht="15" x14ac:dyDescent="0.2">
      <c r="A371" s="12">
        <f>A370+1</f>
        <v>43095</v>
      </c>
      <c r="B371" s="135"/>
      <c r="C371" s="65"/>
      <c r="D371" s="65"/>
      <c r="E371" s="65"/>
      <c r="F371" s="78">
        <f>SUM(B371:E371)</f>
        <v>0</v>
      </c>
      <c r="G371" s="65"/>
      <c r="H371" s="65"/>
      <c r="I371" s="66"/>
    </row>
    <row r="372" spans="1:9" ht="15" x14ac:dyDescent="0.2">
      <c r="A372" s="12">
        <f>A371+1</f>
        <v>43096</v>
      </c>
      <c r="B372" s="135"/>
      <c r="C372" s="65"/>
      <c r="D372" s="65"/>
      <c r="E372" s="65"/>
      <c r="F372" s="78">
        <f>SUM(B372:E372)</f>
        <v>0</v>
      </c>
      <c r="G372" s="65"/>
      <c r="H372" s="65"/>
      <c r="I372" s="66"/>
    </row>
    <row r="373" spans="1:9" ht="15" x14ac:dyDescent="0.2">
      <c r="A373" s="12">
        <f>A372+1</f>
        <v>43097</v>
      </c>
      <c r="B373" s="135"/>
      <c r="C373" s="65"/>
      <c r="D373" s="65"/>
      <c r="E373" s="65"/>
      <c r="F373" s="78"/>
      <c r="G373" s="65"/>
      <c r="H373" s="65"/>
      <c r="I373" s="66"/>
    </row>
    <row r="374" spans="1:9" ht="16" thickBot="1" x14ac:dyDescent="0.25">
      <c r="A374" s="12">
        <f>A373+1</f>
        <v>43098</v>
      </c>
      <c r="B374" s="135"/>
      <c r="C374" s="65"/>
      <c r="D374" s="65"/>
      <c r="E374" s="65"/>
      <c r="F374" s="78">
        <f>SUM(B374:E374)</f>
        <v>0</v>
      </c>
      <c r="G374" s="65"/>
      <c r="H374" s="65"/>
      <c r="I374" s="66"/>
    </row>
    <row r="375" spans="1:9" x14ac:dyDescent="0.15">
      <c r="A375" s="488"/>
      <c r="B375" s="407">
        <f t="shared" ref="B375:I375" si="73">SUM(B370:B374)</f>
        <v>0</v>
      </c>
      <c r="C375" s="407">
        <f t="shared" si="73"/>
        <v>0</v>
      </c>
      <c r="D375" s="407">
        <f t="shared" si="73"/>
        <v>0</v>
      </c>
      <c r="E375" s="407">
        <f t="shared" si="73"/>
        <v>0</v>
      </c>
      <c r="F375" s="407">
        <f t="shared" si="73"/>
        <v>0</v>
      </c>
      <c r="G375" s="403">
        <f t="shared" si="73"/>
        <v>0</v>
      </c>
      <c r="H375" s="403">
        <f t="shared" si="73"/>
        <v>0</v>
      </c>
      <c r="I375" s="407">
        <f t="shared" si="73"/>
        <v>0</v>
      </c>
    </row>
    <row r="376" spans="1:9" ht="14" thickBot="1" x14ac:dyDescent="0.2">
      <c r="A376" s="434"/>
      <c r="B376" s="408"/>
      <c r="C376" s="408"/>
      <c r="D376" s="408"/>
      <c r="E376" s="408"/>
      <c r="F376" s="408"/>
      <c r="G376" s="404"/>
      <c r="H376" s="404"/>
      <c r="I376" s="408"/>
    </row>
  </sheetData>
  <mergeCells count="532">
    <mergeCell ref="L88:M88"/>
    <mergeCell ref="L98:M98"/>
    <mergeCell ref="L107:M107"/>
    <mergeCell ref="L6:M6"/>
    <mergeCell ref="L15:M15"/>
    <mergeCell ref="L24:M24"/>
    <mergeCell ref="L33:M33"/>
    <mergeCell ref="L42:M42"/>
    <mergeCell ref="L52:M52"/>
    <mergeCell ref="L61:M61"/>
    <mergeCell ref="L70:M70"/>
    <mergeCell ref="L79:M79"/>
    <mergeCell ref="G7:G8"/>
    <mergeCell ref="H7:H8"/>
    <mergeCell ref="I7:I8"/>
    <mergeCell ref="A14:A15"/>
    <mergeCell ref="B14:B15"/>
    <mergeCell ref="C14:C15"/>
    <mergeCell ref="D14:D15"/>
    <mergeCell ref="E14:E15"/>
    <mergeCell ref="F14:F15"/>
    <mergeCell ref="G14:G15"/>
    <mergeCell ref="A7:A8"/>
    <mergeCell ref="B7:B8"/>
    <mergeCell ref="C7:C8"/>
    <mergeCell ref="D7:D8"/>
    <mergeCell ref="E7:E8"/>
    <mergeCell ref="F7:F8"/>
    <mergeCell ref="H14:H15"/>
    <mergeCell ref="I14:I15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375:A376"/>
    <mergeCell ref="B375:B376"/>
    <mergeCell ref="C375:C376"/>
    <mergeCell ref="D375:D376"/>
    <mergeCell ref="E375:E376"/>
    <mergeCell ref="F375:F376"/>
    <mergeCell ref="G375:G376"/>
    <mergeCell ref="H375:H376"/>
    <mergeCell ref="I375:I376"/>
    <mergeCell ref="A368:A369"/>
    <mergeCell ref="B368:B369"/>
    <mergeCell ref="C368:C369"/>
    <mergeCell ref="D368:D369"/>
    <mergeCell ref="E368:E369"/>
    <mergeCell ref="F368:F369"/>
    <mergeCell ref="G368:G369"/>
    <mergeCell ref="H368:H369"/>
    <mergeCell ref="I368:I369"/>
    <mergeCell ref="A361:A362"/>
    <mergeCell ref="B361:B362"/>
    <mergeCell ref="C361:C362"/>
    <mergeCell ref="D361:D362"/>
    <mergeCell ref="E361:E362"/>
    <mergeCell ref="F361:F362"/>
    <mergeCell ref="G361:G362"/>
    <mergeCell ref="H361:H362"/>
    <mergeCell ref="I361:I362"/>
    <mergeCell ref="A354:A355"/>
    <mergeCell ref="B354:B355"/>
    <mergeCell ref="C354:C355"/>
    <mergeCell ref="D354:D355"/>
    <mergeCell ref="E354:E355"/>
    <mergeCell ref="F354:F355"/>
    <mergeCell ref="G354:G355"/>
    <mergeCell ref="H354:H355"/>
    <mergeCell ref="I354:I355"/>
    <mergeCell ref="A347:A348"/>
    <mergeCell ref="B347:B348"/>
    <mergeCell ref="C347:C348"/>
    <mergeCell ref="D347:D348"/>
    <mergeCell ref="E347:E348"/>
    <mergeCell ref="F347:F348"/>
    <mergeCell ref="G347:G348"/>
    <mergeCell ref="H347:H348"/>
    <mergeCell ref="I347:I348"/>
    <mergeCell ref="A344:A345"/>
    <mergeCell ref="B344:B345"/>
    <mergeCell ref="C344:C345"/>
    <mergeCell ref="D344:D345"/>
    <mergeCell ref="E344:E345"/>
    <mergeCell ref="F344:F345"/>
    <mergeCell ref="G344:G345"/>
    <mergeCell ref="H344:H345"/>
    <mergeCell ref="I344:I345"/>
    <mergeCell ref="A338:A339"/>
    <mergeCell ref="B338:B339"/>
    <mergeCell ref="C338:C339"/>
    <mergeCell ref="D338:D339"/>
    <mergeCell ref="E338:E339"/>
    <mergeCell ref="F338:F339"/>
    <mergeCell ref="G338:G339"/>
    <mergeCell ref="H338:H339"/>
    <mergeCell ref="I338:I339"/>
    <mergeCell ref="A331:A332"/>
    <mergeCell ref="B331:B332"/>
    <mergeCell ref="C331:C332"/>
    <mergeCell ref="D331:D332"/>
    <mergeCell ref="E331:E332"/>
    <mergeCell ref="F331:F332"/>
    <mergeCell ref="G331:G332"/>
    <mergeCell ref="H331:H332"/>
    <mergeCell ref="I331:I332"/>
    <mergeCell ref="A324:A325"/>
    <mergeCell ref="B324:B325"/>
    <mergeCell ref="C324:C325"/>
    <mergeCell ref="D324:D325"/>
    <mergeCell ref="E324:E325"/>
    <mergeCell ref="F324:F325"/>
    <mergeCell ref="G324:G325"/>
    <mergeCell ref="H324:H325"/>
    <mergeCell ref="I324:I325"/>
    <mergeCell ref="A317:A318"/>
    <mergeCell ref="B317:B318"/>
    <mergeCell ref="C317:C318"/>
    <mergeCell ref="D317:D318"/>
    <mergeCell ref="E317:E318"/>
    <mergeCell ref="F317:F318"/>
    <mergeCell ref="G317:G318"/>
    <mergeCell ref="H317:H318"/>
    <mergeCell ref="I317:I318"/>
    <mergeCell ref="A312:A313"/>
    <mergeCell ref="B312:B313"/>
    <mergeCell ref="C312:C313"/>
    <mergeCell ref="D312:D313"/>
    <mergeCell ref="E312:E313"/>
    <mergeCell ref="F312:F313"/>
    <mergeCell ref="G312:G313"/>
    <mergeCell ref="H312:H313"/>
    <mergeCell ref="I312:I313"/>
    <mergeCell ref="A308:A309"/>
    <mergeCell ref="B308:B309"/>
    <mergeCell ref="C308:C309"/>
    <mergeCell ref="D308:D309"/>
    <mergeCell ref="E308:E309"/>
    <mergeCell ref="F308:F309"/>
    <mergeCell ref="G308:G309"/>
    <mergeCell ref="H308:H309"/>
    <mergeCell ref="I308:I309"/>
    <mergeCell ref="A301:A302"/>
    <mergeCell ref="B301:B302"/>
    <mergeCell ref="C301:C302"/>
    <mergeCell ref="D301:D302"/>
    <mergeCell ref="E301:E302"/>
    <mergeCell ref="F301:F302"/>
    <mergeCell ref="G301:G302"/>
    <mergeCell ref="H301:H302"/>
    <mergeCell ref="I301:I302"/>
    <mergeCell ref="A294:A295"/>
    <mergeCell ref="B294:B295"/>
    <mergeCell ref="C294:C295"/>
    <mergeCell ref="D294:D295"/>
    <mergeCell ref="E294:E295"/>
    <mergeCell ref="F294:F295"/>
    <mergeCell ref="G294:G295"/>
    <mergeCell ref="H294:H295"/>
    <mergeCell ref="I294:I295"/>
    <mergeCell ref="A287:A288"/>
    <mergeCell ref="B287:B288"/>
    <mergeCell ref="C287:C288"/>
    <mergeCell ref="D287:D288"/>
    <mergeCell ref="E287:E288"/>
    <mergeCell ref="F287:F288"/>
    <mergeCell ref="G287:G288"/>
    <mergeCell ref="H287:H288"/>
    <mergeCell ref="I287:I288"/>
    <mergeCell ref="A280:A281"/>
    <mergeCell ref="B280:B281"/>
    <mergeCell ref="C280:C281"/>
    <mergeCell ref="D280:D281"/>
    <mergeCell ref="E280:E281"/>
    <mergeCell ref="F280:F281"/>
    <mergeCell ref="G280:G281"/>
    <mergeCell ref="H280:H281"/>
    <mergeCell ref="I280:I281"/>
    <mergeCell ref="A273:A274"/>
    <mergeCell ref="B273:B274"/>
    <mergeCell ref="C273:C274"/>
    <mergeCell ref="D273:D274"/>
    <mergeCell ref="E273:E274"/>
    <mergeCell ref="F273:F274"/>
    <mergeCell ref="G273:G274"/>
    <mergeCell ref="H273:H274"/>
    <mergeCell ref="I273:I274"/>
    <mergeCell ref="A266:A267"/>
    <mergeCell ref="B266:B267"/>
    <mergeCell ref="C266:C267"/>
    <mergeCell ref="D266:D267"/>
    <mergeCell ref="E266:E267"/>
    <mergeCell ref="F266:F267"/>
    <mergeCell ref="G266:G267"/>
    <mergeCell ref="H266:H267"/>
    <mergeCell ref="I266:I267"/>
    <mergeCell ref="A259:A260"/>
    <mergeCell ref="B259:B260"/>
    <mergeCell ref="C259:C260"/>
    <mergeCell ref="D259:D260"/>
    <mergeCell ref="E259:E260"/>
    <mergeCell ref="F259:F260"/>
    <mergeCell ref="G259:G260"/>
    <mergeCell ref="H259:H260"/>
    <mergeCell ref="I259:I260"/>
    <mergeCell ref="A252:A253"/>
    <mergeCell ref="B252:B253"/>
    <mergeCell ref="C252:C253"/>
    <mergeCell ref="D252:D253"/>
    <mergeCell ref="E252:E253"/>
    <mergeCell ref="F252:F253"/>
    <mergeCell ref="G252:G253"/>
    <mergeCell ref="H252:H253"/>
    <mergeCell ref="I252:I253"/>
    <mergeCell ref="A249:A250"/>
    <mergeCell ref="B249:B250"/>
    <mergeCell ref="C249:C250"/>
    <mergeCell ref="D249:D250"/>
    <mergeCell ref="E249:E250"/>
    <mergeCell ref="F249:F250"/>
    <mergeCell ref="G249:G250"/>
    <mergeCell ref="H249:H250"/>
    <mergeCell ref="I249:I250"/>
    <mergeCell ref="A243:A244"/>
    <mergeCell ref="B243:B244"/>
    <mergeCell ref="C243:C244"/>
    <mergeCell ref="D243:D244"/>
    <mergeCell ref="E243:E244"/>
    <mergeCell ref="F243:F244"/>
    <mergeCell ref="G243:G244"/>
    <mergeCell ref="H243:H244"/>
    <mergeCell ref="I243:I244"/>
    <mergeCell ref="A236:A237"/>
    <mergeCell ref="B236:B237"/>
    <mergeCell ref="C236:C237"/>
    <mergeCell ref="D236:D237"/>
    <mergeCell ref="E236:E237"/>
    <mergeCell ref="F236:F237"/>
    <mergeCell ref="G236:G237"/>
    <mergeCell ref="H236:H237"/>
    <mergeCell ref="I236:I237"/>
    <mergeCell ref="A229:A230"/>
    <mergeCell ref="B229:B230"/>
    <mergeCell ref="C229:C230"/>
    <mergeCell ref="D229:D230"/>
    <mergeCell ref="E229:E230"/>
    <mergeCell ref="F229:F230"/>
    <mergeCell ref="G229:G230"/>
    <mergeCell ref="H229:H230"/>
    <mergeCell ref="I229:I230"/>
    <mergeCell ref="A222:A223"/>
    <mergeCell ref="B222:B223"/>
    <mergeCell ref="C222:C223"/>
    <mergeCell ref="D222:D223"/>
    <mergeCell ref="E222:E223"/>
    <mergeCell ref="F222:F223"/>
    <mergeCell ref="G222:G223"/>
    <mergeCell ref="H222:H223"/>
    <mergeCell ref="I222:I223"/>
    <mergeCell ref="A216:A217"/>
    <mergeCell ref="B216:B217"/>
    <mergeCell ref="C216:C217"/>
    <mergeCell ref="D216:D217"/>
    <mergeCell ref="E216:E217"/>
    <mergeCell ref="F216:F217"/>
    <mergeCell ref="G216:G217"/>
    <mergeCell ref="H216:H217"/>
    <mergeCell ref="I216:I217"/>
    <mergeCell ref="A213:A214"/>
    <mergeCell ref="B213:B214"/>
    <mergeCell ref="C213:C214"/>
    <mergeCell ref="D213:D214"/>
    <mergeCell ref="E213:E214"/>
    <mergeCell ref="F213:F214"/>
    <mergeCell ref="G213:G214"/>
    <mergeCell ref="H213:H214"/>
    <mergeCell ref="I213:I214"/>
    <mergeCell ref="A206:A207"/>
    <mergeCell ref="B206:B207"/>
    <mergeCell ref="C206:C207"/>
    <mergeCell ref="D206:D207"/>
    <mergeCell ref="E206:E207"/>
    <mergeCell ref="F206:F207"/>
    <mergeCell ref="G206:G207"/>
    <mergeCell ref="H206:H207"/>
    <mergeCell ref="I206:I207"/>
    <mergeCell ref="A199:A200"/>
    <mergeCell ref="B199:B200"/>
    <mergeCell ref="C199:C200"/>
    <mergeCell ref="D199:D200"/>
    <mergeCell ref="E199:E200"/>
    <mergeCell ref="F199:F200"/>
    <mergeCell ref="G199:G200"/>
    <mergeCell ref="H199:H200"/>
    <mergeCell ref="I199:I200"/>
    <mergeCell ref="A192:A193"/>
    <mergeCell ref="B192:B193"/>
    <mergeCell ref="C192:C193"/>
    <mergeCell ref="D192:D193"/>
    <mergeCell ref="E192:E193"/>
    <mergeCell ref="F192:F193"/>
    <mergeCell ref="G192:G193"/>
    <mergeCell ref="H192:H193"/>
    <mergeCell ref="I192:I193"/>
    <mergeCell ref="A180:A181"/>
    <mergeCell ref="B180:B181"/>
    <mergeCell ref="C180:C181"/>
    <mergeCell ref="D180:D181"/>
    <mergeCell ref="E180:E181"/>
    <mergeCell ref="F180:F181"/>
    <mergeCell ref="G180:G181"/>
    <mergeCell ref="H180:H181"/>
    <mergeCell ref="I180:I181"/>
    <mergeCell ref="A173:A174"/>
    <mergeCell ref="B173:B174"/>
    <mergeCell ref="C173:C174"/>
    <mergeCell ref="D173:D174"/>
    <mergeCell ref="E173:E174"/>
    <mergeCell ref="F173:F174"/>
    <mergeCell ref="G173:G174"/>
    <mergeCell ref="H173:H174"/>
    <mergeCell ref="I173:I174"/>
    <mergeCell ref="A166:A167"/>
    <mergeCell ref="B166:B167"/>
    <mergeCell ref="C166:C167"/>
    <mergeCell ref="D166:D167"/>
    <mergeCell ref="E166:E167"/>
    <mergeCell ref="F166:F167"/>
    <mergeCell ref="G166:G167"/>
    <mergeCell ref="H166:H167"/>
    <mergeCell ref="I166:I167"/>
    <mergeCell ref="A159:A160"/>
    <mergeCell ref="B159:B160"/>
    <mergeCell ref="C159:C160"/>
    <mergeCell ref="D159:D160"/>
    <mergeCell ref="E159:E160"/>
    <mergeCell ref="F159:F160"/>
    <mergeCell ref="G159:G160"/>
    <mergeCell ref="H159:H160"/>
    <mergeCell ref="I159:I160"/>
    <mergeCell ref="A155:A156"/>
    <mergeCell ref="B155:B156"/>
    <mergeCell ref="C155:C156"/>
    <mergeCell ref="D155:D156"/>
    <mergeCell ref="E155:E156"/>
    <mergeCell ref="F155:F156"/>
    <mergeCell ref="G155:G156"/>
    <mergeCell ref="H155:H156"/>
    <mergeCell ref="I155:I156"/>
    <mergeCell ref="A150:A151"/>
    <mergeCell ref="B150:B151"/>
    <mergeCell ref="C150:C151"/>
    <mergeCell ref="D150:D151"/>
    <mergeCell ref="E150:E151"/>
    <mergeCell ref="F150:F151"/>
    <mergeCell ref="G150:G151"/>
    <mergeCell ref="H150:H151"/>
    <mergeCell ref="I150:I151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A136:A137"/>
    <mergeCell ref="B136:B137"/>
    <mergeCell ref="C136:C137"/>
    <mergeCell ref="D136:D137"/>
    <mergeCell ref="E136:E137"/>
    <mergeCell ref="F136:F137"/>
    <mergeCell ref="G136:G137"/>
    <mergeCell ref="H136:H137"/>
    <mergeCell ref="I136:I137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A116:A117"/>
    <mergeCell ref="B116:B117"/>
    <mergeCell ref="C116:C117"/>
    <mergeCell ref="D116:D117"/>
    <mergeCell ref="E116:E117"/>
    <mergeCell ref="F116:F117"/>
    <mergeCell ref="G116:G117"/>
    <mergeCell ref="H116:H117"/>
    <mergeCell ref="I116:I117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A102:A103"/>
    <mergeCell ref="B102:B103"/>
    <mergeCell ref="C102:C103"/>
    <mergeCell ref="D102:D103"/>
    <mergeCell ref="E102:E103"/>
    <mergeCell ref="F102:F103"/>
    <mergeCell ref="G102:G103"/>
    <mergeCell ref="H102:H103"/>
    <mergeCell ref="I102:I103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A88:A89"/>
    <mergeCell ref="B88:B89"/>
    <mergeCell ref="C88:C89"/>
    <mergeCell ref="D88:D89"/>
    <mergeCell ref="E88:E89"/>
    <mergeCell ref="F88:F89"/>
    <mergeCell ref="G88:G89"/>
    <mergeCell ref="H88:H89"/>
    <mergeCell ref="I88:I89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A74:A75"/>
    <mergeCell ref="B74:B75"/>
    <mergeCell ref="C74:C75"/>
    <mergeCell ref="D74:D75"/>
    <mergeCell ref="E74:E75"/>
    <mergeCell ref="F74:F75"/>
    <mergeCell ref="G74:G75"/>
    <mergeCell ref="H74:H75"/>
    <mergeCell ref="I74:I75"/>
    <mergeCell ref="G51:G52"/>
    <mergeCell ref="H51:H52"/>
    <mergeCell ref="G32:G33"/>
    <mergeCell ref="H32:H33"/>
    <mergeCell ref="I32:I33"/>
    <mergeCell ref="A37:A38"/>
    <mergeCell ref="B37:B38"/>
    <mergeCell ref="C37:C38"/>
    <mergeCell ref="D37:D38"/>
    <mergeCell ref="E37:E38"/>
    <mergeCell ref="F37:F38"/>
    <mergeCell ref="G37:G38"/>
    <mergeCell ref="A32:A33"/>
    <mergeCell ref="B32:B33"/>
    <mergeCell ref="C32:C33"/>
    <mergeCell ref="D32:D33"/>
    <mergeCell ref="E32:E33"/>
    <mergeCell ref="F32:F33"/>
    <mergeCell ref="H37:H38"/>
    <mergeCell ref="I37:I38"/>
    <mergeCell ref="C58:C59"/>
    <mergeCell ref="D58:D59"/>
    <mergeCell ref="E58:E59"/>
    <mergeCell ref="F58:F59"/>
    <mergeCell ref="B51:B52"/>
    <mergeCell ref="C51:C52"/>
    <mergeCell ref="D51:D52"/>
    <mergeCell ref="E51:E52"/>
    <mergeCell ref="F51:F52"/>
    <mergeCell ref="A44:A45"/>
    <mergeCell ref="B44:B45"/>
    <mergeCell ref="C44:C45"/>
    <mergeCell ref="D44:D45"/>
    <mergeCell ref="E44:E45"/>
    <mergeCell ref="F44:F45"/>
    <mergeCell ref="G44:G45"/>
    <mergeCell ref="H44:H45"/>
    <mergeCell ref="I44:I45"/>
    <mergeCell ref="I51:I52"/>
    <mergeCell ref="G58:G59"/>
    <mergeCell ref="H62:H63"/>
    <mergeCell ref="I62:I63"/>
    <mergeCell ref="A67:A68"/>
    <mergeCell ref="B67:B68"/>
    <mergeCell ref="C67:C68"/>
    <mergeCell ref="D67:D68"/>
    <mergeCell ref="E67:E68"/>
    <mergeCell ref="F67:F68"/>
    <mergeCell ref="G67:G68"/>
    <mergeCell ref="H67:H68"/>
    <mergeCell ref="I67:I68"/>
    <mergeCell ref="A62:A63"/>
    <mergeCell ref="B62:B63"/>
    <mergeCell ref="C62:C63"/>
    <mergeCell ref="D62:D63"/>
    <mergeCell ref="E62:E63"/>
    <mergeCell ref="F62:F63"/>
    <mergeCell ref="G62:G63"/>
    <mergeCell ref="H58:H59"/>
    <mergeCell ref="I58:I59"/>
    <mergeCell ref="A58:A59"/>
    <mergeCell ref="B58:B59"/>
  </mergeCells>
  <pageMargins left="0.78740157499999996" right="0.78740157499999996" top="0.984251969" bottom="0.984251969" header="0.3" footer="0.3"/>
  <headerFooter alignWithMargins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N379"/>
  <sheetViews>
    <sheetView zoomScale="160" zoomScaleNormal="160" workbookViewId="0">
      <selection activeCell="L8" sqref="L8:M8"/>
    </sheetView>
  </sheetViews>
  <sheetFormatPr baseColWidth="10" defaultRowHeight="13" x14ac:dyDescent="0.15"/>
  <cols>
    <col min="1" max="1" width="13.1640625" customWidth="1"/>
    <col min="11" max="11" width="13.5" customWidth="1"/>
    <col min="14" max="14" width="16" customWidth="1"/>
  </cols>
  <sheetData>
    <row r="1" spans="1:14" ht="16" thickBo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2" t="s">
        <v>0</v>
      </c>
      <c r="H1" s="1" t="s">
        <v>1</v>
      </c>
      <c r="I1" s="3" t="s">
        <v>8</v>
      </c>
    </row>
    <row r="2" spans="1:14" ht="15" x14ac:dyDescent="0.2">
      <c r="A2" s="41">
        <v>43101</v>
      </c>
      <c r="B2" s="42"/>
      <c r="C2" s="42"/>
      <c r="D2" s="42"/>
      <c r="E2" s="42"/>
      <c r="F2" s="43">
        <f>SUM(B2:E2)</f>
        <v>0</v>
      </c>
      <c r="G2" s="42"/>
      <c r="H2" s="42"/>
      <c r="I2" s="44"/>
    </row>
    <row r="3" spans="1:14" ht="15" x14ac:dyDescent="0.2">
      <c r="A3" s="41">
        <f>A2+1</f>
        <v>43102</v>
      </c>
      <c r="B3" s="42"/>
      <c r="C3" s="42"/>
      <c r="D3" s="42"/>
      <c r="E3" s="42"/>
      <c r="F3" s="43">
        <f>SUM(B3:E3)</f>
        <v>0</v>
      </c>
      <c r="G3" s="42"/>
      <c r="H3" s="42"/>
      <c r="I3" s="44"/>
    </row>
    <row r="4" spans="1:14" ht="15" x14ac:dyDescent="0.2">
      <c r="A4" s="41">
        <f>A3+1</f>
        <v>43103</v>
      </c>
      <c r="B4" s="42"/>
      <c r="C4" s="42"/>
      <c r="D4" s="42"/>
      <c r="E4" s="42"/>
      <c r="F4" s="43">
        <f>SUM(B4:E4)</f>
        <v>0</v>
      </c>
      <c r="G4" s="42"/>
      <c r="H4" s="42"/>
      <c r="I4" s="44"/>
    </row>
    <row r="5" spans="1:14" ht="15" x14ac:dyDescent="0.2">
      <c r="A5" s="41">
        <f>A4+1</f>
        <v>43104</v>
      </c>
      <c r="B5" s="42"/>
      <c r="C5" s="42"/>
      <c r="D5" s="42"/>
      <c r="E5" s="42"/>
      <c r="F5" s="43">
        <f>SUM(B5:E5)</f>
        <v>0</v>
      </c>
      <c r="G5" s="42"/>
      <c r="H5" s="42"/>
      <c r="I5" s="44"/>
    </row>
    <row r="6" spans="1:14" ht="22" thickBot="1" x14ac:dyDescent="0.3">
      <c r="A6" s="41">
        <f>A5+1</f>
        <v>43105</v>
      </c>
      <c r="B6" s="6">
        <v>290</v>
      </c>
      <c r="C6" s="6">
        <v>187.58</v>
      </c>
      <c r="D6" s="6">
        <v>1070</v>
      </c>
      <c r="E6" s="6">
        <v>70</v>
      </c>
      <c r="F6" s="8">
        <f>SUM(B6:E6)</f>
        <v>1617.58</v>
      </c>
      <c r="G6" s="6">
        <v>30</v>
      </c>
      <c r="H6" s="6">
        <v>5</v>
      </c>
      <c r="I6" s="7">
        <v>70</v>
      </c>
      <c r="K6" s="361" t="s">
        <v>285</v>
      </c>
    </row>
    <row r="7" spans="1:14" x14ac:dyDescent="0.15">
      <c r="A7" s="405" t="s">
        <v>9</v>
      </c>
      <c r="B7" s="407">
        <f t="shared" ref="B7:I7" si="0">SUM(B2:B6)</f>
        <v>290</v>
      </c>
      <c r="C7" s="407">
        <f>SUM(C2:C6)</f>
        <v>187.58</v>
      </c>
      <c r="D7" s="407">
        <f>SUM(D2:D6)</f>
        <v>1070</v>
      </c>
      <c r="E7" s="407">
        <f>SUM(E2:E6)</f>
        <v>70</v>
      </c>
      <c r="F7" s="440">
        <f t="shared" si="0"/>
        <v>1617.58</v>
      </c>
      <c r="G7" s="403">
        <f t="shared" si="0"/>
        <v>30</v>
      </c>
      <c r="H7" s="403">
        <f t="shared" si="0"/>
        <v>5</v>
      </c>
      <c r="I7" s="409">
        <f t="shared" si="0"/>
        <v>70</v>
      </c>
    </row>
    <row r="8" spans="1:14" ht="22" thickBot="1" x14ac:dyDescent="0.2">
      <c r="A8" s="406" t="s">
        <v>9</v>
      </c>
      <c r="B8" s="408"/>
      <c r="C8" s="408"/>
      <c r="D8" s="408"/>
      <c r="E8" s="408"/>
      <c r="F8" s="441"/>
      <c r="G8" s="404"/>
      <c r="H8" s="404"/>
      <c r="I8" s="410"/>
      <c r="L8" s="615">
        <f>L9+M9</f>
        <v>79</v>
      </c>
      <c r="M8" s="615"/>
    </row>
    <row r="9" spans="1:14" ht="16" thickBot="1" x14ac:dyDescent="0.25">
      <c r="A9" s="23">
        <f>A6+3</f>
        <v>43108</v>
      </c>
      <c r="B9" s="6">
        <v>470</v>
      </c>
      <c r="C9" s="6">
        <v>234.46</v>
      </c>
      <c r="D9" s="6">
        <v>1030</v>
      </c>
      <c r="E9" s="6">
        <v>100</v>
      </c>
      <c r="F9" s="8">
        <f>SUM(B9:E9)</f>
        <v>1834.46</v>
      </c>
      <c r="G9" s="6">
        <v>30</v>
      </c>
      <c r="H9" s="6">
        <v>5</v>
      </c>
      <c r="I9" s="7">
        <v>90</v>
      </c>
      <c r="K9" s="12"/>
      <c r="L9" s="357">
        <f>SUM(L11:L15)</f>
        <v>68</v>
      </c>
      <c r="M9" s="357">
        <f>SUM(M11:M15)</f>
        <v>11</v>
      </c>
      <c r="N9" s="364">
        <f>SUM(N11:N15)</f>
        <v>6910.0199999999995</v>
      </c>
    </row>
    <row r="10" spans="1:14" ht="15" x14ac:dyDescent="0.2">
      <c r="A10" s="41">
        <f t="shared" ref="A10:A27" si="1">A9+1</f>
        <v>43109</v>
      </c>
      <c r="B10" s="6">
        <v>520</v>
      </c>
      <c r="C10" s="6">
        <v>81.319999999999993</v>
      </c>
      <c r="D10" s="6">
        <v>690</v>
      </c>
      <c r="E10" s="6">
        <v>60</v>
      </c>
      <c r="F10" s="8">
        <f>SUM(B10:E10)</f>
        <v>1351.32</v>
      </c>
      <c r="G10" s="6">
        <v>22</v>
      </c>
      <c r="H10" s="6">
        <v>2</v>
      </c>
      <c r="I10" s="7">
        <v>60</v>
      </c>
      <c r="K10" s="374" t="s">
        <v>258</v>
      </c>
      <c r="L10" s="359">
        <v>90</v>
      </c>
      <c r="M10" s="359">
        <v>71.819999999999993</v>
      </c>
      <c r="N10" s="5"/>
    </row>
    <row r="11" spans="1:14" ht="15" x14ac:dyDescent="0.2">
      <c r="A11" s="41">
        <f t="shared" si="1"/>
        <v>43110</v>
      </c>
      <c r="B11" s="6">
        <v>220</v>
      </c>
      <c r="C11" s="6">
        <v>544.6</v>
      </c>
      <c r="D11" s="6">
        <v>570</v>
      </c>
      <c r="E11" s="6">
        <v>100</v>
      </c>
      <c r="F11" s="8">
        <f>SUM(B11:E11)</f>
        <v>1434.6</v>
      </c>
      <c r="G11" s="6">
        <v>31</v>
      </c>
      <c r="H11" s="6">
        <v>14</v>
      </c>
      <c r="I11" s="7">
        <v>100</v>
      </c>
      <c r="K11" s="176" t="s">
        <v>10</v>
      </c>
      <c r="L11" s="176">
        <v>28</v>
      </c>
      <c r="M11" s="176">
        <v>3</v>
      </c>
      <c r="N11" s="360">
        <f>L11*$L$10+M11*$M$10</f>
        <v>2735.46</v>
      </c>
    </row>
    <row r="12" spans="1:14" ht="15" x14ac:dyDescent="0.2">
      <c r="A12" s="41">
        <f t="shared" si="1"/>
        <v>43111</v>
      </c>
      <c r="B12" s="6">
        <v>670</v>
      </c>
      <c r="C12" s="6">
        <v>234.46</v>
      </c>
      <c r="D12" s="6">
        <v>1190</v>
      </c>
      <c r="E12" s="6">
        <v>0</v>
      </c>
      <c r="F12" s="8">
        <f>SUM(B12:E12)</f>
        <v>2094.46</v>
      </c>
      <c r="G12" s="6">
        <v>36</v>
      </c>
      <c r="H12" s="6">
        <v>5</v>
      </c>
      <c r="I12" s="7">
        <v>0</v>
      </c>
      <c r="K12" s="176" t="s">
        <v>11</v>
      </c>
      <c r="L12" s="176">
        <v>10</v>
      </c>
      <c r="M12" s="176">
        <v>1</v>
      </c>
      <c r="N12" s="360">
        <f t="shared" ref="N12:N15" si="2">L12*$L$10+M12*$M$10</f>
        <v>971.81999999999994</v>
      </c>
    </row>
    <row r="13" spans="1:14" ht="16" thickBot="1" x14ac:dyDescent="0.25">
      <c r="A13" s="41">
        <f t="shared" si="1"/>
        <v>43112</v>
      </c>
      <c r="B13" s="6">
        <v>630</v>
      </c>
      <c r="C13" s="6">
        <v>185.7</v>
      </c>
      <c r="D13" s="6">
        <v>640</v>
      </c>
      <c r="E13" s="6">
        <v>190</v>
      </c>
      <c r="F13" s="8">
        <f>SUM(B13:E13)</f>
        <v>1645.7</v>
      </c>
      <c r="G13" s="6">
        <v>24</v>
      </c>
      <c r="H13" s="6">
        <v>3</v>
      </c>
      <c r="I13" s="7">
        <v>190</v>
      </c>
      <c r="K13" s="176" t="s">
        <v>12</v>
      </c>
      <c r="L13" s="176">
        <v>30</v>
      </c>
      <c r="M13" s="176">
        <v>7</v>
      </c>
      <c r="N13" s="360">
        <f t="shared" si="2"/>
        <v>3202.74</v>
      </c>
    </row>
    <row r="14" spans="1:14" ht="15" x14ac:dyDescent="0.2">
      <c r="A14" s="405"/>
      <c r="B14" s="407">
        <f t="shared" ref="B14:I14" si="3">SUM(B9:B13)</f>
        <v>2510</v>
      </c>
      <c r="C14" s="407">
        <f t="shared" si="3"/>
        <v>1280.54</v>
      </c>
      <c r="D14" s="407">
        <f t="shared" si="3"/>
        <v>4120</v>
      </c>
      <c r="E14" s="407">
        <f t="shared" si="3"/>
        <v>450</v>
      </c>
      <c r="F14" s="440">
        <f t="shared" si="3"/>
        <v>8360.5399999999991</v>
      </c>
      <c r="G14" s="403">
        <f t="shared" si="3"/>
        <v>143</v>
      </c>
      <c r="H14" s="403">
        <f t="shared" si="3"/>
        <v>29</v>
      </c>
      <c r="I14" s="409">
        <f t="shared" si="3"/>
        <v>440</v>
      </c>
      <c r="K14" s="176" t="s">
        <v>13</v>
      </c>
      <c r="L14" s="176"/>
      <c r="M14" s="176"/>
      <c r="N14" s="360">
        <f t="shared" si="2"/>
        <v>0</v>
      </c>
    </row>
    <row r="15" spans="1:14" ht="16" thickBot="1" x14ac:dyDescent="0.25">
      <c r="A15" s="406"/>
      <c r="B15" s="408"/>
      <c r="C15" s="408"/>
      <c r="D15" s="408"/>
      <c r="E15" s="408"/>
      <c r="F15" s="441"/>
      <c r="G15" s="404"/>
      <c r="H15" s="404"/>
      <c r="I15" s="410"/>
      <c r="K15" s="176" t="s">
        <v>14</v>
      </c>
      <c r="L15" s="176"/>
      <c r="M15" s="176"/>
      <c r="N15" s="360">
        <f t="shared" si="2"/>
        <v>0</v>
      </c>
    </row>
    <row r="16" spans="1:14" ht="15" x14ac:dyDescent="0.2">
      <c r="A16" s="41">
        <f>A13+3</f>
        <v>43115</v>
      </c>
      <c r="B16" s="6">
        <v>220</v>
      </c>
      <c r="C16" s="6">
        <v>195.2</v>
      </c>
      <c r="D16" s="6">
        <v>450</v>
      </c>
      <c r="E16" s="6">
        <v>0</v>
      </c>
      <c r="F16" s="8">
        <f>SUM(B16:E16)</f>
        <v>865.2</v>
      </c>
      <c r="G16" s="6">
        <v>17</v>
      </c>
      <c r="H16" s="6">
        <v>4</v>
      </c>
      <c r="I16" s="7">
        <v>0</v>
      </c>
    </row>
    <row r="17" spans="1:14" ht="21" x14ac:dyDescent="0.2">
      <c r="A17" s="41">
        <f t="shared" si="1"/>
        <v>43116</v>
      </c>
      <c r="B17" s="45">
        <v>320</v>
      </c>
      <c r="C17" s="45">
        <v>40.659999999999997</v>
      </c>
      <c r="D17" s="45">
        <v>640</v>
      </c>
      <c r="E17" s="45">
        <v>50</v>
      </c>
      <c r="F17" s="8">
        <f>SUM(B17:E17)</f>
        <v>1050.6599999999999</v>
      </c>
      <c r="G17" s="45">
        <v>18</v>
      </c>
      <c r="H17" s="45">
        <v>1</v>
      </c>
      <c r="I17" s="46">
        <v>50</v>
      </c>
      <c r="L17" s="615">
        <f>L18+M18</f>
        <v>108</v>
      </c>
      <c r="M17" s="615"/>
    </row>
    <row r="18" spans="1:14" ht="16" thickBot="1" x14ac:dyDescent="0.25">
      <c r="A18" s="41">
        <f t="shared" si="1"/>
        <v>43117</v>
      </c>
      <c r="B18" s="45">
        <v>220</v>
      </c>
      <c r="C18" s="45">
        <v>236.56</v>
      </c>
      <c r="D18" s="45">
        <v>690</v>
      </c>
      <c r="E18" s="45">
        <v>70</v>
      </c>
      <c r="F18" s="8">
        <f>SUM(B18:E18)</f>
        <v>1216.56</v>
      </c>
      <c r="G18" s="45">
        <v>26</v>
      </c>
      <c r="H18" s="45">
        <v>6</v>
      </c>
      <c r="I18" s="46">
        <v>70</v>
      </c>
      <c r="K18" s="12"/>
      <c r="L18" s="357">
        <f>SUM(L20:L24)</f>
        <v>101</v>
      </c>
      <c r="M18" s="357">
        <f>SUM(M20:M24)</f>
        <v>7</v>
      </c>
      <c r="N18" s="364">
        <f>SUM(N20:N24)</f>
        <v>9592.74</v>
      </c>
    </row>
    <row r="19" spans="1:14" ht="15" x14ac:dyDescent="0.2">
      <c r="A19" s="41">
        <f t="shared" si="1"/>
        <v>43118</v>
      </c>
      <c r="B19" s="65"/>
      <c r="C19" s="65"/>
      <c r="D19" s="65"/>
      <c r="E19" s="65"/>
      <c r="F19" s="43">
        <f>SUM(B19:E19)</f>
        <v>0</v>
      </c>
      <c r="G19" s="65"/>
      <c r="H19" s="65"/>
      <c r="I19" s="66"/>
      <c r="K19" s="374" t="s">
        <v>257</v>
      </c>
      <c r="L19" s="359">
        <v>90</v>
      </c>
      <c r="M19" s="359">
        <v>71.819999999999993</v>
      </c>
      <c r="N19" s="5"/>
    </row>
    <row r="20" spans="1:14" ht="16" thickBot="1" x14ac:dyDescent="0.25">
      <c r="A20" s="41">
        <f t="shared" si="1"/>
        <v>43119</v>
      </c>
      <c r="B20" s="166"/>
      <c r="C20" s="136"/>
      <c r="D20" s="136"/>
      <c r="E20" s="136"/>
      <c r="F20" s="43">
        <f>SUM(B20:E20)</f>
        <v>0</v>
      </c>
      <c r="G20" s="136"/>
      <c r="H20" s="136"/>
      <c r="I20" s="137"/>
      <c r="K20" s="176" t="s">
        <v>10</v>
      </c>
      <c r="L20" s="176">
        <v>22</v>
      </c>
      <c r="M20" s="176">
        <v>2</v>
      </c>
      <c r="N20" s="360">
        <f>L20*$L$10+M20*$M$10</f>
        <v>2123.64</v>
      </c>
    </row>
    <row r="21" spans="1:14" ht="15" x14ac:dyDescent="0.2">
      <c r="A21" s="405"/>
      <c r="B21" s="407">
        <f t="shared" ref="B21:I21" si="4">SUM(B16:B20)</f>
        <v>760</v>
      </c>
      <c r="C21" s="407">
        <f t="shared" si="4"/>
        <v>472.41999999999996</v>
      </c>
      <c r="D21" s="407">
        <f t="shared" si="4"/>
        <v>1780</v>
      </c>
      <c r="E21" s="407">
        <f>SUM(E16:E20)</f>
        <v>120</v>
      </c>
      <c r="F21" s="407">
        <f t="shared" si="4"/>
        <v>3132.42</v>
      </c>
      <c r="G21" s="403">
        <f t="shared" si="4"/>
        <v>61</v>
      </c>
      <c r="H21" s="403">
        <f t="shared" si="4"/>
        <v>11</v>
      </c>
      <c r="I21" s="401">
        <f t="shared" si="4"/>
        <v>120</v>
      </c>
      <c r="K21" s="176" t="s">
        <v>11</v>
      </c>
      <c r="L21" s="176">
        <v>27</v>
      </c>
      <c r="M21" s="176">
        <v>1</v>
      </c>
      <c r="N21" s="360">
        <f t="shared" ref="N21:N24" si="5">L21*$L$10+M21*$M$10</f>
        <v>2501.8200000000002</v>
      </c>
    </row>
    <row r="22" spans="1:14" ht="16" thickBot="1" x14ac:dyDescent="0.25">
      <c r="A22" s="406"/>
      <c r="B22" s="414"/>
      <c r="C22" s="414"/>
      <c r="D22" s="414"/>
      <c r="E22" s="414"/>
      <c r="F22" s="408"/>
      <c r="G22" s="415"/>
      <c r="H22" s="415"/>
      <c r="I22" s="416"/>
      <c r="K22" s="176" t="s">
        <v>12</v>
      </c>
      <c r="L22" s="176">
        <v>25</v>
      </c>
      <c r="M22" s="176"/>
      <c r="N22" s="360">
        <f t="shared" si="5"/>
        <v>2250</v>
      </c>
    </row>
    <row r="23" spans="1:14" ht="15" x14ac:dyDescent="0.2">
      <c r="A23" s="41">
        <f>A20+3</f>
        <v>43122</v>
      </c>
      <c r="B23" s="45">
        <v>90</v>
      </c>
      <c r="C23" s="45">
        <v>273.36</v>
      </c>
      <c r="D23" s="45">
        <v>1620</v>
      </c>
      <c r="E23" s="45">
        <v>190</v>
      </c>
      <c r="F23" s="8">
        <f>SUM(B23:E23)</f>
        <v>2173.36</v>
      </c>
      <c r="G23" s="45">
        <v>33</v>
      </c>
      <c r="H23" s="45">
        <v>5</v>
      </c>
      <c r="I23" s="45">
        <v>190</v>
      </c>
      <c r="K23" s="176" t="s">
        <v>13</v>
      </c>
      <c r="L23" s="176">
        <v>21</v>
      </c>
      <c r="M23" s="176">
        <v>4</v>
      </c>
      <c r="N23" s="360">
        <f t="shared" si="5"/>
        <v>2177.2799999999997</v>
      </c>
    </row>
    <row r="24" spans="1:14" ht="15" x14ac:dyDescent="0.2">
      <c r="A24" s="41">
        <f t="shared" si="1"/>
        <v>43123</v>
      </c>
      <c r="B24" s="6">
        <v>430</v>
      </c>
      <c r="C24" s="6">
        <v>247.54</v>
      </c>
      <c r="D24" s="6">
        <v>600</v>
      </c>
      <c r="E24" s="6">
        <v>140</v>
      </c>
      <c r="F24" s="8">
        <f>SUM(B24:E24)</f>
        <v>1417.54</v>
      </c>
      <c r="G24" s="6">
        <v>23</v>
      </c>
      <c r="H24" s="6">
        <v>6</v>
      </c>
      <c r="I24" s="7">
        <v>140</v>
      </c>
      <c r="K24" s="176" t="s">
        <v>14</v>
      </c>
      <c r="L24" s="176">
        <v>6</v>
      </c>
      <c r="M24" s="176"/>
      <c r="N24" s="360">
        <f t="shared" si="5"/>
        <v>540</v>
      </c>
    </row>
    <row r="25" spans="1:14" ht="15" x14ac:dyDescent="0.2">
      <c r="A25" s="41">
        <f t="shared" si="1"/>
        <v>43124</v>
      </c>
      <c r="B25" s="45">
        <v>170</v>
      </c>
      <c r="C25" s="45">
        <v>116.7</v>
      </c>
      <c r="D25" s="45">
        <v>1050</v>
      </c>
      <c r="E25" s="45">
        <v>50</v>
      </c>
      <c r="F25" s="8">
        <f>SUM(B25:E25)</f>
        <v>1386.7</v>
      </c>
      <c r="G25" s="45">
        <v>24</v>
      </c>
      <c r="H25" s="45">
        <v>3</v>
      </c>
      <c r="I25" s="46">
        <v>50</v>
      </c>
    </row>
    <row r="26" spans="1:14" ht="21" x14ac:dyDescent="0.2">
      <c r="A26" s="41">
        <f t="shared" si="1"/>
        <v>43125</v>
      </c>
      <c r="B26" s="45">
        <v>140</v>
      </c>
      <c r="C26" s="45">
        <v>356.44</v>
      </c>
      <c r="D26" s="45">
        <v>1530</v>
      </c>
      <c r="E26" s="45">
        <v>50</v>
      </c>
      <c r="F26" s="8">
        <f>SUM(B26:E26)</f>
        <v>2076.44</v>
      </c>
      <c r="G26" s="45">
        <v>35</v>
      </c>
      <c r="H26" s="45">
        <v>8</v>
      </c>
      <c r="I26" s="46">
        <v>50</v>
      </c>
      <c r="L26" s="615">
        <f>L27+M27</f>
        <v>111</v>
      </c>
      <c r="M26" s="615"/>
    </row>
    <row r="27" spans="1:14" ht="16" thickBot="1" x14ac:dyDescent="0.25">
      <c r="A27" s="41">
        <f t="shared" si="1"/>
        <v>43126</v>
      </c>
      <c r="B27" s="45">
        <v>310</v>
      </c>
      <c r="C27" s="45">
        <v>555.64</v>
      </c>
      <c r="D27" s="45">
        <v>520</v>
      </c>
      <c r="E27" s="45">
        <v>0</v>
      </c>
      <c r="F27" s="8">
        <f>SUM(B27:E27)</f>
        <v>1385.6399999999999</v>
      </c>
      <c r="G27" s="45">
        <v>24</v>
      </c>
      <c r="H27" s="45">
        <v>11</v>
      </c>
      <c r="I27" s="46">
        <v>0</v>
      </c>
      <c r="K27" s="5"/>
      <c r="L27" s="357">
        <f>SUM(L29:L33)</f>
        <v>103</v>
      </c>
      <c r="M27" s="357">
        <f>SUM(M29:M33)</f>
        <v>8</v>
      </c>
      <c r="N27" s="364">
        <f>SUM(N29:N33)</f>
        <v>9844.56</v>
      </c>
    </row>
    <row r="28" spans="1:14" ht="15" x14ac:dyDescent="0.2">
      <c r="A28" s="405"/>
      <c r="B28" s="407">
        <f t="shared" ref="B28:I28" si="6">SUM(B23:B27)</f>
        <v>1140</v>
      </c>
      <c r="C28" s="407">
        <f t="shared" si="6"/>
        <v>1549.6799999999998</v>
      </c>
      <c r="D28" s="407">
        <f t="shared" si="6"/>
        <v>5320</v>
      </c>
      <c r="E28" s="407">
        <f t="shared" si="6"/>
        <v>430</v>
      </c>
      <c r="F28" s="407">
        <f t="shared" si="6"/>
        <v>8439.68</v>
      </c>
      <c r="G28" s="403">
        <f t="shared" si="6"/>
        <v>139</v>
      </c>
      <c r="H28" s="403">
        <f t="shared" si="6"/>
        <v>33</v>
      </c>
      <c r="I28" s="401">
        <f t="shared" si="6"/>
        <v>430</v>
      </c>
      <c r="K28" s="374" t="s">
        <v>253</v>
      </c>
      <c r="L28" s="362">
        <v>90</v>
      </c>
      <c r="M28" s="362">
        <v>71.819999999999993</v>
      </c>
      <c r="N28" s="5"/>
    </row>
    <row r="29" spans="1:14" ht="16" thickBot="1" x14ac:dyDescent="0.25">
      <c r="A29" s="406"/>
      <c r="B29" s="408"/>
      <c r="C29" s="408"/>
      <c r="D29" s="408"/>
      <c r="E29" s="408"/>
      <c r="F29" s="408"/>
      <c r="G29" s="404"/>
      <c r="H29" s="404"/>
      <c r="I29" s="402"/>
      <c r="K29" s="176" t="s">
        <v>10</v>
      </c>
      <c r="L29" s="176">
        <v>13</v>
      </c>
      <c r="M29" s="176">
        <v>3</v>
      </c>
      <c r="N29" s="360">
        <f>L29*$L$10+M29*$M$10</f>
        <v>1385.46</v>
      </c>
    </row>
    <row r="30" spans="1:14" ht="15" x14ac:dyDescent="0.2">
      <c r="A30" s="41">
        <f>A27+3</f>
        <v>43129</v>
      </c>
      <c r="B30" s="45">
        <v>360</v>
      </c>
      <c r="C30" s="45">
        <v>275.12</v>
      </c>
      <c r="D30" s="45">
        <v>280</v>
      </c>
      <c r="E30" s="45">
        <v>140</v>
      </c>
      <c r="F30" s="8">
        <f>SUM(B30:E30)</f>
        <v>1055.1199999999999</v>
      </c>
      <c r="G30" s="45">
        <v>19</v>
      </c>
      <c r="H30" s="45">
        <v>6</v>
      </c>
      <c r="I30" s="46">
        <v>150</v>
      </c>
      <c r="K30" s="176" t="s">
        <v>11</v>
      </c>
      <c r="L30" s="176">
        <v>34</v>
      </c>
      <c r="M30" s="176">
        <v>2</v>
      </c>
      <c r="N30" s="360">
        <f t="shared" ref="N30:N33" si="7">L30*$L$10+M30*$M$10</f>
        <v>3203.64</v>
      </c>
    </row>
    <row r="31" spans="1:14" ht="15" x14ac:dyDescent="0.2">
      <c r="A31" s="41">
        <f>A30+1</f>
        <v>43130</v>
      </c>
      <c r="B31" s="45">
        <v>310</v>
      </c>
      <c r="C31" s="45">
        <v>243.96</v>
      </c>
      <c r="D31" s="45">
        <v>590</v>
      </c>
      <c r="E31" s="45">
        <v>140</v>
      </c>
      <c r="F31" s="8">
        <f>SUM(B31:E31)</f>
        <v>1283.96</v>
      </c>
      <c r="G31" s="45">
        <v>22</v>
      </c>
      <c r="H31" s="45">
        <v>6</v>
      </c>
      <c r="I31" s="46">
        <v>140</v>
      </c>
      <c r="K31" s="176" t="s">
        <v>12</v>
      </c>
      <c r="L31" s="176">
        <v>21</v>
      </c>
      <c r="M31" s="176">
        <v>1</v>
      </c>
      <c r="N31" s="360">
        <f t="shared" si="7"/>
        <v>1961.82</v>
      </c>
    </row>
    <row r="32" spans="1:14" ht="16" thickBot="1" x14ac:dyDescent="0.25">
      <c r="A32" s="41">
        <f>A31+1</f>
        <v>43131</v>
      </c>
      <c r="B32" s="45">
        <v>170</v>
      </c>
      <c r="C32" s="45">
        <v>311.2</v>
      </c>
      <c r="D32" s="45">
        <v>430</v>
      </c>
      <c r="E32" s="45">
        <v>240</v>
      </c>
      <c r="F32" s="8">
        <f>SUM(B32:E32)</f>
        <v>1151.2</v>
      </c>
      <c r="G32" s="45">
        <v>23</v>
      </c>
      <c r="H32" s="45">
        <v>8</v>
      </c>
      <c r="I32" s="46">
        <v>240</v>
      </c>
      <c r="K32" s="176" t="s">
        <v>13</v>
      </c>
      <c r="L32" s="176">
        <v>21</v>
      </c>
      <c r="M32" s="176">
        <v>1</v>
      </c>
      <c r="N32" s="360">
        <f t="shared" si="7"/>
        <v>1961.82</v>
      </c>
    </row>
    <row r="33" spans="1:14" ht="15" x14ac:dyDescent="0.2">
      <c r="A33" s="405"/>
      <c r="B33" s="407">
        <f t="shared" ref="B33:I33" si="8">SUM(B30:B32)</f>
        <v>840</v>
      </c>
      <c r="C33" s="407">
        <f t="shared" si="8"/>
        <v>830.28</v>
      </c>
      <c r="D33" s="407">
        <f t="shared" si="8"/>
        <v>1300</v>
      </c>
      <c r="E33" s="407">
        <f t="shared" si="8"/>
        <v>520</v>
      </c>
      <c r="F33" s="407">
        <f t="shared" si="8"/>
        <v>3490.2799999999997</v>
      </c>
      <c r="G33" s="403">
        <f t="shared" si="8"/>
        <v>64</v>
      </c>
      <c r="H33" s="403">
        <f t="shared" si="8"/>
        <v>20</v>
      </c>
      <c r="I33" s="401">
        <f t="shared" si="8"/>
        <v>530</v>
      </c>
      <c r="K33" s="176" t="s">
        <v>14</v>
      </c>
      <c r="L33" s="176">
        <v>14</v>
      </c>
      <c r="M33" s="176">
        <v>1</v>
      </c>
      <c r="N33" s="360">
        <f t="shared" si="7"/>
        <v>1331.82</v>
      </c>
    </row>
    <row r="34" spans="1:14" ht="14" thickBot="1" x14ac:dyDescent="0.2">
      <c r="A34" s="406"/>
      <c r="B34" s="408"/>
      <c r="C34" s="408"/>
      <c r="D34" s="408"/>
      <c r="E34" s="408"/>
      <c r="F34" s="408"/>
      <c r="G34" s="404"/>
      <c r="H34" s="404"/>
      <c r="I34" s="402"/>
    </row>
    <row r="35" spans="1:14" ht="22" thickBot="1" x14ac:dyDescent="0.25">
      <c r="A35" s="1" t="s">
        <v>2</v>
      </c>
      <c r="B35" s="1" t="s">
        <v>3</v>
      </c>
      <c r="C35" s="1" t="s">
        <v>4</v>
      </c>
      <c r="D35" s="1" t="s">
        <v>5</v>
      </c>
      <c r="E35" s="1" t="s">
        <v>6</v>
      </c>
      <c r="F35" s="1" t="s">
        <v>7</v>
      </c>
      <c r="G35" s="2" t="s">
        <v>0</v>
      </c>
      <c r="H35" s="1" t="s">
        <v>1</v>
      </c>
      <c r="I35" s="3" t="s">
        <v>8</v>
      </c>
      <c r="L35" s="615">
        <f>L36+M36</f>
        <v>91</v>
      </c>
      <c r="M35" s="615"/>
    </row>
    <row r="36" spans="1:14" ht="16" thickBot="1" x14ac:dyDescent="0.25">
      <c r="A36" s="41">
        <v>43132</v>
      </c>
      <c r="B36" s="6">
        <v>100</v>
      </c>
      <c r="C36" s="6">
        <v>193.44</v>
      </c>
      <c r="D36" s="6">
        <v>1560</v>
      </c>
      <c r="E36" s="6">
        <v>50</v>
      </c>
      <c r="F36" s="4">
        <f>SUM(B36:E36)</f>
        <v>1903.44</v>
      </c>
      <c r="G36" s="6">
        <v>34</v>
      </c>
      <c r="H36" s="6">
        <v>4</v>
      </c>
      <c r="I36" s="7">
        <v>50</v>
      </c>
      <c r="K36" s="5"/>
      <c r="L36" s="357">
        <f>SUM(L38:L42)</f>
        <v>81</v>
      </c>
      <c r="M36" s="357">
        <f>SUM(M38:M42)</f>
        <v>10</v>
      </c>
      <c r="N36" s="364">
        <f>SUM(N38:N42)</f>
        <v>8008.1999999999989</v>
      </c>
    </row>
    <row r="37" spans="1:14" ht="16" thickBot="1" x14ac:dyDescent="0.25">
      <c r="A37" s="41">
        <f t="shared" ref="A37:A44" si="9">A36+1</f>
        <v>43133</v>
      </c>
      <c r="B37" s="6">
        <v>420</v>
      </c>
      <c r="C37" s="6">
        <v>84.12</v>
      </c>
      <c r="D37" s="6">
        <v>850</v>
      </c>
      <c r="E37" s="6">
        <v>170</v>
      </c>
      <c r="F37" s="4">
        <f>SUM(B37:E37)</f>
        <v>1524.12</v>
      </c>
      <c r="G37" s="6">
        <v>25</v>
      </c>
      <c r="H37" s="6">
        <v>2</v>
      </c>
      <c r="I37" s="7">
        <v>170</v>
      </c>
      <c r="K37" s="374" t="s">
        <v>254</v>
      </c>
      <c r="L37" s="362">
        <v>90</v>
      </c>
      <c r="M37" s="362">
        <v>71.819999999999993</v>
      </c>
      <c r="N37" s="5"/>
    </row>
    <row r="38" spans="1:14" ht="15" x14ac:dyDescent="0.2">
      <c r="A38" s="405"/>
      <c r="B38" s="407">
        <f>SUM(B36:B37)</f>
        <v>520</v>
      </c>
      <c r="C38" s="407">
        <f>SUM(C36:C37)</f>
        <v>277.56</v>
      </c>
      <c r="D38" s="407">
        <f>SUM(D36:D37)</f>
        <v>2410</v>
      </c>
      <c r="E38" s="407">
        <f>SUM(E36:E37)</f>
        <v>220</v>
      </c>
      <c r="F38" s="407">
        <f>SUM(F36:F37)</f>
        <v>3427.56</v>
      </c>
      <c r="G38" s="403">
        <f>SUM(G36:G37)+G36</f>
        <v>93</v>
      </c>
      <c r="H38" s="403">
        <f>SUM(H36:H37)</f>
        <v>6</v>
      </c>
      <c r="I38" s="401">
        <f>SUM(I36:I37)</f>
        <v>220</v>
      </c>
      <c r="K38" s="176" t="s">
        <v>10</v>
      </c>
      <c r="L38" s="176">
        <v>19</v>
      </c>
      <c r="M38" s="176">
        <v>4</v>
      </c>
      <c r="N38" s="360">
        <f>L38*$L$10+M38*$M$10</f>
        <v>1997.28</v>
      </c>
    </row>
    <row r="39" spans="1:14" ht="16" thickBot="1" x14ac:dyDescent="0.25">
      <c r="A39" s="406"/>
      <c r="B39" s="408"/>
      <c r="C39" s="408"/>
      <c r="D39" s="408"/>
      <c r="E39" s="408"/>
      <c r="F39" s="408"/>
      <c r="G39" s="404"/>
      <c r="H39" s="404"/>
      <c r="I39" s="402"/>
      <c r="K39" s="176" t="s">
        <v>11</v>
      </c>
      <c r="L39" s="176">
        <v>8</v>
      </c>
      <c r="M39" s="176"/>
      <c r="N39" s="360">
        <f t="shared" ref="N39:N42" si="10">L39*$L$10+M39*$M$10</f>
        <v>720</v>
      </c>
    </row>
    <row r="40" spans="1:14" ht="15" x14ac:dyDescent="0.2">
      <c r="A40" s="41">
        <f>A37+3</f>
        <v>43136</v>
      </c>
      <c r="B40" s="6">
        <v>230</v>
      </c>
      <c r="C40" s="6">
        <v>234.1</v>
      </c>
      <c r="D40" s="6">
        <v>1070</v>
      </c>
      <c r="E40" s="6">
        <v>170</v>
      </c>
      <c r="F40" s="4">
        <f>SUM(B40:E40)</f>
        <v>1704.1</v>
      </c>
      <c r="G40" s="6">
        <v>27</v>
      </c>
      <c r="H40" s="6">
        <v>5</v>
      </c>
      <c r="I40" s="7">
        <v>170</v>
      </c>
      <c r="K40" s="176" t="s">
        <v>12</v>
      </c>
      <c r="L40" s="176">
        <v>21</v>
      </c>
      <c r="M40" s="176">
        <v>1</v>
      </c>
      <c r="N40" s="360">
        <f t="shared" si="10"/>
        <v>1961.82</v>
      </c>
    </row>
    <row r="41" spans="1:14" ht="15" x14ac:dyDescent="0.2">
      <c r="A41" s="41">
        <f t="shared" si="9"/>
        <v>43137</v>
      </c>
      <c r="B41" s="45">
        <v>310</v>
      </c>
      <c r="C41" s="45">
        <v>118.46</v>
      </c>
      <c r="D41" s="45">
        <v>620</v>
      </c>
      <c r="E41" s="45">
        <v>50</v>
      </c>
      <c r="F41" s="4">
        <f>SUM(B41:E41)</f>
        <v>1098.46</v>
      </c>
      <c r="G41" s="45">
        <v>19</v>
      </c>
      <c r="H41" s="45">
        <v>3</v>
      </c>
      <c r="I41" s="46">
        <v>50</v>
      </c>
      <c r="K41" s="176" t="s">
        <v>13</v>
      </c>
      <c r="L41" s="176">
        <v>23</v>
      </c>
      <c r="M41" s="176">
        <v>4</v>
      </c>
      <c r="N41" s="360">
        <f t="shared" si="10"/>
        <v>2357.2799999999997</v>
      </c>
    </row>
    <row r="42" spans="1:14" ht="15" x14ac:dyDescent="0.2">
      <c r="A42" s="41">
        <f t="shared" si="9"/>
        <v>43138</v>
      </c>
      <c r="B42" s="45">
        <v>320</v>
      </c>
      <c r="C42" s="45">
        <v>359.58</v>
      </c>
      <c r="D42" s="45">
        <v>490</v>
      </c>
      <c r="E42" s="45">
        <v>100</v>
      </c>
      <c r="F42" s="4">
        <f>SUM(B42:E42)</f>
        <v>1269.58</v>
      </c>
      <c r="G42" s="45">
        <v>27</v>
      </c>
      <c r="H42" s="45">
        <v>9</v>
      </c>
      <c r="I42" s="46">
        <v>100</v>
      </c>
      <c r="K42" s="176" t="s">
        <v>14</v>
      </c>
      <c r="L42" s="176">
        <v>10</v>
      </c>
      <c r="M42" s="176">
        <v>1</v>
      </c>
      <c r="N42" s="360">
        <f t="shared" si="10"/>
        <v>971.81999999999994</v>
      </c>
    </row>
    <row r="43" spans="1:14" ht="15" x14ac:dyDescent="0.2">
      <c r="A43" s="41">
        <f t="shared" si="9"/>
        <v>43139</v>
      </c>
      <c r="B43" s="45">
        <v>400</v>
      </c>
      <c r="C43" s="45">
        <v>93.52</v>
      </c>
      <c r="D43" s="45">
        <v>1130</v>
      </c>
      <c r="E43" s="45">
        <v>290</v>
      </c>
      <c r="F43" s="4">
        <f>SUM(B43:E43)</f>
        <v>1913.52</v>
      </c>
      <c r="G43" s="45">
        <v>32</v>
      </c>
      <c r="H43" s="45">
        <v>3</v>
      </c>
      <c r="I43" s="46">
        <v>290</v>
      </c>
    </row>
    <row r="44" spans="1:14" ht="22" thickBot="1" x14ac:dyDescent="0.25">
      <c r="A44" s="41">
        <f t="shared" si="9"/>
        <v>43140</v>
      </c>
      <c r="B44" s="45">
        <v>190</v>
      </c>
      <c r="C44" s="45">
        <v>399.49</v>
      </c>
      <c r="D44" s="45">
        <v>587.49</v>
      </c>
      <c r="E44" s="45">
        <v>100</v>
      </c>
      <c r="F44" s="4">
        <f>SUM(B44:E44)</f>
        <v>1276.98</v>
      </c>
      <c r="G44" s="45">
        <v>22</v>
      </c>
      <c r="H44" s="45">
        <v>8</v>
      </c>
      <c r="I44" s="46">
        <v>100</v>
      </c>
      <c r="L44" s="615">
        <f>L45+M45</f>
        <v>53</v>
      </c>
      <c r="M44" s="615"/>
    </row>
    <row r="45" spans="1:14" ht="16" thickBot="1" x14ac:dyDescent="0.25">
      <c r="A45" s="405"/>
      <c r="B45" s="407">
        <f>SUM(B40:B44)</f>
        <v>1450</v>
      </c>
      <c r="C45" s="407">
        <f t="shared" ref="C45:H45" si="11">SUM(C40:C44)</f>
        <v>1205.1500000000001</v>
      </c>
      <c r="D45" s="407">
        <f t="shared" si="11"/>
        <v>3897.49</v>
      </c>
      <c r="E45" s="407">
        <f t="shared" si="11"/>
        <v>710</v>
      </c>
      <c r="F45" s="407">
        <f t="shared" si="11"/>
        <v>7262.6399999999994</v>
      </c>
      <c r="G45" s="403">
        <f t="shared" si="11"/>
        <v>127</v>
      </c>
      <c r="H45" s="403">
        <f t="shared" si="11"/>
        <v>28</v>
      </c>
      <c r="I45" s="401">
        <f>SUM(I40:I44)</f>
        <v>710</v>
      </c>
      <c r="K45" s="5"/>
      <c r="L45" s="357">
        <f>SUM(L47:L51)</f>
        <v>43</v>
      </c>
      <c r="M45" s="357">
        <f>SUM(M47:M51)</f>
        <v>10</v>
      </c>
      <c r="N45" s="364">
        <f>SUM(N47:N51)</f>
        <v>4588.2</v>
      </c>
    </row>
    <row r="46" spans="1:14" ht="16" thickBot="1" x14ac:dyDescent="0.25">
      <c r="A46" s="406"/>
      <c r="B46" s="414"/>
      <c r="C46" s="414"/>
      <c r="D46" s="414"/>
      <c r="E46" s="414"/>
      <c r="F46" s="414"/>
      <c r="G46" s="415"/>
      <c r="H46" s="415"/>
      <c r="I46" s="416"/>
      <c r="K46" s="374" t="s">
        <v>286</v>
      </c>
      <c r="L46" s="359">
        <v>90</v>
      </c>
      <c r="M46" s="359">
        <v>71.819999999999993</v>
      </c>
      <c r="N46" s="5"/>
    </row>
    <row r="47" spans="1:14" ht="15" x14ac:dyDescent="0.2">
      <c r="A47" s="47">
        <f>A44+3</f>
        <v>43143</v>
      </c>
      <c r="B47" s="48">
        <v>200</v>
      </c>
      <c r="C47" s="49">
        <v>201.54</v>
      </c>
      <c r="D47" s="49">
        <v>450</v>
      </c>
      <c r="E47" s="49">
        <v>0</v>
      </c>
      <c r="F47" s="50">
        <f>SUM(B47:E47)</f>
        <v>851.54</v>
      </c>
      <c r="G47" s="49">
        <v>17</v>
      </c>
      <c r="H47" s="49">
        <v>5</v>
      </c>
      <c r="I47" s="51">
        <v>0</v>
      </c>
      <c r="K47" s="176" t="s">
        <v>10</v>
      </c>
      <c r="L47" s="176">
        <v>0</v>
      </c>
      <c r="M47" s="176">
        <v>0</v>
      </c>
      <c r="N47" s="360">
        <f>L47*$L$10+M47*$M$10</f>
        <v>0</v>
      </c>
    </row>
    <row r="48" spans="1:14" ht="16" thickBot="1" x14ac:dyDescent="0.25">
      <c r="A48" s="52">
        <f>A47+1</f>
        <v>43144</v>
      </c>
      <c r="B48" s="45">
        <v>820</v>
      </c>
      <c r="C48" s="45">
        <v>81.319999999999993</v>
      </c>
      <c r="D48" s="45">
        <v>680</v>
      </c>
      <c r="E48" s="5">
        <v>150</v>
      </c>
      <c r="F48" s="53">
        <f>SUM(B48:E48)</f>
        <v>1731.32</v>
      </c>
      <c r="G48" s="45">
        <v>30</v>
      </c>
      <c r="H48" s="45">
        <v>2</v>
      </c>
      <c r="I48" s="46">
        <v>150</v>
      </c>
      <c r="K48" s="176" t="s">
        <v>11</v>
      </c>
      <c r="L48" s="176">
        <v>9</v>
      </c>
      <c r="M48" s="176">
        <v>3</v>
      </c>
      <c r="N48" s="360">
        <f t="shared" ref="N48:N51" si="12">L48*$L$10+M48*$M$10</f>
        <v>1025.46</v>
      </c>
    </row>
    <row r="49" spans="1:14" ht="16" thickBot="1" x14ac:dyDescent="0.25">
      <c r="A49" s="52">
        <f>A48+1</f>
        <v>43145</v>
      </c>
      <c r="B49" s="54">
        <v>420</v>
      </c>
      <c r="C49" s="45">
        <v>318.3</v>
      </c>
      <c r="D49" s="45">
        <v>480</v>
      </c>
      <c r="E49" s="45">
        <v>100</v>
      </c>
      <c r="F49" s="53">
        <f>SUM(B49:E49)</f>
        <v>1318.3</v>
      </c>
      <c r="G49" s="45">
        <v>26</v>
      </c>
      <c r="H49" s="45">
        <v>8</v>
      </c>
      <c r="I49" s="46">
        <v>100</v>
      </c>
      <c r="K49" s="176" t="s">
        <v>12</v>
      </c>
      <c r="L49" s="176">
        <v>6</v>
      </c>
      <c r="M49" s="176">
        <v>5</v>
      </c>
      <c r="N49" s="360">
        <f t="shared" si="12"/>
        <v>899.09999999999991</v>
      </c>
    </row>
    <row r="50" spans="1:14" ht="16" thickBot="1" x14ac:dyDescent="0.25">
      <c r="A50" s="52">
        <f>A49+1</f>
        <v>43146</v>
      </c>
      <c r="B50" s="54">
        <v>680</v>
      </c>
      <c r="C50" s="45">
        <v>84.9</v>
      </c>
      <c r="D50" s="45">
        <v>850</v>
      </c>
      <c r="E50" s="45">
        <v>140</v>
      </c>
      <c r="F50" s="53">
        <f>SUM(B50:E50)</f>
        <v>1754.9</v>
      </c>
      <c r="G50" s="45">
        <v>29</v>
      </c>
      <c r="H50" s="45">
        <v>2</v>
      </c>
      <c r="I50" s="46">
        <v>140</v>
      </c>
      <c r="K50" s="176" t="s">
        <v>13</v>
      </c>
      <c r="L50" s="176">
        <v>14</v>
      </c>
      <c r="M50" s="176">
        <v>1</v>
      </c>
      <c r="N50" s="360">
        <f t="shared" si="12"/>
        <v>1331.82</v>
      </c>
    </row>
    <row r="51" spans="1:14" ht="16" thickBot="1" x14ac:dyDescent="0.25">
      <c r="A51" s="52">
        <f>A50+1</f>
        <v>43147</v>
      </c>
      <c r="B51" s="55">
        <v>260</v>
      </c>
      <c r="C51" s="56">
        <v>79.56</v>
      </c>
      <c r="D51" s="56">
        <v>1010</v>
      </c>
      <c r="E51" s="56">
        <v>50</v>
      </c>
      <c r="F51" s="57">
        <f>SUM(B51:E51)</f>
        <v>1399.56</v>
      </c>
      <c r="G51" s="56">
        <v>24</v>
      </c>
      <c r="H51" s="56">
        <v>2</v>
      </c>
      <c r="I51" s="58">
        <v>50</v>
      </c>
      <c r="K51" s="176" t="s">
        <v>14</v>
      </c>
      <c r="L51" s="176">
        <v>14</v>
      </c>
      <c r="M51" s="176">
        <v>1</v>
      </c>
      <c r="N51" s="360">
        <f t="shared" si="12"/>
        <v>1331.82</v>
      </c>
    </row>
    <row r="52" spans="1:14" ht="15" x14ac:dyDescent="0.15">
      <c r="A52" s="17"/>
      <c r="B52" s="412">
        <f t="shared" ref="B52:I52" si="13">SUM(B47:B51)</f>
        <v>2380</v>
      </c>
      <c r="C52" s="412">
        <f t="shared" si="13"/>
        <v>765.62000000000012</v>
      </c>
      <c r="D52" s="412">
        <f t="shared" si="13"/>
        <v>3470</v>
      </c>
      <c r="E52" s="412">
        <f t="shared" si="13"/>
        <v>440</v>
      </c>
      <c r="F52" s="412">
        <f t="shared" si="13"/>
        <v>7055.619999999999</v>
      </c>
      <c r="G52" s="403">
        <f t="shared" si="13"/>
        <v>126</v>
      </c>
      <c r="H52" s="403">
        <f t="shared" si="13"/>
        <v>19</v>
      </c>
      <c r="I52" s="401">
        <f t="shared" si="13"/>
        <v>440</v>
      </c>
    </row>
    <row r="53" spans="1:14" ht="22" thickBot="1" x14ac:dyDescent="0.2">
      <c r="A53" s="59"/>
      <c r="B53" s="413"/>
      <c r="C53" s="413"/>
      <c r="D53" s="413"/>
      <c r="E53" s="413"/>
      <c r="F53" s="413"/>
      <c r="G53" s="404"/>
      <c r="H53" s="404"/>
      <c r="I53" s="402"/>
      <c r="L53" s="615">
        <f>L54+M54</f>
        <v>41</v>
      </c>
      <c r="M53" s="615"/>
    </row>
    <row r="54" spans="1:14" ht="16" thickBot="1" x14ac:dyDescent="0.25">
      <c r="A54" s="60">
        <f>A51+3</f>
        <v>43150</v>
      </c>
      <c r="B54" s="24">
        <v>470</v>
      </c>
      <c r="C54" s="24">
        <v>190.28</v>
      </c>
      <c r="D54" s="24">
        <v>930</v>
      </c>
      <c r="E54" s="24">
        <v>190</v>
      </c>
      <c r="F54" s="57">
        <f>SUM(B54:E54)</f>
        <v>1780.28</v>
      </c>
      <c r="G54" s="6">
        <v>33</v>
      </c>
      <c r="H54" s="6">
        <v>4</v>
      </c>
      <c r="I54" s="7">
        <v>190</v>
      </c>
      <c r="K54" s="5"/>
      <c r="L54" s="357">
        <f>SUM(L56:L60)</f>
        <v>38</v>
      </c>
      <c r="M54" s="357">
        <f>SUM(M56:M60)</f>
        <v>3</v>
      </c>
      <c r="N54" s="364">
        <f>SUM(N56:N60)</f>
        <v>3635.46</v>
      </c>
    </row>
    <row r="55" spans="1:14" ht="16" thickBot="1" x14ac:dyDescent="0.25">
      <c r="A55" s="61">
        <f>A54+1</f>
        <v>43151</v>
      </c>
      <c r="B55" s="54">
        <v>440</v>
      </c>
      <c r="C55" s="54">
        <v>162.63999999999999</v>
      </c>
      <c r="D55" s="54">
        <v>990</v>
      </c>
      <c r="E55" s="54">
        <v>190</v>
      </c>
      <c r="F55" s="57">
        <f>SUM(B55:E55)</f>
        <v>1782.6399999999999</v>
      </c>
      <c r="G55" s="45">
        <v>31</v>
      </c>
      <c r="H55" s="45">
        <v>4</v>
      </c>
      <c r="I55" s="46">
        <v>190</v>
      </c>
      <c r="K55" s="374" t="s">
        <v>255</v>
      </c>
      <c r="L55" s="359">
        <v>90</v>
      </c>
      <c r="M55" s="359">
        <v>71.819999999999993</v>
      </c>
      <c r="N55" s="5"/>
    </row>
    <row r="56" spans="1:14" ht="16" thickBot="1" x14ac:dyDescent="0.25">
      <c r="A56" s="61">
        <f>A55+1</f>
        <v>43152</v>
      </c>
      <c r="B56" s="54">
        <v>290</v>
      </c>
      <c r="C56" s="54">
        <v>155.6</v>
      </c>
      <c r="D56" s="54">
        <v>670</v>
      </c>
      <c r="E56" s="54">
        <v>370</v>
      </c>
      <c r="F56" s="57">
        <f>SUM(B56:E56)</f>
        <v>1485.6</v>
      </c>
      <c r="G56" s="45">
        <v>27</v>
      </c>
      <c r="H56" s="45">
        <v>4</v>
      </c>
      <c r="I56" s="46">
        <v>370</v>
      </c>
      <c r="K56" s="176" t="s">
        <v>10</v>
      </c>
      <c r="L56" s="176">
        <v>7</v>
      </c>
      <c r="M56" s="176">
        <v>1</v>
      </c>
      <c r="N56" s="360">
        <f>L56*$L$10+M56*$M$10</f>
        <v>701.81999999999994</v>
      </c>
    </row>
    <row r="57" spans="1:14" ht="16" thickBot="1" x14ac:dyDescent="0.25">
      <c r="A57" s="61">
        <f>A56+1</f>
        <v>43153</v>
      </c>
      <c r="B57" s="54">
        <v>720</v>
      </c>
      <c r="C57" s="54">
        <v>387.6</v>
      </c>
      <c r="D57" s="54">
        <v>630</v>
      </c>
      <c r="E57" s="54">
        <v>100</v>
      </c>
      <c r="F57" s="57">
        <f>SUM(B57:E57)</f>
        <v>1837.6</v>
      </c>
      <c r="G57" s="45">
        <v>34</v>
      </c>
      <c r="H57" s="45">
        <v>8</v>
      </c>
      <c r="I57" s="46">
        <v>100</v>
      </c>
      <c r="K57" s="176" t="s">
        <v>11</v>
      </c>
      <c r="L57" s="176">
        <v>25</v>
      </c>
      <c r="M57" s="176">
        <v>1</v>
      </c>
      <c r="N57" s="360">
        <f t="shared" ref="N57:N60" si="14">L57*$L$10+M57*$M$10</f>
        <v>2321.8200000000002</v>
      </c>
    </row>
    <row r="58" spans="1:14" ht="16" thickBot="1" x14ac:dyDescent="0.25">
      <c r="A58" s="62">
        <f>A57+1</f>
        <v>43154</v>
      </c>
      <c r="B58" s="54">
        <v>380</v>
      </c>
      <c r="C58" s="54">
        <v>340</v>
      </c>
      <c r="D58" s="54">
        <v>650</v>
      </c>
      <c r="E58" s="54">
        <v>140</v>
      </c>
      <c r="F58" s="57">
        <f>SUM(B58:E58)</f>
        <v>1510</v>
      </c>
      <c r="G58" s="45">
        <v>27</v>
      </c>
      <c r="H58" s="45">
        <v>6</v>
      </c>
      <c r="I58" s="46">
        <v>150</v>
      </c>
      <c r="K58" s="176" t="s">
        <v>12</v>
      </c>
      <c r="L58" s="176">
        <v>6</v>
      </c>
      <c r="M58" s="176">
        <v>1</v>
      </c>
      <c r="N58" s="360">
        <f t="shared" si="14"/>
        <v>611.81999999999994</v>
      </c>
    </row>
    <row r="59" spans="1:14" ht="15" x14ac:dyDescent="0.2">
      <c r="A59" s="411"/>
      <c r="B59" s="412">
        <f t="shared" ref="B59:I59" si="15">SUM(B54:B58)</f>
        <v>2300</v>
      </c>
      <c r="C59" s="412">
        <f t="shared" si="15"/>
        <v>1236.1199999999999</v>
      </c>
      <c r="D59" s="412">
        <f t="shared" si="15"/>
        <v>3870</v>
      </c>
      <c r="E59" s="412">
        <f t="shared" si="15"/>
        <v>990</v>
      </c>
      <c r="F59" s="412">
        <f t="shared" si="15"/>
        <v>8396.1200000000008</v>
      </c>
      <c r="G59" s="403">
        <f t="shared" si="15"/>
        <v>152</v>
      </c>
      <c r="H59" s="403">
        <f t="shared" si="15"/>
        <v>26</v>
      </c>
      <c r="I59" s="401">
        <f t="shared" si="15"/>
        <v>1000</v>
      </c>
      <c r="K59" s="176" t="s">
        <v>13</v>
      </c>
      <c r="L59" s="176"/>
      <c r="M59" s="176"/>
      <c r="N59" s="360">
        <f t="shared" si="14"/>
        <v>0</v>
      </c>
    </row>
    <row r="60" spans="1:14" ht="16" thickBot="1" x14ac:dyDescent="0.25">
      <c r="A60" s="411"/>
      <c r="B60" s="413"/>
      <c r="C60" s="413"/>
      <c r="D60" s="413"/>
      <c r="E60" s="413"/>
      <c r="F60" s="413"/>
      <c r="G60" s="404"/>
      <c r="H60" s="404"/>
      <c r="I60" s="402"/>
      <c r="K60" s="176" t="s">
        <v>14</v>
      </c>
      <c r="L60" s="176"/>
      <c r="M60" s="176"/>
      <c r="N60" s="360">
        <f t="shared" si="14"/>
        <v>0</v>
      </c>
    </row>
    <row r="61" spans="1:14" ht="16" thickBot="1" x14ac:dyDescent="0.25">
      <c r="A61" s="61">
        <f>A58+3</f>
        <v>43157</v>
      </c>
      <c r="B61" s="54">
        <v>90</v>
      </c>
      <c r="C61" s="54">
        <v>159.12</v>
      </c>
      <c r="D61" s="54">
        <v>500</v>
      </c>
      <c r="E61" s="54">
        <v>50</v>
      </c>
      <c r="F61" s="57">
        <f>SUM(B61:E61)</f>
        <v>799.12</v>
      </c>
      <c r="G61" s="45">
        <v>14</v>
      </c>
      <c r="H61" s="45">
        <v>4</v>
      </c>
      <c r="I61" s="46">
        <v>50</v>
      </c>
    </row>
    <row r="62" spans="1:14" ht="22" thickBot="1" x14ac:dyDescent="0.25">
      <c r="A62" s="62">
        <f>A61+1</f>
        <v>43158</v>
      </c>
      <c r="B62" s="54">
        <v>260</v>
      </c>
      <c r="C62" s="54">
        <v>245.36</v>
      </c>
      <c r="D62" s="54">
        <v>380</v>
      </c>
      <c r="E62" s="54">
        <v>170</v>
      </c>
      <c r="F62" s="57">
        <f>SUM(B62:E62)</f>
        <v>1055.3600000000001</v>
      </c>
      <c r="G62" s="45">
        <v>21</v>
      </c>
      <c r="H62" s="45">
        <v>6</v>
      </c>
      <c r="I62" s="46">
        <v>170</v>
      </c>
      <c r="L62" s="615">
        <f>L63+M63</f>
        <v>29</v>
      </c>
      <c r="M62" s="615"/>
    </row>
    <row r="63" spans="1:14" ht="16" thickBot="1" x14ac:dyDescent="0.25">
      <c r="A63" s="62">
        <f>A62+1</f>
        <v>43159</v>
      </c>
      <c r="B63" s="6">
        <v>380</v>
      </c>
      <c r="C63" s="6">
        <v>347.91</v>
      </c>
      <c r="D63" s="6">
        <v>362.67</v>
      </c>
      <c r="E63" s="6">
        <v>70</v>
      </c>
      <c r="F63" s="4">
        <f>SUM(B63:E63)</f>
        <v>1160.5800000000002</v>
      </c>
      <c r="G63" s="6">
        <v>24</v>
      </c>
      <c r="H63" s="6">
        <v>9</v>
      </c>
      <c r="I63" s="7">
        <v>70</v>
      </c>
      <c r="K63" s="5"/>
      <c r="L63" s="628">
        <v>25</v>
      </c>
      <c r="M63" s="628">
        <v>4</v>
      </c>
    </row>
    <row r="64" spans="1:14" ht="15" x14ac:dyDescent="0.2">
      <c r="A64" s="411"/>
      <c r="B64" s="412">
        <f t="shared" ref="B64:I64" si="16">SUM(B61:B63)</f>
        <v>730</v>
      </c>
      <c r="C64" s="412">
        <f t="shared" si="16"/>
        <v>752.3900000000001</v>
      </c>
      <c r="D64" s="412">
        <f t="shared" si="16"/>
        <v>1242.67</v>
      </c>
      <c r="E64" s="412">
        <f t="shared" si="16"/>
        <v>290</v>
      </c>
      <c r="F64" s="412">
        <f t="shared" si="16"/>
        <v>3015.0600000000004</v>
      </c>
      <c r="G64" s="403">
        <f t="shared" si="16"/>
        <v>59</v>
      </c>
      <c r="H64" s="403">
        <f t="shared" si="16"/>
        <v>19</v>
      </c>
      <c r="I64" s="401">
        <f t="shared" si="16"/>
        <v>290</v>
      </c>
      <c r="K64" s="375" t="s">
        <v>284</v>
      </c>
      <c r="L64" s="372">
        <v>90</v>
      </c>
      <c r="M64" s="372">
        <v>71.819999999999993</v>
      </c>
      <c r="N64" s="371">
        <v>2537.2800000000002</v>
      </c>
    </row>
    <row r="65" spans="1:14" ht="16" thickBot="1" x14ac:dyDescent="0.25">
      <c r="A65" s="411"/>
      <c r="B65" s="413"/>
      <c r="C65" s="413"/>
      <c r="D65" s="413"/>
      <c r="E65" s="413"/>
      <c r="F65" s="413"/>
      <c r="G65" s="404"/>
      <c r="H65" s="404"/>
      <c r="I65" s="402"/>
      <c r="K65" s="176" t="s">
        <v>10</v>
      </c>
      <c r="L65" s="629"/>
      <c r="M65" s="629"/>
      <c r="N65" s="360">
        <f>L65*$L$10+M65*$M$10</f>
        <v>0</v>
      </c>
    </row>
    <row r="66" spans="1:14" ht="15" x14ac:dyDescent="0.2">
      <c r="A66" s="41">
        <v>43160</v>
      </c>
      <c r="B66" s="45">
        <v>340</v>
      </c>
      <c r="C66" s="45">
        <v>372.82</v>
      </c>
      <c r="D66" s="45">
        <v>940</v>
      </c>
      <c r="E66" s="45">
        <v>0</v>
      </c>
      <c r="F66" s="4">
        <f>SUM(B66:E66)</f>
        <v>1652.82</v>
      </c>
      <c r="G66" s="45">
        <v>27</v>
      </c>
      <c r="H66" s="45">
        <v>7</v>
      </c>
      <c r="I66" s="46">
        <v>100</v>
      </c>
      <c r="K66" s="6" t="s">
        <v>11</v>
      </c>
      <c r="L66" s="630"/>
      <c r="M66" s="630"/>
      <c r="N66" s="360">
        <f t="shared" ref="N66:N69" si="17">L66*$L$10+M66*$M$10</f>
        <v>0</v>
      </c>
    </row>
    <row r="67" spans="1:14" ht="16" thickBot="1" x14ac:dyDescent="0.25">
      <c r="A67" s="41">
        <f t="shared" ref="A67:A74" si="18">A66+1</f>
        <v>43161</v>
      </c>
      <c r="B67" s="45">
        <v>350</v>
      </c>
      <c r="C67" s="45">
        <v>86.66</v>
      </c>
      <c r="D67" s="45">
        <v>940</v>
      </c>
      <c r="E67" s="45">
        <v>90</v>
      </c>
      <c r="F67" s="4">
        <f>SUM(B67:E67)</f>
        <v>1466.6599999999999</v>
      </c>
      <c r="G67" s="45">
        <v>25</v>
      </c>
      <c r="H67" s="45">
        <v>2</v>
      </c>
      <c r="I67" s="46">
        <v>100</v>
      </c>
      <c r="K67" s="6" t="s">
        <v>12</v>
      </c>
      <c r="L67" s="9">
        <v>9</v>
      </c>
      <c r="M67" s="9">
        <v>3</v>
      </c>
      <c r="N67" s="360">
        <f t="shared" si="17"/>
        <v>1025.46</v>
      </c>
    </row>
    <row r="68" spans="1:14" ht="15" x14ac:dyDescent="0.2">
      <c r="A68" s="405"/>
      <c r="B68" s="407">
        <f t="shared" ref="B68:I68" si="19">SUM(B66:B67)</f>
        <v>690</v>
      </c>
      <c r="C68" s="407">
        <f t="shared" si="19"/>
        <v>459.48</v>
      </c>
      <c r="D68" s="407">
        <f t="shared" si="19"/>
        <v>1880</v>
      </c>
      <c r="E68" s="407">
        <f t="shared" si="19"/>
        <v>90</v>
      </c>
      <c r="F68" s="407">
        <f t="shared" si="19"/>
        <v>3119.4799999999996</v>
      </c>
      <c r="G68" s="403">
        <f t="shared" si="19"/>
        <v>52</v>
      </c>
      <c r="H68" s="403">
        <f t="shared" si="19"/>
        <v>9</v>
      </c>
      <c r="I68" s="409">
        <f t="shared" si="19"/>
        <v>200</v>
      </c>
      <c r="K68" s="6" t="s">
        <v>13</v>
      </c>
      <c r="L68" s="9">
        <v>9</v>
      </c>
      <c r="M68" s="9">
        <v>1</v>
      </c>
      <c r="N68" s="360">
        <f t="shared" si="17"/>
        <v>881.81999999999994</v>
      </c>
    </row>
    <row r="69" spans="1:14" ht="16" thickBot="1" x14ac:dyDescent="0.25">
      <c r="A69" s="406"/>
      <c r="B69" s="408"/>
      <c r="C69" s="408"/>
      <c r="D69" s="408"/>
      <c r="E69" s="408"/>
      <c r="F69" s="408"/>
      <c r="G69" s="404"/>
      <c r="H69" s="404"/>
      <c r="I69" s="410"/>
      <c r="K69" s="6" t="s">
        <v>14</v>
      </c>
      <c r="L69" s="9">
        <v>7</v>
      </c>
      <c r="M69" s="9"/>
      <c r="N69" s="360">
        <f t="shared" si="17"/>
        <v>630</v>
      </c>
    </row>
    <row r="70" spans="1:14" ht="15" x14ac:dyDescent="0.2">
      <c r="A70" s="41">
        <f>A67+3</f>
        <v>43164</v>
      </c>
      <c r="B70" s="45">
        <v>470</v>
      </c>
      <c r="C70" s="45">
        <v>201.54</v>
      </c>
      <c r="D70" s="45">
        <v>1300</v>
      </c>
      <c r="E70" s="45">
        <v>200</v>
      </c>
      <c r="F70" s="8">
        <f>SUM(B70:E70)</f>
        <v>2171.54</v>
      </c>
      <c r="G70" s="45">
        <v>36</v>
      </c>
      <c r="H70" s="45">
        <v>5</v>
      </c>
      <c r="I70" s="46">
        <v>210</v>
      </c>
    </row>
    <row r="71" spans="1:14" ht="15" x14ac:dyDescent="0.2">
      <c r="A71" s="41">
        <f t="shared" si="18"/>
        <v>43165</v>
      </c>
      <c r="B71" s="45">
        <v>360</v>
      </c>
      <c r="C71" s="45">
        <v>153.13999999999999</v>
      </c>
      <c r="D71" s="45">
        <v>800</v>
      </c>
      <c r="E71" s="45">
        <v>50</v>
      </c>
      <c r="F71" s="8">
        <f>SUM(B71:E71)</f>
        <v>1363.1399999999999</v>
      </c>
      <c r="G71" s="45">
        <v>22</v>
      </c>
      <c r="H71" s="45">
        <v>3</v>
      </c>
      <c r="I71" s="45">
        <v>50</v>
      </c>
    </row>
    <row r="72" spans="1:14" ht="22" thickBot="1" x14ac:dyDescent="0.25">
      <c r="A72" s="41">
        <f t="shared" si="18"/>
        <v>43166</v>
      </c>
      <c r="B72" s="45">
        <v>380</v>
      </c>
      <c r="C72" s="45">
        <v>380.49</v>
      </c>
      <c r="D72" s="45">
        <v>510</v>
      </c>
      <c r="E72" s="45">
        <v>50</v>
      </c>
      <c r="F72" s="8">
        <f>SUM(B72:E72)</f>
        <v>1320.49</v>
      </c>
      <c r="G72" s="45">
        <v>26</v>
      </c>
      <c r="H72" s="45">
        <v>10</v>
      </c>
      <c r="I72" s="45">
        <v>50</v>
      </c>
      <c r="K72" s="12"/>
      <c r="L72" s="615">
        <f>L73+M73</f>
        <v>161.82</v>
      </c>
      <c r="M72" s="615"/>
    </row>
    <row r="73" spans="1:14" ht="15" x14ac:dyDescent="0.2">
      <c r="A73" s="41">
        <f t="shared" si="18"/>
        <v>43167</v>
      </c>
      <c r="B73" s="45">
        <v>340</v>
      </c>
      <c r="C73" s="45">
        <v>275.12</v>
      </c>
      <c r="D73" s="45">
        <v>1360</v>
      </c>
      <c r="E73" s="45">
        <v>50</v>
      </c>
      <c r="F73" s="8">
        <f>SUM(B73:E73)</f>
        <v>2025.12</v>
      </c>
      <c r="G73" s="45">
        <v>33</v>
      </c>
      <c r="H73" s="45">
        <v>6</v>
      </c>
      <c r="I73" s="45">
        <v>50</v>
      </c>
      <c r="K73" s="375" t="s">
        <v>287</v>
      </c>
      <c r="L73" s="372">
        <v>90</v>
      </c>
      <c r="M73" s="372">
        <v>71.819999999999993</v>
      </c>
      <c r="N73" s="371">
        <f>SUM(N74:N78)</f>
        <v>3112.74</v>
      </c>
    </row>
    <row r="74" spans="1:14" ht="16" thickBot="1" x14ac:dyDescent="0.25">
      <c r="A74" s="41">
        <f t="shared" si="18"/>
        <v>43168</v>
      </c>
      <c r="B74" s="6">
        <v>550</v>
      </c>
      <c r="C74" s="6">
        <v>118.46</v>
      </c>
      <c r="D74" s="6">
        <v>930</v>
      </c>
      <c r="E74" s="6">
        <v>70</v>
      </c>
      <c r="F74" s="8">
        <f>SUM(B74:E74)</f>
        <v>1668.46</v>
      </c>
      <c r="G74" s="6">
        <v>24</v>
      </c>
      <c r="H74" s="6">
        <v>4</v>
      </c>
      <c r="I74" s="7">
        <v>50</v>
      </c>
      <c r="K74" s="176" t="s">
        <v>10</v>
      </c>
      <c r="L74" s="291">
        <v>9</v>
      </c>
      <c r="M74" s="291">
        <v>2</v>
      </c>
      <c r="N74" s="360">
        <f>L74*$L$73+M74*$M$73</f>
        <v>953.64</v>
      </c>
    </row>
    <row r="75" spans="1:14" ht="15" x14ac:dyDescent="0.2">
      <c r="A75" s="405"/>
      <c r="B75" s="407">
        <f t="shared" ref="B75:I75" si="20">SUM(B70:B74)</f>
        <v>2100</v>
      </c>
      <c r="C75" s="407">
        <f t="shared" si="20"/>
        <v>1128.75</v>
      </c>
      <c r="D75" s="407">
        <f t="shared" si="20"/>
        <v>4900</v>
      </c>
      <c r="E75" s="407">
        <f t="shared" si="20"/>
        <v>420</v>
      </c>
      <c r="F75" s="407">
        <f t="shared" si="20"/>
        <v>8548.75</v>
      </c>
      <c r="G75" s="403">
        <f t="shared" si="20"/>
        <v>141</v>
      </c>
      <c r="H75" s="403">
        <f t="shared" si="20"/>
        <v>28</v>
      </c>
      <c r="I75" s="401">
        <f t="shared" si="20"/>
        <v>410</v>
      </c>
      <c r="K75" s="6" t="s">
        <v>11</v>
      </c>
      <c r="L75" s="9">
        <v>20</v>
      </c>
      <c r="M75" s="9">
        <v>5</v>
      </c>
      <c r="N75" s="360">
        <f>L75*$L$73+M75*$M$73</f>
        <v>2159.1</v>
      </c>
    </row>
    <row r="76" spans="1:14" ht="16" thickBot="1" x14ac:dyDescent="0.25">
      <c r="A76" s="406"/>
      <c r="B76" s="414"/>
      <c r="C76" s="414"/>
      <c r="D76" s="414"/>
      <c r="E76" s="414"/>
      <c r="F76" s="408"/>
      <c r="G76" s="415"/>
      <c r="H76" s="415"/>
      <c r="I76" s="416"/>
      <c r="K76" s="6" t="s">
        <v>12</v>
      </c>
      <c r="L76" s="76"/>
      <c r="M76" s="76"/>
      <c r="N76" s="203">
        <f>L76*$D$47+M76*$E$47</f>
        <v>0</v>
      </c>
    </row>
    <row r="77" spans="1:14" ht="15" x14ac:dyDescent="0.2">
      <c r="A77" s="47">
        <f>A74+3</f>
        <v>43171</v>
      </c>
      <c r="B77" s="48">
        <v>100</v>
      </c>
      <c r="C77" s="49">
        <v>121.98</v>
      </c>
      <c r="D77" s="49">
        <v>1000</v>
      </c>
      <c r="E77" s="49">
        <v>0</v>
      </c>
      <c r="F77" s="8">
        <f>SUM(B77:E77)</f>
        <v>1221.98</v>
      </c>
      <c r="G77" s="49">
        <v>21</v>
      </c>
      <c r="H77" s="49">
        <v>3</v>
      </c>
      <c r="I77" s="51">
        <v>0</v>
      </c>
      <c r="K77" s="6" t="s">
        <v>13</v>
      </c>
      <c r="L77" s="76"/>
      <c r="M77" s="76"/>
      <c r="N77" s="203">
        <f>L77*$D$47+M77*$E$47</f>
        <v>0</v>
      </c>
    </row>
    <row r="78" spans="1:14" ht="16" thickBot="1" x14ac:dyDescent="0.25">
      <c r="A78" s="52">
        <f>A77+1</f>
        <v>43172</v>
      </c>
      <c r="B78" s="54">
        <v>140</v>
      </c>
      <c r="C78" s="45">
        <v>160.88</v>
      </c>
      <c r="D78" s="45">
        <v>580</v>
      </c>
      <c r="E78" s="45">
        <v>50</v>
      </c>
      <c r="F78" s="8">
        <f>SUM(B78:E78)</f>
        <v>930.88</v>
      </c>
      <c r="G78" s="45">
        <v>18</v>
      </c>
      <c r="H78" s="45">
        <v>5</v>
      </c>
      <c r="I78" s="46">
        <v>50</v>
      </c>
      <c r="K78" s="6" t="s">
        <v>14</v>
      </c>
      <c r="L78" s="76"/>
      <c r="M78" s="76"/>
      <c r="N78" s="203">
        <f>L78*$D$47+M78*$E$47</f>
        <v>0</v>
      </c>
    </row>
    <row r="79" spans="1:14" ht="16" thickBot="1" x14ac:dyDescent="0.25">
      <c r="A79" s="52">
        <f>A78+1</f>
        <v>43173</v>
      </c>
      <c r="B79" s="54">
        <v>50</v>
      </c>
      <c r="C79" s="45">
        <v>409.58</v>
      </c>
      <c r="D79" s="45">
        <v>290</v>
      </c>
      <c r="E79" s="45">
        <v>240</v>
      </c>
      <c r="F79" s="8">
        <f>SUM(B79:E79)</f>
        <v>989.57999999999993</v>
      </c>
      <c r="G79" s="45">
        <v>20</v>
      </c>
      <c r="H79" s="45">
        <v>11</v>
      </c>
      <c r="I79" s="46">
        <v>250</v>
      </c>
    </row>
    <row r="80" spans="1:14" ht="16" thickBot="1" x14ac:dyDescent="0.25">
      <c r="A80" s="52">
        <f>A79+1</f>
        <v>43174</v>
      </c>
      <c r="B80" s="54">
        <v>340</v>
      </c>
      <c r="C80" s="45">
        <v>235.86</v>
      </c>
      <c r="D80" s="45">
        <v>1230</v>
      </c>
      <c r="E80" s="45">
        <v>50</v>
      </c>
      <c r="F80" s="8">
        <f>SUM(B80:E80)</f>
        <v>1855.8600000000001</v>
      </c>
      <c r="G80" s="45">
        <v>31</v>
      </c>
      <c r="H80" s="45">
        <v>5</v>
      </c>
      <c r="I80" s="46">
        <v>50</v>
      </c>
    </row>
    <row r="81" spans="1:14" ht="16" thickBot="1" x14ac:dyDescent="0.25">
      <c r="A81" s="52">
        <f>A80+1</f>
        <v>43175</v>
      </c>
      <c r="B81" s="55">
        <v>380</v>
      </c>
      <c r="C81" s="56">
        <v>84.12</v>
      </c>
      <c r="D81" s="56">
        <v>580</v>
      </c>
      <c r="E81" s="56">
        <v>0</v>
      </c>
      <c r="F81" s="8">
        <f>SUM(B81:E81)</f>
        <v>1044.1199999999999</v>
      </c>
      <c r="G81" s="56">
        <v>16</v>
      </c>
      <c r="H81" s="56">
        <v>2</v>
      </c>
      <c r="I81" s="58">
        <v>0</v>
      </c>
    </row>
    <row r="82" spans="1:14" ht="22" thickBot="1" x14ac:dyDescent="0.25">
      <c r="A82" s="405"/>
      <c r="B82" s="418">
        <f>SUM(B77:B81)</f>
        <v>1010</v>
      </c>
      <c r="C82" s="418">
        <f t="shared" ref="C82:H82" si="21">SUM(C77:C81)</f>
        <v>1012.4200000000001</v>
      </c>
      <c r="D82" s="418">
        <f t="shared" si="21"/>
        <v>3680</v>
      </c>
      <c r="E82" s="418">
        <f t="shared" si="21"/>
        <v>340</v>
      </c>
      <c r="F82" s="418">
        <f t="shared" si="21"/>
        <v>6042.42</v>
      </c>
      <c r="G82" s="419">
        <f t="shared" si="21"/>
        <v>106</v>
      </c>
      <c r="H82" s="419">
        <f t="shared" si="21"/>
        <v>26</v>
      </c>
      <c r="I82" s="418">
        <f>SUM(I77:I81)</f>
        <v>350</v>
      </c>
      <c r="K82" s="12"/>
      <c r="L82" s="615">
        <f>L83+M83</f>
        <v>161.82</v>
      </c>
      <c r="M82" s="615"/>
    </row>
    <row r="83" spans="1:14" ht="16" thickBot="1" x14ac:dyDescent="0.25">
      <c r="A83" s="417"/>
      <c r="B83" s="408"/>
      <c r="C83" s="408"/>
      <c r="D83" s="408"/>
      <c r="E83" s="408"/>
      <c r="F83" s="408"/>
      <c r="G83" s="420"/>
      <c r="H83" s="420"/>
      <c r="I83" s="408"/>
      <c r="K83" s="375" t="s">
        <v>274</v>
      </c>
      <c r="L83" s="372">
        <v>90</v>
      </c>
      <c r="M83" s="372">
        <v>71.819999999999993</v>
      </c>
      <c r="N83" s="371">
        <f>SUM(N84:N88)</f>
        <v>7307.28</v>
      </c>
    </row>
    <row r="84" spans="1:14" ht="15" x14ac:dyDescent="0.2">
      <c r="A84" s="139">
        <f>A81+3</f>
        <v>43178</v>
      </c>
      <c r="B84" s="48">
        <v>560</v>
      </c>
      <c r="C84" s="49">
        <v>127.32</v>
      </c>
      <c r="D84" s="49">
        <v>920</v>
      </c>
      <c r="E84" s="49">
        <v>100</v>
      </c>
      <c r="F84" s="140">
        <f>SUM(B84:E84)</f>
        <v>1707.32</v>
      </c>
      <c r="G84" s="49">
        <v>31</v>
      </c>
      <c r="H84" s="49">
        <v>3</v>
      </c>
      <c r="I84" s="51">
        <v>100</v>
      </c>
      <c r="K84" s="176" t="s">
        <v>10</v>
      </c>
      <c r="L84" s="291">
        <v>36</v>
      </c>
      <c r="M84" s="291">
        <v>4</v>
      </c>
      <c r="N84" s="360">
        <f>L84*$L$73+M84*$M$73</f>
        <v>3527.2799999999997</v>
      </c>
    </row>
    <row r="85" spans="1:14" ht="15" x14ac:dyDescent="0.2">
      <c r="A85" s="139">
        <f>A84+1</f>
        <v>43179</v>
      </c>
      <c r="B85" s="24">
        <v>190</v>
      </c>
      <c r="C85" s="6">
        <v>112.48</v>
      </c>
      <c r="D85" s="6">
        <v>670</v>
      </c>
      <c r="E85" s="6">
        <v>100</v>
      </c>
      <c r="F85" s="8">
        <f>SUM(B85:E85)</f>
        <v>1072.48</v>
      </c>
      <c r="G85" s="45">
        <v>18</v>
      </c>
      <c r="H85" s="45">
        <v>2</v>
      </c>
      <c r="I85" s="46">
        <v>100</v>
      </c>
      <c r="K85" s="6" t="s">
        <v>11</v>
      </c>
      <c r="L85" s="9">
        <v>12</v>
      </c>
      <c r="M85" s="9"/>
      <c r="N85" s="360">
        <f t="shared" ref="N85:N88" si="22">L85*$L$73+M85*$M$73</f>
        <v>1080</v>
      </c>
    </row>
    <row r="86" spans="1:14" ht="15" x14ac:dyDescent="0.2">
      <c r="A86" s="139">
        <f>A85+1</f>
        <v>43180</v>
      </c>
      <c r="B86" s="24">
        <v>310</v>
      </c>
      <c r="C86" s="6">
        <v>317.52</v>
      </c>
      <c r="D86" s="6">
        <v>890</v>
      </c>
      <c r="E86" s="6">
        <v>100</v>
      </c>
      <c r="F86" s="8">
        <f>SUM(B86:E86)</f>
        <v>1617.52</v>
      </c>
      <c r="G86" s="45">
        <v>31</v>
      </c>
      <c r="H86" s="45">
        <v>8</v>
      </c>
      <c r="I86" s="46">
        <v>100</v>
      </c>
      <c r="K86" s="6" t="s">
        <v>12</v>
      </c>
      <c r="L86" s="9">
        <f>4+7</f>
        <v>11</v>
      </c>
      <c r="M86" s="9"/>
      <c r="N86" s="360">
        <f t="shared" si="22"/>
        <v>990</v>
      </c>
    </row>
    <row r="87" spans="1:14" ht="15" x14ac:dyDescent="0.2">
      <c r="A87" s="139">
        <f>A86+1</f>
        <v>43181</v>
      </c>
      <c r="B87" s="24">
        <v>350</v>
      </c>
      <c r="C87" s="6">
        <v>281.10000000000002</v>
      </c>
      <c r="D87" s="6">
        <v>1150</v>
      </c>
      <c r="E87" s="6">
        <v>100</v>
      </c>
      <c r="F87" s="8">
        <f>SUM(B87:E87)</f>
        <v>1881.1</v>
      </c>
      <c r="G87" s="45">
        <v>33</v>
      </c>
      <c r="H87" s="45">
        <v>7</v>
      </c>
      <c r="I87" s="46">
        <v>100</v>
      </c>
      <c r="K87" s="6" t="s">
        <v>13</v>
      </c>
      <c r="L87" s="9">
        <v>19</v>
      </c>
      <c r="M87" s="9"/>
      <c r="N87" s="360">
        <f t="shared" si="22"/>
        <v>1710</v>
      </c>
    </row>
    <row r="88" spans="1:14" ht="16" thickBot="1" x14ac:dyDescent="0.25">
      <c r="A88" s="139">
        <f>A87+1</f>
        <v>43182</v>
      </c>
      <c r="B88" s="141">
        <v>250</v>
      </c>
      <c r="C88" s="102">
        <v>291.62</v>
      </c>
      <c r="D88" s="102">
        <v>730</v>
      </c>
      <c r="E88" s="102">
        <v>150</v>
      </c>
      <c r="F88" s="142">
        <f>SUM(B88:E88)</f>
        <v>1421.62</v>
      </c>
      <c r="G88" s="56">
        <v>26</v>
      </c>
      <c r="H88" s="56">
        <v>7</v>
      </c>
      <c r="I88" s="58">
        <v>140</v>
      </c>
      <c r="K88" s="6" t="s">
        <v>14</v>
      </c>
      <c r="L88" s="9"/>
      <c r="M88" s="9"/>
      <c r="N88" s="360">
        <f t="shared" si="22"/>
        <v>0</v>
      </c>
    </row>
    <row r="89" spans="1:14" x14ac:dyDescent="0.15">
      <c r="A89" s="405"/>
      <c r="B89" s="418">
        <f t="shared" ref="B89:I89" si="23">SUM(B84:B88)</f>
        <v>1660</v>
      </c>
      <c r="C89" s="418">
        <f t="shared" si="23"/>
        <v>1130.04</v>
      </c>
      <c r="D89" s="418">
        <f t="shared" si="23"/>
        <v>4360</v>
      </c>
      <c r="E89" s="418">
        <f t="shared" si="23"/>
        <v>550</v>
      </c>
      <c r="F89" s="418">
        <f t="shared" si="23"/>
        <v>7700.04</v>
      </c>
      <c r="G89" s="421">
        <f t="shared" si="23"/>
        <v>139</v>
      </c>
      <c r="H89" s="421">
        <f t="shared" si="23"/>
        <v>27</v>
      </c>
      <c r="I89" s="418">
        <f t="shared" si="23"/>
        <v>540</v>
      </c>
    </row>
    <row r="90" spans="1:14" ht="21" x14ac:dyDescent="0.15">
      <c r="A90" s="417"/>
      <c r="B90" s="414"/>
      <c r="C90" s="414"/>
      <c r="D90" s="414"/>
      <c r="E90" s="414"/>
      <c r="F90" s="414"/>
      <c r="G90" s="422"/>
      <c r="H90" s="422"/>
      <c r="I90" s="414"/>
      <c r="L90" s="615">
        <f>L91+M91</f>
        <v>53</v>
      </c>
      <c r="M90" s="615"/>
    </row>
    <row r="91" spans="1:14" ht="16" thickBot="1" x14ac:dyDescent="0.25">
      <c r="A91" s="143">
        <f>A88+3</f>
        <v>43185</v>
      </c>
      <c r="B91" s="45">
        <v>90</v>
      </c>
      <c r="C91" s="45">
        <v>271.54000000000002</v>
      </c>
      <c r="D91" s="45">
        <v>560</v>
      </c>
      <c r="E91" s="45">
        <v>70</v>
      </c>
      <c r="F91" s="144">
        <f>SUM(B91:E91)</f>
        <v>991.54</v>
      </c>
      <c r="G91" s="45">
        <v>19</v>
      </c>
      <c r="H91" s="45">
        <v>6</v>
      </c>
      <c r="I91" s="45">
        <v>70</v>
      </c>
      <c r="K91" s="12"/>
      <c r="L91" s="357">
        <f>SUM(L93:L97)</f>
        <v>53</v>
      </c>
      <c r="M91" s="357">
        <f>SUM(M93:M97)</f>
        <v>0</v>
      </c>
      <c r="N91" s="364">
        <f>SUM(N93:N97)</f>
        <v>4770</v>
      </c>
    </row>
    <row r="92" spans="1:14" ht="15" x14ac:dyDescent="0.2">
      <c r="A92" s="143">
        <f>A91+1</f>
        <v>43186</v>
      </c>
      <c r="B92" s="45">
        <v>150</v>
      </c>
      <c r="C92" s="45">
        <v>81.319999999999993</v>
      </c>
      <c r="D92" s="45">
        <v>570</v>
      </c>
      <c r="E92" s="45">
        <v>120</v>
      </c>
      <c r="F92" s="144">
        <f>SUM(B92:E92)</f>
        <v>921.31999999999994</v>
      </c>
      <c r="G92" s="45">
        <v>18</v>
      </c>
      <c r="H92" s="45">
        <v>2</v>
      </c>
      <c r="I92" s="45">
        <v>120</v>
      </c>
      <c r="K92" s="374" t="s">
        <v>270</v>
      </c>
      <c r="L92" s="359">
        <v>90</v>
      </c>
      <c r="M92" s="359">
        <v>71.819999999999993</v>
      </c>
      <c r="N92" s="5"/>
    </row>
    <row r="93" spans="1:14" ht="15" x14ac:dyDescent="0.2">
      <c r="A93" s="143">
        <f>A90+3</f>
        <v>3</v>
      </c>
      <c r="B93" s="9">
        <v>170</v>
      </c>
      <c r="C93" s="9">
        <v>155.6</v>
      </c>
      <c r="D93" s="9">
        <v>430</v>
      </c>
      <c r="E93" s="9">
        <v>140</v>
      </c>
      <c r="F93" s="144">
        <f>SUM(B93:E93)</f>
        <v>895.6</v>
      </c>
      <c r="G93" s="9">
        <v>16</v>
      </c>
      <c r="H93" s="9">
        <v>4</v>
      </c>
      <c r="I93" s="9">
        <v>100</v>
      </c>
      <c r="K93" s="176" t="s">
        <v>10</v>
      </c>
      <c r="L93" s="176">
        <v>9</v>
      </c>
      <c r="M93" s="176"/>
      <c r="N93" s="360">
        <f>L93*$L$73+M93*$M$73</f>
        <v>810</v>
      </c>
    </row>
    <row r="94" spans="1:14" ht="15" x14ac:dyDescent="0.2">
      <c r="A94" s="143">
        <f>A93+1</f>
        <v>4</v>
      </c>
      <c r="B94" s="9">
        <v>340</v>
      </c>
      <c r="C94" s="9">
        <v>153.13999999999999</v>
      </c>
      <c r="D94" s="9">
        <v>890</v>
      </c>
      <c r="E94" s="9">
        <v>150</v>
      </c>
      <c r="F94" s="144">
        <f>SUM(B94:E94)</f>
        <v>1533.1399999999999</v>
      </c>
      <c r="G94" s="9">
        <v>27</v>
      </c>
      <c r="H94" s="9">
        <v>3</v>
      </c>
      <c r="I94" s="9">
        <v>150</v>
      </c>
      <c r="K94" s="176" t="s">
        <v>11</v>
      </c>
      <c r="L94" s="176">
        <v>19</v>
      </c>
      <c r="M94" s="176"/>
      <c r="N94" s="360">
        <f t="shared" ref="N94:N97" si="24">L94*$L$73+M94*$M$73</f>
        <v>1710</v>
      </c>
    </row>
    <row r="95" spans="1:14" ht="16" thickBot="1" x14ac:dyDescent="0.25">
      <c r="A95" s="143">
        <f>A92+3</f>
        <v>43189</v>
      </c>
      <c r="B95" s="36">
        <v>0</v>
      </c>
      <c r="C95" s="36">
        <v>194.88</v>
      </c>
      <c r="D95" s="36">
        <v>902.62</v>
      </c>
      <c r="E95" s="36">
        <v>50</v>
      </c>
      <c r="F95" s="144">
        <f>SUM(B95:E95)</f>
        <v>1147.5</v>
      </c>
      <c r="G95" s="36">
        <v>19</v>
      </c>
      <c r="H95" s="36">
        <v>5</v>
      </c>
      <c r="I95" s="36">
        <v>60</v>
      </c>
      <c r="K95" s="176" t="s">
        <v>12</v>
      </c>
      <c r="L95" s="176">
        <v>15</v>
      </c>
      <c r="M95" s="176"/>
      <c r="N95" s="360">
        <f t="shared" si="24"/>
        <v>1350</v>
      </c>
    </row>
    <row r="96" spans="1:14" ht="15" x14ac:dyDescent="0.2">
      <c r="A96" s="423"/>
      <c r="B96" s="425">
        <f>SUM(B91:B95)</f>
        <v>750</v>
      </c>
      <c r="C96" s="427">
        <f t="shared" ref="C96:I96" si="25">SUM(C91:C95)</f>
        <v>856.48</v>
      </c>
      <c r="D96" s="427">
        <f t="shared" si="25"/>
        <v>3352.62</v>
      </c>
      <c r="E96" s="427">
        <f t="shared" si="25"/>
        <v>530</v>
      </c>
      <c r="F96" s="427">
        <f t="shared" si="25"/>
        <v>5489.1</v>
      </c>
      <c r="G96" s="429">
        <f t="shared" si="25"/>
        <v>99</v>
      </c>
      <c r="H96" s="429">
        <f t="shared" si="25"/>
        <v>20</v>
      </c>
      <c r="I96" s="431">
        <f t="shared" si="25"/>
        <v>500</v>
      </c>
      <c r="K96" s="176" t="s">
        <v>13</v>
      </c>
      <c r="L96" s="176">
        <v>10</v>
      </c>
      <c r="M96" s="176"/>
      <c r="N96" s="360">
        <f t="shared" si="24"/>
        <v>900</v>
      </c>
    </row>
    <row r="97" spans="1:14" ht="16" thickBot="1" x14ac:dyDescent="0.25">
      <c r="A97" s="424"/>
      <c r="B97" s="426"/>
      <c r="C97" s="428"/>
      <c r="D97" s="428"/>
      <c r="E97" s="428"/>
      <c r="F97" s="428"/>
      <c r="G97" s="430"/>
      <c r="H97" s="430"/>
      <c r="I97" s="432"/>
      <c r="K97" s="176" t="s">
        <v>14</v>
      </c>
      <c r="L97" s="176"/>
      <c r="M97" s="176"/>
      <c r="N97" s="360">
        <f t="shared" si="24"/>
        <v>0</v>
      </c>
    </row>
    <row r="98" spans="1:14" ht="15" x14ac:dyDescent="0.2">
      <c r="A98" s="41">
        <v>43192</v>
      </c>
      <c r="B98" s="65"/>
      <c r="C98" s="65"/>
      <c r="D98" s="65"/>
      <c r="E98" s="65"/>
      <c r="F98" s="78">
        <f>SUM(B98:E98)</f>
        <v>0</v>
      </c>
      <c r="G98" s="65"/>
      <c r="H98" s="65"/>
      <c r="I98" s="66"/>
    </row>
    <row r="99" spans="1:14" ht="21" x14ac:dyDescent="0.2">
      <c r="A99" s="41">
        <f>A98+1</f>
        <v>43193</v>
      </c>
      <c r="B99" s="45">
        <v>280</v>
      </c>
      <c r="C99" s="45">
        <v>123.38</v>
      </c>
      <c r="D99" s="45">
        <v>530</v>
      </c>
      <c r="E99" s="45">
        <v>50</v>
      </c>
      <c r="F99" s="4">
        <f>SUM(B99:E99)</f>
        <v>983.38</v>
      </c>
      <c r="G99" s="45">
        <v>20</v>
      </c>
      <c r="H99" s="45">
        <v>3</v>
      </c>
      <c r="I99" s="46">
        <v>50</v>
      </c>
      <c r="L99" s="615">
        <f>L100+M100</f>
        <v>46</v>
      </c>
      <c r="M99" s="615"/>
    </row>
    <row r="100" spans="1:14" ht="16" thickBot="1" x14ac:dyDescent="0.25">
      <c r="A100" s="41">
        <f t="shared" ref="A100:A109" si="26">A99+1</f>
        <v>43194</v>
      </c>
      <c r="B100" s="45">
        <v>150</v>
      </c>
      <c r="C100" s="45">
        <v>275.45999999999998</v>
      </c>
      <c r="D100" s="45">
        <v>620</v>
      </c>
      <c r="E100" s="45">
        <v>100</v>
      </c>
      <c r="F100" s="4">
        <f>SUM(B100:E100)</f>
        <v>1145.46</v>
      </c>
      <c r="G100" s="45">
        <v>22</v>
      </c>
      <c r="H100" s="45">
        <v>7</v>
      </c>
      <c r="I100" s="46">
        <v>100</v>
      </c>
      <c r="K100" s="12"/>
      <c r="L100" s="357">
        <f>SUM(L102:L106)</f>
        <v>46</v>
      </c>
      <c r="M100" s="357">
        <f>SUM(M102:M106)</f>
        <v>0</v>
      </c>
      <c r="N100" s="364">
        <f>SUM(N102:N106)</f>
        <v>4140</v>
      </c>
    </row>
    <row r="101" spans="1:14" ht="15" x14ac:dyDescent="0.2">
      <c r="A101" s="41">
        <f t="shared" si="26"/>
        <v>43195</v>
      </c>
      <c r="B101" s="45">
        <v>420</v>
      </c>
      <c r="C101" s="45">
        <v>232.34</v>
      </c>
      <c r="D101" s="45">
        <v>720</v>
      </c>
      <c r="E101" s="45">
        <v>240</v>
      </c>
      <c r="F101" s="4">
        <f>SUM(B101:E101)</f>
        <v>1612.3400000000001</v>
      </c>
      <c r="G101" s="45">
        <v>30</v>
      </c>
      <c r="H101" s="45">
        <v>5</v>
      </c>
      <c r="I101" s="46">
        <v>240</v>
      </c>
      <c r="K101" s="374" t="s">
        <v>271</v>
      </c>
      <c r="L101" s="359">
        <v>90</v>
      </c>
      <c r="M101" s="359">
        <v>71.819999999999993</v>
      </c>
      <c r="N101" s="5"/>
    </row>
    <row r="102" spans="1:14" ht="16" thickBot="1" x14ac:dyDescent="0.25">
      <c r="A102" s="41">
        <f t="shared" si="26"/>
        <v>43196</v>
      </c>
      <c r="B102" s="67">
        <v>620</v>
      </c>
      <c r="C102" s="67">
        <v>338.84</v>
      </c>
      <c r="D102" s="67">
        <v>600</v>
      </c>
      <c r="E102" s="67">
        <v>210</v>
      </c>
      <c r="F102" s="4">
        <f>SUM(B102:E102)</f>
        <v>1768.84</v>
      </c>
      <c r="G102" s="67">
        <v>26</v>
      </c>
      <c r="H102" s="67">
        <v>6</v>
      </c>
      <c r="I102" s="68">
        <v>220</v>
      </c>
      <c r="K102" s="176" t="s">
        <v>10</v>
      </c>
      <c r="L102" s="176">
        <v>25</v>
      </c>
      <c r="M102" s="176"/>
      <c r="N102" s="360">
        <f>L102*$L$73+M102*$M$73</f>
        <v>2250</v>
      </c>
    </row>
    <row r="103" spans="1:14" ht="15" x14ac:dyDescent="0.2">
      <c r="A103" s="405"/>
      <c r="B103" s="407">
        <f>SUM(B98:B102)</f>
        <v>1470</v>
      </c>
      <c r="C103" s="407">
        <f t="shared" ref="C103:H103" si="27">SUM(C98:C102)</f>
        <v>970.02</v>
      </c>
      <c r="D103" s="407">
        <f t="shared" si="27"/>
        <v>2470</v>
      </c>
      <c r="E103" s="407">
        <f t="shared" si="27"/>
        <v>600</v>
      </c>
      <c r="F103" s="407">
        <f>SUM(F98:F102)</f>
        <v>5510.02</v>
      </c>
      <c r="G103" s="403">
        <f t="shared" si="27"/>
        <v>98</v>
      </c>
      <c r="H103" s="403">
        <f t="shared" si="27"/>
        <v>21</v>
      </c>
      <c r="I103" s="401">
        <f>SUM(I98:I102)</f>
        <v>610</v>
      </c>
      <c r="K103" s="176" t="s">
        <v>11</v>
      </c>
      <c r="L103" s="176"/>
      <c r="M103" s="176"/>
      <c r="N103" s="360">
        <f t="shared" ref="N103:N106" si="28">L103*$L$73+M103*$M$73</f>
        <v>0</v>
      </c>
    </row>
    <row r="104" spans="1:14" ht="16" thickBot="1" x14ac:dyDescent="0.25">
      <c r="A104" s="406"/>
      <c r="B104" s="408"/>
      <c r="C104" s="408"/>
      <c r="D104" s="408"/>
      <c r="E104" s="408"/>
      <c r="F104" s="408"/>
      <c r="G104" s="404"/>
      <c r="H104" s="404"/>
      <c r="I104" s="402"/>
      <c r="K104" s="176" t="s">
        <v>12</v>
      </c>
      <c r="L104" s="176">
        <v>9</v>
      </c>
      <c r="M104" s="176"/>
      <c r="N104" s="360">
        <f t="shared" si="28"/>
        <v>810</v>
      </c>
    </row>
    <row r="105" spans="1:14" ht="15" x14ac:dyDescent="0.2">
      <c r="A105" s="41">
        <f>A102+3</f>
        <v>43199</v>
      </c>
      <c r="B105" s="6">
        <v>280</v>
      </c>
      <c r="C105" s="6">
        <v>169.88</v>
      </c>
      <c r="D105" s="6">
        <v>1230</v>
      </c>
      <c r="E105" s="6">
        <v>50</v>
      </c>
      <c r="F105" s="8">
        <f>SUM(B105:E105)</f>
        <v>1729.88</v>
      </c>
      <c r="G105" s="6">
        <v>30</v>
      </c>
      <c r="H105" s="6">
        <v>4</v>
      </c>
      <c r="I105" s="7">
        <v>50</v>
      </c>
      <c r="K105" s="176" t="s">
        <v>13</v>
      </c>
      <c r="L105" s="176">
        <v>12</v>
      </c>
      <c r="M105" s="176"/>
      <c r="N105" s="360">
        <f t="shared" si="28"/>
        <v>1080</v>
      </c>
    </row>
    <row r="106" spans="1:14" ht="15" x14ac:dyDescent="0.2">
      <c r="A106" s="41">
        <f t="shared" si="26"/>
        <v>43200</v>
      </c>
      <c r="B106" s="45">
        <v>420</v>
      </c>
      <c r="C106" s="45">
        <v>160.88</v>
      </c>
      <c r="D106" s="45">
        <v>1080</v>
      </c>
      <c r="E106" s="45">
        <v>0</v>
      </c>
      <c r="F106" s="8">
        <f>SUM(B106:E106)</f>
        <v>1660.88</v>
      </c>
      <c r="G106" s="45">
        <v>30</v>
      </c>
      <c r="H106" s="45">
        <v>4</v>
      </c>
      <c r="I106" s="46">
        <v>0</v>
      </c>
      <c r="K106" s="176" t="s">
        <v>14</v>
      </c>
      <c r="L106" s="176"/>
      <c r="M106" s="176"/>
      <c r="N106" s="360">
        <f t="shared" si="28"/>
        <v>0</v>
      </c>
    </row>
    <row r="107" spans="1:14" ht="15" x14ac:dyDescent="0.2">
      <c r="A107" s="41">
        <f t="shared" si="26"/>
        <v>43201</v>
      </c>
      <c r="B107" s="45">
        <v>120</v>
      </c>
      <c r="C107" s="45">
        <v>80.959999999999994</v>
      </c>
      <c r="D107" s="45">
        <v>1150</v>
      </c>
      <c r="E107" s="45">
        <v>0</v>
      </c>
      <c r="F107" s="8">
        <f>SUM(B107:E107)</f>
        <v>1350.96</v>
      </c>
      <c r="G107" s="45">
        <v>25</v>
      </c>
      <c r="H107" s="45">
        <v>2</v>
      </c>
      <c r="I107" s="46">
        <v>0</v>
      </c>
    </row>
    <row r="108" spans="1:14" ht="21" x14ac:dyDescent="0.2">
      <c r="A108" s="41">
        <f t="shared" si="26"/>
        <v>43202</v>
      </c>
      <c r="B108" s="65"/>
      <c r="C108" s="65"/>
      <c r="D108" s="65"/>
      <c r="E108" s="65"/>
      <c r="F108" s="43">
        <f>SUM(B108:E108)</f>
        <v>0</v>
      </c>
      <c r="G108" s="65"/>
      <c r="H108" s="65"/>
      <c r="I108" s="66"/>
      <c r="L108" s="615">
        <f>L109+M109</f>
        <v>48</v>
      </c>
      <c r="M108" s="615"/>
    </row>
    <row r="109" spans="1:14" ht="16" thickBot="1" x14ac:dyDescent="0.25">
      <c r="A109" s="41">
        <f t="shared" si="26"/>
        <v>43203</v>
      </c>
      <c r="B109" s="136"/>
      <c r="C109" s="136"/>
      <c r="D109" s="136"/>
      <c r="E109" s="136"/>
      <c r="F109" s="43">
        <f>SUM(B109:E109)</f>
        <v>0</v>
      </c>
      <c r="G109" s="136"/>
      <c r="H109" s="136"/>
      <c r="I109" s="137"/>
      <c r="K109" s="12"/>
      <c r="L109" s="357">
        <f>SUM(L111:L115)</f>
        <v>48</v>
      </c>
      <c r="M109" s="357">
        <f>SUM(M111:M115)</f>
        <v>0</v>
      </c>
      <c r="N109" s="364">
        <f>SUM(N111:N115)</f>
        <v>4320</v>
      </c>
    </row>
    <row r="110" spans="1:14" ht="15" x14ac:dyDescent="0.2">
      <c r="A110" s="405"/>
      <c r="B110" s="407">
        <f>SUM(B105:B109)</f>
        <v>820</v>
      </c>
      <c r="C110" s="407">
        <f>SUM(C105:C109)</f>
        <v>411.71999999999997</v>
      </c>
      <c r="D110" s="407">
        <f t="shared" ref="D110:I110" si="29">SUM(D105:D109)</f>
        <v>3460</v>
      </c>
      <c r="E110" s="407">
        <f t="shared" si="29"/>
        <v>50</v>
      </c>
      <c r="F110" s="407">
        <f t="shared" si="29"/>
        <v>4741.72</v>
      </c>
      <c r="G110" s="403">
        <f t="shared" si="29"/>
        <v>85</v>
      </c>
      <c r="H110" s="403">
        <f t="shared" si="29"/>
        <v>10</v>
      </c>
      <c r="I110" s="409">
        <f t="shared" si="29"/>
        <v>50</v>
      </c>
      <c r="K110" s="374" t="s">
        <v>259</v>
      </c>
      <c r="L110" s="359">
        <v>90</v>
      </c>
      <c r="M110" s="359">
        <v>71.819999999999993</v>
      </c>
      <c r="N110" s="5"/>
    </row>
    <row r="111" spans="1:14" ht="16" thickBot="1" x14ac:dyDescent="0.25">
      <c r="A111" s="406"/>
      <c r="B111" s="408"/>
      <c r="C111" s="408"/>
      <c r="D111" s="408"/>
      <c r="E111" s="408"/>
      <c r="F111" s="408"/>
      <c r="G111" s="404"/>
      <c r="H111" s="404"/>
      <c r="I111" s="410"/>
      <c r="K111" s="176" t="s">
        <v>10</v>
      </c>
      <c r="L111" s="176">
        <v>20</v>
      </c>
      <c r="M111" s="176"/>
      <c r="N111" s="360">
        <f>L111*$L$73+M111*$M$73</f>
        <v>1800</v>
      </c>
    </row>
    <row r="112" spans="1:14" ht="15" x14ac:dyDescent="0.2">
      <c r="A112" s="47">
        <f>A109+3</f>
        <v>43206</v>
      </c>
      <c r="B112" s="6">
        <v>770</v>
      </c>
      <c r="C112" s="6">
        <v>167.98</v>
      </c>
      <c r="D112" s="6">
        <v>930</v>
      </c>
      <c r="E112" s="6">
        <v>100</v>
      </c>
      <c r="F112" s="53">
        <f>SUM(B112:E112)</f>
        <v>1967.98</v>
      </c>
      <c r="G112" s="6">
        <v>36</v>
      </c>
      <c r="H112" s="6">
        <v>4</v>
      </c>
      <c r="I112" s="6">
        <v>100</v>
      </c>
      <c r="K112" s="176" t="s">
        <v>11</v>
      </c>
      <c r="L112" s="176">
        <v>15</v>
      </c>
      <c r="M112" s="176"/>
      <c r="N112" s="360">
        <f t="shared" ref="N112:N115" si="30">L112*$L$73+M112*$M$73</f>
        <v>1350</v>
      </c>
    </row>
    <row r="113" spans="1:14" ht="15" x14ac:dyDescent="0.2">
      <c r="A113" s="47">
        <f>A112+1</f>
        <v>43207</v>
      </c>
      <c r="B113" s="45">
        <v>150</v>
      </c>
      <c r="C113" s="45">
        <v>243.95</v>
      </c>
      <c r="D113" s="45">
        <v>1690</v>
      </c>
      <c r="E113" s="45">
        <v>0</v>
      </c>
      <c r="F113" s="53">
        <f>SUM(B113:E113)</f>
        <v>2083.9499999999998</v>
      </c>
      <c r="G113" s="45">
        <v>36</v>
      </c>
      <c r="H113" s="45">
        <v>6</v>
      </c>
      <c r="I113" s="45">
        <v>0</v>
      </c>
      <c r="K113" s="176" t="s">
        <v>12</v>
      </c>
      <c r="L113" s="176">
        <v>13</v>
      </c>
      <c r="M113" s="176"/>
      <c r="N113" s="360">
        <f t="shared" si="30"/>
        <v>1170</v>
      </c>
    </row>
    <row r="114" spans="1:14" ht="15" x14ac:dyDescent="0.2">
      <c r="A114" s="47">
        <f>A113+1</f>
        <v>43208</v>
      </c>
      <c r="B114" s="45">
        <v>370</v>
      </c>
      <c r="C114" s="45">
        <v>235.16</v>
      </c>
      <c r="D114" s="45">
        <v>540</v>
      </c>
      <c r="E114" s="45">
        <v>70</v>
      </c>
      <c r="F114" s="53">
        <f>SUM(B114:E114)</f>
        <v>1215.1599999999999</v>
      </c>
      <c r="G114" s="45">
        <v>26</v>
      </c>
      <c r="H114" s="45">
        <v>6</v>
      </c>
      <c r="I114" s="45">
        <v>70</v>
      </c>
      <c r="K114" s="176" t="s">
        <v>13</v>
      </c>
      <c r="L114" s="178"/>
      <c r="M114" s="178"/>
      <c r="N114" s="360">
        <f t="shared" si="30"/>
        <v>0</v>
      </c>
    </row>
    <row r="115" spans="1:14" ht="15" x14ac:dyDescent="0.2">
      <c r="A115" s="47">
        <f>A114+1</f>
        <v>43209</v>
      </c>
      <c r="B115" s="45">
        <v>380</v>
      </c>
      <c r="C115" s="45">
        <v>123.38</v>
      </c>
      <c r="D115" s="45">
        <v>1200</v>
      </c>
      <c r="E115" s="45">
        <v>190</v>
      </c>
      <c r="F115" s="69">
        <f>SUM(B115:E115)</f>
        <v>1893.38</v>
      </c>
      <c r="G115" s="45">
        <v>32</v>
      </c>
      <c r="H115" s="45">
        <v>3</v>
      </c>
      <c r="I115" s="45">
        <v>200</v>
      </c>
      <c r="K115" s="176" t="s">
        <v>14</v>
      </c>
      <c r="L115" s="178"/>
      <c r="M115" s="178"/>
      <c r="N115" s="360">
        <f t="shared" si="30"/>
        <v>0</v>
      </c>
    </row>
    <row r="116" spans="1:14" ht="16" thickBot="1" x14ac:dyDescent="0.25">
      <c r="A116" s="47">
        <f>A115+1</f>
        <v>43210</v>
      </c>
      <c r="B116" s="67">
        <v>470</v>
      </c>
      <c r="C116" s="67">
        <v>112.48</v>
      </c>
      <c r="D116" s="67">
        <v>600</v>
      </c>
      <c r="E116" s="67">
        <v>120</v>
      </c>
      <c r="F116" s="69">
        <f>SUM(B116:E116)</f>
        <v>1302.48</v>
      </c>
      <c r="G116" s="67">
        <v>22</v>
      </c>
      <c r="H116" s="67">
        <v>2</v>
      </c>
      <c r="I116" s="67">
        <v>120</v>
      </c>
    </row>
    <row r="117" spans="1:14" x14ac:dyDescent="0.15">
      <c r="A117" s="433"/>
      <c r="B117" s="412">
        <f t="shared" ref="B117:I117" si="31">SUM(B112:B116)</f>
        <v>2140</v>
      </c>
      <c r="C117" s="412">
        <f t="shared" si="31"/>
        <v>882.94999999999993</v>
      </c>
      <c r="D117" s="412">
        <f t="shared" si="31"/>
        <v>4960</v>
      </c>
      <c r="E117" s="412">
        <f t="shared" si="31"/>
        <v>480</v>
      </c>
      <c r="F117" s="407">
        <f t="shared" si="31"/>
        <v>8462.9500000000007</v>
      </c>
      <c r="G117" s="435">
        <f t="shared" si="31"/>
        <v>152</v>
      </c>
      <c r="H117" s="403">
        <f t="shared" si="31"/>
        <v>21</v>
      </c>
      <c r="I117" s="412">
        <f t="shared" si="31"/>
        <v>490</v>
      </c>
    </row>
    <row r="118" spans="1:14" ht="14" thickBot="1" x14ac:dyDescent="0.2">
      <c r="A118" s="434"/>
      <c r="B118" s="413"/>
      <c r="C118" s="413"/>
      <c r="D118" s="413"/>
      <c r="E118" s="413"/>
      <c r="F118" s="408"/>
      <c r="G118" s="436"/>
      <c r="H118" s="404"/>
      <c r="I118" s="413"/>
    </row>
    <row r="119" spans="1:14" ht="15" x14ac:dyDescent="0.2">
      <c r="A119" s="47">
        <f>A116+3</f>
        <v>43213</v>
      </c>
      <c r="B119" s="6">
        <v>400</v>
      </c>
      <c r="C119" s="6">
        <v>160.88</v>
      </c>
      <c r="D119" s="6">
        <v>500</v>
      </c>
      <c r="E119" s="6">
        <v>100</v>
      </c>
      <c r="F119" s="10">
        <f>SUM(B119:E119)</f>
        <v>1160.8800000000001</v>
      </c>
      <c r="G119" s="6">
        <v>20</v>
      </c>
      <c r="H119" s="6">
        <v>4</v>
      </c>
      <c r="I119" s="7">
        <v>100</v>
      </c>
    </row>
    <row r="120" spans="1:14" ht="16" thickBot="1" x14ac:dyDescent="0.25">
      <c r="A120" s="52">
        <f>A119+1</f>
        <v>43214</v>
      </c>
      <c r="B120" s="45">
        <v>280</v>
      </c>
      <c r="C120" s="45">
        <v>193.8</v>
      </c>
      <c r="D120" s="45">
        <v>390</v>
      </c>
      <c r="E120" s="45">
        <v>100</v>
      </c>
      <c r="F120" s="71">
        <f>SUM(B120:E120)</f>
        <v>963.8</v>
      </c>
      <c r="G120" s="45">
        <v>20</v>
      </c>
      <c r="H120" s="45">
        <v>4</v>
      </c>
      <c r="I120" s="45">
        <v>100</v>
      </c>
    </row>
    <row r="121" spans="1:14" ht="16" thickBot="1" x14ac:dyDescent="0.25">
      <c r="A121" s="52">
        <f>A120+1</f>
        <v>43215</v>
      </c>
      <c r="B121" s="45">
        <v>520</v>
      </c>
      <c r="C121" s="45">
        <v>320.68</v>
      </c>
      <c r="D121" s="45">
        <v>370</v>
      </c>
      <c r="E121" s="45">
        <v>100</v>
      </c>
      <c r="F121" s="10">
        <f>SUM(B121:E121)</f>
        <v>1310.68</v>
      </c>
      <c r="G121" s="9">
        <v>27</v>
      </c>
      <c r="H121" s="9">
        <v>8</v>
      </c>
      <c r="I121" s="72">
        <v>60</v>
      </c>
    </row>
    <row r="122" spans="1:14" ht="16" thickBot="1" x14ac:dyDescent="0.25">
      <c r="A122" s="52">
        <f>A121+1</f>
        <v>43216</v>
      </c>
      <c r="B122" s="67">
        <v>510</v>
      </c>
      <c r="C122" s="67">
        <v>356.28</v>
      </c>
      <c r="D122" s="67">
        <v>1240</v>
      </c>
      <c r="E122" s="67">
        <v>100</v>
      </c>
      <c r="F122" s="34">
        <f>SUM(B122:E122)</f>
        <v>2206.2799999999997</v>
      </c>
      <c r="G122" s="67">
        <v>36</v>
      </c>
      <c r="H122" s="67">
        <v>7</v>
      </c>
      <c r="I122" s="68">
        <v>90</v>
      </c>
    </row>
    <row r="123" spans="1:14" ht="16" thickBot="1" x14ac:dyDescent="0.25">
      <c r="A123" s="73">
        <f>A122+1</f>
        <v>43217</v>
      </c>
      <c r="B123" s="45">
        <v>120</v>
      </c>
      <c r="C123" s="45">
        <v>232.7</v>
      </c>
      <c r="D123" s="45">
        <v>1255.07</v>
      </c>
      <c r="E123" s="45">
        <v>70</v>
      </c>
      <c r="F123" s="34">
        <f>SUM(B123:E123)</f>
        <v>1677.77</v>
      </c>
      <c r="G123" s="45">
        <v>28</v>
      </c>
      <c r="H123" s="45">
        <v>5</v>
      </c>
      <c r="I123" s="45">
        <v>80</v>
      </c>
    </row>
    <row r="124" spans="1:14" x14ac:dyDescent="0.15">
      <c r="A124" s="433"/>
      <c r="B124" s="495">
        <f t="shared" ref="B124:I124" si="32">SUM(B119:B123)</f>
        <v>1830</v>
      </c>
      <c r="C124" s="437">
        <f t="shared" si="32"/>
        <v>1264.3399999999999</v>
      </c>
      <c r="D124" s="437">
        <f t="shared" si="32"/>
        <v>3755.0699999999997</v>
      </c>
      <c r="E124" s="437">
        <f t="shared" si="32"/>
        <v>470</v>
      </c>
      <c r="F124" s="412">
        <f t="shared" si="32"/>
        <v>7319.41</v>
      </c>
      <c r="G124" s="435">
        <f t="shared" si="32"/>
        <v>131</v>
      </c>
      <c r="H124" s="435">
        <f t="shared" si="32"/>
        <v>28</v>
      </c>
      <c r="I124" s="437">
        <f t="shared" si="32"/>
        <v>430</v>
      </c>
    </row>
    <row r="125" spans="1:14" ht="14" thickBot="1" x14ac:dyDescent="0.2">
      <c r="A125" s="434"/>
      <c r="B125" s="496"/>
      <c r="C125" s="413"/>
      <c r="D125" s="413"/>
      <c r="E125" s="413"/>
      <c r="F125" s="413"/>
      <c r="G125" s="436"/>
      <c r="H125" s="436"/>
      <c r="I125" s="413"/>
    </row>
    <row r="126" spans="1:14" ht="16" thickBot="1" x14ac:dyDescent="0.25">
      <c r="A126" s="52">
        <f>A123+3</f>
        <v>43220</v>
      </c>
      <c r="B126" s="67">
        <v>540</v>
      </c>
      <c r="C126" s="67">
        <v>183.14</v>
      </c>
      <c r="D126" s="67">
        <v>1090</v>
      </c>
      <c r="E126" s="67">
        <v>240</v>
      </c>
      <c r="F126" s="34">
        <f>SUM(B126:E126)</f>
        <v>2053.14</v>
      </c>
      <c r="G126" s="45">
        <v>32</v>
      </c>
      <c r="H126" s="45">
        <v>5</v>
      </c>
      <c r="I126" s="67"/>
    </row>
    <row r="127" spans="1:14" ht="15" x14ac:dyDescent="0.2">
      <c r="A127" s="12"/>
      <c r="B127" s="412">
        <f t="shared" ref="B127:I127" si="33">SUM(B126)</f>
        <v>540</v>
      </c>
      <c r="C127" s="412">
        <f t="shared" si="33"/>
        <v>183.14</v>
      </c>
      <c r="D127" s="412">
        <f t="shared" si="33"/>
        <v>1090</v>
      </c>
      <c r="E127" s="412">
        <f t="shared" si="33"/>
        <v>240</v>
      </c>
      <c r="F127" s="412">
        <f t="shared" si="33"/>
        <v>2053.14</v>
      </c>
      <c r="G127" s="435">
        <f t="shared" si="33"/>
        <v>32</v>
      </c>
      <c r="H127" s="435">
        <f t="shared" si="33"/>
        <v>5</v>
      </c>
      <c r="I127" s="412">
        <f t="shared" si="33"/>
        <v>0</v>
      </c>
    </row>
    <row r="128" spans="1:14" ht="16" thickBot="1" x14ac:dyDescent="0.25">
      <c r="A128" s="5"/>
      <c r="B128" s="413"/>
      <c r="C128" s="413"/>
      <c r="D128" s="413"/>
      <c r="E128" s="413"/>
      <c r="F128" s="413"/>
      <c r="G128" s="436"/>
      <c r="H128" s="436"/>
      <c r="I128" s="413"/>
    </row>
    <row r="129" spans="1:9" ht="15" x14ac:dyDescent="0.2">
      <c r="A129" s="41">
        <v>43221</v>
      </c>
      <c r="B129" s="65"/>
      <c r="C129" s="65"/>
      <c r="D129" s="65"/>
      <c r="E129" s="65"/>
      <c r="F129" s="43">
        <f>SUM(B129:E129)</f>
        <v>0</v>
      </c>
      <c r="G129" s="65"/>
      <c r="H129" s="65"/>
      <c r="I129" s="66"/>
    </row>
    <row r="130" spans="1:9" ht="15" x14ac:dyDescent="0.2">
      <c r="A130" s="41">
        <f t="shared" ref="A130:A139" si="34">A129+1</f>
        <v>43222</v>
      </c>
      <c r="B130" s="65"/>
      <c r="C130" s="65"/>
      <c r="D130" s="65"/>
      <c r="E130" s="65"/>
      <c r="F130" s="43">
        <f>SUM(B130:E130)</f>
        <v>0</v>
      </c>
      <c r="G130" s="65"/>
      <c r="H130" s="65"/>
      <c r="I130" s="66"/>
    </row>
    <row r="131" spans="1:9" ht="15" x14ac:dyDescent="0.2">
      <c r="A131" s="41">
        <f t="shared" si="34"/>
        <v>43223</v>
      </c>
      <c r="B131" s="65"/>
      <c r="C131" s="65"/>
      <c r="D131" s="65"/>
      <c r="E131" s="65"/>
      <c r="F131" s="43">
        <f>SUM(B131:E131)</f>
        <v>0</v>
      </c>
      <c r="G131" s="65"/>
      <c r="H131" s="65"/>
      <c r="I131" s="66"/>
    </row>
    <row r="132" spans="1:9" ht="16" thickBot="1" x14ac:dyDescent="0.25">
      <c r="A132" s="41">
        <f t="shared" si="34"/>
        <v>43224</v>
      </c>
      <c r="B132" s="65"/>
      <c r="C132" s="65"/>
      <c r="D132" s="65"/>
      <c r="E132" s="65"/>
      <c r="F132" s="43">
        <f>SUM(B132:E132)</f>
        <v>0</v>
      </c>
      <c r="G132" s="65"/>
      <c r="H132" s="65"/>
      <c r="I132" s="66"/>
    </row>
    <row r="133" spans="1:9" x14ac:dyDescent="0.15">
      <c r="A133" s="405"/>
      <c r="B133" s="497">
        <f t="shared" ref="B133:I133" si="35">SUM(B129:B132)</f>
        <v>0</v>
      </c>
      <c r="C133" s="497">
        <f t="shared" si="35"/>
        <v>0</v>
      </c>
      <c r="D133" s="497">
        <f t="shared" si="35"/>
        <v>0</v>
      </c>
      <c r="E133" s="497">
        <f t="shared" si="35"/>
        <v>0</v>
      </c>
      <c r="F133" s="497">
        <f t="shared" si="35"/>
        <v>0</v>
      </c>
      <c r="G133" s="491">
        <f t="shared" si="35"/>
        <v>0</v>
      </c>
      <c r="H133" s="491">
        <f t="shared" si="35"/>
        <v>0</v>
      </c>
      <c r="I133" s="493">
        <f t="shared" si="35"/>
        <v>0</v>
      </c>
    </row>
    <row r="134" spans="1:9" ht="14" thickBot="1" x14ac:dyDescent="0.2">
      <c r="A134" s="406"/>
      <c r="B134" s="498"/>
      <c r="C134" s="498"/>
      <c r="D134" s="498"/>
      <c r="E134" s="498"/>
      <c r="F134" s="498"/>
      <c r="G134" s="492"/>
      <c r="H134" s="492"/>
      <c r="I134" s="494"/>
    </row>
    <row r="135" spans="1:9" ht="15" x14ac:dyDescent="0.2">
      <c r="A135" s="41">
        <f>A132+3</f>
        <v>43227</v>
      </c>
      <c r="B135" s="6">
        <v>400</v>
      </c>
      <c r="C135" s="6">
        <v>224.96</v>
      </c>
      <c r="D135" s="6">
        <v>900</v>
      </c>
      <c r="E135" s="6">
        <v>460</v>
      </c>
      <c r="F135" s="8">
        <f>SUM(B135:E135)</f>
        <v>1984.96</v>
      </c>
      <c r="G135" s="45">
        <v>34</v>
      </c>
      <c r="H135" s="45">
        <v>4</v>
      </c>
      <c r="I135" s="46">
        <v>450</v>
      </c>
    </row>
    <row r="136" spans="1:9" ht="15" x14ac:dyDescent="0.2">
      <c r="A136" s="41">
        <f t="shared" si="34"/>
        <v>43228</v>
      </c>
      <c r="B136" s="42"/>
      <c r="C136" s="42"/>
      <c r="D136" s="42"/>
      <c r="E136" s="42"/>
      <c r="F136" s="43">
        <f>SUM(B136:E136)</f>
        <v>0</v>
      </c>
      <c r="G136" s="65"/>
      <c r="H136" s="65"/>
      <c r="I136" s="66"/>
    </row>
    <row r="137" spans="1:9" ht="15" x14ac:dyDescent="0.2">
      <c r="A137" s="41">
        <f t="shared" si="34"/>
        <v>43229</v>
      </c>
      <c r="B137" s="45">
        <v>540</v>
      </c>
      <c r="C137" s="45">
        <v>316.12</v>
      </c>
      <c r="D137" s="45">
        <v>460</v>
      </c>
      <c r="E137" s="45">
        <v>150</v>
      </c>
      <c r="F137" s="8">
        <f>SUM(B137:E137)</f>
        <v>1466.12</v>
      </c>
      <c r="G137" s="45">
        <v>32</v>
      </c>
      <c r="H137" s="45">
        <v>10</v>
      </c>
      <c r="I137" s="46">
        <v>150</v>
      </c>
    </row>
    <row r="138" spans="1:9" ht="15" x14ac:dyDescent="0.2">
      <c r="A138" s="41">
        <f t="shared" si="34"/>
        <v>43230</v>
      </c>
      <c r="B138" s="65"/>
      <c r="C138" s="65"/>
      <c r="D138" s="65"/>
      <c r="E138" s="65"/>
      <c r="F138" s="43">
        <f>SUM(B138:E138)</f>
        <v>0</v>
      </c>
      <c r="G138" s="42"/>
      <c r="H138" s="42"/>
      <c r="I138" s="44"/>
    </row>
    <row r="139" spans="1:9" ht="16" thickBot="1" x14ac:dyDescent="0.25">
      <c r="A139" s="41">
        <f t="shared" si="34"/>
        <v>43231</v>
      </c>
      <c r="B139" s="45">
        <v>550</v>
      </c>
      <c r="C139" s="45">
        <v>153.13999999999999</v>
      </c>
      <c r="D139" s="45">
        <v>670</v>
      </c>
      <c r="E139" s="45">
        <v>0</v>
      </c>
      <c r="F139" s="8">
        <f>SUM(B139:E139)</f>
        <v>1373.1399999999999</v>
      </c>
      <c r="G139" s="45">
        <v>23</v>
      </c>
      <c r="H139" s="45">
        <v>3</v>
      </c>
      <c r="I139" s="46">
        <v>0</v>
      </c>
    </row>
    <row r="140" spans="1:9" x14ac:dyDescent="0.15">
      <c r="A140" s="405"/>
      <c r="B140" s="407">
        <f>SUM(B135:B139)</f>
        <v>1490</v>
      </c>
      <c r="C140" s="407">
        <f t="shared" ref="C140:I140" si="36">SUM(C135:C139)</f>
        <v>694.22</v>
      </c>
      <c r="D140" s="407">
        <f t="shared" si="36"/>
        <v>2030</v>
      </c>
      <c r="E140" s="401">
        <f t="shared" si="36"/>
        <v>610</v>
      </c>
      <c r="F140" s="407">
        <f t="shared" si="36"/>
        <v>4824.2199999999993</v>
      </c>
      <c r="G140" s="403">
        <f t="shared" si="36"/>
        <v>89</v>
      </c>
      <c r="H140" s="403">
        <f t="shared" si="36"/>
        <v>17</v>
      </c>
      <c r="I140" s="401">
        <f t="shared" si="36"/>
        <v>600</v>
      </c>
    </row>
    <row r="141" spans="1:9" ht="14" thickBot="1" x14ac:dyDescent="0.2">
      <c r="A141" s="406"/>
      <c r="B141" s="408"/>
      <c r="C141" s="408"/>
      <c r="D141" s="408"/>
      <c r="E141" s="402"/>
      <c r="F141" s="408"/>
      <c r="G141" s="404"/>
      <c r="H141" s="404"/>
      <c r="I141" s="402"/>
    </row>
    <row r="142" spans="1:9" ht="15" x14ac:dyDescent="0.2">
      <c r="A142" s="47">
        <f>A139+3</f>
        <v>43234</v>
      </c>
      <c r="B142" s="24">
        <v>480</v>
      </c>
      <c r="C142" s="6">
        <v>263.86</v>
      </c>
      <c r="D142" s="6">
        <v>1146.3599999999999</v>
      </c>
      <c r="E142" s="6">
        <v>50</v>
      </c>
      <c r="F142" s="8">
        <f>SUM(B142:E142)</f>
        <v>1940.2199999999998</v>
      </c>
      <c r="G142" s="6">
        <v>32</v>
      </c>
      <c r="H142" s="6">
        <v>5</v>
      </c>
      <c r="I142" s="7">
        <v>50</v>
      </c>
    </row>
    <row r="143" spans="1:9" ht="15" x14ac:dyDescent="0.2">
      <c r="A143" s="47">
        <f>A142+1</f>
        <v>43235</v>
      </c>
      <c r="B143" s="45">
        <v>150</v>
      </c>
      <c r="C143" s="45">
        <v>215.46</v>
      </c>
      <c r="D143" s="45">
        <v>660</v>
      </c>
      <c r="E143" s="45">
        <v>140</v>
      </c>
      <c r="F143" s="8">
        <f>SUM(B143:E143)</f>
        <v>1165.46</v>
      </c>
      <c r="G143" s="45">
        <v>21</v>
      </c>
      <c r="H143" s="45">
        <v>3</v>
      </c>
      <c r="I143" s="46">
        <v>140</v>
      </c>
    </row>
    <row r="144" spans="1:9" ht="15" x14ac:dyDescent="0.2">
      <c r="A144" s="47">
        <f>A143+1</f>
        <v>43236</v>
      </c>
      <c r="B144" s="45">
        <v>200</v>
      </c>
      <c r="C144" s="45">
        <v>395.32</v>
      </c>
      <c r="D144" s="45">
        <v>550</v>
      </c>
      <c r="E144" s="45">
        <v>150</v>
      </c>
      <c r="F144" s="8">
        <f>SUM(B144:E144)</f>
        <v>1295.32</v>
      </c>
      <c r="G144" s="45">
        <v>26</v>
      </c>
      <c r="H144" s="45">
        <v>10</v>
      </c>
      <c r="I144" s="46">
        <v>150</v>
      </c>
    </row>
    <row r="145" spans="1:9" ht="15" x14ac:dyDescent="0.2">
      <c r="A145" s="47">
        <f>A144+1</f>
        <v>43237</v>
      </c>
      <c r="B145" s="65"/>
      <c r="C145" s="65"/>
      <c r="D145" s="65"/>
      <c r="E145" s="65"/>
      <c r="F145" s="43">
        <f>SUM(B145:E145)</f>
        <v>0</v>
      </c>
      <c r="G145" s="42"/>
      <c r="H145" s="42"/>
      <c r="I145" s="44"/>
    </row>
    <row r="146" spans="1:9" ht="16" thickBot="1" x14ac:dyDescent="0.25">
      <c r="A146" s="47">
        <f>A143+3</f>
        <v>43238</v>
      </c>
      <c r="B146" s="65"/>
      <c r="C146" s="65"/>
      <c r="D146" s="65"/>
      <c r="E146" s="65"/>
      <c r="F146" s="43">
        <f>SUM(B146:E146)</f>
        <v>0</v>
      </c>
      <c r="G146" s="65"/>
      <c r="H146" s="65"/>
      <c r="I146" s="66"/>
    </row>
    <row r="147" spans="1:9" x14ac:dyDescent="0.15">
      <c r="A147" s="423"/>
      <c r="B147" s="407">
        <f>SUM(B142:B146)</f>
        <v>830</v>
      </c>
      <c r="C147" s="407">
        <f>SUM(C142:C146)</f>
        <v>874.6400000000001</v>
      </c>
      <c r="D147" s="407">
        <f t="shared" ref="D147:I147" si="37">SUM(D142:D146)</f>
        <v>2356.3599999999997</v>
      </c>
      <c r="E147" s="407">
        <f t="shared" si="37"/>
        <v>340</v>
      </c>
      <c r="F147" s="407">
        <f t="shared" si="37"/>
        <v>4401</v>
      </c>
      <c r="G147" s="439">
        <f t="shared" si="37"/>
        <v>79</v>
      </c>
      <c r="H147" s="439">
        <f t="shared" si="37"/>
        <v>18</v>
      </c>
      <c r="I147" s="401">
        <f t="shared" si="37"/>
        <v>340</v>
      </c>
    </row>
    <row r="148" spans="1:9" ht="14" thickBot="1" x14ac:dyDescent="0.2">
      <c r="A148" s="438"/>
      <c r="B148" s="408"/>
      <c r="C148" s="408"/>
      <c r="D148" s="408"/>
      <c r="E148" s="408"/>
      <c r="F148" s="408"/>
      <c r="G148" s="420"/>
      <c r="H148" s="420"/>
      <c r="I148" s="402"/>
    </row>
    <row r="149" spans="1:9" ht="15" x14ac:dyDescent="0.2">
      <c r="A149" s="47">
        <f>A146+3</f>
        <v>43241</v>
      </c>
      <c r="B149" s="75"/>
      <c r="C149" s="42"/>
      <c r="D149" s="42"/>
      <c r="E149" s="42"/>
      <c r="F149" s="70">
        <f>SUM(B149:E149)</f>
        <v>0</v>
      </c>
      <c r="G149" s="76"/>
      <c r="H149" s="76"/>
      <c r="I149" s="77"/>
    </row>
    <row r="150" spans="1:9" ht="15" x14ac:dyDescent="0.2">
      <c r="A150" s="47">
        <f>A149+1</f>
        <v>43242</v>
      </c>
      <c r="B150" s="79"/>
      <c r="C150" s="79"/>
      <c r="D150" s="42"/>
      <c r="E150" s="42"/>
      <c r="F150" s="70">
        <f>SUM(B150:E150)</f>
        <v>0</v>
      </c>
      <c r="G150" s="76"/>
      <c r="H150" s="76"/>
      <c r="I150" s="77"/>
    </row>
    <row r="151" spans="1:9" ht="15" x14ac:dyDescent="0.2">
      <c r="A151" s="47">
        <f>A150+1</f>
        <v>43243</v>
      </c>
      <c r="B151" s="6">
        <v>340</v>
      </c>
      <c r="C151" s="6">
        <v>187.75</v>
      </c>
      <c r="D151" s="6">
        <v>871.67</v>
      </c>
      <c r="E151" s="6">
        <v>240</v>
      </c>
      <c r="F151" s="10">
        <f>SUM(B151:E151)</f>
        <v>1639.42</v>
      </c>
      <c r="G151" s="9">
        <v>30</v>
      </c>
      <c r="H151" s="9">
        <v>5</v>
      </c>
      <c r="I151" s="35">
        <v>250</v>
      </c>
    </row>
    <row r="152" spans="1:9" ht="15" x14ac:dyDescent="0.2">
      <c r="A152" s="47">
        <f>A151+1</f>
        <v>43244</v>
      </c>
      <c r="B152" s="6">
        <v>410</v>
      </c>
      <c r="C152" s="6">
        <v>439.16</v>
      </c>
      <c r="D152" s="6">
        <v>890</v>
      </c>
      <c r="E152" s="6">
        <v>120</v>
      </c>
      <c r="F152" s="10">
        <f>SUM(B152:E152)</f>
        <v>1859.16</v>
      </c>
      <c r="G152" s="9">
        <v>34</v>
      </c>
      <c r="H152" s="9">
        <v>10</v>
      </c>
      <c r="I152" s="35">
        <v>110</v>
      </c>
    </row>
    <row r="153" spans="1:9" ht="16" thickBot="1" x14ac:dyDescent="0.25">
      <c r="A153" s="47">
        <f>A152+1</f>
        <v>43245</v>
      </c>
      <c r="B153" s="6">
        <v>380</v>
      </c>
      <c r="C153" s="6">
        <v>239.71</v>
      </c>
      <c r="D153" s="6">
        <v>675.07</v>
      </c>
      <c r="E153" s="6">
        <v>210</v>
      </c>
      <c r="F153" s="10">
        <f>SUM(B153:E153)</f>
        <v>1504.7800000000002</v>
      </c>
      <c r="G153" s="9">
        <v>24</v>
      </c>
      <c r="H153" s="9">
        <v>4</v>
      </c>
      <c r="I153" s="35">
        <v>210</v>
      </c>
    </row>
    <row r="154" spans="1:9" x14ac:dyDescent="0.15">
      <c r="A154" s="423"/>
      <c r="B154" s="407">
        <f t="shared" ref="B154:H154" si="38">SUM(B149:B153)</f>
        <v>1130</v>
      </c>
      <c r="C154" s="407">
        <f>SUM(C149:C153)</f>
        <v>866.62000000000012</v>
      </c>
      <c r="D154" s="407">
        <f>SUM(D149:D153)</f>
        <v>2436.7400000000002</v>
      </c>
      <c r="E154" s="407">
        <f>SUM(E149:E153)</f>
        <v>570</v>
      </c>
      <c r="F154" s="407">
        <f t="shared" si="38"/>
        <v>5003.3600000000006</v>
      </c>
      <c r="G154" s="439">
        <f t="shared" si="38"/>
        <v>88</v>
      </c>
      <c r="H154" s="439">
        <f t="shared" si="38"/>
        <v>19</v>
      </c>
      <c r="I154" s="401">
        <f>SUM(I149:I153)</f>
        <v>570</v>
      </c>
    </row>
    <row r="155" spans="1:9" ht="14" thickBot="1" x14ac:dyDescent="0.2">
      <c r="A155" s="438"/>
      <c r="B155" s="408"/>
      <c r="C155" s="408"/>
      <c r="D155" s="408"/>
      <c r="E155" s="408"/>
      <c r="F155" s="408"/>
      <c r="G155" s="420"/>
      <c r="H155" s="420"/>
      <c r="I155" s="402"/>
    </row>
    <row r="156" spans="1:9" ht="15" x14ac:dyDescent="0.2">
      <c r="A156" s="47">
        <f>A153+3</f>
        <v>43248</v>
      </c>
      <c r="B156" s="24">
        <v>470</v>
      </c>
      <c r="C156" s="6">
        <v>120.22</v>
      </c>
      <c r="D156" s="6">
        <v>1320</v>
      </c>
      <c r="E156" s="6">
        <v>120</v>
      </c>
      <c r="F156" s="10">
        <f>SUM(B156:E156)</f>
        <v>2030.22</v>
      </c>
      <c r="G156" s="9">
        <v>35</v>
      </c>
      <c r="H156" s="9">
        <v>3</v>
      </c>
      <c r="I156" s="35">
        <v>110</v>
      </c>
    </row>
    <row r="157" spans="1:9" ht="15" x14ac:dyDescent="0.2">
      <c r="A157" s="47">
        <f>A156+1</f>
        <v>43249</v>
      </c>
      <c r="B157" s="24">
        <v>290</v>
      </c>
      <c r="C157" s="6">
        <v>79.56</v>
      </c>
      <c r="D157" s="6">
        <v>340</v>
      </c>
      <c r="E157" s="6">
        <v>135</v>
      </c>
      <c r="F157" s="10">
        <f>SUM(B157:E157)</f>
        <v>844.56</v>
      </c>
      <c r="G157" s="9">
        <v>17</v>
      </c>
      <c r="H157" s="9">
        <v>2</v>
      </c>
      <c r="I157" s="35">
        <v>130</v>
      </c>
    </row>
    <row r="158" spans="1:9" ht="15" x14ac:dyDescent="0.2">
      <c r="A158" s="47">
        <f>A157+1</f>
        <v>43250</v>
      </c>
      <c r="B158" s="24">
        <v>510</v>
      </c>
      <c r="C158" s="6">
        <v>165.08</v>
      </c>
      <c r="D158" s="6">
        <v>530</v>
      </c>
      <c r="E158" s="6">
        <v>0</v>
      </c>
      <c r="F158" s="10">
        <f>SUM(B158:E158)</f>
        <v>1205.08</v>
      </c>
      <c r="G158" s="9">
        <v>22</v>
      </c>
      <c r="H158" s="9">
        <v>4</v>
      </c>
      <c r="I158" s="35">
        <v>0</v>
      </c>
    </row>
    <row r="159" spans="1:9" ht="16" thickBot="1" x14ac:dyDescent="0.25">
      <c r="A159" s="47">
        <f>A158+1</f>
        <v>43251</v>
      </c>
      <c r="B159" s="24">
        <v>280</v>
      </c>
      <c r="C159" s="6">
        <v>140.94</v>
      </c>
      <c r="D159" s="6">
        <v>1370</v>
      </c>
      <c r="E159" s="6">
        <v>132.19999999999999</v>
      </c>
      <c r="F159" s="10">
        <f>SUM(B159:E159)</f>
        <v>1923.14</v>
      </c>
      <c r="G159" s="9">
        <v>33</v>
      </c>
      <c r="H159" s="9">
        <v>3</v>
      </c>
      <c r="I159" s="35">
        <v>150</v>
      </c>
    </row>
    <row r="160" spans="1:9" x14ac:dyDescent="0.15">
      <c r="A160" s="423"/>
      <c r="B160" s="407">
        <f t="shared" ref="B160:I160" si="39">SUM(B156:B159)</f>
        <v>1550</v>
      </c>
      <c r="C160" s="407">
        <f t="shared" si="39"/>
        <v>505.8</v>
      </c>
      <c r="D160" s="407">
        <f t="shared" si="39"/>
        <v>3560</v>
      </c>
      <c r="E160" s="407">
        <f t="shared" si="39"/>
        <v>387.2</v>
      </c>
      <c r="F160" s="407">
        <f t="shared" si="39"/>
        <v>6003</v>
      </c>
      <c r="G160" s="439">
        <f t="shared" si="39"/>
        <v>107</v>
      </c>
      <c r="H160" s="439">
        <f t="shared" si="39"/>
        <v>12</v>
      </c>
      <c r="I160" s="401">
        <f t="shared" si="39"/>
        <v>390</v>
      </c>
    </row>
    <row r="161" spans="1:9" ht="14" thickBot="1" x14ac:dyDescent="0.2">
      <c r="A161" s="438"/>
      <c r="B161" s="408"/>
      <c r="C161" s="408"/>
      <c r="D161" s="408"/>
      <c r="E161" s="408"/>
      <c r="F161" s="408"/>
      <c r="G161" s="420"/>
      <c r="H161" s="420"/>
      <c r="I161" s="402"/>
    </row>
    <row r="162" spans="1:9" ht="16" thickBot="1" x14ac:dyDescent="0.25">
      <c r="A162" s="23">
        <v>43252</v>
      </c>
      <c r="B162" s="6">
        <v>240</v>
      </c>
      <c r="C162" s="6">
        <v>195.2</v>
      </c>
      <c r="D162" s="6">
        <v>750</v>
      </c>
      <c r="E162" s="6">
        <v>210</v>
      </c>
      <c r="F162" s="4">
        <f>SUM(B162:E162)</f>
        <v>1395.2</v>
      </c>
      <c r="G162" s="6">
        <v>24</v>
      </c>
      <c r="H162" s="6">
        <v>4</v>
      </c>
      <c r="I162" s="147">
        <v>200</v>
      </c>
    </row>
    <row r="163" spans="1:9" x14ac:dyDescent="0.15">
      <c r="A163" s="405"/>
      <c r="B163" s="407">
        <f t="shared" ref="B163:I163" si="40">SUM(B162:B162)</f>
        <v>240</v>
      </c>
      <c r="C163" s="440">
        <f t="shared" si="40"/>
        <v>195.2</v>
      </c>
      <c r="D163" s="440">
        <f t="shared" si="40"/>
        <v>750</v>
      </c>
      <c r="E163" s="440">
        <f t="shared" si="40"/>
        <v>210</v>
      </c>
      <c r="F163" s="440">
        <f t="shared" si="40"/>
        <v>1395.2</v>
      </c>
      <c r="G163" s="403">
        <f t="shared" si="40"/>
        <v>24</v>
      </c>
      <c r="H163" s="403">
        <f t="shared" si="40"/>
        <v>4</v>
      </c>
      <c r="I163" s="409">
        <f t="shared" si="40"/>
        <v>200</v>
      </c>
    </row>
    <row r="164" spans="1:9" ht="14" thickBot="1" x14ac:dyDescent="0.2">
      <c r="A164" s="406"/>
      <c r="B164" s="408"/>
      <c r="C164" s="441"/>
      <c r="D164" s="441"/>
      <c r="E164" s="441"/>
      <c r="F164" s="441"/>
      <c r="G164" s="404"/>
      <c r="H164" s="404"/>
      <c r="I164" s="410"/>
    </row>
    <row r="165" spans="1:9" ht="15" x14ac:dyDescent="0.2">
      <c r="A165" s="41">
        <f>A162+3</f>
        <v>43255</v>
      </c>
      <c r="B165" s="45">
        <v>100</v>
      </c>
      <c r="C165" s="45">
        <v>164.04</v>
      </c>
      <c r="D165" s="45">
        <v>630</v>
      </c>
      <c r="E165" s="45">
        <v>90</v>
      </c>
      <c r="F165" s="4">
        <f>SUM(B165:E165)</f>
        <v>984.04</v>
      </c>
      <c r="G165" s="45">
        <v>18</v>
      </c>
      <c r="H165" s="45">
        <v>4</v>
      </c>
      <c r="I165" s="45">
        <v>100</v>
      </c>
    </row>
    <row r="166" spans="1:9" ht="15" x14ac:dyDescent="0.2">
      <c r="A166" s="41">
        <f t="shared" ref="A166:A176" si="41">A165+1</f>
        <v>43256</v>
      </c>
      <c r="B166" s="45">
        <v>210</v>
      </c>
      <c r="C166" s="45">
        <v>0</v>
      </c>
      <c r="D166" s="45">
        <v>730</v>
      </c>
      <c r="E166" s="45">
        <v>100</v>
      </c>
      <c r="F166" s="4">
        <f>SUM(B166:E166)</f>
        <v>1040</v>
      </c>
      <c r="G166" s="45">
        <v>19</v>
      </c>
      <c r="H166" s="45">
        <v>0</v>
      </c>
      <c r="I166" s="46">
        <v>100</v>
      </c>
    </row>
    <row r="167" spans="1:9" ht="15" x14ac:dyDescent="0.2">
      <c r="A167" s="41">
        <f t="shared" si="41"/>
        <v>43257</v>
      </c>
      <c r="B167" s="6">
        <v>220</v>
      </c>
      <c r="C167" s="6">
        <v>305.45999999999998</v>
      </c>
      <c r="D167" s="5">
        <v>560</v>
      </c>
      <c r="E167" s="6">
        <v>0</v>
      </c>
      <c r="F167" s="4">
        <f>SUM(B167:E167)</f>
        <v>1085.46</v>
      </c>
      <c r="G167" s="6">
        <v>22</v>
      </c>
      <c r="H167" s="6">
        <v>4</v>
      </c>
      <c r="I167" s="147">
        <v>0</v>
      </c>
    </row>
    <row r="168" spans="1:9" ht="15" x14ac:dyDescent="0.2">
      <c r="A168" s="41">
        <f t="shared" si="41"/>
        <v>43258</v>
      </c>
      <c r="B168" s="6">
        <v>470</v>
      </c>
      <c r="C168" s="6">
        <v>153.13999999999999</v>
      </c>
      <c r="D168" s="6">
        <v>990</v>
      </c>
      <c r="E168" s="6">
        <v>90</v>
      </c>
      <c r="F168" s="4">
        <f>SUM(B168:E168)</f>
        <v>1703.1399999999999</v>
      </c>
      <c r="G168" s="6">
        <v>28</v>
      </c>
      <c r="H168" s="6">
        <v>3</v>
      </c>
      <c r="I168" s="147">
        <v>100</v>
      </c>
    </row>
    <row r="169" spans="1:9" ht="16" thickBot="1" x14ac:dyDescent="0.25">
      <c r="A169" s="41">
        <f t="shared" si="41"/>
        <v>43259</v>
      </c>
      <c r="B169" s="6">
        <v>400</v>
      </c>
      <c r="C169" s="6">
        <v>40.659999999999997</v>
      </c>
      <c r="D169" s="6">
        <v>1150</v>
      </c>
      <c r="E169" s="6">
        <v>50</v>
      </c>
      <c r="F169" s="4">
        <f>SUM(B169:E169)</f>
        <v>1640.6599999999999</v>
      </c>
      <c r="G169" s="6">
        <v>23</v>
      </c>
      <c r="H169" s="6">
        <v>1</v>
      </c>
      <c r="I169" s="147">
        <v>50</v>
      </c>
    </row>
    <row r="170" spans="1:9" x14ac:dyDescent="0.15">
      <c r="A170" s="405"/>
      <c r="B170" s="407">
        <f t="shared" ref="B170:I170" si="42">SUM(B165:B169)</f>
        <v>1400</v>
      </c>
      <c r="C170" s="407">
        <f t="shared" si="42"/>
        <v>663.3</v>
      </c>
      <c r="D170" s="407">
        <f t="shared" si="42"/>
        <v>4060</v>
      </c>
      <c r="E170" s="407">
        <f t="shared" si="42"/>
        <v>330</v>
      </c>
      <c r="F170" s="407">
        <f t="shared" si="42"/>
        <v>6453.2999999999993</v>
      </c>
      <c r="G170" s="403">
        <f t="shared" si="42"/>
        <v>110</v>
      </c>
      <c r="H170" s="403">
        <f>SUM(H165:H169)</f>
        <v>12</v>
      </c>
      <c r="I170" s="401">
        <f t="shared" si="42"/>
        <v>350</v>
      </c>
    </row>
    <row r="171" spans="1:9" ht="14" thickBot="1" x14ac:dyDescent="0.2">
      <c r="A171" s="406"/>
      <c r="B171" s="408"/>
      <c r="C171" s="408"/>
      <c r="D171" s="408"/>
      <c r="E171" s="408"/>
      <c r="F171" s="408"/>
      <c r="G171" s="404"/>
      <c r="H171" s="404"/>
      <c r="I171" s="402"/>
    </row>
    <row r="172" spans="1:9" ht="15" x14ac:dyDescent="0.2">
      <c r="A172" s="41">
        <f>A169+3</f>
        <v>43262</v>
      </c>
      <c r="B172" s="45">
        <v>760</v>
      </c>
      <c r="C172" s="45">
        <v>109.78</v>
      </c>
      <c r="D172" s="45">
        <v>802.2</v>
      </c>
      <c r="E172" s="45">
        <v>200</v>
      </c>
      <c r="F172" s="8">
        <f>SUM(B172:E172)</f>
        <v>1871.98</v>
      </c>
      <c r="G172" s="45">
        <v>32</v>
      </c>
      <c r="H172" s="45">
        <v>3</v>
      </c>
      <c r="I172" s="45">
        <v>200</v>
      </c>
    </row>
    <row r="173" spans="1:9" ht="15" x14ac:dyDescent="0.2">
      <c r="A173" s="41">
        <f t="shared" si="41"/>
        <v>43263</v>
      </c>
      <c r="B173" s="45">
        <v>70</v>
      </c>
      <c r="C173" s="45">
        <v>120.22</v>
      </c>
      <c r="D173" s="45">
        <v>380</v>
      </c>
      <c r="E173" s="45">
        <v>50</v>
      </c>
      <c r="F173" s="8">
        <f>SUM(B173:E173)</f>
        <v>620.22</v>
      </c>
      <c r="G173" s="45">
        <v>12</v>
      </c>
      <c r="H173" s="45">
        <v>3</v>
      </c>
      <c r="I173" s="46">
        <v>50</v>
      </c>
    </row>
    <row r="174" spans="1:9" ht="15" x14ac:dyDescent="0.2">
      <c r="A174" s="41">
        <f t="shared" si="41"/>
        <v>43264</v>
      </c>
      <c r="B174" s="45">
        <v>151.66999999999999</v>
      </c>
      <c r="C174" s="45">
        <v>263.79000000000002</v>
      </c>
      <c r="D174" s="45">
        <v>890</v>
      </c>
      <c r="E174" s="45">
        <v>0</v>
      </c>
      <c r="F174" s="8">
        <f>SUM(B174:E174)</f>
        <v>1305.46</v>
      </c>
      <c r="G174" s="45">
        <v>24</v>
      </c>
      <c r="H174" s="45">
        <v>7</v>
      </c>
      <c r="I174" s="46">
        <v>0</v>
      </c>
    </row>
    <row r="175" spans="1:9" ht="15" x14ac:dyDescent="0.2">
      <c r="A175" s="41">
        <f t="shared" si="41"/>
        <v>43265</v>
      </c>
      <c r="B175" s="45">
        <v>420</v>
      </c>
      <c r="C175" s="45">
        <v>40.659999999999997</v>
      </c>
      <c r="D175" s="45">
        <v>940</v>
      </c>
      <c r="E175" s="45">
        <v>270</v>
      </c>
      <c r="F175" s="8">
        <f>SUM(B175:E175)</f>
        <v>1670.6599999999999</v>
      </c>
      <c r="G175" s="45">
        <v>26</v>
      </c>
      <c r="H175" s="45">
        <v>1</v>
      </c>
      <c r="I175" s="46">
        <v>250</v>
      </c>
    </row>
    <row r="176" spans="1:9" ht="16" thickBot="1" x14ac:dyDescent="0.25">
      <c r="A176" s="41">
        <f t="shared" si="41"/>
        <v>43266</v>
      </c>
      <c r="B176" s="45">
        <v>420</v>
      </c>
      <c r="C176" s="45">
        <v>88.6</v>
      </c>
      <c r="D176" s="45">
        <v>450</v>
      </c>
      <c r="E176" s="45">
        <v>90</v>
      </c>
      <c r="F176" s="8">
        <f>SUM(B176:E176)</f>
        <v>1048.5999999999999</v>
      </c>
      <c r="G176" s="45">
        <v>16</v>
      </c>
      <c r="H176" s="45">
        <v>2</v>
      </c>
      <c r="I176" s="46">
        <v>100</v>
      </c>
    </row>
    <row r="177" spans="1:9" x14ac:dyDescent="0.15">
      <c r="A177" s="405"/>
      <c r="B177" s="407">
        <f t="shared" ref="B177:H177" si="43">SUM(B172:B176)</f>
        <v>1821.67</v>
      </c>
      <c r="C177" s="407">
        <f t="shared" si="43"/>
        <v>623.05000000000007</v>
      </c>
      <c r="D177" s="407">
        <f t="shared" si="43"/>
        <v>3462.2</v>
      </c>
      <c r="E177" s="407">
        <f t="shared" si="43"/>
        <v>610</v>
      </c>
      <c r="F177" s="407">
        <f t="shared" si="43"/>
        <v>6516.92</v>
      </c>
      <c r="G177" s="403">
        <f t="shared" si="43"/>
        <v>110</v>
      </c>
      <c r="H177" s="403">
        <f t="shared" si="43"/>
        <v>16</v>
      </c>
      <c r="I177" s="401">
        <f>SUM(I172:I176)</f>
        <v>600</v>
      </c>
    </row>
    <row r="178" spans="1:9" ht="14" thickBot="1" x14ac:dyDescent="0.2">
      <c r="A178" s="406"/>
      <c r="B178" s="414"/>
      <c r="C178" s="414"/>
      <c r="D178" s="414"/>
      <c r="E178" s="414"/>
      <c r="F178" s="408"/>
      <c r="G178" s="415"/>
      <c r="H178" s="415"/>
      <c r="I178" s="416"/>
    </row>
    <row r="179" spans="1:9" ht="15" x14ac:dyDescent="0.2">
      <c r="A179" s="47">
        <f>A176+3</f>
        <v>43269</v>
      </c>
      <c r="B179" s="45">
        <v>300</v>
      </c>
      <c r="C179" s="45">
        <v>315.77999999999997</v>
      </c>
      <c r="D179" s="45">
        <v>190</v>
      </c>
      <c r="E179" s="45">
        <v>140</v>
      </c>
      <c r="F179" s="8">
        <f>SUM(B179:E179)</f>
        <v>945.78</v>
      </c>
      <c r="G179" s="45">
        <v>18</v>
      </c>
      <c r="H179" s="45">
        <v>3</v>
      </c>
      <c r="I179" s="45">
        <v>140</v>
      </c>
    </row>
    <row r="180" spans="1:9" ht="15" x14ac:dyDescent="0.2">
      <c r="A180" s="47">
        <f>A179+1</f>
        <v>43270</v>
      </c>
      <c r="B180" s="45">
        <v>100</v>
      </c>
      <c r="C180" s="45">
        <v>159.12</v>
      </c>
      <c r="D180" s="45">
        <v>460</v>
      </c>
      <c r="E180" s="45">
        <v>140</v>
      </c>
      <c r="F180" s="8">
        <f>SUM(B180:E180)</f>
        <v>859.12</v>
      </c>
      <c r="G180" s="45">
        <v>18</v>
      </c>
      <c r="H180" s="45">
        <v>4</v>
      </c>
      <c r="I180" s="46">
        <v>140</v>
      </c>
    </row>
    <row r="181" spans="1:9" ht="15" x14ac:dyDescent="0.2">
      <c r="A181" s="47">
        <f>A180+1</f>
        <v>43271</v>
      </c>
      <c r="B181" s="45">
        <v>410</v>
      </c>
      <c r="C181" s="45">
        <v>155.6</v>
      </c>
      <c r="D181" s="45">
        <v>460</v>
      </c>
      <c r="E181" s="45">
        <v>50</v>
      </c>
      <c r="F181" s="8">
        <f>SUM(B181:E181)</f>
        <v>1075.5999999999999</v>
      </c>
      <c r="G181" s="45">
        <v>20</v>
      </c>
      <c r="H181" s="45">
        <v>4</v>
      </c>
      <c r="I181" s="46">
        <v>50</v>
      </c>
    </row>
    <row r="182" spans="1:9" ht="15" x14ac:dyDescent="0.2">
      <c r="A182" s="47">
        <f>A181+1</f>
        <v>43272</v>
      </c>
      <c r="B182" s="45">
        <v>600</v>
      </c>
      <c r="C182" s="45">
        <v>203.3</v>
      </c>
      <c r="D182" s="45">
        <v>860</v>
      </c>
      <c r="E182" s="45">
        <v>280</v>
      </c>
      <c r="F182" s="8">
        <f>SUM(B182:E182)</f>
        <v>1943.3</v>
      </c>
      <c r="G182" s="45">
        <v>33</v>
      </c>
      <c r="H182" s="45">
        <v>5</v>
      </c>
      <c r="I182" s="46">
        <v>300</v>
      </c>
    </row>
    <row r="183" spans="1:9" ht="16" thickBot="1" x14ac:dyDescent="0.25">
      <c r="A183" s="47">
        <f>A182+1</f>
        <v>43273</v>
      </c>
      <c r="B183" s="65"/>
      <c r="C183" s="65"/>
      <c r="D183" s="65"/>
      <c r="E183" s="65"/>
      <c r="F183" s="43">
        <f>SUM(B183:E183)</f>
        <v>0</v>
      </c>
      <c r="G183" s="65"/>
      <c r="H183" s="65"/>
      <c r="I183" s="66"/>
    </row>
    <row r="184" spans="1:9" x14ac:dyDescent="0.15">
      <c r="A184" s="423"/>
      <c r="B184" s="407">
        <f t="shared" ref="B184:H184" si="44">SUM(B179:B183)</f>
        <v>1410</v>
      </c>
      <c r="C184" s="442">
        <f t="shared" si="44"/>
        <v>833.8</v>
      </c>
      <c r="D184" s="442">
        <f t="shared" si="44"/>
        <v>1970</v>
      </c>
      <c r="E184" s="442">
        <f t="shared" si="44"/>
        <v>610</v>
      </c>
      <c r="F184" s="442">
        <f t="shared" si="44"/>
        <v>4823.8</v>
      </c>
      <c r="G184" s="444">
        <f t="shared" si="44"/>
        <v>89</v>
      </c>
      <c r="H184" s="444">
        <f t="shared" si="44"/>
        <v>16</v>
      </c>
      <c r="I184" s="446">
        <f>SUM(I179:I183)</f>
        <v>630</v>
      </c>
    </row>
    <row r="185" spans="1:9" ht="14" thickBot="1" x14ac:dyDescent="0.2">
      <c r="A185" s="438"/>
      <c r="B185" s="408"/>
      <c r="C185" s="443"/>
      <c r="D185" s="443"/>
      <c r="E185" s="443"/>
      <c r="F185" s="443"/>
      <c r="G185" s="445"/>
      <c r="H185" s="445"/>
      <c r="I185" s="447"/>
    </row>
    <row r="186" spans="1:9" ht="15" x14ac:dyDescent="0.2">
      <c r="A186" s="47">
        <f>A183+3</f>
        <v>43276</v>
      </c>
      <c r="B186" s="45">
        <v>360</v>
      </c>
      <c r="C186" s="45">
        <v>40.659999999999997</v>
      </c>
      <c r="D186" s="45">
        <v>1280</v>
      </c>
      <c r="E186" s="45">
        <v>150</v>
      </c>
      <c r="F186" s="8">
        <f>SUM(B186:E186)</f>
        <v>1830.6599999999999</v>
      </c>
      <c r="G186" s="45">
        <v>30</v>
      </c>
      <c r="H186" s="45">
        <v>1</v>
      </c>
      <c r="I186" s="45">
        <v>130</v>
      </c>
    </row>
    <row r="187" spans="1:9" ht="15" x14ac:dyDescent="0.2">
      <c r="A187" s="47">
        <f>A186+1</f>
        <v>43277</v>
      </c>
      <c r="B187" s="45">
        <v>320</v>
      </c>
      <c r="C187" s="45">
        <v>81.319999999999993</v>
      </c>
      <c r="D187" s="45">
        <v>350</v>
      </c>
      <c r="E187" s="45">
        <v>120</v>
      </c>
      <c r="F187" s="8">
        <f>SUM(B187:E187)</f>
        <v>871.31999999999994</v>
      </c>
      <c r="G187" s="45">
        <v>18</v>
      </c>
      <c r="H187" s="45">
        <v>2</v>
      </c>
      <c r="I187" s="45">
        <v>120</v>
      </c>
    </row>
    <row r="188" spans="1:9" ht="15" x14ac:dyDescent="0.2">
      <c r="A188" s="47">
        <f>A187+1</f>
        <v>43278</v>
      </c>
      <c r="B188" s="45">
        <v>410</v>
      </c>
      <c r="C188" s="45">
        <v>332.13</v>
      </c>
      <c r="D188" s="45">
        <v>684.29</v>
      </c>
      <c r="E188" s="45">
        <v>0</v>
      </c>
      <c r="F188" s="8">
        <f>SUM(B188:E188)</f>
        <v>1426.42</v>
      </c>
      <c r="G188" s="45">
        <v>30</v>
      </c>
      <c r="H188" s="45">
        <v>9</v>
      </c>
      <c r="I188" s="45">
        <v>0</v>
      </c>
    </row>
    <row r="189" spans="1:9" ht="15" x14ac:dyDescent="0.2">
      <c r="A189" s="47">
        <f>A188+1</f>
        <v>43279</v>
      </c>
      <c r="B189" s="45">
        <v>660</v>
      </c>
      <c r="C189" s="45">
        <v>189.87</v>
      </c>
      <c r="D189" s="45">
        <v>771.67</v>
      </c>
      <c r="E189" s="45">
        <v>0</v>
      </c>
      <c r="F189" s="8">
        <f>SUM(B189:E189)</f>
        <v>1621.54</v>
      </c>
      <c r="G189" s="45">
        <v>30</v>
      </c>
      <c r="H189" s="45">
        <v>5</v>
      </c>
      <c r="I189" s="45">
        <v>0</v>
      </c>
    </row>
    <row r="190" spans="1:9" ht="16" thickBot="1" x14ac:dyDescent="0.25">
      <c r="A190" s="47">
        <f>A189+1</f>
        <v>43280</v>
      </c>
      <c r="B190" s="45">
        <v>150</v>
      </c>
      <c r="C190" s="45">
        <v>364.49</v>
      </c>
      <c r="D190" s="45">
        <v>565.07000000000005</v>
      </c>
      <c r="E190" s="45">
        <v>190</v>
      </c>
      <c r="F190" s="8">
        <f>SUM(B190:E190)</f>
        <v>1269.56</v>
      </c>
      <c r="G190" s="45">
        <v>22</v>
      </c>
      <c r="H190" s="45">
        <v>7</v>
      </c>
      <c r="I190" s="45">
        <v>190</v>
      </c>
    </row>
    <row r="191" spans="1:9" x14ac:dyDescent="0.15">
      <c r="A191" s="423"/>
      <c r="B191" s="407">
        <f t="shared" ref="B191:I191" si="45">SUM(B186:B190)</f>
        <v>1900</v>
      </c>
      <c r="C191" s="407">
        <f t="shared" si="45"/>
        <v>1008.47</v>
      </c>
      <c r="D191" s="407">
        <f t="shared" si="45"/>
        <v>3651.03</v>
      </c>
      <c r="E191" s="407">
        <f t="shared" si="45"/>
        <v>460</v>
      </c>
      <c r="F191" s="407">
        <f t="shared" si="45"/>
        <v>7019.5</v>
      </c>
      <c r="G191" s="439">
        <f t="shared" si="45"/>
        <v>130</v>
      </c>
      <c r="H191" s="439">
        <f t="shared" si="45"/>
        <v>24</v>
      </c>
      <c r="I191" s="401">
        <f t="shared" si="45"/>
        <v>440</v>
      </c>
    </row>
    <row r="192" spans="1:9" ht="14" thickBot="1" x14ac:dyDescent="0.2">
      <c r="A192" s="438"/>
      <c r="B192" s="408"/>
      <c r="C192" s="408"/>
      <c r="D192" s="408"/>
      <c r="E192" s="408"/>
      <c r="F192" s="408"/>
      <c r="G192" s="420"/>
      <c r="H192" s="420"/>
      <c r="I192" s="402"/>
    </row>
    <row r="193" spans="1:9" ht="15" x14ac:dyDescent="0.2">
      <c r="A193" s="41">
        <v>43283</v>
      </c>
      <c r="B193" s="6">
        <v>410</v>
      </c>
      <c r="C193" s="6">
        <v>241.84</v>
      </c>
      <c r="D193" s="6">
        <v>1380</v>
      </c>
      <c r="E193" s="6">
        <v>240</v>
      </c>
      <c r="F193" s="82">
        <f>SUM(B193:E193)</f>
        <v>2271.84</v>
      </c>
      <c r="G193" s="6">
        <v>40</v>
      </c>
      <c r="H193" s="6">
        <v>6</v>
      </c>
      <c r="I193" s="6">
        <v>240</v>
      </c>
    </row>
    <row r="194" spans="1:9" ht="15" x14ac:dyDescent="0.2">
      <c r="A194" s="41">
        <f>A193+1</f>
        <v>43284</v>
      </c>
      <c r="B194" s="6">
        <v>210</v>
      </c>
      <c r="C194" s="6">
        <v>148.68</v>
      </c>
      <c r="D194" s="6">
        <v>212</v>
      </c>
      <c r="E194" s="6">
        <v>50</v>
      </c>
      <c r="F194" s="82">
        <f>SUM(B194:E194)</f>
        <v>620.68000000000006</v>
      </c>
      <c r="G194" s="6">
        <v>12</v>
      </c>
      <c r="H194" s="6">
        <v>5</v>
      </c>
      <c r="I194" s="6">
        <v>50</v>
      </c>
    </row>
    <row r="195" spans="1:9" ht="15" x14ac:dyDescent="0.2">
      <c r="A195" s="41">
        <f>A194+1</f>
        <v>43285</v>
      </c>
      <c r="B195" s="42"/>
      <c r="C195" s="42"/>
      <c r="D195" s="42"/>
      <c r="E195" s="42"/>
      <c r="F195" s="81"/>
      <c r="G195" s="42"/>
      <c r="H195" s="42"/>
      <c r="I195" s="42"/>
    </row>
    <row r="196" spans="1:9" ht="15" x14ac:dyDescent="0.2">
      <c r="A196" s="41">
        <f>A195+1</f>
        <v>43286</v>
      </c>
      <c r="B196" s="42"/>
      <c r="C196" s="42"/>
      <c r="D196" s="42"/>
      <c r="E196" s="42"/>
      <c r="F196" s="81"/>
      <c r="G196" s="42"/>
      <c r="H196" s="42"/>
      <c r="I196" s="42"/>
    </row>
    <row r="197" spans="1:9" ht="16" thickBot="1" x14ac:dyDescent="0.25">
      <c r="A197" s="41">
        <f>A196+1</f>
        <v>43287</v>
      </c>
      <c r="B197" s="42"/>
      <c r="C197" s="42"/>
      <c r="D197" s="42"/>
      <c r="E197" s="42"/>
      <c r="F197" s="81"/>
      <c r="G197" s="42"/>
      <c r="H197" s="42"/>
      <c r="I197" s="42"/>
    </row>
    <row r="198" spans="1:9" x14ac:dyDescent="0.15">
      <c r="A198" s="405"/>
      <c r="B198" s="407">
        <f>SUM(B193:B197)</f>
        <v>620</v>
      </c>
      <c r="C198" s="407">
        <f t="shared" ref="C198:H198" si="46">SUM(C193:C197)</f>
        <v>390.52</v>
      </c>
      <c r="D198" s="407">
        <f t="shared" si="46"/>
        <v>1592</v>
      </c>
      <c r="E198" s="407">
        <f>SUM(E193:E197)</f>
        <v>290</v>
      </c>
      <c r="F198" s="448">
        <f t="shared" si="46"/>
        <v>2892.5200000000004</v>
      </c>
      <c r="G198" s="403">
        <f t="shared" si="46"/>
        <v>52</v>
      </c>
      <c r="H198" s="403">
        <f t="shared" si="46"/>
        <v>11</v>
      </c>
      <c r="I198" s="401">
        <f>SUM(I193:I197)</f>
        <v>290</v>
      </c>
    </row>
    <row r="199" spans="1:9" ht="14" thickBot="1" x14ac:dyDescent="0.2">
      <c r="A199" s="406"/>
      <c r="B199" s="414"/>
      <c r="C199" s="414"/>
      <c r="D199" s="414"/>
      <c r="E199" s="414"/>
      <c r="F199" s="449"/>
      <c r="G199" s="415"/>
      <c r="H199" s="415"/>
      <c r="I199" s="416"/>
    </row>
    <row r="200" spans="1:9" ht="15" x14ac:dyDescent="0.2">
      <c r="A200" s="47">
        <f>A197+3</f>
        <v>43290</v>
      </c>
      <c r="B200" s="86"/>
      <c r="C200" s="87"/>
      <c r="D200" s="87"/>
      <c r="E200" s="87"/>
      <c r="F200" s="87"/>
      <c r="G200" s="87"/>
      <c r="H200" s="87"/>
      <c r="I200" s="87"/>
    </row>
    <row r="201" spans="1:9" ht="15" x14ac:dyDescent="0.2">
      <c r="A201" s="47">
        <f>A200+1</f>
        <v>43291</v>
      </c>
      <c r="B201" s="75"/>
      <c r="C201" s="76"/>
      <c r="D201" s="76"/>
      <c r="E201" s="76"/>
      <c r="F201" s="76"/>
      <c r="G201" s="76"/>
      <c r="H201" s="76"/>
      <c r="I201" s="76"/>
    </row>
    <row r="202" spans="1:9" ht="15" x14ac:dyDescent="0.2">
      <c r="A202" s="47">
        <f>A201+1</f>
        <v>43292</v>
      </c>
      <c r="B202" s="75"/>
      <c r="C202" s="76"/>
      <c r="D202" s="76"/>
      <c r="E202" s="76"/>
      <c r="F202" s="76"/>
      <c r="G202" s="76"/>
      <c r="H202" s="76"/>
      <c r="I202" s="76"/>
    </row>
    <row r="203" spans="1:9" ht="15" x14ac:dyDescent="0.2">
      <c r="A203" s="47">
        <f>A202+1</f>
        <v>43293</v>
      </c>
      <c r="B203" s="24">
        <v>330</v>
      </c>
      <c r="C203" s="9">
        <v>288.2</v>
      </c>
      <c r="D203" s="9">
        <v>1030</v>
      </c>
      <c r="E203" s="9">
        <v>100</v>
      </c>
      <c r="F203" s="83">
        <f>SUM(B203:E203)</f>
        <v>1748.2</v>
      </c>
      <c r="G203" s="9">
        <v>29</v>
      </c>
      <c r="H203" s="9">
        <v>7</v>
      </c>
      <c r="I203" s="9">
        <v>100</v>
      </c>
    </row>
    <row r="204" spans="1:9" ht="16" thickBot="1" x14ac:dyDescent="0.25">
      <c r="A204" s="47">
        <f>A203+1</f>
        <v>43294</v>
      </c>
      <c r="B204" s="24">
        <v>200</v>
      </c>
      <c r="C204" s="9">
        <v>184.3</v>
      </c>
      <c r="D204" s="9">
        <v>840</v>
      </c>
      <c r="E204" s="9">
        <v>160</v>
      </c>
      <c r="F204" s="83">
        <f>SUM(B204:E204)</f>
        <v>1384.3</v>
      </c>
      <c r="G204" s="9">
        <v>24</v>
      </c>
      <c r="H204" s="9">
        <v>3</v>
      </c>
      <c r="I204" s="9">
        <v>150</v>
      </c>
    </row>
    <row r="205" spans="1:9" x14ac:dyDescent="0.15">
      <c r="A205" s="405"/>
      <c r="B205" s="418">
        <f t="shared" ref="B205:I205" si="47">SUM(B200:B204)</f>
        <v>530</v>
      </c>
      <c r="C205" s="418">
        <f t="shared" si="47"/>
        <v>472.5</v>
      </c>
      <c r="D205" s="418">
        <f t="shared" si="47"/>
        <v>1870</v>
      </c>
      <c r="E205" s="418">
        <f t="shared" si="47"/>
        <v>260</v>
      </c>
      <c r="F205" s="450">
        <f t="shared" si="47"/>
        <v>3132.5</v>
      </c>
      <c r="G205" s="403">
        <f t="shared" si="47"/>
        <v>53</v>
      </c>
      <c r="H205" s="403">
        <f t="shared" si="47"/>
        <v>10</v>
      </c>
      <c r="I205" s="401">
        <f t="shared" si="47"/>
        <v>250</v>
      </c>
    </row>
    <row r="206" spans="1:9" ht="14" thickBot="1" x14ac:dyDescent="0.2">
      <c r="A206" s="406"/>
      <c r="B206" s="408"/>
      <c r="C206" s="408"/>
      <c r="D206" s="408"/>
      <c r="E206" s="408"/>
      <c r="F206" s="449"/>
      <c r="G206" s="404"/>
      <c r="H206" s="404"/>
      <c r="I206" s="402"/>
    </row>
    <row r="207" spans="1:9" ht="15" x14ac:dyDescent="0.2">
      <c r="A207" s="25">
        <f>A204+3</f>
        <v>43297</v>
      </c>
      <c r="B207" s="24">
        <v>170</v>
      </c>
      <c r="C207" s="24">
        <v>121.98</v>
      </c>
      <c r="D207" s="24">
        <v>530</v>
      </c>
      <c r="E207" s="24">
        <v>0</v>
      </c>
      <c r="F207" s="83">
        <f>SUM(B207:E207)</f>
        <v>821.98</v>
      </c>
      <c r="G207" s="24">
        <v>17</v>
      </c>
      <c r="H207" s="24">
        <v>3</v>
      </c>
      <c r="I207" s="24">
        <v>0</v>
      </c>
    </row>
    <row r="208" spans="1:9" ht="15" x14ac:dyDescent="0.2">
      <c r="A208" s="26">
        <f>A207+1</f>
        <v>43298</v>
      </c>
      <c r="B208" s="24">
        <v>100</v>
      </c>
      <c r="C208" s="24">
        <v>82.72</v>
      </c>
      <c r="D208" s="24">
        <v>380</v>
      </c>
      <c r="E208" s="24">
        <v>270</v>
      </c>
      <c r="F208" s="83">
        <f>SUM(B208:E208)</f>
        <v>832.72</v>
      </c>
      <c r="G208" s="24">
        <v>15</v>
      </c>
      <c r="H208" s="24">
        <v>2</v>
      </c>
      <c r="I208" s="24">
        <v>260</v>
      </c>
    </row>
    <row r="209" spans="1:9" ht="15" x14ac:dyDescent="0.2">
      <c r="A209" s="26">
        <f>A208+1</f>
        <v>43299</v>
      </c>
      <c r="B209" s="5">
        <v>120</v>
      </c>
      <c r="C209" s="24">
        <v>119.86</v>
      </c>
      <c r="D209" s="24">
        <v>900</v>
      </c>
      <c r="E209" s="24">
        <v>70</v>
      </c>
      <c r="F209" s="83">
        <f>SUM(B209:E209)</f>
        <v>1209.8600000000001</v>
      </c>
      <c r="G209" s="24">
        <v>22</v>
      </c>
      <c r="H209" s="24">
        <v>3</v>
      </c>
      <c r="I209" s="24">
        <v>50</v>
      </c>
    </row>
    <row r="210" spans="1:9" ht="15" x14ac:dyDescent="0.2">
      <c r="A210" s="26">
        <f>A209+1</f>
        <v>43300</v>
      </c>
      <c r="B210" s="24">
        <v>250</v>
      </c>
      <c r="C210" s="24">
        <v>356.08</v>
      </c>
      <c r="D210" s="24">
        <v>850</v>
      </c>
      <c r="E210" s="24">
        <v>50</v>
      </c>
      <c r="F210" s="83">
        <f>SUM(B210:E210)</f>
        <v>1506.08</v>
      </c>
      <c r="G210" s="24">
        <v>29</v>
      </c>
      <c r="H210" s="24">
        <v>8</v>
      </c>
      <c r="I210" s="24">
        <v>50</v>
      </c>
    </row>
    <row r="211" spans="1:9" ht="16" thickBot="1" x14ac:dyDescent="0.25">
      <c r="A211" s="27">
        <f>A210+1</f>
        <v>43301</v>
      </c>
      <c r="B211" s="75"/>
      <c r="C211" s="75"/>
      <c r="D211" s="75"/>
      <c r="E211" s="75"/>
      <c r="F211" s="75"/>
      <c r="G211" s="75"/>
      <c r="H211" s="75"/>
      <c r="I211" s="75"/>
    </row>
    <row r="212" spans="1:9" x14ac:dyDescent="0.15">
      <c r="A212" s="405"/>
      <c r="B212" s="407">
        <f>SUM(B207:B211)</f>
        <v>640</v>
      </c>
      <c r="C212" s="407">
        <f t="shared" ref="C212:I212" si="48">SUM(C207:C211)</f>
        <v>680.64</v>
      </c>
      <c r="D212" s="407">
        <f t="shared" si="48"/>
        <v>2660</v>
      </c>
      <c r="E212" s="407">
        <f t="shared" si="48"/>
        <v>390</v>
      </c>
      <c r="F212" s="448">
        <f t="shared" si="48"/>
        <v>4370.6400000000003</v>
      </c>
      <c r="G212" s="403">
        <f t="shared" si="48"/>
        <v>83</v>
      </c>
      <c r="H212" s="403">
        <f t="shared" si="48"/>
        <v>16</v>
      </c>
      <c r="I212" s="409">
        <f t="shared" si="48"/>
        <v>360</v>
      </c>
    </row>
    <row r="213" spans="1:9" ht="14" thickBot="1" x14ac:dyDescent="0.2">
      <c r="A213" s="406"/>
      <c r="B213" s="408"/>
      <c r="C213" s="408"/>
      <c r="D213" s="408"/>
      <c r="E213" s="408"/>
      <c r="F213" s="449"/>
      <c r="G213" s="404"/>
      <c r="H213" s="404"/>
      <c r="I213" s="410"/>
    </row>
    <row r="214" spans="1:9" ht="15" x14ac:dyDescent="0.2">
      <c r="A214" s="26">
        <f>A211+3</f>
        <v>43304</v>
      </c>
      <c r="B214" s="75"/>
      <c r="C214" s="75"/>
      <c r="D214" s="75"/>
      <c r="E214" s="75"/>
      <c r="F214" s="76"/>
      <c r="G214" s="76"/>
      <c r="H214" s="76"/>
      <c r="I214" s="75"/>
    </row>
    <row r="215" spans="1:9" ht="15" x14ac:dyDescent="0.2">
      <c r="A215" s="26">
        <f>A214+1</f>
        <v>43305</v>
      </c>
      <c r="B215" s="75"/>
      <c r="C215" s="75"/>
      <c r="D215" s="75"/>
      <c r="E215" s="75"/>
      <c r="F215" s="76"/>
      <c r="G215" s="76"/>
      <c r="H215" s="76"/>
      <c r="I215" s="75"/>
    </row>
    <row r="216" spans="1:9" ht="15" x14ac:dyDescent="0.2">
      <c r="A216" s="26">
        <f>A215+1</f>
        <v>43306</v>
      </c>
      <c r="B216" s="24">
        <v>70</v>
      </c>
      <c r="C216" s="24">
        <v>235.56</v>
      </c>
      <c r="D216" s="24">
        <v>850</v>
      </c>
      <c r="E216" s="24">
        <v>160</v>
      </c>
      <c r="F216" s="84">
        <f>SUM(B216:E216)</f>
        <v>1315.56</v>
      </c>
      <c r="G216" s="9">
        <v>28</v>
      </c>
      <c r="H216" s="9">
        <v>6</v>
      </c>
      <c r="I216" s="24">
        <v>160</v>
      </c>
    </row>
    <row r="217" spans="1:9" ht="15" x14ac:dyDescent="0.2">
      <c r="A217" s="26">
        <f>A216+1</f>
        <v>43307</v>
      </c>
      <c r="B217" s="24">
        <v>340</v>
      </c>
      <c r="C217" s="24">
        <v>347.18</v>
      </c>
      <c r="D217" s="24">
        <v>690</v>
      </c>
      <c r="E217" s="24">
        <v>120</v>
      </c>
      <c r="F217" s="84">
        <f>SUM(B217:E217)</f>
        <v>1497.18</v>
      </c>
      <c r="G217" s="9">
        <v>27</v>
      </c>
      <c r="H217" s="9">
        <v>8</v>
      </c>
      <c r="I217" s="24">
        <v>120</v>
      </c>
    </row>
    <row r="218" spans="1:9" ht="16" thickBot="1" x14ac:dyDescent="0.25">
      <c r="A218" s="26">
        <f>A217+1</f>
        <v>43308</v>
      </c>
      <c r="B218" s="24">
        <v>90</v>
      </c>
      <c r="C218" s="24">
        <v>439.19</v>
      </c>
      <c r="D218" s="24">
        <v>805.07</v>
      </c>
      <c r="E218" s="24">
        <v>170</v>
      </c>
      <c r="F218" s="84">
        <f>SUM(B218:E218)</f>
        <v>1504.2600000000002</v>
      </c>
      <c r="G218" s="9">
        <v>26</v>
      </c>
      <c r="H218" s="9">
        <v>10</v>
      </c>
      <c r="I218" s="24">
        <v>170</v>
      </c>
    </row>
    <row r="219" spans="1:9" x14ac:dyDescent="0.15">
      <c r="A219" s="405"/>
      <c r="B219" s="407">
        <f t="shared" ref="B219:I219" si="49">SUM(B214:B218)</f>
        <v>500</v>
      </c>
      <c r="C219" s="407">
        <f t="shared" si="49"/>
        <v>1021.9300000000001</v>
      </c>
      <c r="D219" s="407">
        <f t="shared" si="49"/>
        <v>2345.0700000000002</v>
      </c>
      <c r="E219" s="407">
        <f t="shared" si="49"/>
        <v>450</v>
      </c>
      <c r="F219" s="448">
        <f t="shared" si="49"/>
        <v>4317</v>
      </c>
      <c r="G219" s="403">
        <f t="shared" si="49"/>
        <v>81</v>
      </c>
      <c r="H219" s="403">
        <f t="shared" si="49"/>
        <v>24</v>
      </c>
      <c r="I219" s="401">
        <f t="shared" si="49"/>
        <v>450</v>
      </c>
    </row>
    <row r="220" spans="1:9" ht="14" thickBot="1" x14ac:dyDescent="0.2">
      <c r="A220" s="406"/>
      <c r="B220" s="408"/>
      <c r="C220" s="408"/>
      <c r="D220" s="408"/>
      <c r="E220" s="408"/>
      <c r="F220" s="449"/>
      <c r="G220" s="404"/>
      <c r="H220" s="404"/>
      <c r="I220" s="402"/>
    </row>
    <row r="221" spans="1:9" ht="15" x14ac:dyDescent="0.2">
      <c r="A221" s="26">
        <f>A218+3</f>
        <v>43311</v>
      </c>
      <c r="B221" s="24">
        <v>542.20000000000005</v>
      </c>
      <c r="C221" s="24">
        <v>233.16</v>
      </c>
      <c r="D221" s="24">
        <v>780</v>
      </c>
      <c r="E221" s="24">
        <v>140</v>
      </c>
      <c r="F221" s="84">
        <f>SUM(B221:E221)</f>
        <v>1695.3600000000001</v>
      </c>
      <c r="G221" s="9">
        <v>30</v>
      </c>
      <c r="H221" s="9">
        <v>6</v>
      </c>
      <c r="I221" s="24">
        <v>150</v>
      </c>
    </row>
    <row r="222" spans="1:9" ht="16" thickBot="1" x14ac:dyDescent="0.25">
      <c r="A222" s="26">
        <f>A221+1</f>
        <v>43312</v>
      </c>
      <c r="B222" s="24">
        <v>140</v>
      </c>
      <c r="C222" s="24">
        <v>40.659999999999997</v>
      </c>
      <c r="D222" s="24">
        <v>420</v>
      </c>
      <c r="E222" s="24">
        <v>260</v>
      </c>
      <c r="F222" s="84">
        <f>SUM(B222:E222)</f>
        <v>860.66</v>
      </c>
      <c r="G222" s="9">
        <v>16</v>
      </c>
      <c r="H222" s="9">
        <v>1</v>
      </c>
      <c r="I222" s="24">
        <v>260</v>
      </c>
    </row>
    <row r="223" spans="1:9" x14ac:dyDescent="0.15">
      <c r="A223" s="405"/>
      <c r="B223" s="407">
        <f t="shared" ref="B223:I223" si="50">SUM(B221:B222)</f>
        <v>682.2</v>
      </c>
      <c r="C223" s="407">
        <f t="shared" si="50"/>
        <v>273.82</v>
      </c>
      <c r="D223" s="407">
        <f t="shared" si="50"/>
        <v>1200</v>
      </c>
      <c r="E223" s="407">
        <f t="shared" si="50"/>
        <v>400</v>
      </c>
      <c r="F223" s="448">
        <f t="shared" si="50"/>
        <v>2556.02</v>
      </c>
      <c r="G223" s="403">
        <f t="shared" si="50"/>
        <v>46</v>
      </c>
      <c r="H223" s="403">
        <f t="shared" si="50"/>
        <v>7</v>
      </c>
      <c r="I223" s="440">
        <f t="shared" si="50"/>
        <v>410</v>
      </c>
    </row>
    <row r="224" spans="1:9" ht="14" thickBot="1" x14ac:dyDescent="0.2">
      <c r="A224" s="406"/>
      <c r="B224" s="414"/>
      <c r="C224" s="414"/>
      <c r="D224" s="414"/>
      <c r="E224" s="414"/>
      <c r="F224" s="451"/>
      <c r="G224" s="404"/>
      <c r="H224" s="404"/>
      <c r="I224" s="441"/>
    </row>
    <row r="225" spans="1:9" ht="15" x14ac:dyDescent="0.2">
      <c r="A225" s="41">
        <v>43313</v>
      </c>
      <c r="B225" s="48">
        <v>440</v>
      </c>
      <c r="C225" s="49">
        <v>116.7</v>
      </c>
      <c r="D225" s="49">
        <v>510</v>
      </c>
      <c r="E225" s="49">
        <v>220</v>
      </c>
      <c r="F225" s="149">
        <f>SUM(B225:E225)</f>
        <v>1286.7</v>
      </c>
      <c r="G225" s="49">
        <v>26</v>
      </c>
      <c r="H225" s="49">
        <v>9</v>
      </c>
      <c r="I225" s="51">
        <v>220</v>
      </c>
    </row>
    <row r="226" spans="1:9" ht="15" x14ac:dyDescent="0.2">
      <c r="A226" s="41">
        <v>42950</v>
      </c>
      <c r="B226" s="24">
        <v>260</v>
      </c>
      <c r="C226" s="9">
        <v>275.12</v>
      </c>
      <c r="D226" s="9">
        <v>1260</v>
      </c>
      <c r="E226" s="9">
        <v>100</v>
      </c>
      <c r="F226" s="149">
        <f>SUM(B226:E226)</f>
        <v>1895.12</v>
      </c>
      <c r="G226" s="6">
        <v>32</v>
      </c>
      <c r="H226" s="6">
        <v>6</v>
      </c>
      <c r="I226" s="7">
        <v>100</v>
      </c>
    </row>
    <row r="227" spans="1:9" ht="16" thickBot="1" x14ac:dyDescent="0.25">
      <c r="A227" s="41">
        <v>42951</v>
      </c>
      <c r="B227" s="24">
        <v>50</v>
      </c>
      <c r="C227" s="9">
        <v>307.68</v>
      </c>
      <c r="D227" s="9">
        <v>680</v>
      </c>
      <c r="E227" s="9">
        <v>0</v>
      </c>
      <c r="F227" s="149">
        <f>SUM(B227:E227)</f>
        <v>1037.68</v>
      </c>
      <c r="G227" s="45">
        <v>18</v>
      </c>
      <c r="H227" s="45">
        <v>6</v>
      </c>
      <c r="I227" s="46">
        <v>0</v>
      </c>
    </row>
    <row r="228" spans="1:9" x14ac:dyDescent="0.15">
      <c r="A228" s="433"/>
      <c r="B228" s="412">
        <f t="shared" ref="B228:I228" si="51">SUM(B225:B227)</f>
        <v>750</v>
      </c>
      <c r="C228" s="412">
        <f t="shared" si="51"/>
        <v>699.5</v>
      </c>
      <c r="D228" s="412">
        <f t="shared" si="51"/>
        <v>2450</v>
      </c>
      <c r="E228" s="412">
        <f t="shared" si="51"/>
        <v>320</v>
      </c>
      <c r="F228" s="448">
        <f t="shared" si="51"/>
        <v>4219.5</v>
      </c>
      <c r="G228" s="403">
        <f t="shared" si="51"/>
        <v>76</v>
      </c>
      <c r="H228" s="403">
        <f t="shared" si="51"/>
        <v>21</v>
      </c>
      <c r="I228" s="453">
        <f t="shared" si="51"/>
        <v>320</v>
      </c>
    </row>
    <row r="229" spans="1:9" ht="14" thickBot="1" x14ac:dyDescent="0.2">
      <c r="A229" s="452"/>
      <c r="B229" s="452"/>
      <c r="C229" s="452"/>
      <c r="D229" s="452"/>
      <c r="E229" s="452"/>
      <c r="F229" s="449"/>
      <c r="G229" s="404"/>
      <c r="H229" s="404"/>
      <c r="I229" s="454"/>
    </row>
    <row r="230" spans="1:9" ht="15" x14ac:dyDescent="0.2">
      <c r="A230" s="47">
        <f>A227+3</f>
        <v>42954</v>
      </c>
      <c r="B230" s="48">
        <v>330</v>
      </c>
      <c r="C230" s="49">
        <v>275.12</v>
      </c>
      <c r="D230" s="49">
        <v>850</v>
      </c>
      <c r="E230" s="49">
        <v>390</v>
      </c>
      <c r="F230" s="85">
        <f>SUM(B230:E230)</f>
        <v>1845.12</v>
      </c>
      <c r="G230" s="49">
        <v>33</v>
      </c>
      <c r="H230" s="49">
        <v>6</v>
      </c>
      <c r="I230" s="51">
        <v>400</v>
      </c>
    </row>
    <row r="231" spans="1:9" ht="15" x14ac:dyDescent="0.2">
      <c r="A231" s="47">
        <f>A230+1</f>
        <v>42955</v>
      </c>
      <c r="B231" s="24">
        <v>160</v>
      </c>
      <c r="C231" s="9">
        <v>313.86</v>
      </c>
      <c r="D231" s="9">
        <v>1190</v>
      </c>
      <c r="E231" s="9">
        <v>70</v>
      </c>
      <c r="F231" s="85">
        <f>SUM(B231:E231)</f>
        <v>1733.8600000000001</v>
      </c>
      <c r="G231" s="45">
        <v>28</v>
      </c>
      <c r="H231" s="45">
        <v>6</v>
      </c>
      <c r="I231" s="46">
        <v>70</v>
      </c>
    </row>
    <row r="232" spans="1:9" ht="15" x14ac:dyDescent="0.2">
      <c r="A232" s="47">
        <f>A231+1</f>
        <v>42956</v>
      </c>
      <c r="B232" s="24">
        <v>190</v>
      </c>
      <c r="C232" s="9">
        <v>291.26</v>
      </c>
      <c r="D232" s="9">
        <v>220</v>
      </c>
      <c r="E232" s="9">
        <v>40</v>
      </c>
      <c r="F232" s="85">
        <f>SUM(B232:E232)</f>
        <v>741.26</v>
      </c>
      <c r="G232" s="45">
        <v>16</v>
      </c>
      <c r="H232" s="45">
        <v>4</v>
      </c>
      <c r="I232" s="46">
        <v>40</v>
      </c>
    </row>
    <row r="233" spans="1:9" ht="15" x14ac:dyDescent="0.2">
      <c r="A233" s="47">
        <f>A232+1</f>
        <v>42957</v>
      </c>
      <c r="B233" s="24">
        <v>250</v>
      </c>
      <c r="C233" s="9">
        <v>123.38</v>
      </c>
      <c r="D233" s="9">
        <v>1360</v>
      </c>
      <c r="E233" s="9">
        <v>220</v>
      </c>
      <c r="F233" s="85">
        <f>SUM(B233:E233)</f>
        <v>1953.38</v>
      </c>
      <c r="G233" s="45">
        <v>31</v>
      </c>
      <c r="H233" s="45">
        <v>3</v>
      </c>
      <c r="I233" s="46">
        <v>220</v>
      </c>
    </row>
    <row r="234" spans="1:9" ht="16" thickBot="1" x14ac:dyDescent="0.25">
      <c r="A234" s="47">
        <f>A233+1</f>
        <v>42958</v>
      </c>
      <c r="B234" s="24">
        <v>90</v>
      </c>
      <c r="C234" s="9">
        <v>143.6</v>
      </c>
      <c r="D234" s="9">
        <v>190</v>
      </c>
      <c r="E234" s="9">
        <v>0</v>
      </c>
      <c r="F234" s="85">
        <f>SUM(B234:E234)</f>
        <v>423.6</v>
      </c>
      <c r="G234" s="45">
        <v>10</v>
      </c>
      <c r="H234" s="45">
        <v>2</v>
      </c>
      <c r="I234" s="46">
        <v>0</v>
      </c>
    </row>
    <row r="235" spans="1:9" x14ac:dyDescent="0.15">
      <c r="A235" s="433"/>
      <c r="B235" s="412">
        <f t="shared" ref="B235:I235" si="52">SUM(B230:B234)</f>
        <v>1020</v>
      </c>
      <c r="C235" s="412">
        <f t="shared" si="52"/>
        <v>1147.22</v>
      </c>
      <c r="D235" s="412">
        <f t="shared" si="52"/>
        <v>3810</v>
      </c>
      <c r="E235" s="412">
        <f t="shared" si="52"/>
        <v>720</v>
      </c>
      <c r="F235" s="448">
        <f t="shared" si="52"/>
        <v>6697.22</v>
      </c>
      <c r="G235" s="403">
        <f t="shared" si="52"/>
        <v>118</v>
      </c>
      <c r="H235" s="403">
        <f t="shared" si="52"/>
        <v>21</v>
      </c>
      <c r="I235" s="453">
        <f t="shared" si="52"/>
        <v>730</v>
      </c>
    </row>
    <row r="236" spans="1:9" ht="14" thickBot="1" x14ac:dyDescent="0.2">
      <c r="A236" s="452"/>
      <c r="B236" s="452"/>
      <c r="C236" s="452"/>
      <c r="D236" s="452"/>
      <c r="E236" s="452"/>
      <c r="F236" s="449"/>
      <c r="G236" s="404"/>
      <c r="H236" s="404"/>
      <c r="I236" s="454"/>
    </row>
    <row r="237" spans="1:9" ht="16" thickBot="1" x14ac:dyDescent="0.25">
      <c r="A237" s="25">
        <f>A234+3</f>
        <v>42961</v>
      </c>
      <c r="B237" s="86"/>
      <c r="C237" s="87"/>
      <c r="D237" s="87"/>
      <c r="E237" s="87"/>
      <c r="F237" s="89"/>
      <c r="G237" s="87"/>
      <c r="H237" s="87"/>
      <c r="I237" s="88"/>
    </row>
    <row r="238" spans="1:9" ht="16" thickBot="1" x14ac:dyDescent="0.25">
      <c r="A238" s="26">
        <f>A237+1</f>
        <v>42962</v>
      </c>
      <c r="B238" s="75"/>
      <c r="C238" s="76"/>
      <c r="D238" s="76"/>
      <c r="E238" s="76"/>
      <c r="F238" s="89"/>
      <c r="G238" s="65"/>
      <c r="H238" s="65"/>
      <c r="I238" s="66"/>
    </row>
    <row r="239" spans="1:9" ht="16" thickBot="1" x14ac:dyDescent="0.25">
      <c r="A239" s="26">
        <f>A238+1</f>
        <v>42963</v>
      </c>
      <c r="B239" s="75"/>
      <c r="C239" s="76"/>
      <c r="D239" s="76"/>
      <c r="E239" s="76"/>
      <c r="F239" s="89"/>
      <c r="G239" s="65"/>
      <c r="H239" s="65"/>
      <c r="I239" s="66"/>
    </row>
    <row r="240" spans="1:9" ht="16" thickBot="1" x14ac:dyDescent="0.25">
      <c r="A240" s="26">
        <f>A239+1</f>
        <v>42964</v>
      </c>
      <c r="B240" s="75"/>
      <c r="C240" s="76"/>
      <c r="D240" s="76"/>
      <c r="E240" s="76"/>
      <c r="F240" s="89"/>
      <c r="G240" s="65"/>
      <c r="H240" s="65"/>
      <c r="I240" s="66"/>
    </row>
    <row r="241" spans="1:9" ht="16" thickBot="1" x14ac:dyDescent="0.25">
      <c r="A241" s="27">
        <f>A240+1</f>
        <v>42965</v>
      </c>
      <c r="B241" s="91"/>
      <c r="C241" s="92"/>
      <c r="D241" s="92"/>
      <c r="E241" s="92"/>
      <c r="F241" s="89"/>
      <c r="G241" s="93"/>
      <c r="H241" s="93"/>
      <c r="I241" s="94"/>
    </row>
    <row r="242" spans="1:9" x14ac:dyDescent="0.15">
      <c r="A242" s="405"/>
      <c r="B242" s="416">
        <f t="shared" ref="B242:H242" si="53">SUM(B237:B241)</f>
        <v>0</v>
      </c>
      <c r="C242" s="416">
        <f t="shared" si="53"/>
        <v>0</v>
      </c>
      <c r="D242" s="416">
        <f t="shared" si="53"/>
        <v>0</v>
      </c>
      <c r="E242" s="416">
        <f t="shared" si="53"/>
        <v>0</v>
      </c>
      <c r="F242" s="448">
        <f t="shared" si="53"/>
        <v>0</v>
      </c>
      <c r="G242" s="456">
        <f t="shared" si="53"/>
        <v>0</v>
      </c>
      <c r="H242" s="456">
        <f t="shared" si="53"/>
        <v>0</v>
      </c>
      <c r="I242" s="416">
        <f>SUM(I237:I241)</f>
        <v>0</v>
      </c>
    </row>
    <row r="243" spans="1:9" ht="14" thickBot="1" x14ac:dyDescent="0.2">
      <c r="A243" s="406"/>
      <c r="B243" s="452"/>
      <c r="C243" s="452"/>
      <c r="D243" s="452"/>
      <c r="E243" s="452"/>
      <c r="F243" s="449"/>
      <c r="G243" s="452"/>
      <c r="H243" s="452"/>
      <c r="I243" s="452"/>
    </row>
    <row r="244" spans="1:9" ht="15" x14ac:dyDescent="0.2">
      <c r="A244" s="47">
        <f>A241+3</f>
        <v>42968</v>
      </c>
      <c r="B244" s="86"/>
      <c r="C244" s="87"/>
      <c r="D244" s="87"/>
      <c r="E244" s="87"/>
      <c r="F244" s="89"/>
      <c r="G244" s="87"/>
      <c r="H244" s="87"/>
      <c r="I244" s="88"/>
    </row>
    <row r="245" spans="1:9" ht="15" x14ac:dyDescent="0.2">
      <c r="A245" s="26">
        <f>A244+1</f>
        <v>42969</v>
      </c>
      <c r="B245" s="75"/>
      <c r="C245" s="76"/>
      <c r="D245" s="76"/>
      <c r="E245" s="76"/>
      <c r="F245" s="90"/>
      <c r="G245" s="65"/>
      <c r="H245" s="65"/>
      <c r="I245" s="66"/>
    </row>
    <row r="246" spans="1:9" ht="15" x14ac:dyDescent="0.2">
      <c r="A246" s="47">
        <f>A245+1</f>
        <v>42970</v>
      </c>
      <c r="B246" s="75"/>
      <c r="C246" s="76"/>
      <c r="D246" s="76"/>
      <c r="E246" s="76"/>
      <c r="F246" s="90"/>
      <c r="G246" s="65"/>
      <c r="H246" s="65"/>
      <c r="I246" s="66"/>
    </row>
    <row r="247" spans="1:9" ht="16" thickBot="1" x14ac:dyDescent="0.25">
      <c r="A247" s="26">
        <f>A246+1</f>
        <v>42971</v>
      </c>
      <c r="B247" s="75"/>
      <c r="C247" s="76"/>
      <c r="D247" s="76"/>
      <c r="E247" s="76"/>
      <c r="F247" s="90"/>
      <c r="G247" s="65"/>
      <c r="H247" s="65"/>
      <c r="I247" s="66"/>
    </row>
    <row r="248" spans="1:9" ht="16" thickBot="1" x14ac:dyDescent="0.25">
      <c r="A248" s="47">
        <f>A247+1</f>
        <v>42972</v>
      </c>
      <c r="B248" s="91"/>
      <c r="C248" s="92"/>
      <c r="D248" s="92"/>
      <c r="E248" s="92"/>
      <c r="F248" s="89"/>
      <c r="G248" s="93"/>
      <c r="H248" s="93"/>
      <c r="I248" s="94"/>
    </row>
    <row r="249" spans="1:9" x14ac:dyDescent="0.15">
      <c r="A249" s="405"/>
      <c r="B249" s="416">
        <f t="shared" ref="B249:I249" si="54">SUM(B241:B248)</f>
        <v>0</v>
      </c>
      <c r="C249" s="416">
        <f t="shared" si="54"/>
        <v>0</v>
      </c>
      <c r="D249" s="416">
        <f t="shared" si="54"/>
        <v>0</v>
      </c>
      <c r="E249" s="416">
        <f t="shared" si="54"/>
        <v>0</v>
      </c>
      <c r="F249" s="416">
        <f t="shared" si="54"/>
        <v>0</v>
      </c>
      <c r="G249" s="456">
        <f t="shared" si="54"/>
        <v>0</v>
      </c>
      <c r="H249" s="456">
        <f t="shared" si="54"/>
        <v>0</v>
      </c>
      <c r="I249" s="416">
        <f t="shared" si="54"/>
        <v>0</v>
      </c>
    </row>
    <row r="250" spans="1:9" ht="14" thickBot="1" x14ac:dyDescent="0.2">
      <c r="A250" s="406"/>
      <c r="B250" s="457"/>
      <c r="C250" s="457"/>
      <c r="D250" s="457"/>
      <c r="E250" s="457"/>
      <c r="F250" s="457"/>
      <c r="G250" s="457"/>
      <c r="H250" s="457"/>
      <c r="I250" s="457"/>
    </row>
    <row r="251" spans="1:9" ht="15" x14ac:dyDescent="0.2">
      <c r="A251" s="47">
        <f>A248+3</f>
        <v>42975</v>
      </c>
      <c r="B251" s="86"/>
      <c r="C251" s="87"/>
      <c r="D251" s="87"/>
      <c r="E251" s="87"/>
      <c r="F251" s="89"/>
      <c r="G251" s="87"/>
      <c r="H251" s="87"/>
      <c r="I251" s="88"/>
    </row>
    <row r="252" spans="1:9" ht="15" x14ac:dyDescent="0.2">
      <c r="A252" s="47">
        <f>A249+3</f>
        <v>3</v>
      </c>
      <c r="B252" s="75"/>
      <c r="C252" s="42"/>
      <c r="D252" s="42"/>
      <c r="E252" s="42"/>
      <c r="F252" s="90"/>
      <c r="G252" s="42"/>
      <c r="H252" s="42"/>
      <c r="I252" s="44"/>
    </row>
    <row r="253" spans="1:9" ht="15" x14ac:dyDescent="0.2">
      <c r="A253" s="47">
        <f>A250+3</f>
        <v>3</v>
      </c>
      <c r="B253" s="63"/>
      <c r="C253" s="65"/>
      <c r="D253" s="65"/>
      <c r="E253" s="65"/>
      <c r="F253" s="90"/>
      <c r="G253" s="65"/>
      <c r="H253" s="65"/>
      <c r="I253" s="66"/>
    </row>
    <row r="254" spans="1:9" ht="16" thickBot="1" x14ac:dyDescent="0.25">
      <c r="A254" s="47">
        <f>A251+3</f>
        <v>42978</v>
      </c>
      <c r="B254" s="131"/>
      <c r="C254" s="93"/>
      <c r="D254" s="93"/>
      <c r="E254" s="93"/>
      <c r="F254" s="90"/>
      <c r="G254" s="93"/>
      <c r="H254" s="93"/>
      <c r="I254" s="94"/>
    </row>
    <row r="255" spans="1:9" x14ac:dyDescent="0.15">
      <c r="A255" s="405"/>
      <c r="B255" s="437">
        <f t="shared" ref="B255:I255" si="55">SUM(B251:B254)</f>
        <v>0</v>
      </c>
      <c r="C255" s="437">
        <f t="shared" si="55"/>
        <v>0</v>
      </c>
      <c r="D255" s="437">
        <f t="shared" si="55"/>
        <v>0</v>
      </c>
      <c r="E255" s="437">
        <f t="shared" si="55"/>
        <v>0</v>
      </c>
      <c r="F255" s="450">
        <f t="shared" si="55"/>
        <v>0</v>
      </c>
      <c r="G255" s="455">
        <f t="shared" si="55"/>
        <v>0</v>
      </c>
      <c r="H255" s="455">
        <f t="shared" si="55"/>
        <v>0</v>
      </c>
      <c r="I255" s="458">
        <f t="shared" si="55"/>
        <v>0</v>
      </c>
    </row>
    <row r="256" spans="1:9" ht="14" thickBot="1" x14ac:dyDescent="0.2">
      <c r="A256" s="406"/>
      <c r="B256" s="452"/>
      <c r="C256" s="452"/>
      <c r="D256" s="452"/>
      <c r="E256" s="452"/>
      <c r="F256" s="449"/>
      <c r="G256" s="452"/>
      <c r="H256" s="452"/>
      <c r="I256" s="454"/>
    </row>
    <row r="257" spans="1:9" ht="15" x14ac:dyDescent="0.2">
      <c r="A257" s="41">
        <v>43346</v>
      </c>
      <c r="B257" s="95">
        <v>470</v>
      </c>
      <c r="C257" s="95">
        <v>275.12</v>
      </c>
      <c r="D257" s="95">
        <v>1230</v>
      </c>
      <c r="E257" s="95">
        <v>100</v>
      </c>
      <c r="F257" s="82">
        <f>SUM(B257:E257)</f>
        <v>2075.12</v>
      </c>
      <c r="G257" s="6">
        <v>34</v>
      </c>
      <c r="H257" s="6">
        <v>6</v>
      </c>
      <c r="I257" s="95">
        <v>90</v>
      </c>
    </row>
    <row r="258" spans="1:9" ht="15" x14ac:dyDescent="0.2">
      <c r="A258" s="41">
        <f>A257+1</f>
        <v>43347</v>
      </c>
      <c r="B258" s="95">
        <v>340</v>
      </c>
      <c r="C258" s="95">
        <v>121.98</v>
      </c>
      <c r="D258" s="95">
        <v>430</v>
      </c>
      <c r="E258" s="95">
        <v>0</v>
      </c>
      <c r="F258" s="82">
        <f>SUM(B258:E258)</f>
        <v>891.98</v>
      </c>
      <c r="G258" s="6">
        <v>18</v>
      </c>
      <c r="H258" s="6">
        <v>3</v>
      </c>
      <c r="I258" s="95">
        <v>0</v>
      </c>
    </row>
    <row r="259" spans="1:9" ht="15" x14ac:dyDescent="0.2">
      <c r="A259" s="41">
        <f>A258+1</f>
        <v>43348</v>
      </c>
      <c r="B259" s="95">
        <v>390</v>
      </c>
      <c r="C259" s="95">
        <v>242.73</v>
      </c>
      <c r="D259" s="95">
        <v>519</v>
      </c>
      <c r="E259" s="95">
        <v>61.67</v>
      </c>
      <c r="F259" s="82">
        <f>SUM(B259:E259)</f>
        <v>1213.4000000000001</v>
      </c>
      <c r="G259" s="6">
        <v>24</v>
      </c>
      <c r="H259" s="6">
        <v>7</v>
      </c>
      <c r="I259" s="95">
        <v>50</v>
      </c>
    </row>
    <row r="260" spans="1:9" ht="15" x14ac:dyDescent="0.2">
      <c r="A260" s="41">
        <f>A259+1</f>
        <v>43349</v>
      </c>
      <c r="B260" s="95">
        <v>490</v>
      </c>
      <c r="C260" s="95">
        <v>420.16</v>
      </c>
      <c r="D260" s="95">
        <v>610</v>
      </c>
      <c r="E260" s="95">
        <v>140</v>
      </c>
      <c r="F260" s="82">
        <f>SUM(B260:E260)</f>
        <v>1660.16</v>
      </c>
      <c r="G260" s="6">
        <v>27</v>
      </c>
      <c r="H260" s="6">
        <v>8</v>
      </c>
      <c r="I260" s="95">
        <v>140</v>
      </c>
    </row>
    <row r="261" spans="1:9" ht="16" thickBot="1" x14ac:dyDescent="0.25">
      <c r="A261" s="41">
        <f>A260+1</f>
        <v>43350</v>
      </c>
      <c r="B261" s="95">
        <v>90</v>
      </c>
      <c r="C261" s="95">
        <v>206.1</v>
      </c>
      <c r="D261" s="95">
        <v>830</v>
      </c>
      <c r="E261" s="95">
        <v>140</v>
      </c>
      <c r="F261" s="82">
        <f>SUM(B261:E261)</f>
        <v>1266.0999999999999</v>
      </c>
      <c r="G261" s="6">
        <v>21</v>
      </c>
      <c r="H261" s="6">
        <v>5</v>
      </c>
      <c r="I261" s="95">
        <v>140</v>
      </c>
    </row>
    <row r="262" spans="1:9" x14ac:dyDescent="0.15">
      <c r="A262" s="423"/>
      <c r="B262" s="448">
        <f>SUM(B257:B261)</f>
        <v>1780</v>
      </c>
      <c r="C262" s="461">
        <f t="shared" ref="C262:I262" si="56">SUM(C257:C261)</f>
        <v>1266.0899999999999</v>
      </c>
      <c r="D262" s="461">
        <f t="shared" si="56"/>
        <v>3619</v>
      </c>
      <c r="E262" s="461">
        <f t="shared" si="56"/>
        <v>441.67</v>
      </c>
      <c r="F262" s="461">
        <f t="shared" si="56"/>
        <v>7106.76</v>
      </c>
      <c r="G262" s="463">
        <f t="shared" si="56"/>
        <v>124</v>
      </c>
      <c r="H262" s="463">
        <f t="shared" si="56"/>
        <v>29</v>
      </c>
      <c r="I262" s="465">
        <f t="shared" si="56"/>
        <v>420</v>
      </c>
    </row>
    <row r="263" spans="1:9" ht="14" thickBot="1" x14ac:dyDescent="0.2">
      <c r="A263" s="438"/>
      <c r="B263" s="449"/>
      <c r="C263" s="462"/>
      <c r="D263" s="462"/>
      <c r="E263" s="462"/>
      <c r="F263" s="462"/>
      <c r="G263" s="464"/>
      <c r="H263" s="464"/>
      <c r="I263" s="466"/>
    </row>
    <row r="264" spans="1:9" ht="15" x14ac:dyDescent="0.2">
      <c r="A264" s="47">
        <f>A261+3</f>
        <v>43353</v>
      </c>
      <c r="B264" s="95">
        <v>200</v>
      </c>
      <c r="C264" s="95">
        <v>242.2</v>
      </c>
      <c r="D264" s="95">
        <v>330</v>
      </c>
      <c r="E264" s="95">
        <v>210</v>
      </c>
      <c r="F264" s="96">
        <f>SUM(B264:E264)</f>
        <v>982.2</v>
      </c>
      <c r="G264" s="6">
        <v>19</v>
      </c>
      <c r="H264" s="6">
        <v>6</v>
      </c>
      <c r="I264" s="95">
        <v>200</v>
      </c>
    </row>
    <row r="265" spans="1:9" ht="15" x14ac:dyDescent="0.2">
      <c r="A265" s="47">
        <f>A264+1</f>
        <v>43354</v>
      </c>
      <c r="B265" s="97">
        <v>120</v>
      </c>
      <c r="C265" s="97">
        <v>80.961060000000003</v>
      </c>
      <c r="D265" s="97">
        <v>1060</v>
      </c>
      <c r="E265" s="97">
        <v>90</v>
      </c>
      <c r="F265" s="98">
        <f>SUM(B265:E265)</f>
        <v>1350.9610600000001</v>
      </c>
      <c r="G265" s="45">
        <v>23</v>
      </c>
      <c r="H265" s="45">
        <v>2</v>
      </c>
      <c r="I265" s="97">
        <v>90</v>
      </c>
    </row>
    <row r="266" spans="1:9" ht="15" x14ac:dyDescent="0.2">
      <c r="A266" s="47">
        <f>A265+1</f>
        <v>43355</v>
      </c>
      <c r="B266" s="97">
        <v>400</v>
      </c>
      <c r="C266" s="97">
        <v>38.9</v>
      </c>
      <c r="D266" s="97">
        <v>200</v>
      </c>
      <c r="E266" s="97">
        <v>100</v>
      </c>
      <c r="F266" s="98">
        <f>SUM(B266:E266)</f>
        <v>738.9</v>
      </c>
      <c r="G266" s="45">
        <v>15</v>
      </c>
      <c r="H266" s="45">
        <v>1</v>
      </c>
      <c r="I266" s="97">
        <v>100</v>
      </c>
    </row>
    <row r="267" spans="1:9" ht="15" x14ac:dyDescent="0.2">
      <c r="A267" s="47">
        <f>A266+1</f>
        <v>43356</v>
      </c>
      <c r="B267" s="97">
        <v>70</v>
      </c>
      <c r="C267" s="97">
        <v>123.02</v>
      </c>
      <c r="D267" s="97">
        <v>1000</v>
      </c>
      <c r="E267" s="97">
        <v>290</v>
      </c>
      <c r="F267" s="98">
        <f>SUM(B267:E267)</f>
        <v>1483.02</v>
      </c>
      <c r="G267" s="45">
        <v>27</v>
      </c>
      <c r="H267" s="45">
        <v>3</v>
      </c>
      <c r="I267" s="97">
        <v>290</v>
      </c>
    </row>
    <row r="268" spans="1:9" ht="16" thickBot="1" x14ac:dyDescent="0.25">
      <c r="A268" s="47">
        <f>A267+1</f>
        <v>43357</v>
      </c>
      <c r="B268" s="99">
        <v>100</v>
      </c>
      <c r="C268" s="99">
        <v>123.38</v>
      </c>
      <c r="D268" s="99">
        <v>660</v>
      </c>
      <c r="E268" s="99">
        <v>150</v>
      </c>
      <c r="F268" s="100">
        <f>SUM(B268:E268)</f>
        <v>1033.3800000000001</v>
      </c>
      <c r="G268" s="67">
        <v>18</v>
      </c>
      <c r="H268" s="67">
        <v>3</v>
      </c>
      <c r="I268" s="99">
        <v>150</v>
      </c>
    </row>
    <row r="269" spans="1:9" x14ac:dyDescent="0.15">
      <c r="A269" s="423"/>
      <c r="B269" s="448">
        <f>SUM(B264:B268)</f>
        <v>890</v>
      </c>
      <c r="C269" s="461">
        <f t="shared" ref="C269:I269" si="57">SUM(C264:C268)</f>
        <v>608.46105999999997</v>
      </c>
      <c r="D269" s="461">
        <f t="shared" si="57"/>
        <v>3250</v>
      </c>
      <c r="E269" s="461">
        <f t="shared" si="57"/>
        <v>840</v>
      </c>
      <c r="F269" s="461">
        <f t="shared" si="57"/>
        <v>5588.4610600000005</v>
      </c>
      <c r="G269" s="463">
        <f t="shared" si="57"/>
        <v>102</v>
      </c>
      <c r="H269" s="463">
        <f t="shared" si="57"/>
        <v>15</v>
      </c>
      <c r="I269" s="465">
        <f t="shared" si="57"/>
        <v>830</v>
      </c>
    </row>
    <row r="270" spans="1:9" ht="14" thickBot="1" x14ac:dyDescent="0.2">
      <c r="A270" s="438"/>
      <c r="B270" s="449"/>
      <c r="C270" s="462"/>
      <c r="D270" s="462"/>
      <c r="E270" s="462"/>
      <c r="F270" s="462"/>
      <c r="G270" s="464"/>
      <c r="H270" s="464"/>
      <c r="I270" s="466"/>
    </row>
    <row r="271" spans="1:9" ht="15" x14ac:dyDescent="0.2">
      <c r="A271" s="47">
        <f>A268+3</f>
        <v>43360</v>
      </c>
      <c r="B271" s="95">
        <v>400</v>
      </c>
      <c r="C271" s="95">
        <v>315.66000000000003</v>
      </c>
      <c r="D271" s="95">
        <v>990</v>
      </c>
      <c r="E271" s="95">
        <v>240</v>
      </c>
      <c r="F271" s="96">
        <f>SUM(B271:E271)</f>
        <v>1945.66</v>
      </c>
      <c r="G271" s="6">
        <v>35</v>
      </c>
      <c r="H271" s="6">
        <v>8</v>
      </c>
      <c r="I271" s="95">
        <v>250</v>
      </c>
    </row>
    <row r="272" spans="1:9" ht="15" x14ac:dyDescent="0.2">
      <c r="A272" s="47">
        <f>A271+1</f>
        <v>43361</v>
      </c>
      <c r="B272" s="97">
        <v>100</v>
      </c>
      <c r="C272" s="97">
        <v>150.44</v>
      </c>
      <c r="D272" s="97">
        <v>302.2</v>
      </c>
      <c r="E272" s="97">
        <v>250</v>
      </c>
      <c r="F272" s="98">
        <f>SUM(B272:E272)</f>
        <v>802.64</v>
      </c>
      <c r="G272" s="45">
        <v>16</v>
      </c>
      <c r="H272" s="45">
        <v>4</v>
      </c>
      <c r="I272" s="97">
        <v>250</v>
      </c>
    </row>
    <row r="273" spans="1:9" ht="15" x14ac:dyDescent="0.2">
      <c r="A273" s="47">
        <f>A272+1</f>
        <v>43362</v>
      </c>
      <c r="B273" s="97">
        <v>150</v>
      </c>
      <c r="C273" s="97">
        <v>281.77999999999997</v>
      </c>
      <c r="D273" s="97">
        <v>740</v>
      </c>
      <c r="E273" s="97">
        <v>0</v>
      </c>
      <c r="F273" s="98">
        <f>SUM(B273:E273)</f>
        <v>1171.78</v>
      </c>
      <c r="G273" s="45">
        <v>22</v>
      </c>
      <c r="H273" s="45">
        <v>7</v>
      </c>
      <c r="I273" s="97">
        <v>0</v>
      </c>
    </row>
    <row r="274" spans="1:9" ht="15" x14ac:dyDescent="0.2">
      <c r="A274" s="47">
        <f>A273+1</f>
        <v>43363</v>
      </c>
      <c r="B274" s="97">
        <v>400</v>
      </c>
      <c r="C274" s="97">
        <v>241.63</v>
      </c>
      <c r="D274" s="97">
        <v>1080</v>
      </c>
      <c r="E274" s="97">
        <v>100</v>
      </c>
      <c r="F274" s="98">
        <f>SUM(B274:E274)</f>
        <v>1821.63</v>
      </c>
      <c r="G274" s="45">
        <v>31</v>
      </c>
      <c r="H274" s="45">
        <v>5</v>
      </c>
      <c r="I274" s="97">
        <v>100</v>
      </c>
    </row>
    <row r="275" spans="1:9" ht="16" thickBot="1" x14ac:dyDescent="0.25">
      <c r="A275" s="47">
        <f>A274+1</f>
        <v>43364</v>
      </c>
      <c r="B275" s="97">
        <v>300</v>
      </c>
      <c r="C275" s="97">
        <v>130.6</v>
      </c>
      <c r="D275" s="97">
        <v>760</v>
      </c>
      <c r="E275" s="97">
        <v>70</v>
      </c>
      <c r="F275" s="98">
        <f>SUM(B275:E275)</f>
        <v>1260.5999999999999</v>
      </c>
      <c r="G275" s="45">
        <v>22</v>
      </c>
      <c r="H275" s="45">
        <v>3</v>
      </c>
      <c r="I275" s="97">
        <v>70</v>
      </c>
    </row>
    <row r="276" spans="1:9" x14ac:dyDescent="0.15">
      <c r="A276" s="423"/>
      <c r="B276" s="448">
        <f t="shared" ref="B276:I276" si="58">SUM(B271:B275)</f>
        <v>1350</v>
      </c>
      <c r="C276" s="461">
        <f t="shared" si="58"/>
        <v>1120.1099999999999</v>
      </c>
      <c r="D276" s="461">
        <f t="shared" si="58"/>
        <v>3872.2</v>
      </c>
      <c r="E276" s="461">
        <f t="shared" si="58"/>
        <v>660</v>
      </c>
      <c r="F276" s="461">
        <f t="shared" si="58"/>
        <v>7002.3099999999995</v>
      </c>
      <c r="G276" s="463">
        <f t="shared" si="58"/>
        <v>126</v>
      </c>
      <c r="H276" s="463">
        <f t="shared" si="58"/>
        <v>27</v>
      </c>
      <c r="I276" s="465">
        <f t="shared" si="58"/>
        <v>670</v>
      </c>
    </row>
    <row r="277" spans="1:9" ht="14" thickBot="1" x14ac:dyDescent="0.2">
      <c r="A277" s="424"/>
      <c r="B277" s="449"/>
      <c r="C277" s="462"/>
      <c r="D277" s="462"/>
      <c r="E277" s="462"/>
      <c r="F277" s="462"/>
      <c r="G277" s="464"/>
      <c r="H277" s="464"/>
      <c r="I277" s="466"/>
    </row>
    <row r="278" spans="1:9" ht="16" thickBot="1" x14ac:dyDescent="0.25">
      <c r="A278" s="101">
        <f>A275+3</f>
        <v>43367</v>
      </c>
      <c r="B278" s="102">
        <v>70</v>
      </c>
      <c r="C278" s="102">
        <v>361.84</v>
      </c>
      <c r="D278" s="102">
        <v>650</v>
      </c>
      <c r="E278" s="103">
        <v>252.2</v>
      </c>
      <c r="F278" s="96">
        <f>SUM(B278:E278)</f>
        <v>1334.04</v>
      </c>
      <c r="G278" s="6">
        <v>21</v>
      </c>
      <c r="H278" s="6">
        <v>7</v>
      </c>
      <c r="I278" s="95">
        <v>260</v>
      </c>
    </row>
    <row r="279" spans="1:9" ht="16" thickBot="1" x14ac:dyDescent="0.25">
      <c r="A279" s="104">
        <f>A278+1</f>
        <v>43368</v>
      </c>
      <c r="B279" s="56">
        <v>440</v>
      </c>
      <c r="C279" s="56">
        <v>40.659999999999997</v>
      </c>
      <c r="D279" s="56">
        <v>370</v>
      </c>
      <c r="E279" s="105">
        <v>210</v>
      </c>
      <c r="F279" s="98">
        <f>SUM(B279:E279)</f>
        <v>1060.6599999999999</v>
      </c>
      <c r="G279" s="106">
        <v>21</v>
      </c>
      <c r="H279" s="49">
        <v>1</v>
      </c>
      <c r="I279" s="51">
        <v>200</v>
      </c>
    </row>
    <row r="280" spans="1:9" ht="16" thickBot="1" x14ac:dyDescent="0.25">
      <c r="A280" s="104">
        <f>A279+1</f>
        <v>43369</v>
      </c>
      <c r="B280" s="56">
        <v>270</v>
      </c>
      <c r="C280" s="56">
        <v>392.28</v>
      </c>
      <c r="D280" s="56">
        <v>512.62</v>
      </c>
      <c r="E280" s="105">
        <v>120</v>
      </c>
      <c r="F280" s="98">
        <f>SUM(B280:E280)</f>
        <v>1294.9000000000001</v>
      </c>
      <c r="G280" s="107">
        <v>27</v>
      </c>
      <c r="H280" s="56">
        <v>10</v>
      </c>
      <c r="I280" s="58">
        <v>120</v>
      </c>
    </row>
    <row r="281" spans="1:9" ht="16" thickBot="1" x14ac:dyDescent="0.25">
      <c r="A281" s="104">
        <f>A280+1</f>
        <v>43370</v>
      </c>
      <c r="B281" s="56">
        <v>250</v>
      </c>
      <c r="C281" s="56">
        <v>202.94</v>
      </c>
      <c r="D281" s="56">
        <v>1090</v>
      </c>
      <c r="E281" s="105">
        <v>140</v>
      </c>
      <c r="F281" s="98">
        <f>SUM(B281:E281)</f>
        <v>1682.94</v>
      </c>
      <c r="G281" s="107">
        <v>28</v>
      </c>
      <c r="H281" s="56">
        <v>5</v>
      </c>
      <c r="I281" s="58">
        <v>140</v>
      </c>
    </row>
    <row r="282" spans="1:9" ht="16" thickBot="1" x14ac:dyDescent="0.25">
      <c r="A282" s="104">
        <f>A281+1</f>
        <v>43371</v>
      </c>
      <c r="B282" s="56">
        <v>50</v>
      </c>
      <c r="C282" s="56">
        <v>162.63999999999999</v>
      </c>
      <c r="D282" s="56">
        <v>530</v>
      </c>
      <c r="E282" s="105">
        <v>150</v>
      </c>
      <c r="F282" s="98">
        <f>SUM(B282:E282)</f>
        <v>892.64</v>
      </c>
      <c r="G282" s="107">
        <v>17</v>
      </c>
      <c r="H282" s="56">
        <v>4</v>
      </c>
      <c r="I282" s="58">
        <v>160</v>
      </c>
    </row>
    <row r="283" spans="1:9" x14ac:dyDescent="0.15">
      <c r="A283" s="467"/>
      <c r="B283" s="450">
        <f t="shared" ref="B283:I283" si="59">SUM(B278:B282)</f>
        <v>1080</v>
      </c>
      <c r="C283" s="450">
        <f t="shared" si="59"/>
        <v>1160.3600000000001</v>
      </c>
      <c r="D283" s="450">
        <f t="shared" si="59"/>
        <v>3152.62</v>
      </c>
      <c r="E283" s="450">
        <f t="shared" si="59"/>
        <v>872.2</v>
      </c>
      <c r="F283" s="468">
        <f t="shared" si="59"/>
        <v>6265.18</v>
      </c>
      <c r="G283" s="469">
        <f t="shared" si="59"/>
        <v>114</v>
      </c>
      <c r="H283" s="469">
        <f t="shared" si="59"/>
        <v>27</v>
      </c>
      <c r="I283" s="465">
        <f t="shared" si="59"/>
        <v>880</v>
      </c>
    </row>
    <row r="284" spans="1:9" ht="14" thickBot="1" x14ac:dyDescent="0.2">
      <c r="A284" s="438"/>
      <c r="B284" s="449"/>
      <c r="C284" s="449"/>
      <c r="D284" s="449"/>
      <c r="E284" s="449"/>
      <c r="F284" s="462"/>
      <c r="G284" s="464"/>
      <c r="H284" s="464"/>
      <c r="I284" s="470"/>
    </row>
    <row r="285" spans="1:9" ht="15" x14ac:dyDescent="0.2">
      <c r="A285" s="41">
        <v>43374</v>
      </c>
      <c r="B285" s="6">
        <v>430</v>
      </c>
      <c r="C285" s="6">
        <v>284.36</v>
      </c>
      <c r="D285" s="5">
        <v>820</v>
      </c>
      <c r="E285" s="6">
        <v>240</v>
      </c>
      <c r="F285" s="8">
        <f>SUM(B285:E285)</f>
        <v>1774.3600000000001</v>
      </c>
      <c r="G285" s="6">
        <v>33</v>
      </c>
      <c r="H285" s="6">
        <v>7</v>
      </c>
      <c r="I285" s="6">
        <v>240</v>
      </c>
    </row>
    <row r="286" spans="1:9" ht="15" x14ac:dyDescent="0.2">
      <c r="A286" s="41">
        <f>A285+1</f>
        <v>43375</v>
      </c>
      <c r="B286" s="6">
        <v>50</v>
      </c>
      <c r="C286" s="6">
        <v>284.62</v>
      </c>
      <c r="D286" s="6">
        <v>1280</v>
      </c>
      <c r="E286" s="6">
        <v>50</v>
      </c>
      <c r="F286" s="8">
        <f>SUM(B286:E286)</f>
        <v>1664.62</v>
      </c>
      <c r="G286" s="6">
        <v>29</v>
      </c>
      <c r="H286" s="6">
        <v>7</v>
      </c>
      <c r="I286" s="6">
        <v>50</v>
      </c>
    </row>
    <row r="287" spans="1:9" ht="15" x14ac:dyDescent="0.2">
      <c r="A287" s="41">
        <f>A286+1</f>
        <v>43376</v>
      </c>
      <c r="B287" s="42"/>
      <c r="C287" s="42"/>
      <c r="D287" s="42"/>
      <c r="E287" s="42"/>
      <c r="F287" s="43">
        <f>SUM(B287:E287)</f>
        <v>0</v>
      </c>
      <c r="G287" s="42"/>
      <c r="H287" s="42"/>
      <c r="I287" s="42"/>
    </row>
    <row r="288" spans="1:9" ht="15" x14ac:dyDescent="0.2">
      <c r="A288" s="41">
        <f>A287+1</f>
        <v>43377</v>
      </c>
      <c r="B288" s="42"/>
      <c r="C288" s="42"/>
      <c r="D288" s="42"/>
      <c r="E288" s="42"/>
      <c r="F288" s="43">
        <f>SUM(B288:E288)</f>
        <v>0</v>
      </c>
      <c r="G288" s="42"/>
      <c r="H288" s="42"/>
      <c r="I288" s="42"/>
    </row>
    <row r="289" spans="1:9" ht="16" thickBot="1" x14ac:dyDescent="0.25">
      <c r="A289" s="41">
        <f>A288+1</f>
        <v>43378</v>
      </c>
      <c r="B289" s="42"/>
      <c r="C289" s="42"/>
      <c r="D289" s="42"/>
      <c r="E289" s="42"/>
      <c r="F289" s="43">
        <f>SUM(B289:E289)</f>
        <v>0</v>
      </c>
      <c r="G289" s="42"/>
      <c r="H289" s="42"/>
      <c r="I289" s="42"/>
    </row>
    <row r="290" spans="1:9" x14ac:dyDescent="0.15">
      <c r="A290" s="405"/>
      <c r="B290" s="407">
        <f t="shared" ref="B290:I290" si="60">SUM(B285:B289)</f>
        <v>480</v>
      </c>
      <c r="C290" s="407">
        <f t="shared" si="60"/>
        <v>568.98</v>
      </c>
      <c r="D290" s="407">
        <f t="shared" si="60"/>
        <v>2100</v>
      </c>
      <c r="E290" s="407">
        <f t="shared" si="60"/>
        <v>290</v>
      </c>
      <c r="F290" s="407">
        <f t="shared" si="60"/>
        <v>3438.98</v>
      </c>
      <c r="G290" s="403">
        <f t="shared" si="60"/>
        <v>62</v>
      </c>
      <c r="H290" s="403">
        <f t="shared" si="60"/>
        <v>14</v>
      </c>
      <c r="I290" s="401">
        <f t="shared" si="60"/>
        <v>290</v>
      </c>
    </row>
    <row r="291" spans="1:9" ht="14" thickBot="1" x14ac:dyDescent="0.2">
      <c r="A291" s="406"/>
      <c r="B291" s="414"/>
      <c r="C291" s="414"/>
      <c r="D291" s="414"/>
      <c r="E291" s="414"/>
      <c r="F291" s="408"/>
      <c r="G291" s="415"/>
      <c r="H291" s="415"/>
      <c r="I291" s="402"/>
    </row>
    <row r="292" spans="1:9" ht="15" x14ac:dyDescent="0.2">
      <c r="A292" s="47">
        <f>A289+3</f>
        <v>43381</v>
      </c>
      <c r="B292" s="48">
        <v>100</v>
      </c>
      <c r="C292" s="49">
        <v>249.42</v>
      </c>
      <c r="D292" s="49">
        <v>490</v>
      </c>
      <c r="E292" s="49">
        <v>100</v>
      </c>
      <c r="F292" s="10">
        <f>SUM(B292:E292)</f>
        <v>939.42</v>
      </c>
      <c r="G292" s="49">
        <v>18</v>
      </c>
      <c r="H292" s="49">
        <v>6</v>
      </c>
      <c r="I292" s="51">
        <v>100</v>
      </c>
    </row>
    <row r="293" spans="1:9" ht="15" x14ac:dyDescent="0.2">
      <c r="A293" s="47">
        <f>A292+1</f>
        <v>43382</v>
      </c>
      <c r="B293" s="24">
        <v>260</v>
      </c>
      <c r="C293" s="9">
        <v>244.38</v>
      </c>
      <c r="D293" s="9">
        <v>310</v>
      </c>
      <c r="E293" s="9">
        <v>90</v>
      </c>
      <c r="F293" s="10">
        <f>SUM(B293:E293)</f>
        <v>904.38</v>
      </c>
      <c r="G293" s="9">
        <v>16</v>
      </c>
      <c r="H293" s="9">
        <v>6</v>
      </c>
      <c r="I293" s="11">
        <v>90</v>
      </c>
    </row>
    <row r="294" spans="1:9" ht="15" x14ac:dyDescent="0.2">
      <c r="A294" s="47">
        <f>A293+1</f>
        <v>43383</v>
      </c>
      <c r="B294" s="24">
        <v>120</v>
      </c>
      <c r="C294" s="9">
        <v>272.3</v>
      </c>
      <c r="D294" s="9">
        <v>770</v>
      </c>
      <c r="E294" s="9">
        <v>70</v>
      </c>
      <c r="F294" s="10">
        <f>SUM(B294:E294)</f>
        <v>1232.3</v>
      </c>
      <c r="G294" s="9">
        <v>25</v>
      </c>
      <c r="H294" s="9">
        <v>7</v>
      </c>
      <c r="I294" s="11">
        <v>70</v>
      </c>
    </row>
    <row r="295" spans="1:9" ht="15" x14ac:dyDescent="0.2">
      <c r="A295" s="47">
        <f>A294+1</f>
        <v>43384</v>
      </c>
      <c r="B295" s="24">
        <v>240</v>
      </c>
      <c r="C295" s="9">
        <v>272.55</v>
      </c>
      <c r="D295" s="9">
        <v>1000</v>
      </c>
      <c r="E295" s="9">
        <v>70</v>
      </c>
      <c r="F295" s="10">
        <f>SUM(B295:E295)</f>
        <v>1582.55</v>
      </c>
      <c r="G295" s="9">
        <v>26</v>
      </c>
      <c r="H295" s="9">
        <v>6</v>
      </c>
      <c r="I295" s="11">
        <v>70</v>
      </c>
    </row>
    <row r="296" spans="1:9" ht="16" thickBot="1" x14ac:dyDescent="0.25">
      <c r="A296" s="47">
        <f>A295+1</f>
        <v>43385</v>
      </c>
      <c r="B296" s="29">
        <v>230</v>
      </c>
      <c r="C296" s="9">
        <v>164.04</v>
      </c>
      <c r="D296" s="9">
        <v>890</v>
      </c>
      <c r="E296" s="9">
        <v>260</v>
      </c>
      <c r="F296" s="10">
        <f>SUM(B296:E296)</f>
        <v>1544.04</v>
      </c>
      <c r="G296" s="9">
        <v>24</v>
      </c>
      <c r="H296" s="9">
        <v>4</v>
      </c>
      <c r="I296" s="11">
        <v>270</v>
      </c>
    </row>
    <row r="297" spans="1:9" x14ac:dyDescent="0.15">
      <c r="A297" s="405"/>
      <c r="B297" s="401">
        <f t="shared" ref="B297:H297" si="61">SUM(B292:B296)</f>
        <v>950</v>
      </c>
      <c r="C297" s="401">
        <f t="shared" si="61"/>
        <v>1202.6899999999998</v>
      </c>
      <c r="D297" s="401">
        <f t="shared" si="61"/>
        <v>3460</v>
      </c>
      <c r="E297" s="401">
        <f t="shared" si="61"/>
        <v>590</v>
      </c>
      <c r="F297" s="401">
        <f t="shared" si="61"/>
        <v>6202.69</v>
      </c>
      <c r="G297" s="403">
        <f t="shared" si="61"/>
        <v>109</v>
      </c>
      <c r="H297" s="403">
        <f t="shared" si="61"/>
        <v>29</v>
      </c>
      <c r="I297" s="401">
        <f>SUM(I292:I296)</f>
        <v>600</v>
      </c>
    </row>
    <row r="298" spans="1:9" ht="14" thickBot="1" x14ac:dyDescent="0.2">
      <c r="A298" s="406"/>
      <c r="B298" s="402"/>
      <c r="C298" s="402"/>
      <c r="D298" s="402"/>
      <c r="E298" s="402"/>
      <c r="F298" s="402"/>
      <c r="G298" s="415"/>
      <c r="H298" s="415"/>
      <c r="I298" s="402"/>
    </row>
    <row r="299" spans="1:9" ht="16" thickBot="1" x14ac:dyDescent="0.25">
      <c r="A299" s="12">
        <f>A296+3</f>
        <v>43388</v>
      </c>
      <c r="B299" s="24">
        <v>570</v>
      </c>
      <c r="C299" s="9">
        <v>164.04</v>
      </c>
      <c r="D299" s="9">
        <v>840</v>
      </c>
      <c r="E299" s="9">
        <v>170</v>
      </c>
      <c r="F299" s="10">
        <f>SUM(B299:E299)</f>
        <v>1744.04</v>
      </c>
      <c r="G299" s="49">
        <v>31</v>
      </c>
      <c r="H299" s="49">
        <v>4</v>
      </c>
      <c r="I299" s="6">
        <v>200</v>
      </c>
    </row>
    <row r="300" spans="1:9" ht="16" thickBot="1" x14ac:dyDescent="0.25">
      <c r="A300" s="12">
        <f>A299+1</f>
        <v>43389</v>
      </c>
      <c r="B300" s="24">
        <v>170</v>
      </c>
      <c r="C300" s="9">
        <v>201.98</v>
      </c>
      <c r="D300" s="9">
        <v>640</v>
      </c>
      <c r="E300" s="9">
        <v>140</v>
      </c>
      <c r="F300" s="10">
        <f>SUM(B300:E300)</f>
        <v>1151.98</v>
      </c>
      <c r="G300" s="49">
        <v>21</v>
      </c>
      <c r="H300" s="49">
        <v>5</v>
      </c>
      <c r="I300" s="6">
        <v>140</v>
      </c>
    </row>
    <row r="301" spans="1:9" ht="16" thickBot="1" x14ac:dyDescent="0.25">
      <c r="A301" s="12">
        <f>A300+1</f>
        <v>43390</v>
      </c>
      <c r="B301" s="24">
        <v>320</v>
      </c>
      <c r="C301" s="9">
        <v>311.2</v>
      </c>
      <c r="D301" s="9">
        <v>740</v>
      </c>
      <c r="E301" s="9">
        <v>0</v>
      </c>
      <c r="F301" s="10">
        <f>SUM(B301:E301)</f>
        <v>1371.2</v>
      </c>
      <c r="G301" s="49">
        <v>28</v>
      </c>
      <c r="H301" s="49">
        <v>8</v>
      </c>
      <c r="I301" s="6">
        <v>0</v>
      </c>
    </row>
    <row r="302" spans="1:9" ht="16" thickBot="1" x14ac:dyDescent="0.25">
      <c r="A302" s="12">
        <f>A301+1</f>
        <v>43391</v>
      </c>
      <c r="B302" s="24">
        <v>710</v>
      </c>
      <c r="C302" s="9">
        <v>204.7</v>
      </c>
      <c r="D302" s="9">
        <v>930</v>
      </c>
      <c r="E302" s="9">
        <v>70</v>
      </c>
      <c r="F302" s="10">
        <f>SUM(B302:E302)</f>
        <v>1914.7</v>
      </c>
      <c r="G302" s="49">
        <v>32</v>
      </c>
      <c r="H302" s="49">
        <v>6</v>
      </c>
      <c r="I302" s="6">
        <v>70</v>
      </c>
    </row>
    <row r="303" spans="1:9" ht="16" thickBot="1" x14ac:dyDescent="0.25">
      <c r="A303" s="12">
        <f>A302+1</f>
        <v>43392</v>
      </c>
      <c r="B303" s="24">
        <v>290</v>
      </c>
      <c r="C303" s="9">
        <v>174.75</v>
      </c>
      <c r="D303" s="9">
        <v>770</v>
      </c>
      <c r="E303" s="9">
        <v>85</v>
      </c>
      <c r="F303" s="10">
        <f>SUM(B303:E303)</f>
        <v>1319.75</v>
      </c>
      <c r="G303" s="49">
        <v>23</v>
      </c>
      <c r="H303" s="49">
        <v>4</v>
      </c>
      <c r="I303" s="6">
        <v>80</v>
      </c>
    </row>
    <row r="304" spans="1:9" x14ac:dyDescent="0.15">
      <c r="A304" s="405"/>
      <c r="B304" s="407">
        <f>SUM(B299:B303)</f>
        <v>2060</v>
      </c>
      <c r="C304" s="407">
        <f t="shared" ref="C304:I304" si="62">SUM(C299:C303)</f>
        <v>1056.67</v>
      </c>
      <c r="D304" s="407">
        <f t="shared" si="62"/>
        <v>3920</v>
      </c>
      <c r="E304" s="407">
        <f t="shared" si="62"/>
        <v>465</v>
      </c>
      <c r="F304" s="407">
        <f t="shared" si="62"/>
        <v>7501.67</v>
      </c>
      <c r="G304" s="435">
        <f t="shared" si="62"/>
        <v>135</v>
      </c>
      <c r="H304" s="435">
        <f t="shared" si="62"/>
        <v>27</v>
      </c>
      <c r="I304" s="401">
        <f t="shared" si="62"/>
        <v>490</v>
      </c>
    </row>
    <row r="305" spans="1:9" ht="14" thickBot="1" x14ac:dyDescent="0.2">
      <c r="A305" s="406"/>
      <c r="B305" s="408"/>
      <c r="C305" s="408"/>
      <c r="D305" s="408"/>
      <c r="E305" s="408"/>
      <c r="F305" s="408"/>
      <c r="G305" s="422"/>
      <c r="H305" s="422"/>
      <c r="I305" s="402"/>
    </row>
    <row r="306" spans="1:9" ht="15" x14ac:dyDescent="0.2">
      <c r="A306" s="25">
        <f>A303+3</f>
        <v>43395</v>
      </c>
      <c r="B306" s="24">
        <v>710</v>
      </c>
      <c r="C306" s="24">
        <v>245.36</v>
      </c>
      <c r="D306" s="24">
        <v>780</v>
      </c>
      <c r="E306" s="24">
        <v>90</v>
      </c>
      <c r="F306" s="30">
        <f>SUM(B306:E306)</f>
        <v>1825.3600000000001</v>
      </c>
      <c r="G306" s="48">
        <v>35</v>
      </c>
      <c r="H306" s="51">
        <v>7</v>
      </c>
      <c r="I306" s="6">
        <v>100</v>
      </c>
    </row>
    <row r="307" spans="1:9" ht="15" x14ac:dyDescent="0.2">
      <c r="A307" s="26">
        <f>A306+1</f>
        <v>43396</v>
      </c>
      <c r="B307" s="24">
        <v>290</v>
      </c>
      <c r="C307" s="24">
        <v>192.64</v>
      </c>
      <c r="D307" s="24">
        <v>990</v>
      </c>
      <c r="E307" s="24">
        <v>290</v>
      </c>
      <c r="F307" s="30">
        <f>SUM(B307:E307)</f>
        <v>1762.6399999999999</v>
      </c>
      <c r="G307" s="24">
        <v>32</v>
      </c>
      <c r="H307" s="24">
        <v>6</v>
      </c>
      <c r="I307" s="6">
        <v>280</v>
      </c>
    </row>
    <row r="308" spans="1:9" ht="15" x14ac:dyDescent="0.2">
      <c r="A308" s="26">
        <f>A307+1</f>
        <v>43397</v>
      </c>
      <c r="B308" s="24">
        <v>390</v>
      </c>
      <c r="C308" s="24">
        <v>223.94</v>
      </c>
      <c r="D308" s="24">
        <v>550</v>
      </c>
      <c r="E308" s="24">
        <v>282.62</v>
      </c>
      <c r="F308" s="30">
        <f>SUM(B308:E308)</f>
        <v>1446.56</v>
      </c>
      <c r="G308" s="24">
        <v>27</v>
      </c>
      <c r="H308" s="24">
        <v>6</v>
      </c>
      <c r="I308" s="6">
        <v>280</v>
      </c>
    </row>
    <row r="309" spans="1:9" ht="15" x14ac:dyDescent="0.2">
      <c r="A309" s="26">
        <f>A308+1</f>
        <v>43398</v>
      </c>
      <c r="B309" s="24">
        <v>440</v>
      </c>
      <c r="C309" s="24">
        <v>160.88</v>
      </c>
      <c r="D309" s="24">
        <v>1010</v>
      </c>
      <c r="E309" s="24">
        <v>70</v>
      </c>
      <c r="F309" s="30">
        <f>SUM(B309:E309)</f>
        <v>1680.88</v>
      </c>
      <c r="G309" s="24">
        <v>31</v>
      </c>
      <c r="H309" s="24">
        <v>4</v>
      </c>
      <c r="I309" s="6">
        <v>70</v>
      </c>
    </row>
    <row r="310" spans="1:9" ht="16" thickBot="1" x14ac:dyDescent="0.25">
      <c r="A310" s="26">
        <f>A309+1</f>
        <v>43399</v>
      </c>
      <c r="B310" s="29">
        <v>240</v>
      </c>
      <c r="C310" s="29">
        <v>367.18</v>
      </c>
      <c r="D310" s="29">
        <v>540</v>
      </c>
      <c r="E310" s="29">
        <v>100</v>
      </c>
      <c r="F310" s="158">
        <f>SUM(B310:E310)</f>
        <v>1247.18</v>
      </c>
      <c r="G310" s="29">
        <v>28</v>
      </c>
      <c r="H310" s="29">
        <v>14</v>
      </c>
      <c r="I310" s="28">
        <v>100</v>
      </c>
    </row>
    <row r="311" spans="1:9" x14ac:dyDescent="0.15">
      <c r="A311" s="405"/>
      <c r="B311" s="407">
        <f t="shared" ref="B311:I311" si="63">SUM(B306:B310)</f>
        <v>2070</v>
      </c>
      <c r="C311" s="407">
        <f t="shared" si="63"/>
        <v>1190</v>
      </c>
      <c r="D311" s="407">
        <f t="shared" si="63"/>
        <v>3870</v>
      </c>
      <c r="E311" s="407">
        <f t="shared" si="63"/>
        <v>832.62</v>
      </c>
      <c r="F311" s="407">
        <f t="shared" si="63"/>
        <v>7962.62</v>
      </c>
      <c r="G311" s="435">
        <f t="shared" si="63"/>
        <v>153</v>
      </c>
      <c r="H311" s="435">
        <f t="shared" si="63"/>
        <v>37</v>
      </c>
      <c r="I311" s="401">
        <f t="shared" si="63"/>
        <v>830</v>
      </c>
    </row>
    <row r="312" spans="1:9" ht="14" thickBot="1" x14ac:dyDescent="0.2">
      <c r="A312" s="406"/>
      <c r="B312" s="408"/>
      <c r="C312" s="408"/>
      <c r="D312" s="408"/>
      <c r="E312" s="408"/>
      <c r="F312" s="408"/>
      <c r="G312" s="422"/>
      <c r="H312" s="422"/>
      <c r="I312" s="416"/>
    </row>
    <row r="313" spans="1:9" ht="15" x14ac:dyDescent="0.2">
      <c r="A313" s="26">
        <f>A310+3</f>
        <v>43402</v>
      </c>
      <c r="B313" s="167"/>
      <c r="C313" s="167"/>
      <c r="D313" s="167"/>
      <c r="E313" s="167"/>
      <c r="F313" s="168">
        <f>SUM(B313:E313)</f>
        <v>0</v>
      </c>
      <c r="G313" s="86"/>
      <c r="H313" s="87"/>
      <c r="I313" s="88"/>
    </row>
    <row r="314" spans="1:9" ht="16" thickBot="1" x14ac:dyDescent="0.25">
      <c r="A314" s="26">
        <f>A313+1</f>
        <v>43403</v>
      </c>
      <c r="B314" s="167"/>
      <c r="C314" s="167"/>
      <c r="D314" s="167"/>
      <c r="E314" s="167"/>
      <c r="F314" s="169">
        <f>SUM(B314:E314)</f>
        <v>0</v>
      </c>
      <c r="G314" s="131"/>
      <c r="H314" s="93"/>
      <c r="I314" s="94"/>
    </row>
    <row r="315" spans="1:9" x14ac:dyDescent="0.15">
      <c r="A315" s="405"/>
      <c r="B315" s="407">
        <f t="shared" ref="B315:I315" si="64">SUM(B313:B314)</f>
        <v>0</v>
      </c>
      <c r="C315" s="407">
        <f t="shared" si="64"/>
        <v>0</v>
      </c>
      <c r="D315" s="407">
        <f t="shared" si="64"/>
        <v>0</v>
      </c>
      <c r="E315" s="407">
        <f t="shared" si="64"/>
        <v>0</v>
      </c>
      <c r="F315" s="407">
        <f t="shared" si="64"/>
        <v>0</v>
      </c>
      <c r="G315" s="421">
        <f t="shared" si="64"/>
        <v>0</v>
      </c>
      <c r="H315" s="421">
        <f t="shared" si="64"/>
        <v>0</v>
      </c>
      <c r="I315" s="471">
        <f t="shared" si="64"/>
        <v>0</v>
      </c>
    </row>
    <row r="316" spans="1:9" ht="14" thickBot="1" x14ac:dyDescent="0.2">
      <c r="A316" s="406"/>
      <c r="B316" s="408"/>
      <c r="C316" s="408"/>
      <c r="D316" s="408"/>
      <c r="E316" s="408"/>
      <c r="F316" s="408"/>
      <c r="G316" s="436"/>
      <c r="H316" s="436"/>
      <c r="I316" s="402"/>
    </row>
    <row r="317" spans="1:9" ht="15" x14ac:dyDescent="0.2">
      <c r="A317" s="23">
        <v>43405</v>
      </c>
      <c r="B317" s="159"/>
      <c r="C317" s="159"/>
      <c r="D317" s="159"/>
      <c r="E317" s="159"/>
      <c r="F317" s="159"/>
      <c r="G317" s="79"/>
      <c r="H317" s="79"/>
      <c r="I317" s="160"/>
    </row>
    <row r="318" spans="1:9" ht="16" thickBot="1" x14ac:dyDescent="0.25">
      <c r="A318" s="23">
        <f>A317+1</f>
        <v>43406</v>
      </c>
      <c r="B318" s="159"/>
      <c r="C318" s="159"/>
      <c r="D318" s="159"/>
      <c r="E318" s="159"/>
      <c r="F318" s="159"/>
      <c r="G318" s="65"/>
      <c r="H318" s="65"/>
      <c r="I318" s="160"/>
    </row>
    <row r="319" spans="1:9" x14ac:dyDescent="0.15">
      <c r="A319" s="433"/>
      <c r="B319" s="489">
        <f t="shared" ref="B319:I319" si="65">SUM(B317:B318)</f>
        <v>0</v>
      </c>
      <c r="C319" s="489">
        <f t="shared" si="65"/>
        <v>0</v>
      </c>
      <c r="D319" s="489">
        <f t="shared" si="65"/>
        <v>0</v>
      </c>
      <c r="E319" s="489">
        <f t="shared" si="65"/>
        <v>0</v>
      </c>
      <c r="F319" s="489">
        <f t="shared" si="65"/>
        <v>0</v>
      </c>
      <c r="G319" s="482">
        <f t="shared" si="65"/>
        <v>0</v>
      </c>
      <c r="H319" s="482">
        <f t="shared" si="65"/>
        <v>0</v>
      </c>
      <c r="I319" s="489">
        <f t="shared" si="65"/>
        <v>0</v>
      </c>
    </row>
    <row r="320" spans="1:9" ht="14" thickBot="1" x14ac:dyDescent="0.2">
      <c r="A320" s="434"/>
      <c r="B320" s="490"/>
      <c r="C320" s="490"/>
      <c r="D320" s="490"/>
      <c r="E320" s="490"/>
      <c r="F320" s="484"/>
      <c r="G320" s="483"/>
      <c r="H320" s="483"/>
      <c r="I320" s="490"/>
    </row>
    <row r="321" spans="1:9" ht="15" x14ac:dyDescent="0.2">
      <c r="A321" s="47">
        <f>A318+3</f>
        <v>43409</v>
      </c>
      <c r="B321" s="108">
        <v>150</v>
      </c>
      <c r="C321" s="109">
        <v>120.22</v>
      </c>
      <c r="D321" s="109">
        <v>850</v>
      </c>
      <c r="E321" s="109">
        <v>50</v>
      </c>
      <c r="F321" s="110">
        <f>SUM(B321:E321)</f>
        <v>1170.22</v>
      </c>
      <c r="G321" s="49">
        <v>20</v>
      </c>
      <c r="H321" s="49">
        <v>3</v>
      </c>
      <c r="I321" s="111">
        <v>50</v>
      </c>
    </row>
    <row r="322" spans="1:9" ht="15" x14ac:dyDescent="0.2">
      <c r="A322" s="47">
        <f t="shared" ref="A322:A332" si="66">A321+1</f>
        <v>43410</v>
      </c>
      <c r="B322" s="112">
        <v>190</v>
      </c>
      <c r="C322" s="113">
        <v>242.2</v>
      </c>
      <c r="D322" s="113">
        <v>610</v>
      </c>
      <c r="E322" s="113">
        <v>220</v>
      </c>
      <c r="F322" s="110">
        <f>SUM(B322:E322)</f>
        <v>1262.2</v>
      </c>
      <c r="G322" s="45">
        <v>23</v>
      </c>
      <c r="H322" s="45">
        <v>7</v>
      </c>
      <c r="I322" s="114">
        <v>200</v>
      </c>
    </row>
    <row r="323" spans="1:9" ht="15" x14ac:dyDescent="0.2">
      <c r="A323" s="47">
        <f t="shared" si="66"/>
        <v>43411</v>
      </c>
      <c r="B323" s="112">
        <v>170</v>
      </c>
      <c r="C323" s="113">
        <v>278.62</v>
      </c>
      <c r="D323" s="113">
        <v>780</v>
      </c>
      <c r="E323" s="113">
        <v>50</v>
      </c>
      <c r="F323" s="110">
        <f>SUM(B323:E323)</f>
        <v>1278.6199999999999</v>
      </c>
      <c r="G323" s="45">
        <v>28</v>
      </c>
      <c r="H323" s="45">
        <v>7</v>
      </c>
      <c r="I323" s="114">
        <v>50</v>
      </c>
    </row>
    <row r="324" spans="1:9" ht="15" x14ac:dyDescent="0.2">
      <c r="A324" s="47">
        <f t="shared" si="66"/>
        <v>43412</v>
      </c>
      <c r="B324" s="112">
        <v>720</v>
      </c>
      <c r="C324" s="113">
        <v>124.78</v>
      </c>
      <c r="D324" s="113">
        <v>970</v>
      </c>
      <c r="E324" s="113">
        <v>100</v>
      </c>
      <c r="F324" s="110">
        <f>SUM(B324:E324)</f>
        <v>1914.78</v>
      </c>
      <c r="G324" s="45">
        <v>29</v>
      </c>
      <c r="H324" s="45">
        <v>3</v>
      </c>
      <c r="I324" s="114">
        <v>100</v>
      </c>
    </row>
    <row r="325" spans="1:9" ht="16" thickBot="1" x14ac:dyDescent="0.25">
      <c r="A325" s="47">
        <f t="shared" si="66"/>
        <v>43413</v>
      </c>
      <c r="B325" s="112">
        <f>150+18.84</f>
        <v>168.84</v>
      </c>
      <c r="C325" s="113">
        <f>250.6-18.84</f>
        <v>231.76</v>
      </c>
      <c r="D325" s="113">
        <v>660</v>
      </c>
      <c r="E325" s="113">
        <v>0</v>
      </c>
      <c r="F325" s="110">
        <f>SUM(B325:E325)</f>
        <v>1060.5999999999999</v>
      </c>
      <c r="G325" s="45">
        <v>17</v>
      </c>
      <c r="H325" s="45">
        <v>5</v>
      </c>
      <c r="I325" s="114">
        <v>0</v>
      </c>
    </row>
    <row r="326" spans="1:9" x14ac:dyDescent="0.15">
      <c r="A326" s="423"/>
      <c r="B326" s="476">
        <f t="shared" ref="B326:I326" si="67">SUM(B321:B325)</f>
        <v>1398.84</v>
      </c>
      <c r="C326" s="476">
        <f t="shared" si="67"/>
        <v>997.57999999999993</v>
      </c>
      <c r="D326" s="476">
        <f t="shared" si="67"/>
        <v>3870</v>
      </c>
      <c r="E326" s="476">
        <f t="shared" si="67"/>
        <v>420</v>
      </c>
      <c r="F326" s="476">
        <f t="shared" si="67"/>
        <v>6686.42</v>
      </c>
      <c r="G326" s="478">
        <f t="shared" si="67"/>
        <v>117</v>
      </c>
      <c r="H326" s="478">
        <f>SUM(H321:H325)</f>
        <v>25</v>
      </c>
      <c r="I326" s="476">
        <f t="shared" si="67"/>
        <v>400</v>
      </c>
    </row>
    <row r="327" spans="1:9" ht="14" thickBot="1" x14ac:dyDescent="0.2">
      <c r="A327" s="438"/>
      <c r="B327" s="479"/>
      <c r="C327" s="479"/>
      <c r="D327" s="479"/>
      <c r="E327" s="479"/>
      <c r="F327" s="479"/>
      <c r="G327" s="480"/>
      <c r="H327" s="480"/>
      <c r="I327" s="479"/>
    </row>
    <row r="328" spans="1:9" ht="15" x14ac:dyDescent="0.2">
      <c r="A328" s="41">
        <f>A325+3</f>
        <v>43416</v>
      </c>
      <c r="B328" s="14">
        <v>150</v>
      </c>
      <c r="C328" s="15">
        <v>144.75</v>
      </c>
      <c r="D328" s="15">
        <v>1490</v>
      </c>
      <c r="E328" s="15">
        <v>150</v>
      </c>
      <c r="F328" s="32">
        <f>SUM(B328:E328)</f>
        <v>1934.75</v>
      </c>
      <c r="G328" s="6">
        <v>32</v>
      </c>
      <c r="H328" s="6">
        <v>3</v>
      </c>
      <c r="I328" s="119">
        <v>130</v>
      </c>
    </row>
    <row r="329" spans="1:9" ht="15" x14ac:dyDescent="0.2">
      <c r="A329" s="41">
        <f t="shared" si="66"/>
        <v>43417</v>
      </c>
      <c r="B329" s="14">
        <v>340</v>
      </c>
      <c r="C329" s="15">
        <v>40.659999999999997</v>
      </c>
      <c r="D329" s="15">
        <v>370</v>
      </c>
      <c r="E329" s="15">
        <v>50</v>
      </c>
      <c r="F329" s="32">
        <f>SUM(B329:E329)</f>
        <v>800.66</v>
      </c>
      <c r="G329" s="45">
        <v>13</v>
      </c>
      <c r="H329" s="45">
        <v>1</v>
      </c>
      <c r="I329" s="119">
        <v>50</v>
      </c>
    </row>
    <row r="330" spans="1:9" ht="15" x14ac:dyDescent="0.2">
      <c r="A330" s="41">
        <f t="shared" si="66"/>
        <v>43418</v>
      </c>
      <c r="B330" s="14">
        <v>100</v>
      </c>
      <c r="C330" s="15">
        <v>278.62</v>
      </c>
      <c r="D330" s="15">
        <v>770</v>
      </c>
      <c r="E330" s="15">
        <v>100</v>
      </c>
      <c r="F330" s="32">
        <f>SUM(B330:E330)</f>
        <v>1248.6199999999999</v>
      </c>
      <c r="G330" s="45">
        <v>24</v>
      </c>
      <c r="H330" s="45">
        <v>7</v>
      </c>
      <c r="I330" s="119">
        <v>100</v>
      </c>
    </row>
    <row r="331" spans="1:9" ht="15" x14ac:dyDescent="0.2">
      <c r="A331" s="41">
        <f t="shared" si="66"/>
        <v>43419</v>
      </c>
      <c r="B331" s="14">
        <v>270</v>
      </c>
      <c r="C331" s="15">
        <v>475.14</v>
      </c>
      <c r="D331" s="15">
        <v>980</v>
      </c>
      <c r="E331" s="15">
        <v>150</v>
      </c>
      <c r="F331" s="32">
        <f>SUM(B331:E331)</f>
        <v>1875.1399999999999</v>
      </c>
      <c r="G331" s="45">
        <v>34</v>
      </c>
      <c r="H331" s="45">
        <v>13</v>
      </c>
      <c r="I331" s="119">
        <v>150</v>
      </c>
    </row>
    <row r="332" spans="1:9" ht="16" thickBot="1" x14ac:dyDescent="0.25">
      <c r="A332" s="41">
        <f t="shared" si="66"/>
        <v>43420</v>
      </c>
      <c r="B332" s="14">
        <v>200</v>
      </c>
      <c r="C332" s="15">
        <v>321.83999999999997</v>
      </c>
      <c r="D332" s="15">
        <v>840</v>
      </c>
      <c r="E332" s="15">
        <v>100</v>
      </c>
      <c r="F332" s="32">
        <f>SUM(B332:E332)</f>
        <v>1461.84</v>
      </c>
      <c r="G332" s="45">
        <v>26</v>
      </c>
      <c r="H332" s="45">
        <v>8</v>
      </c>
      <c r="I332" s="119">
        <v>100</v>
      </c>
    </row>
    <row r="333" spans="1:9" x14ac:dyDescent="0.15">
      <c r="A333" s="405"/>
      <c r="B333" s="472">
        <f>SUM(B328:B332)</f>
        <v>1060</v>
      </c>
      <c r="C333" s="472">
        <f t="shared" ref="C333:I333" si="68">SUM(C328:C332)</f>
        <v>1261.01</v>
      </c>
      <c r="D333" s="472">
        <f t="shared" si="68"/>
        <v>4450</v>
      </c>
      <c r="E333" s="472">
        <f t="shared" si="68"/>
        <v>550</v>
      </c>
      <c r="F333" s="474">
        <f t="shared" si="68"/>
        <v>7321.01</v>
      </c>
      <c r="G333" s="482">
        <f t="shared" si="68"/>
        <v>129</v>
      </c>
      <c r="H333" s="478">
        <f t="shared" si="68"/>
        <v>32</v>
      </c>
      <c r="I333" s="476">
        <f t="shared" si="68"/>
        <v>530</v>
      </c>
    </row>
    <row r="334" spans="1:9" ht="14" thickBot="1" x14ac:dyDescent="0.2">
      <c r="A334" s="406"/>
      <c r="B334" s="473"/>
      <c r="C334" s="473"/>
      <c r="D334" s="473"/>
      <c r="E334" s="473"/>
      <c r="F334" s="481"/>
      <c r="G334" s="483"/>
      <c r="H334" s="480"/>
      <c r="I334" s="477"/>
    </row>
    <row r="335" spans="1:9" ht="15" x14ac:dyDescent="0.2">
      <c r="A335" s="47">
        <f>A332+3</f>
        <v>43423</v>
      </c>
      <c r="B335" s="108">
        <v>0</v>
      </c>
      <c r="C335" s="109">
        <v>201.54</v>
      </c>
      <c r="D335" s="109">
        <v>660</v>
      </c>
      <c r="E335" s="109">
        <v>160</v>
      </c>
      <c r="F335" s="33">
        <f>SUM(B335:E335)</f>
        <v>1021.54</v>
      </c>
      <c r="G335" s="6">
        <v>19</v>
      </c>
      <c r="H335" s="6">
        <v>5</v>
      </c>
      <c r="I335" s="111">
        <v>180</v>
      </c>
    </row>
    <row r="336" spans="1:9" ht="15" x14ac:dyDescent="0.2">
      <c r="A336" s="47">
        <f>A335+1</f>
        <v>43424</v>
      </c>
      <c r="B336" s="14">
        <v>70</v>
      </c>
      <c r="C336" s="15">
        <v>198.02</v>
      </c>
      <c r="D336" s="15">
        <v>610</v>
      </c>
      <c r="E336" s="15">
        <v>100</v>
      </c>
      <c r="F336" s="33">
        <f>SUM(B336:E336)</f>
        <v>978.02</v>
      </c>
      <c r="G336" s="45">
        <v>21</v>
      </c>
      <c r="H336" s="45">
        <v>5</v>
      </c>
      <c r="I336" s="120">
        <v>100</v>
      </c>
    </row>
    <row r="337" spans="1:9" ht="15" x14ac:dyDescent="0.2">
      <c r="A337" s="47">
        <f>A336+1</f>
        <v>43425</v>
      </c>
      <c r="B337" s="14">
        <v>220</v>
      </c>
      <c r="C337" s="15">
        <v>197.66</v>
      </c>
      <c r="D337" s="15">
        <v>540</v>
      </c>
      <c r="E337" s="15">
        <v>150</v>
      </c>
      <c r="F337" s="33">
        <f>SUM(B337:E337)</f>
        <v>1107.6599999999999</v>
      </c>
      <c r="G337" s="45">
        <v>23</v>
      </c>
      <c r="H337" s="45">
        <v>5</v>
      </c>
      <c r="I337" s="120">
        <v>150</v>
      </c>
    </row>
    <row r="338" spans="1:9" ht="15" x14ac:dyDescent="0.2">
      <c r="A338" s="47">
        <f>A337+1</f>
        <v>43426</v>
      </c>
      <c r="B338" s="14">
        <v>568.84</v>
      </c>
      <c r="C338" s="15">
        <f>208.18+101.16</f>
        <v>309.34000000000003</v>
      </c>
      <c r="D338" s="15">
        <v>400</v>
      </c>
      <c r="E338" s="15">
        <v>190</v>
      </c>
      <c r="F338" s="33">
        <f>SUM(B338:E338)</f>
        <v>1468.18</v>
      </c>
      <c r="G338" s="45">
        <v>24</v>
      </c>
      <c r="H338" s="45">
        <v>5</v>
      </c>
      <c r="I338" s="120">
        <v>190</v>
      </c>
    </row>
    <row r="339" spans="1:9" ht="16" thickBot="1" x14ac:dyDescent="0.25">
      <c r="A339" s="47">
        <f>A338+1</f>
        <v>43427</v>
      </c>
      <c r="B339" s="14">
        <v>440</v>
      </c>
      <c r="C339" s="15">
        <v>193.35</v>
      </c>
      <c r="D339" s="15">
        <f>1030+12.2</f>
        <v>1042.2</v>
      </c>
      <c r="E339" s="15">
        <v>100</v>
      </c>
      <c r="F339" s="33">
        <f>SUM(B339:E339)</f>
        <v>1775.5500000000002</v>
      </c>
      <c r="G339" s="45">
        <v>30</v>
      </c>
      <c r="H339" s="45">
        <v>5</v>
      </c>
      <c r="I339" s="121">
        <v>100</v>
      </c>
    </row>
    <row r="340" spans="1:9" x14ac:dyDescent="0.15">
      <c r="A340" s="405"/>
      <c r="B340" s="472">
        <f t="shared" ref="B340:H340" si="69">SUM(B335:B339)</f>
        <v>1298.8400000000001</v>
      </c>
      <c r="C340" s="472">
        <f t="shared" si="69"/>
        <v>1099.9100000000001</v>
      </c>
      <c r="D340" s="472">
        <f t="shared" si="69"/>
        <v>3252.2</v>
      </c>
      <c r="E340" s="472">
        <f t="shared" si="69"/>
        <v>700</v>
      </c>
      <c r="F340" s="474">
        <f t="shared" si="69"/>
        <v>6350.95</v>
      </c>
      <c r="G340" s="482">
        <f t="shared" si="69"/>
        <v>117</v>
      </c>
      <c r="H340" s="478">
        <f t="shared" si="69"/>
        <v>25</v>
      </c>
      <c r="I340" s="476">
        <f>SUM(I335:I339)</f>
        <v>720</v>
      </c>
    </row>
    <row r="341" spans="1:9" ht="14" thickBot="1" x14ac:dyDescent="0.2">
      <c r="A341" s="406"/>
      <c r="B341" s="473"/>
      <c r="C341" s="473"/>
      <c r="D341" s="473"/>
      <c r="E341" s="473"/>
      <c r="F341" s="481"/>
      <c r="G341" s="455"/>
      <c r="H341" s="456"/>
      <c r="I341" s="477"/>
    </row>
    <row r="342" spans="1:9" ht="15" x14ac:dyDescent="0.2">
      <c r="A342" s="47">
        <f>A339+3</f>
        <v>43430</v>
      </c>
      <c r="B342" s="108">
        <v>310</v>
      </c>
      <c r="C342" s="109">
        <v>350.4</v>
      </c>
      <c r="D342" s="109">
        <v>600</v>
      </c>
      <c r="E342" s="111">
        <v>280</v>
      </c>
      <c r="F342" s="122">
        <f>SUM(B342:E342)</f>
        <v>1540.4</v>
      </c>
      <c r="G342" s="48">
        <v>31</v>
      </c>
      <c r="H342" s="49">
        <v>8</v>
      </c>
      <c r="I342" s="111">
        <v>280</v>
      </c>
    </row>
    <row r="343" spans="1:9" ht="15" x14ac:dyDescent="0.2">
      <c r="A343" s="47">
        <f>A342+1</f>
        <v>43431</v>
      </c>
      <c r="B343" s="112">
        <v>220</v>
      </c>
      <c r="C343" s="113">
        <v>210.22</v>
      </c>
      <c r="D343" s="113">
        <v>600</v>
      </c>
      <c r="E343" s="114">
        <v>0</v>
      </c>
      <c r="F343" s="122">
        <f>SUM(B343:E343)</f>
        <v>1030.22</v>
      </c>
      <c r="G343" s="54">
        <v>20</v>
      </c>
      <c r="H343" s="45">
        <v>6</v>
      </c>
      <c r="I343" s="114">
        <v>0</v>
      </c>
    </row>
    <row r="344" spans="1:9" ht="15" x14ac:dyDescent="0.2">
      <c r="A344" s="47">
        <f>A343+1</f>
        <v>43432</v>
      </c>
      <c r="B344" s="123">
        <v>410</v>
      </c>
      <c r="C344" s="124">
        <v>272.3</v>
      </c>
      <c r="D344" s="124">
        <v>770</v>
      </c>
      <c r="E344" s="125">
        <v>0</v>
      </c>
      <c r="F344" s="122">
        <f>SUM(B344:E344)</f>
        <v>1452.3</v>
      </c>
      <c r="G344" s="126">
        <v>27</v>
      </c>
      <c r="H344" s="67">
        <v>7</v>
      </c>
      <c r="I344" s="125">
        <v>0</v>
      </c>
    </row>
    <row r="345" spans="1:9" ht="15" x14ac:dyDescent="0.2">
      <c r="A345" s="47">
        <f>A344+1</f>
        <v>43433</v>
      </c>
      <c r="B345" s="123">
        <v>410</v>
      </c>
      <c r="C345" s="124">
        <v>222.91</v>
      </c>
      <c r="D345" s="124">
        <v>740</v>
      </c>
      <c r="E345" s="125">
        <v>170</v>
      </c>
      <c r="F345" s="122">
        <f>SUM(B345:E345)</f>
        <v>1542.9099999999999</v>
      </c>
      <c r="G345" s="126">
        <v>30</v>
      </c>
      <c r="H345" s="67">
        <v>5</v>
      </c>
      <c r="I345" s="125">
        <v>170</v>
      </c>
    </row>
    <row r="346" spans="1:9" ht="16" thickBot="1" x14ac:dyDescent="0.25">
      <c r="A346" s="47">
        <f>A345+1</f>
        <v>43434</v>
      </c>
      <c r="B346" s="162">
        <v>190</v>
      </c>
      <c r="C346" s="163">
        <v>81.319999999999993</v>
      </c>
      <c r="D346" s="163">
        <v>1050</v>
      </c>
      <c r="E346" s="164">
        <v>80</v>
      </c>
      <c r="F346" s="122">
        <f>SUM(B346:E346)</f>
        <v>1401.32</v>
      </c>
      <c r="G346" s="55">
        <v>24</v>
      </c>
      <c r="H346" s="56">
        <v>2</v>
      </c>
      <c r="I346" s="164">
        <v>80</v>
      </c>
    </row>
    <row r="347" spans="1:9" x14ac:dyDescent="0.15">
      <c r="A347" s="405"/>
      <c r="B347" s="484">
        <f>SUM(B342:B346)</f>
        <v>1540</v>
      </c>
      <c r="C347" s="484">
        <f>SUM(C342:C346)</f>
        <v>1137.1500000000001</v>
      </c>
      <c r="D347" s="484">
        <f>SUM(D342:D346)</f>
        <v>3760</v>
      </c>
      <c r="E347" s="484">
        <f>SUM(E342:E346)</f>
        <v>530</v>
      </c>
      <c r="F347" s="474">
        <f>SUM(F341:F346)</f>
        <v>6967.15</v>
      </c>
      <c r="G347" s="485">
        <f>SUM(G342:G346)</f>
        <v>132</v>
      </c>
      <c r="H347" s="485">
        <f>SUM(H342:H346)</f>
        <v>28</v>
      </c>
      <c r="I347" s="484">
        <f>SUM(I342:I346)</f>
        <v>530</v>
      </c>
    </row>
    <row r="348" spans="1:9" ht="14" thickBot="1" x14ac:dyDescent="0.2">
      <c r="A348" s="406"/>
      <c r="B348" s="479"/>
      <c r="C348" s="479"/>
      <c r="D348" s="479"/>
      <c r="E348" s="479"/>
      <c r="F348" s="481"/>
      <c r="G348" s="480"/>
      <c r="H348" s="480"/>
      <c r="I348" s="479"/>
    </row>
    <row r="349" spans="1:9" ht="15" x14ac:dyDescent="0.2">
      <c r="A349" s="41">
        <v>43437</v>
      </c>
      <c r="B349" s="6">
        <v>100</v>
      </c>
      <c r="C349" s="6">
        <v>82.72</v>
      </c>
      <c r="D349" s="6">
        <v>660</v>
      </c>
      <c r="E349" s="6">
        <v>50</v>
      </c>
      <c r="F349" s="8">
        <f>SUM(B349:E349)</f>
        <v>892.72</v>
      </c>
      <c r="G349" s="6">
        <v>15</v>
      </c>
      <c r="H349" s="6">
        <v>2</v>
      </c>
      <c r="I349" s="7">
        <v>50</v>
      </c>
    </row>
    <row r="350" spans="1:9" ht="15" x14ac:dyDescent="0.2">
      <c r="A350" s="41">
        <f>A349+1</f>
        <v>43438</v>
      </c>
      <c r="B350" s="165">
        <v>120</v>
      </c>
      <c r="C350" s="45">
        <v>0</v>
      </c>
      <c r="D350" s="45">
        <v>620</v>
      </c>
      <c r="E350" s="45">
        <v>80</v>
      </c>
      <c r="F350" s="8">
        <f>SUM(B350:E350)</f>
        <v>820</v>
      </c>
      <c r="G350" s="45">
        <v>16</v>
      </c>
      <c r="H350" s="45">
        <v>0</v>
      </c>
      <c r="I350" s="46">
        <v>80</v>
      </c>
    </row>
    <row r="351" spans="1:9" ht="15" x14ac:dyDescent="0.2">
      <c r="A351" s="41">
        <f>A350+1</f>
        <v>43439</v>
      </c>
      <c r="B351" s="45">
        <v>220</v>
      </c>
      <c r="C351" s="45">
        <v>395.32</v>
      </c>
      <c r="D351" s="45">
        <v>380</v>
      </c>
      <c r="E351" s="45">
        <v>50</v>
      </c>
      <c r="F351" s="8">
        <f>SUM(B351:E351)</f>
        <v>1045.32</v>
      </c>
      <c r="G351" s="45">
        <v>22</v>
      </c>
      <c r="H351" s="45">
        <v>12</v>
      </c>
      <c r="I351" s="46">
        <v>50</v>
      </c>
    </row>
    <row r="352" spans="1:9" ht="15" x14ac:dyDescent="0.2">
      <c r="A352" s="41">
        <f>A351+1</f>
        <v>43440</v>
      </c>
      <c r="B352" s="45">
        <v>607.97</v>
      </c>
      <c r="C352" s="45">
        <v>224.31</v>
      </c>
      <c r="D352" s="45">
        <v>790</v>
      </c>
      <c r="E352" s="45">
        <v>150</v>
      </c>
      <c r="F352" s="4">
        <f>SUM(B352:E352)</f>
        <v>1772.28</v>
      </c>
      <c r="G352" s="45">
        <v>30</v>
      </c>
      <c r="H352" s="45">
        <v>5</v>
      </c>
      <c r="I352" s="46">
        <v>150</v>
      </c>
    </row>
    <row r="353" spans="1:9" ht="16" thickBot="1" x14ac:dyDescent="0.25">
      <c r="A353" s="41">
        <f>A352+1</f>
        <v>43441</v>
      </c>
      <c r="B353" s="45">
        <v>270</v>
      </c>
      <c r="C353" s="45">
        <v>238.47</v>
      </c>
      <c r="D353" s="45">
        <v>1078.8399999999999</v>
      </c>
      <c r="E353" s="45">
        <v>50</v>
      </c>
      <c r="F353" s="4">
        <f>SUM(B353:E353)</f>
        <v>1637.31</v>
      </c>
      <c r="G353" s="45">
        <v>23</v>
      </c>
      <c r="H353" s="45">
        <v>4</v>
      </c>
      <c r="I353" s="46">
        <v>50</v>
      </c>
    </row>
    <row r="354" spans="1:9" x14ac:dyDescent="0.15">
      <c r="A354" s="405"/>
      <c r="B354" s="407">
        <f t="shared" ref="B354:I354" si="70">SUM(B349:B353)</f>
        <v>1317.97</v>
      </c>
      <c r="C354" s="407">
        <f t="shared" si="70"/>
        <v>940.81999999999994</v>
      </c>
      <c r="D354" s="407">
        <f t="shared" si="70"/>
        <v>3528.84</v>
      </c>
      <c r="E354" s="407">
        <f t="shared" si="70"/>
        <v>380</v>
      </c>
      <c r="F354" s="407">
        <f t="shared" si="70"/>
        <v>6167.6299999999992</v>
      </c>
      <c r="G354" s="403">
        <f t="shared" si="70"/>
        <v>106</v>
      </c>
      <c r="H354" s="403">
        <f t="shared" si="70"/>
        <v>23</v>
      </c>
      <c r="I354" s="401">
        <f t="shared" si="70"/>
        <v>380</v>
      </c>
    </row>
    <row r="355" spans="1:9" ht="14" thickBot="1" x14ac:dyDescent="0.2">
      <c r="A355" s="406"/>
      <c r="B355" s="408"/>
      <c r="C355" s="408"/>
      <c r="D355" s="408"/>
      <c r="E355" s="408"/>
      <c r="F355" s="408"/>
      <c r="G355" s="404"/>
      <c r="H355" s="404"/>
      <c r="I355" s="402"/>
    </row>
    <row r="356" spans="1:9" ht="15" x14ac:dyDescent="0.2">
      <c r="A356" s="13">
        <f>A353+3</f>
        <v>43444</v>
      </c>
      <c r="B356" s="6">
        <v>680</v>
      </c>
      <c r="C356" s="6">
        <v>164.04</v>
      </c>
      <c r="D356" s="6">
        <v>1020</v>
      </c>
      <c r="E356" s="6">
        <v>270</v>
      </c>
      <c r="F356" s="4">
        <f>SUM(B356:E356)</f>
        <v>2134.04</v>
      </c>
      <c r="G356" s="6">
        <v>37</v>
      </c>
      <c r="H356" s="6">
        <v>4</v>
      </c>
      <c r="I356" s="7">
        <v>270</v>
      </c>
    </row>
    <row r="357" spans="1:9" ht="15" x14ac:dyDescent="0.2">
      <c r="A357" s="47">
        <f>A356+1</f>
        <v>43445</v>
      </c>
      <c r="B357" s="6">
        <v>250</v>
      </c>
      <c r="C357" s="6">
        <v>141.32</v>
      </c>
      <c r="D357" s="6">
        <v>540</v>
      </c>
      <c r="E357" s="6">
        <v>200</v>
      </c>
      <c r="F357" s="10">
        <f>SUM(B357:E357)</f>
        <v>1131.32</v>
      </c>
      <c r="G357" s="9">
        <v>23</v>
      </c>
      <c r="H357" s="9">
        <v>4</v>
      </c>
      <c r="I357" s="7">
        <v>200</v>
      </c>
    </row>
    <row r="358" spans="1:9" ht="15" x14ac:dyDescent="0.2">
      <c r="A358" s="47">
        <f>A357+1</f>
        <v>43446</v>
      </c>
      <c r="B358" s="6">
        <v>310</v>
      </c>
      <c r="C358" s="6">
        <v>356.42</v>
      </c>
      <c r="D358" s="6">
        <v>620</v>
      </c>
      <c r="E358" s="6">
        <v>70</v>
      </c>
      <c r="F358" s="10">
        <f>SUM(B358:E358)</f>
        <v>1356.42</v>
      </c>
      <c r="G358" s="9">
        <v>25</v>
      </c>
      <c r="H358" s="9">
        <v>9</v>
      </c>
      <c r="I358" s="7">
        <v>70</v>
      </c>
    </row>
    <row r="359" spans="1:9" ht="15" x14ac:dyDescent="0.2">
      <c r="A359" s="47">
        <f>A358+1</f>
        <v>43447</v>
      </c>
      <c r="B359" s="6">
        <v>240</v>
      </c>
      <c r="C359" s="6">
        <v>160.88</v>
      </c>
      <c r="D359" s="6">
        <v>970</v>
      </c>
      <c r="E359" s="6">
        <v>100</v>
      </c>
      <c r="F359" s="10">
        <f>SUM(B359:E359)</f>
        <v>1470.88</v>
      </c>
      <c r="G359" s="6">
        <v>28</v>
      </c>
      <c r="H359" s="6">
        <v>4</v>
      </c>
      <c r="I359" s="7">
        <v>100</v>
      </c>
    </row>
    <row r="360" spans="1:9" ht="16" thickBot="1" x14ac:dyDescent="0.25">
      <c r="A360" s="47">
        <f>A359+1</f>
        <v>43448</v>
      </c>
      <c r="B360" s="28">
        <v>150</v>
      </c>
      <c r="C360" s="28">
        <v>346.16</v>
      </c>
      <c r="D360" s="28">
        <v>960</v>
      </c>
      <c r="E360" s="28">
        <v>0</v>
      </c>
      <c r="F360" s="10">
        <f>SUM(B360:E360)</f>
        <v>1456.16</v>
      </c>
      <c r="G360" s="28">
        <v>26</v>
      </c>
      <c r="H360" s="28">
        <v>7</v>
      </c>
      <c r="I360" s="28" t="s">
        <v>9</v>
      </c>
    </row>
    <row r="361" spans="1:9" x14ac:dyDescent="0.15">
      <c r="A361" s="405"/>
      <c r="B361" s="407">
        <f t="shared" ref="B361:I361" si="71">SUM(B356:B360)</f>
        <v>1630</v>
      </c>
      <c r="C361" s="407">
        <f t="shared" si="71"/>
        <v>1168.82</v>
      </c>
      <c r="D361" s="407">
        <f t="shared" si="71"/>
        <v>4110</v>
      </c>
      <c r="E361" s="407">
        <f t="shared" si="71"/>
        <v>640</v>
      </c>
      <c r="F361" s="486">
        <f t="shared" si="71"/>
        <v>7548.82</v>
      </c>
      <c r="G361" s="478">
        <f t="shared" si="71"/>
        <v>139</v>
      </c>
      <c r="H361" s="435">
        <f t="shared" si="71"/>
        <v>28</v>
      </c>
      <c r="I361" s="401">
        <f t="shared" si="71"/>
        <v>640</v>
      </c>
    </row>
    <row r="362" spans="1:9" ht="14" thickBot="1" x14ac:dyDescent="0.2">
      <c r="A362" s="406"/>
      <c r="B362" s="408"/>
      <c r="C362" s="408"/>
      <c r="D362" s="408"/>
      <c r="E362" s="408"/>
      <c r="F362" s="487"/>
      <c r="G362" s="480"/>
      <c r="H362" s="436"/>
      <c r="I362" s="402"/>
    </row>
    <row r="363" spans="1:9" ht="15" x14ac:dyDescent="0.2">
      <c r="A363" s="12">
        <f>A360+3</f>
        <v>43451</v>
      </c>
      <c r="B363" s="6">
        <v>190</v>
      </c>
      <c r="C363" s="6">
        <v>40.659999999999997</v>
      </c>
      <c r="D363" s="6">
        <v>600</v>
      </c>
      <c r="E363" s="6">
        <v>190</v>
      </c>
      <c r="F363" s="10">
        <f>SUM(B363:E363)</f>
        <v>1020.66</v>
      </c>
      <c r="G363" s="6">
        <v>18</v>
      </c>
      <c r="H363" s="6">
        <v>1</v>
      </c>
      <c r="I363" s="7">
        <v>200</v>
      </c>
    </row>
    <row r="364" spans="1:9" ht="15" x14ac:dyDescent="0.2">
      <c r="A364" s="12">
        <f>A363+1</f>
        <v>43452</v>
      </c>
      <c r="B364" s="133">
        <v>200</v>
      </c>
      <c r="C364" s="45">
        <v>81.319999999999993</v>
      </c>
      <c r="D364" s="45">
        <v>600</v>
      </c>
      <c r="E364" s="45">
        <v>170</v>
      </c>
      <c r="F364" s="4">
        <f>SUM(B364:E364)</f>
        <v>1051.32</v>
      </c>
      <c r="G364" s="45">
        <v>19</v>
      </c>
      <c r="H364" s="45">
        <v>2</v>
      </c>
      <c r="I364" s="46">
        <v>170</v>
      </c>
    </row>
    <row r="365" spans="1:9" ht="15" x14ac:dyDescent="0.2">
      <c r="A365" s="12">
        <f>A364+1</f>
        <v>43453</v>
      </c>
      <c r="B365" s="133">
        <v>450</v>
      </c>
      <c r="C365" s="45">
        <v>185.99</v>
      </c>
      <c r="D365" s="45">
        <v>410</v>
      </c>
      <c r="E365" s="45">
        <v>61</v>
      </c>
      <c r="F365" s="4">
        <f>SUM(B365:E365)</f>
        <v>1106.99</v>
      </c>
      <c r="G365" s="45">
        <v>22</v>
      </c>
      <c r="H365" s="45">
        <v>5</v>
      </c>
      <c r="I365" s="46">
        <v>60</v>
      </c>
    </row>
    <row r="366" spans="1:9" ht="15" x14ac:dyDescent="0.2">
      <c r="A366" s="12">
        <f>A365+1</f>
        <v>43454</v>
      </c>
      <c r="B366" s="133">
        <v>220</v>
      </c>
      <c r="C366" s="45">
        <v>165.44</v>
      </c>
      <c r="D366" s="45">
        <v>990</v>
      </c>
      <c r="E366" s="45">
        <v>240</v>
      </c>
      <c r="F366" s="4">
        <f>SUM(B366:E366)</f>
        <v>1615.44</v>
      </c>
      <c r="G366" s="45">
        <v>28</v>
      </c>
      <c r="H366" s="45">
        <v>4</v>
      </c>
      <c r="I366" s="46">
        <v>240</v>
      </c>
    </row>
    <row r="367" spans="1:9" ht="16" thickBot="1" x14ac:dyDescent="0.25">
      <c r="A367" s="12">
        <f>A366+1</f>
        <v>43455</v>
      </c>
      <c r="B367" s="133">
        <v>210</v>
      </c>
      <c r="C367" s="45">
        <v>165.44</v>
      </c>
      <c r="D367" s="45">
        <v>790</v>
      </c>
      <c r="E367" s="45">
        <v>0</v>
      </c>
      <c r="F367" s="4">
        <f>SUM(B367:E367)</f>
        <v>1165.44</v>
      </c>
      <c r="G367" s="45">
        <v>24</v>
      </c>
      <c r="H367" s="45">
        <v>4</v>
      </c>
      <c r="I367" s="46">
        <v>0</v>
      </c>
    </row>
    <row r="368" spans="1:9" x14ac:dyDescent="0.15">
      <c r="A368" s="488"/>
      <c r="B368" s="407">
        <f>SUM(B363:B367)</f>
        <v>1270</v>
      </c>
      <c r="C368" s="407">
        <f t="shared" ref="C368:H368" si="72">SUM(C363:C367)</f>
        <v>638.85</v>
      </c>
      <c r="D368" s="407">
        <f t="shared" si="72"/>
        <v>3390</v>
      </c>
      <c r="E368" s="407">
        <f t="shared" si="72"/>
        <v>661</v>
      </c>
      <c r="F368" s="407">
        <f t="shared" si="72"/>
        <v>5959.85</v>
      </c>
      <c r="G368" s="403">
        <f t="shared" si="72"/>
        <v>111</v>
      </c>
      <c r="H368" s="403">
        <f t="shared" si="72"/>
        <v>16</v>
      </c>
      <c r="I368" s="401">
        <f>SUM(I363:I367)</f>
        <v>670</v>
      </c>
    </row>
    <row r="369" spans="1:9" ht="14" thickBot="1" x14ac:dyDescent="0.2">
      <c r="A369" s="434"/>
      <c r="B369" s="408"/>
      <c r="C369" s="408"/>
      <c r="D369" s="408"/>
      <c r="E369" s="408"/>
      <c r="F369" s="408"/>
      <c r="G369" s="404"/>
      <c r="H369" s="404"/>
      <c r="I369" s="402"/>
    </row>
    <row r="370" spans="1:9" ht="15" x14ac:dyDescent="0.2">
      <c r="A370" s="12">
        <f>A367+3</f>
        <v>43458</v>
      </c>
      <c r="B370" s="135"/>
      <c r="C370" s="65"/>
      <c r="D370" s="65"/>
      <c r="E370" s="65"/>
      <c r="F370" s="78">
        <f>SUM(B370:E370)</f>
        <v>0</v>
      </c>
      <c r="G370" s="65"/>
      <c r="H370" s="65"/>
      <c r="I370" s="66"/>
    </row>
    <row r="371" spans="1:9" ht="15" x14ac:dyDescent="0.2">
      <c r="A371" s="12">
        <f>A370+1</f>
        <v>43459</v>
      </c>
      <c r="B371" s="135"/>
      <c r="C371" s="65"/>
      <c r="D371" s="65"/>
      <c r="E371" s="65"/>
      <c r="F371" s="78">
        <f>SUM(B371:E371)</f>
        <v>0</v>
      </c>
      <c r="G371" s="65"/>
      <c r="H371" s="65"/>
      <c r="I371" s="66"/>
    </row>
    <row r="372" spans="1:9" ht="15" x14ac:dyDescent="0.2">
      <c r="A372" s="12">
        <f>A371+1</f>
        <v>43460</v>
      </c>
      <c r="B372" s="135"/>
      <c r="C372" s="65"/>
      <c r="D372" s="65"/>
      <c r="E372" s="65"/>
      <c r="F372" s="78">
        <f>SUM(B372:E372)</f>
        <v>0</v>
      </c>
      <c r="G372" s="65"/>
      <c r="H372" s="65"/>
      <c r="I372" s="66"/>
    </row>
    <row r="373" spans="1:9" ht="15" x14ac:dyDescent="0.2">
      <c r="A373" s="12">
        <f>A372+1</f>
        <v>43461</v>
      </c>
      <c r="B373" s="135"/>
      <c r="C373" s="65"/>
      <c r="D373" s="65"/>
      <c r="E373" s="65"/>
      <c r="F373" s="78"/>
      <c r="G373" s="65"/>
      <c r="H373" s="65"/>
      <c r="I373" s="66"/>
    </row>
    <row r="374" spans="1:9" ht="16" thickBot="1" x14ac:dyDescent="0.25">
      <c r="A374" s="12">
        <f>A373+1</f>
        <v>43462</v>
      </c>
      <c r="B374" s="135"/>
      <c r="C374" s="65"/>
      <c r="D374" s="65"/>
      <c r="E374" s="65"/>
      <c r="F374" s="78">
        <f>SUM(B374:E374)</f>
        <v>0</v>
      </c>
      <c r="G374" s="65"/>
      <c r="H374" s="65"/>
      <c r="I374" s="66"/>
    </row>
    <row r="375" spans="1:9" x14ac:dyDescent="0.15">
      <c r="A375" s="488"/>
      <c r="B375" s="407">
        <f t="shared" ref="B375:I375" si="73">SUM(B370:B374)</f>
        <v>0</v>
      </c>
      <c r="C375" s="407">
        <f t="shared" si="73"/>
        <v>0</v>
      </c>
      <c r="D375" s="407">
        <f t="shared" si="73"/>
        <v>0</v>
      </c>
      <c r="E375" s="407">
        <f t="shared" si="73"/>
        <v>0</v>
      </c>
      <c r="F375" s="407">
        <f t="shared" si="73"/>
        <v>0</v>
      </c>
      <c r="G375" s="403">
        <f t="shared" si="73"/>
        <v>0</v>
      </c>
      <c r="H375" s="403">
        <f t="shared" si="73"/>
        <v>0</v>
      </c>
      <c r="I375" s="407">
        <f t="shared" si="73"/>
        <v>0</v>
      </c>
    </row>
    <row r="376" spans="1:9" ht="14" thickBot="1" x14ac:dyDescent="0.2">
      <c r="A376" s="434"/>
      <c r="B376" s="408"/>
      <c r="C376" s="408"/>
      <c r="D376" s="408"/>
      <c r="E376" s="408"/>
      <c r="F376" s="408"/>
      <c r="G376" s="404"/>
      <c r="H376" s="404"/>
      <c r="I376" s="408"/>
    </row>
    <row r="377" spans="1:9" ht="16" thickBot="1" x14ac:dyDescent="0.25">
      <c r="A377" s="12">
        <f>A374+3</f>
        <v>43465</v>
      </c>
      <c r="B377" s="135"/>
      <c r="C377" s="65"/>
      <c r="D377" s="65"/>
      <c r="E377" s="65"/>
      <c r="F377" s="78">
        <f>SUM(B377:E377)</f>
        <v>0</v>
      </c>
      <c r="G377" s="65"/>
      <c r="H377" s="65"/>
      <c r="I377" s="66"/>
    </row>
    <row r="378" spans="1:9" x14ac:dyDescent="0.15">
      <c r="A378" s="488"/>
      <c r="B378" s="407">
        <f t="shared" ref="B378:I378" si="74">SUM(B377)</f>
        <v>0</v>
      </c>
      <c r="C378" s="407">
        <f t="shared" si="74"/>
        <v>0</v>
      </c>
      <c r="D378" s="407">
        <f t="shared" si="74"/>
        <v>0</v>
      </c>
      <c r="E378" s="407">
        <f t="shared" si="74"/>
        <v>0</v>
      </c>
      <c r="F378" s="407">
        <f t="shared" si="74"/>
        <v>0</v>
      </c>
      <c r="G378" s="403">
        <f t="shared" si="74"/>
        <v>0</v>
      </c>
      <c r="H378" s="403">
        <f t="shared" si="74"/>
        <v>0</v>
      </c>
      <c r="I378" s="407">
        <f t="shared" si="74"/>
        <v>0</v>
      </c>
    </row>
    <row r="379" spans="1:9" ht="14" thickBot="1" x14ac:dyDescent="0.2">
      <c r="A379" s="434"/>
      <c r="B379" s="408"/>
      <c r="C379" s="408"/>
      <c r="D379" s="408"/>
      <c r="E379" s="408"/>
      <c r="F379" s="408"/>
      <c r="G379" s="404"/>
      <c r="H379" s="404"/>
      <c r="I379" s="408"/>
    </row>
  </sheetData>
  <mergeCells count="541">
    <mergeCell ref="L90:M90"/>
    <mergeCell ref="L99:M99"/>
    <mergeCell ref="L108:M108"/>
    <mergeCell ref="L8:M8"/>
    <mergeCell ref="L17:M17"/>
    <mergeCell ref="L26:M26"/>
    <mergeCell ref="L35:M35"/>
    <mergeCell ref="L44:M44"/>
    <mergeCell ref="L53:M53"/>
    <mergeCell ref="L62:M62"/>
    <mergeCell ref="L72:M72"/>
    <mergeCell ref="L82:M82"/>
    <mergeCell ref="G7:G8"/>
    <mergeCell ref="H7:H8"/>
    <mergeCell ref="I7:I8"/>
    <mergeCell ref="A14:A15"/>
    <mergeCell ref="B14:B15"/>
    <mergeCell ref="C14:C15"/>
    <mergeCell ref="D14:D15"/>
    <mergeCell ref="E14:E15"/>
    <mergeCell ref="F14:F15"/>
    <mergeCell ref="G14:G15"/>
    <mergeCell ref="A7:A8"/>
    <mergeCell ref="B7:B8"/>
    <mergeCell ref="C7:C8"/>
    <mergeCell ref="D7:D8"/>
    <mergeCell ref="E7:E8"/>
    <mergeCell ref="F7:F8"/>
    <mergeCell ref="H14:H15"/>
    <mergeCell ref="I14:I15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D52:D53"/>
    <mergeCell ref="E52:E53"/>
    <mergeCell ref="F52:F53"/>
    <mergeCell ref="G52:G53"/>
    <mergeCell ref="H52:H53"/>
    <mergeCell ref="G33:G34"/>
    <mergeCell ref="H33:H34"/>
    <mergeCell ref="I33:I34"/>
    <mergeCell ref="A38:A39"/>
    <mergeCell ref="B38:B39"/>
    <mergeCell ref="C38:C39"/>
    <mergeCell ref="D38:D39"/>
    <mergeCell ref="E38:E39"/>
    <mergeCell ref="F38:F39"/>
    <mergeCell ref="G38:G39"/>
    <mergeCell ref="A33:A34"/>
    <mergeCell ref="B33:B34"/>
    <mergeCell ref="C33:C34"/>
    <mergeCell ref="D33:D34"/>
    <mergeCell ref="E33:E34"/>
    <mergeCell ref="F33:F34"/>
    <mergeCell ref="H38:H39"/>
    <mergeCell ref="I38:I39"/>
    <mergeCell ref="C64:C65"/>
    <mergeCell ref="D64:D65"/>
    <mergeCell ref="E64:E65"/>
    <mergeCell ref="F64:F65"/>
    <mergeCell ref="G64:G65"/>
    <mergeCell ref="H59:H60"/>
    <mergeCell ref="I59:I60"/>
    <mergeCell ref="A45:A46"/>
    <mergeCell ref="B45:B46"/>
    <mergeCell ref="C45:C46"/>
    <mergeCell ref="D45:D46"/>
    <mergeCell ref="E45:E46"/>
    <mergeCell ref="F45:F46"/>
    <mergeCell ref="G45:G46"/>
    <mergeCell ref="H45:H46"/>
    <mergeCell ref="I45:I46"/>
    <mergeCell ref="A59:A60"/>
    <mergeCell ref="B59:B60"/>
    <mergeCell ref="C59:C60"/>
    <mergeCell ref="D59:D60"/>
    <mergeCell ref="E59:E60"/>
    <mergeCell ref="F59:F60"/>
    <mergeCell ref="B52:B53"/>
    <mergeCell ref="C52:C53"/>
    <mergeCell ref="I52:I53"/>
    <mergeCell ref="G59:G60"/>
    <mergeCell ref="A75:A76"/>
    <mergeCell ref="B75:B76"/>
    <mergeCell ref="C75:C76"/>
    <mergeCell ref="D75:D76"/>
    <mergeCell ref="E75:E76"/>
    <mergeCell ref="F75:F76"/>
    <mergeCell ref="G75:G76"/>
    <mergeCell ref="H75:H76"/>
    <mergeCell ref="I75:I76"/>
    <mergeCell ref="H64:H65"/>
    <mergeCell ref="I64:I65"/>
    <mergeCell ref="A68:A69"/>
    <mergeCell ref="B68:B69"/>
    <mergeCell ref="C68:C69"/>
    <mergeCell ref="D68:D69"/>
    <mergeCell ref="E68:E69"/>
    <mergeCell ref="F68:F69"/>
    <mergeCell ref="G68:G69"/>
    <mergeCell ref="H68:H69"/>
    <mergeCell ref="I68:I69"/>
    <mergeCell ref="A64:A65"/>
    <mergeCell ref="B64:B65"/>
    <mergeCell ref="G82:G83"/>
    <mergeCell ref="H82:H83"/>
    <mergeCell ref="I82:I83"/>
    <mergeCell ref="A89:A90"/>
    <mergeCell ref="B89:B90"/>
    <mergeCell ref="C89:C90"/>
    <mergeCell ref="D89:D90"/>
    <mergeCell ref="E89:E90"/>
    <mergeCell ref="F89:F90"/>
    <mergeCell ref="G89:G90"/>
    <mergeCell ref="A82:A83"/>
    <mergeCell ref="B82:B83"/>
    <mergeCell ref="C82:C83"/>
    <mergeCell ref="D82:D83"/>
    <mergeCell ref="E82:E83"/>
    <mergeCell ref="F82:F83"/>
    <mergeCell ref="H89:H90"/>
    <mergeCell ref="I89:I90"/>
    <mergeCell ref="A96:A97"/>
    <mergeCell ref="B96:B97"/>
    <mergeCell ref="C96:C97"/>
    <mergeCell ref="D96:D97"/>
    <mergeCell ref="E96:E97"/>
    <mergeCell ref="F96:F97"/>
    <mergeCell ref="G96:G97"/>
    <mergeCell ref="H96:H97"/>
    <mergeCell ref="I96:I97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D127:D128"/>
    <mergeCell ref="E127:E128"/>
    <mergeCell ref="F127:F128"/>
    <mergeCell ref="G127:G128"/>
    <mergeCell ref="H127:H128"/>
    <mergeCell ref="G110:G111"/>
    <mergeCell ref="H110:H111"/>
    <mergeCell ref="I110:I111"/>
    <mergeCell ref="A117:A118"/>
    <mergeCell ref="B117:B118"/>
    <mergeCell ref="C117:C118"/>
    <mergeCell ref="D117:D118"/>
    <mergeCell ref="E117:E118"/>
    <mergeCell ref="F117:F118"/>
    <mergeCell ref="G117:G118"/>
    <mergeCell ref="A110:A111"/>
    <mergeCell ref="B110:B111"/>
    <mergeCell ref="C110:C111"/>
    <mergeCell ref="D110:D111"/>
    <mergeCell ref="E110:E111"/>
    <mergeCell ref="F110:F111"/>
    <mergeCell ref="H117:H118"/>
    <mergeCell ref="I117:I118"/>
    <mergeCell ref="C140:C141"/>
    <mergeCell ref="D140:D141"/>
    <mergeCell ref="E140:E141"/>
    <mergeCell ref="F140:F141"/>
    <mergeCell ref="G140:G141"/>
    <mergeCell ref="H133:H134"/>
    <mergeCell ref="I133:I134"/>
    <mergeCell ref="A124:A125"/>
    <mergeCell ref="B124:B125"/>
    <mergeCell ref="C124:C125"/>
    <mergeCell ref="D124:D125"/>
    <mergeCell ref="E124:E125"/>
    <mergeCell ref="F124:F125"/>
    <mergeCell ref="G124:G125"/>
    <mergeCell ref="H124:H125"/>
    <mergeCell ref="I124:I125"/>
    <mergeCell ref="A133:A134"/>
    <mergeCell ref="B133:B134"/>
    <mergeCell ref="C133:C134"/>
    <mergeCell ref="D133:D134"/>
    <mergeCell ref="E133:E134"/>
    <mergeCell ref="F133:F134"/>
    <mergeCell ref="B127:B128"/>
    <mergeCell ref="C127:C128"/>
    <mergeCell ref="I127:I128"/>
    <mergeCell ref="G133:G134"/>
    <mergeCell ref="A154:A155"/>
    <mergeCell ref="B154:B155"/>
    <mergeCell ref="C154:C155"/>
    <mergeCell ref="D154:D155"/>
    <mergeCell ref="E154:E155"/>
    <mergeCell ref="F154:F155"/>
    <mergeCell ref="G154:G155"/>
    <mergeCell ref="H154:H155"/>
    <mergeCell ref="I154:I155"/>
    <mergeCell ref="H140:H141"/>
    <mergeCell ref="I140:I141"/>
    <mergeCell ref="A147:A148"/>
    <mergeCell ref="B147:B148"/>
    <mergeCell ref="C147:C148"/>
    <mergeCell ref="D147:D148"/>
    <mergeCell ref="E147:E148"/>
    <mergeCell ref="F147:F148"/>
    <mergeCell ref="G147:G148"/>
    <mergeCell ref="H147:H148"/>
    <mergeCell ref="I147:I148"/>
    <mergeCell ref="A140:A141"/>
    <mergeCell ref="B140:B141"/>
    <mergeCell ref="G160:G161"/>
    <mergeCell ref="H160:H161"/>
    <mergeCell ref="I160:I161"/>
    <mergeCell ref="A163:A164"/>
    <mergeCell ref="B163:B164"/>
    <mergeCell ref="C163:C164"/>
    <mergeCell ref="D163:D164"/>
    <mergeCell ref="E163:E164"/>
    <mergeCell ref="F163:F164"/>
    <mergeCell ref="G163:G164"/>
    <mergeCell ref="A160:A161"/>
    <mergeCell ref="B160:B161"/>
    <mergeCell ref="C160:C161"/>
    <mergeCell ref="D160:D161"/>
    <mergeCell ref="E160:E161"/>
    <mergeCell ref="F160:F161"/>
    <mergeCell ref="H163:H164"/>
    <mergeCell ref="I163:I164"/>
    <mergeCell ref="A170:A171"/>
    <mergeCell ref="B170:B171"/>
    <mergeCell ref="C170:C171"/>
    <mergeCell ref="D170:D171"/>
    <mergeCell ref="E170:E171"/>
    <mergeCell ref="F170:F171"/>
    <mergeCell ref="G170:G171"/>
    <mergeCell ref="H170:H171"/>
    <mergeCell ref="I170:I171"/>
    <mergeCell ref="A177:A178"/>
    <mergeCell ref="B177:B178"/>
    <mergeCell ref="C177:C178"/>
    <mergeCell ref="D177:D178"/>
    <mergeCell ref="E177:E178"/>
    <mergeCell ref="F177:F178"/>
    <mergeCell ref="G177:G178"/>
    <mergeCell ref="H177:H178"/>
    <mergeCell ref="I177:I178"/>
    <mergeCell ref="G184:G185"/>
    <mergeCell ref="H184:H185"/>
    <mergeCell ref="I184:I185"/>
    <mergeCell ref="A191:A192"/>
    <mergeCell ref="B191:B192"/>
    <mergeCell ref="C191:C192"/>
    <mergeCell ref="D191:D192"/>
    <mergeCell ref="E191:E192"/>
    <mergeCell ref="F191:F192"/>
    <mergeCell ref="G191:G192"/>
    <mergeCell ref="A184:A185"/>
    <mergeCell ref="B184:B185"/>
    <mergeCell ref="C184:C185"/>
    <mergeCell ref="D184:D185"/>
    <mergeCell ref="E184:E185"/>
    <mergeCell ref="F184:F185"/>
    <mergeCell ref="H191:H192"/>
    <mergeCell ref="I191:I192"/>
    <mergeCell ref="A198:A199"/>
    <mergeCell ref="B198:B199"/>
    <mergeCell ref="C198:C199"/>
    <mergeCell ref="D198:D199"/>
    <mergeCell ref="E198:E199"/>
    <mergeCell ref="F198:F199"/>
    <mergeCell ref="G198:G199"/>
    <mergeCell ref="H198:H199"/>
    <mergeCell ref="I198:I199"/>
    <mergeCell ref="A205:A206"/>
    <mergeCell ref="B205:B206"/>
    <mergeCell ref="C205:C206"/>
    <mergeCell ref="D205:D206"/>
    <mergeCell ref="E205:E206"/>
    <mergeCell ref="F205:F206"/>
    <mergeCell ref="G205:G206"/>
    <mergeCell ref="H205:H206"/>
    <mergeCell ref="I205:I206"/>
    <mergeCell ref="G212:G213"/>
    <mergeCell ref="H212:H213"/>
    <mergeCell ref="I212:I213"/>
    <mergeCell ref="A219:A220"/>
    <mergeCell ref="B219:B220"/>
    <mergeCell ref="C219:C220"/>
    <mergeCell ref="D219:D220"/>
    <mergeCell ref="E219:E220"/>
    <mergeCell ref="F219:F220"/>
    <mergeCell ref="G219:G220"/>
    <mergeCell ref="A212:A213"/>
    <mergeCell ref="B212:B213"/>
    <mergeCell ref="C212:C213"/>
    <mergeCell ref="D212:D213"/>
    <mergeCell ref="E212:E213"/>
    <mergeCell ref="F212:F213"/>
    <mergeCell ref="H219:H220"/>
    <mergeCell ref="I219:I220"/>
    <mergeCell ref="A223:A224"/>
    <mergeCell ref="B223:B224"/>
    <mergeCell ref="C223:C224"/>
    <mergeCell ref="D223:D224"/>
    <mergeCell ref="E223:E224"/>
    <mergeCell ref="F223:F224"/>
    <mergeCell ref="G223:G224"/>
    <mergeCell ref="H223:H224"/>
    <mergeCell ref="I223:I224"/>
    <mergeCell ref="A228:A229"/>
    <mergeCell ref="B228:B229"/>
    <mergeCell ref="C228:C229"/>
    <mergeCell ref="D228:D229"/>
    <mergeCell ref="E228:E229"/>
    <mergeCell ref="F228:F229"/>
    <mergeCell ref="G228:G229"/>
    <mergeCell ref="H228:H229"/>
    <mergeCell ref="I228:I229"/>
    <mergeCell ref="G235:G236"/>
    <mergeCell ref="H235:H236"/>
    <mergeCell ref="I235:I236"/>
    <mergeCell ref="A242:A243"/>
    <mergeCell ref="B242:B243"/>
    <mergeCell ref="C242:C243"/>
    <mergeCell ref="D242:D243"/>
    <mergeCell ref="E242:E243"/>
    <mergeCell ref="F242:F243"/>
    <mergeCell ref="G242:G243"/>
    <mergeCell ref="A235:A236"/>
    <mergeCell ref="B235:B236"/>
    <mergeCell ref="C235:C236"/>
    <mergeCell ref="D235:D236"/>
    <mergeCell ref="E235:E236"/>
    <mergeCell ref="F235:F236"/>
    <mergeCell ref="H242:H243"/>
    <mergeCell ref="I242:I243"/>
    <mergeCell ref="A249:A250"/>
    <mergeCell ref="B249:B250"/>
    <mergeCell ref="C249:C250"/>
    <mergeCell ref="D249:D250"/>
    <mergeCell ref="E249:E250"/>
    <mergeCell ref="F249:F250"/>
    <mergeCell ref="G249:G250"/>
    <mergeCell ref="H249:H250"/>
    <mergeCell ref="I249:I250"/>
    <mergeCell ref="A255:A256"/>
    <mergeCell ref="B255:B256"/>
    <mergeCell ref="C255:C256"/>
    <mergeCell ref="D255:D256"/>
    <mergeCell ref="E255:E256"/>
    <mergeCell ref="F255:F256"/>
    <mergeCell ref="G255:G256"/>
    <mergeCell ref="H255:H256"/>
    <mergeCell ref="I255:I256"/>
    <mergeCell ref="G262:G263"/>
    <mergeCell ref="H262:H263"/>
    <mergeCell ref="I262:I263"/>
    <mergeCell ref="A269:A270"/>
    <mergeCell ref="B269:B270"/>
    <mergeCell ref="C269:C270"/>
    <mergeCell ref="D269:D270"/>
    <mergeCell ref="E269:E270"/>
    <mergeCell ref="F269:F270"/>
    <mergeCell ref="G269:G270"/>
    <mergeCell ref="A262:A263"/>
    <mergeCell ref="B262:B263"/>
    <mergeCell ref="C262:C263"/>
    <mergeCell ref="D262:D263"/>
    <mergeCell ref="E262:E263"/>
    <mergeCell ref="F262:F263"/>
    <mergeCell ref="H269:H270"/>
    <mergeCell ref="I269:I270"/>
    <mergeCell ref="A276:A277"/>
    <mergeCell ref="B276:B277"/>
    <mergeCell ref="C276:C277"/>
    <mergeCell ref="D276:D277"/>
    <mergeCell ref="E276:E277"/>
    <mergeCell ref="F276:F277"/>
    <mergeCell ref="G276:G277"/>
    <mergeCell ref="H276:H277"/>
    <mergeCell ref="I276:I277"/>
    <mergeCell ref="A283:A284"/>
    <mergeCell ref="B283:B284"/>
    <mergeCell ref="C283:C284"/>
    <mergeCell ref="D283:D284"/>
    <mergeCell ref="E283:E284"/>
    <mergeCell ref="F283:F284"/>
    <mergeCell ref="G283:G284"/>
    <mergeCell ref="H283:H284"/>
    <mergeCell ref="I283:I284"/>
    <mergeCell ref="G290:G291"/>
    <mergeCell ref="H290:H291"/>
    <mergeCell ref="I290:I291"/>
    <mergeCell ref="A297:A298"/>
    <mergeCell ref="B297:B298"/>
    <mergeCell ref="C297:C298"/>
    <mergeCell ref="D297:D298"/>
    <mergeCell ref="E297:E298"/>
    <mergeCell ref="F297:F298"/>
    <mergeCell ref="G297:G298"/>
    <mergeCell ref="A290:A291"/>
    <mergeCell ref="B290:B291"/>
    <mergeCell ref="C290:C291"/>
    <mergeCell ref="D290:D291"/>
    <mergeCell ref="E290:E291"/>
    <mergeCell ref="F290:F291"/>
    <mergeCell ref="H297:H298"/>
    <mergeCell ref="I297:I298"/>
    <mergeCell ref="A304:A305"/>
    <mergeCell ref="B304:B305"/>
    <mergeCell ref="C304:C305"/>
    <mergeCell ref="D304:D305"/>
    <mergeCell ref="E304:E305"/>
    <mergeCell ref="F304:F305"/>
    <mergeCell ref="G304:G305"/>
    <mergeCell ref="H304:H305"/>
    <mergeCell ref="I304:I305"/>
    <mergeCell ref="A311:A312"/>
    <mergeCell ref="B311:B312"/>
    <mergeCell ref="C311:C312"/>
    <mergeCell ref="D311:D312"/>
    <mergeCell ref="E311:E312"/>
    <mergeCell ref="F311:F312"/>
    <mergeCell ref="G311:G312"/>
    <mergeCell ref="H311:H312"/>
    <mergeCell ref="I311:I312"/>
    <mergeCell ref="G315:G316"/>
    <mergeCell ref="H315:H316"/>
    <mergeCell ref="I315:I316"/>
    <mergeCell ref="A319:A320"/>
    <mergeCell ref="B319:B320"/>
    <mergeCell ref="C319:C320"/>
    <mergeCell ref="D319:D320"/>
    <mergeCell ref="E319:E320"/>
    <mergeCell ref="F319:F320"/>
    <mergeCell ref="G319:G320"/>
    <mergeCell ref="A315:A316"/>
    <mergeCell ref="B315:B316"/>
    <mergeCell ref="C315:C316"/>
    <mergeCell ref="D315:D316"/>
    <mergeCell ref="E315:E316"/>
    <mergeCell ref="F315:F316"/>
    <mergeCell ref="H319:H320"/>
    <mergeCell ref="I319:I320"/>
    <mergeCell ref="A326:A327"/>
    <mergeCell ref="B326:B327"/>
    <mergeCell ref="C326:C327"/>
    <mergeCell ref="D326:D327"/>
    <mergeCell ref="E326:E327"/>
    <mergeCell ref="F326:F327"/>
    <mergeCell ref="G326:G327"/>
    <mergeCell ref="H326:H327"/>
    <mergeCell ref="I326:I327"/>
    <mergeCell ref="A333:A334"/>
    <mergeCell ref="B333:B334"/>
    <mergeCell ref="C333:C334"/>
    <mergeCell ref="D333:D334"/>
    <mergeCell ref="E333:E334"/>
    <mergeCell ref="F333:F334"/>
    <mergeCell ref="G333:G334"/>
    <mergeCell ref="H333:H334"/>
    <mergeCell ref="I333:I334"/>
    <mergeCell ref="G340:G341"/>
    <mergeCell ref="H340:H341"/>
    <mergeCell ref="I340:I341"/>
    <mergeCell ref="A347:A348"/>
    <mergeCell ref="B347:B348"/>
    <mergeCell ref="C347:C348"/>
    <mergeCell ref="D347:D348"/>
    <mergeCell ref="E347:E348"/>
    <mergeCell ref="F347:F348"/>
    <mergeCell ref="G347:G348"/>
    <mergeCell ref="A340:A341"/>
    <mergeCell ref="B340:B341"/>
    <mergeCell ref="C340:C341"/>
    <mergeCell ref="D340:D341"/>
    <mergeCell ref="E340:E341"/>
    <mergeCell ref="F340:F341"/>
    <mergeCell ref="H347:H348"/>
    <mergeCell ref="I347:I348"/>
    <mergeCell ref="A354:A355"/>
    <mergeCell ref="B354:B355"/>
    <mergeCell ref="C354:C355"/>
    <mergeCell ref="D354:D355"/>
    <mergeCell ref="E354:E355"/>
    <mergeCell ref="F354:F355"/>
    <mergeCell ref="G354:G355"/>
    <mergeCell ref="H354:H355"/>
    <mergeCell ref="I354:I355"/>
    <mergeCell ref="A361:A362"/>
    <mergeCell ref="B361:B362"/>
    <mergeCell ref="C361:C362"/>
    <mergeCell ref="D361:D362"/>
    <mergeCell ref="E361:E362"/>
    <mergeCell ref="F361:F362"/>
    <mergeCell ref="G361:G362"/>
    <mergeCell ref="H361:H362"/>
    <mergeCell ref="I361:I362"/>
    <mergeCell ref="G368:G369"/>
    <mergeCell ref="H368:H369"/>
    <mergeCell ref="I368:I369"/>
    <mergeCell ref="A375:A376"/>
    <mergeCell ref="B375:B376"/>
    <mergeCell ref="C375:C376"/>
    <mergeCell ref="D375:D376"/>
    <mergeCell ref="E375:E376"/>
    <mergeCell ref="F375:F376"/>
    <mergeCell ref="G375:G376"/>
    <mergeCell ref="A368:A369"/>
    <mergeCell ref="B368:B369"/>
    <mergeCell ref="C368:C369"/>
    <mergeCell ref="D368:D369"/>
    <mergeCell ref="E368:E369"/>
    <mergeCell ref="F368:F369"/>
    <mergeCell ref="I378:I379"/>
    <mergeCell ref="H375:H376"/>
    <mergeCell ref="I375:I376"/>
    <mergeCell ref="A378:A379"/>
    <mergeCell ref="B378:B379"/>
    <mergeCell ref="C378:C379"/>
    <mergeCell ref="D378:D379"/>
    <mergeCell ref="E378:E379"/>
    <mergeCell ref="F378:F379"/>
    <mergeCell ref="G378:G379"/>
    <mergeCell ref="H378:H379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 tint="-0.249977111117893"/>
  </sheetPr>
  <dimension ref="A1:N368"/>
  <sheetViews>
    <sheetView topLeftCell="A5" zoomScale="130" zoomScaleNormal="130" workbookViewId="0">
      <selection activeCell="L11" sqref="L11:M11"/>
    </sheetView>
  </sheetViews>
  <sheetFormatPr baseColWidth="10" defaultRowHeight="13" x14ac:dyDescent="0.15"/>
  <cols>
    <col min="1" max="1" width="13.5" customWidth="1"/>
    <col min="11" max="11" width="13.33203125" customWidth="1"/>
    <col min="14" max="14" width="14.5" customWidth="1"/>
  </cols>
  <sheetData>
    <row r="1" spans="1:14" ht="14" thickBot="1" x14ac:dyDescent="0.2"/>
    <row r="2" spans="1:14" ht="16" thickBo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2" t="s">
        <v>0</v>
      </c>
      <c r="H2" s="1" t="s">
        <v>1</v>
      </c>
      <c r="I2" s="3" t="s">
        <v>8</v>
      </c>
    </row>
    <row r="3" spans="1:14" ht="15" x14ac:dyDescent="0.2">
      <c r="A3" s="41">
        <v>43466</v>
      </c>
      <c r="B3" s="42"/>
      <c r="C3" s="42"/>
      <c r="D3" s="42"/>
      <c r="E3" s="42"/>
      <c r="F3" s="43">
        <f>SUM(B3:E3)</f>
        <v>0</v>
      </c>
      <c r="G3" s="42"/>
      <c r="H3" s="42"/>
      <c r="I3" s="44"/>
    </row>
    <row r="4" spans="1:14" ht="15" x14ac:dyDescent="0.2">
      <c r="A4" s="41">
        <f>A3+1</f>
        <v>43467</v>
      </c>
      <c r="B4" s="42"/>
      <c r="C4" s="42"/>
      <c r="D4" s="42"/>
      <c r="E4" s="42"/>
      <c r="F4" s="43">
        <f>SUM(B4:E4)</f>
        <v>0</v>
      </c>
      <c r="G4" s="42"/>
      <c r="H4" s="42"/>
      <c r="I4" s="44"/>
    </row>
    <row r="5" spans="1:14" ht="15" x14ac:dyDescent="0.2">
      <c r="A5" s="41">
        <f>A4+1</f>
        <v>43468</v>
      </c>
      <c r="B5" s="42"/>
      <c r="C5" s="42"/>
      <c r="D5" s="42"/>
      <c r="E5" s="42"/>
      <c r="F5" s="43">
        <f>SUM(B5:E5)</f>
        <v>0</v>
      </c>
      <c r="G5" s="42"/>
      <c r="H5" s="42"/>
      <c r="I5" s="44"/>
    </row>
    <row r="6" spans="1:14" ht="16" thickBot="1" x14ac:dyDescent="0.25">
      <c r="A6" s="41">
        <f>A5+1</f>
        <v>43469</v>
      </c>
      <c r="B6" s="42"/>
      <c r="C6" s="42"/>
      <c r="D6" s="42"/>
      <c r="E6" s="42"/>
      <c r="F6" s="43">
        <f>SUM(B6:E6)</f>
        <v>0</v>
      </c>
      <c r="G6" s="42"/>
      <c r="H6" s="42"/>
      <c r="I6" s="44"/>
    </row>
    <row r="7" spans="1:14" x14ac:dyDescent="0.15">
      <c r="A7" s="405" t="s">
        <v>9</v>
      </c>
      <c r="B7" s="407">
        <f t="shared" ref="B7:I7" si="0">SUM(B3:B6)</f>
        <v>0</v>
      </c>
      <c r="C7" s="407">
        <f t="shared" si="0"/>
        <v>0</v>
      </c>
      <c r="D7" s="407">
        <f t="shared" si="0"/>
        <v>0</v>
      </c>
      <c r="E7" s="407">
        <f t="shared" si="0"/>
        <v>0</v>
      </c>
      <c r="F7" s="440">
        <f t="shared" si="0"/>
        <v>0</v>
      </c>
      <c r="G7" s="403">
        <f t="shared" si="0"/>
        <v>0</v>
      </c>
      <c r="H7" s="403">
        <f t="shared" si="0"/>
        <v>0</v>
      </c>
      <c r="I7" s="409">
        <f t="shared" si="0"/>
        <v>0</v>
      </c>
    </row>
    <row r="8" spans="1:14" ht="14" thickBot="1" x14ac:dyDescent="0.2">
      <c r="A8" s="406" t="s">
        <v>9</v>
      </c>
      <c r="B8" s="408"/>
      <c r="C8" s="408"/>
      <c r="D8" s="408"/>
      <c r="E8" s="408"/>
      <c r="F8" s="441"/>
      <c r="G8" s="404"/>
      <c r="H8" s="404"/>
      <c r="I8" s="410"/>
    </row>
    <row r="9" spans="1:14" ht="21" x14ac:dyDescent="0.25">
      <c r="A9" s="23">
        <v>43472</v>
      </c>
      <c r="B9" s="6">
        <v>390</v>
      </c>
      <c r="C9" s="6">
        <v>164.04</v>
      </c>
      <c r="D9" s="6">
        <v>1130</v>
      </c>
      <c r="E9" s="6">
        <v>250</v>
      </c>
      <c r="F9" s="8">
        <f>SUM(B9:E9)</f>
        <v>1934.04</v>
      </c>
      <c r="G9" s="6">
        <v>32</v>
      </c>
      <c r="H9" s="6">
        <v>4</v>
      </c>
      <c r="I9" s="7">
        <v>250</v>
      </c>
      <c r="K9" s="361" t="s">
        <v>283</v>
      </c>
    </row>
    <row r="10" spans="1:14" ht="21" x14ac:dyDescent="0.25">
      <c r="A10" s="41">
        <f t="shared" ref="A10:A27" si="1">A9+1</f>
        <v>43473</v>
      </c>
      <c r="B10" s="6">
        <v>100</v>
      </c>
      <c r="C10" s="6">
        <v>104.99</v>
      </c>
      <c r="D10" s="6">
        <v>1040</v>
      </c>
      <c r="E10" s="6">
        <v>100</v>
      </c>
      <c r="F10" s="8">
        <f>SUM(B10:E10)</f>
        <v>1344.99</v>
      </c>
      <c r="G10" s="6">
        <v>23</v>
      </c>
      <c r="H10" s="6">
        <v>2</v>
      </c>
      <c r="I10" s="7">
        <v>100</v>
      </c>
      <c r="K10" s="361"/>
    </row>
    <row r="11" spans="1:14" ht="21" x14ac:dyDescent="0.2">
      <c r="A11" s="41">
        <f t="shared" si="1"/>
        <v>43474</v>
      </c>
      <c r="B11" s="6">
        <v>100</v>
      </c>
      <c r="C11" s="6">
        <v>97.36</v>
      </c>
      <c r="D11" s="6">
        <v>1050</v>
      </c>
      <c r="E11" s="6">
        <v>182.2</v>
      </c>
      <c r="F11" s="8">
        <f>SUM(B11:E11)</f>
        <v>1429.5600000000002</v>
      </c>
      <c r="G11" s="6">
        <v>27</v>
      </c>
      <c r="H11" s="6">
        <v>3</v>
      </c>
      <c r="I11" s="7">
        <v>180</v>
      </c>
      <c r="L11" s="615">
        <f>L12+M12</f>
        <v>96</v>
      </c>
      <c r="M11" s="615"/>
    </row>
    <row r="12" spans="1:14" ht="16" thickBot="1" x14ac:dyDescent="0.25">
      <c r="A12" s="41">
        <f t="shared" si="1"/>
        <v>43475</v>
      </c>
      <c r="B12" s="6">
        <v>0</v>
      </c>
      <c r="C12" s="6">
        <v>185.25</v>
      </c>
      <c r="D12" s="6">
        <v>507.44</v>
      </c>
      <c r="E12" s="6">
        <v>50</v>
      </c>
      <c r="F12" s="8">
        <f>SUM(B12:E12)</f>
        <v>742.69</v>
      </c>
      <c r="G12" s="6">
        <v>11</v>
      </c>
      <c r="H12" s="6">
        <v>3</v>
      </c>
      <c r="I12" s="7">
        <v>50</v>
      </c>
      <c r="K12" s="12"/>
      <c r="L12" s="357">
        <f>SUM(L14:L18)</f>
        <v>94</v>
      </c>
      <c r="M12" s="357">
        <f>SUM(M14:M18)</f>
        <v>2</v>
      </c>
      <c r="N12" s="364">
        <f>SUM(N14:N18)</f>
        <v>8603.64</v>
      </c>
    </row>
    <row r="13" spans="1:14" ht="16" thickBot="1" x14ac:dyDescent="0.25">
      <c r="A13" s="41">
        <f t="shared" si="1"/>
        <v>43476</v>
      </c>
      <c r="B13" s="42"/>
      <c r="C13" s="42"/>
      <c r="D13" s="42"/>
      <c r="E13" s="42"/>
      <c r="F13" s="43">
        <f>SUM(B13:E13)</f>
        <v>0</v>
      </c>
      <c r="G13" s="42"/>
      <c r="H13" s="42"/>
      <c r="I13" s="44"/>
      <c r="K13" s="374" t="s">
        <v>258</v>
      </c>
      <c r="L13" s="359">
        <v>90</v>
      </c>
      <c r="M13" s="359">
        <v>71.819999999999993</v>
      </c>
      <c r="N13" s="5"/>
    </row>
    <row r="14" spans="1:14" ht="15" x14ac:dyDescent="0.2">
      <c r="A14" s="405"/>
      <c r="B14" s="407">
        <f t="shared" ref="B14:I14" si="2">SUM(B9:B13)</f>
        <v>590</v>
      </c>
      <c r="C14" s="407">
        <f t="shared" si="2"/>
        <v>551.64</v>
      </c>
      <c r="D14" s="407">
        <f t="shared" si="2"/>
        <v>3727.44</v>
      </c>
      <c r="E14" s="407">
        <f t="shared" si="2"/>
        <v>582.20000000000005</v>
      </c>
      <c r="F14" s="440">
        <f t="shared" si="2"/>
        <v>5451.2800000000007</v>
      </c>
      <c r="G14" s="403">
        <f t="shared" si="2"/>
        <v>93</v>
      </c>
      <c r="H14" s="403">
        <f t="shared" si="2"/>
        <v>12</v>
      </c>
      <c r="I14" s="409">
        <f t="shared" si="2"/>
        <v>580</v>
      </c>
      <c r="K14" s="176" t="s">
        <v>10</v>
      </c>
      <c r="L14" s="176">
        <v>18</v>
      </c>
      <c r="M14" s="176"/>
      <c r="N14" s="360">
        <f>L14*$L$13+M14*$M$13</f>
        <v>1620</v>
      </c>
    </row>
    <row r="15" spans="1:14" ht="16" thickBot="1" x14ac:dyDescent="0.25">
      <c r="A15" s="406"/>
      <c r="B15" s="408"/>
      <c r="C15" s="408"/>
      <c r="D15" s="408"/>
      <c r="E15" s="408"/>
      <c r="F15" s="441"/>
      <c r="G15" s="404"/>
      <c r="H15" s="404"/>
      <c r="I15" s="410"/>
      <c r="K15" s="176" t="s">
        <v>11</v>
      </c>
      <c r="L15" s="176">
        <v>29</v>
      </c>
      <c r="M15" s="176">
        <v>1</v>
      </c>
      <c r="N15" s="360">
        <f t="shared" ref="N15:N18" si="3">L15*$L$13+M15*$M$13</f>
        <v>2681.82</v>
      </c>
    </row>
    <row r="16" spans="1:14" ht="15" x14ac:dyDescent="0.2">
      <c r="A16" s="41">
        <f>A13+3</f>
        <v>43479</v>
      </c>
      <c r="B16" s="6">
        <v>180</v>
      </c>
      <c r="C16" s="6">
        <v>121.98</v>
      </c>
      <c r="D16" s="6">
        <v>830</v>
      </c>
      <c r="E16" s="6">
        <v>310</v>
      </c>
      <c r="F16" s="8">
        <f>SUM(B16:E16)</f>
        <v>1441.98</v>
      </c>
      <c r="G16" s="6">
        <v>25</v>
      </c>
      <c r="H16" s="6">
        <v>3</v>
      </c>
      <c r="I16" s="7">
        <v>310</v>
      </c>
      <c r="K16" s="176" t="s">
        <v>12</v>
      </c>
      <c r="L16" s="176">
        <v>29</v>
      </c>
      <c r="M16" s="176"/>
      <c r="N16" s="360">
        <f t="shared" si="3"/>
        <v>2610</v>
      </c>
    </row>
    <row r="17" spans="1:14" ht="15" x14ac:dyDescent="0.2">
      <c r="A17" s="41">
        <f t="shared" si="1"/>
        <v>43480</v>
      </c>
      <c r="B17" s="45">
        <v>100</v>
      </c>
      <c r="C17" s="45">
        <v>0</v>
      </c>
      <c r="D17" s="45">
        <v>870</v>
      </c>
      <c r="E17" s="45">
        <v>235</v>
      </c>
      <c r="F17" s="8">
        <f>SUM(B17:E17)</f>
        <v>1205</v>
      </c>
      <c r="G17" s="45">
        <v>21</v>
      </c>
      <c r="H17" s="45">
        <v>0</v>
      </c>
      <c r="I17" s="46">
        <v>210</v>
      </c>
      <c r="K17" s="176" t="s">
        <v>13</v>
      </c>
      <c r="L17" s="176">
        <v>18</v>
      </c>
      <c r="M17" s="176">
        <v>1</v>
      </c>
      <c r="N17" s="360">
        <f t="shared" si="3"/>
        <v>1691.82</v>
      </c>
    </row>
    <row r="18" spans="1:14" ht="15" x14ac:dyDescent="0.2">
      <c r="A18" s="41">
        <f t="shared" si="1"/>
        <v>43481</v>
      </c>
      <c r="B18" s="45">
        <v>100</v>
      </c>
      <c r="C18" s="45">
        <v>116.7</v>
      </c>
      <c r="D18" s="45">
        <v>830</v>
      </c>
      <c r="E18" s="45">
        <v>50</v>
      </c>
      <c r="F18" s="8">
        <f>SUM(B18:E18)</f>
        <v>1096.7</v>
      </c>
      <c r="G18" s="45">
        <v>19</v>
      </c>
      <c r="H18" s="45">
        <v>3</v>
      </c>
      <c r="I18" s="46">
        <v>60</v>
      </c>
      <c r="K18" s="176" t="s">
        <v>14</v>
      </c>
      <c r="L18" s="176"/>
      <c r="M18" s="176"/>
      <c r="N18" s="360">
        <f t="shared" si="3"/>
        <v>0</v>
      </c>
    </row>
    <row r="19" spans="1:14" ht="15" x14ac:dyDescent="0.2">
      <c r="A19" s="41">
        <f t="shared" si="1"/>
        <v>43482</v>
      </c>
      <c r="B19" s="45">
        <v>390</v>
      </c>
      <c r="C19" s="45">
        <v>305.99</v>
      </c>
      <c r="D19" s="45">
        <v>1360</v>
      </c>
      <c r="E19" s="45">
        <v>160</v>
      </c>
      <c r="F19" s="8">
        <f>SUM(B19:E19)</f>
        <v>2215.9899999999998</v>
      </c>
      <c r="G19" s="45">
        <v>36</v>
      </c>
      <c r="H19" s="45">
        <v>7</v>
      </c>
      <c r="I19" s="46">
        <v>170</v>
      </c>
    </row>
    <row r="20" spans="1:14" ht="22" thickBot="1" x14ac:dyDescent="0.25">
      <c r="A20" s="41">
        <f t="shared" si="1"/>
        <v>43483</v>
      </c>
      <c r="B20" s="45">
        <v>50</v>
      </c>
      <c r="C20" s="45">
        <v>153.41</v>
      </c>
      <c r="D20" s="45">
        <v>1080</v>
      </c>
      <c r="E20" s="45">
        <v>210</v>
      </c>
      <c r="F20" s="8">
        <f>SUM(B20:E20)</f>
        <v>1493.41</v>
      </c>
      <c r="G20" s="45">
        <v>23</v>
      </c>
      <c r="H20" s="45">
        <v>3</v>
      </c>
      <c r="I20" s="46">
        <v>200</v>
      </c>
      <c r="L20" s="615">
        <v>60</v>
      </c>
      <c r="M20" s="615"/>
    </row>
    <row r="21" spans="1:14" ht="16" thickBot="1" x14ac:dyDescent="0.25">
      <c r="A21" s="405"/>
      <c r="B21" s="407">
        <f t="shared" ref="B21:I21" si="4">SUM(B16:B20)</f>
        <v>820</v>
      </c>
      <c r="C21" s="407">
        <f t="shared" si="4"/>
        <v>698.08</v>
      </c>
      <c r="D21" s="407">
        <f t="shared" si="4"/>
        <v>4970</v>
      </c>
      <c r="E21" s="407">
        <f>SUM(E16:E20)</f>
        <v>965</v>
      </c>
      <c r="F21" s="407">
        <f t="shared" si="4"/>
        <v>7453.08</v>
      </c>
      <c r="G21" s="403">
        <f t="shared" si="4"/>
        <v>124</v>
      </c>
      <c r="H21" s="403">
        <f t="shared" si="4"/>
        <v>16</v>
      </c>
      <c r="I21" s="409">
        <f t="shared" si="4"/>
        <v>950</v>
      </c>
      <c r="K21" s="12"/>
      <c r="L21" s="357">
        <f ca="1">SUM(L20:L26)</f>
        <v>56</v>
      </c>
      <c r="M21" s="357">
        <f ca="1">SUM(M20:M26)</f>
        <v>4</v>
      </c>
      <c r="N21" s="364">
        <f ca="1">SUM(N20:N26)</f>
        <v>5322.7599999999993</v>
      </c>
    </row>
    <row r="22" spans="1:14" ht="16" thickBot="1" x14ac:dyDescent="0.25">
      <c r="A22" s="406"/>
      <c r="B22" s="414"/>
      <c r="C22" s="414"/>
      <c r="D22" s="414"/>
      <c r="E22" s="414"/>
      <c r="F22" s="408"/>
      <c r="G22" s="415"/>
      <c r="H22" s="415"/>
      <c r="I22" s="410"/>
      <c r="K22" s="374" t="s">
        <v>257</v>
      </c>
      <c r="L22" s="359">
        <v>90</v>
      </c>
      <c r="M22" s="359">
        <v>70.69</v>
      </c>
      <c r="N22" s="5"/>
    </row>
    <row r="23" spans="1:14" ht="15" x14ac:dyDescent="0.2">
      <c r="A23" s="41">
        <f>A20+3</f>
        <v>43486</v>
      </c>
      <c r="B23" s="45">
        <v>400</v>
      </c>
      <c r="C23" s="45">
        <v>81.319999999999993</v>
      </c>
      <c r="D23" s="45">
        <v>1070</v>
      </c>
      <c r="E23" s="45">
        <v>640</v>
      </c>
      <c r="F23" s="8">
        <f>SUM(B23:E23)</f>
        <v>2191.3199999999997</v>
      </c>
      <c r="G23" s="45">
        <v>37</v>
      </c>
      <c r="H23" s="45">
        <v>2</v>
      </c>
      <c r="I23" s="45">
        <v>640</v>
      </c>
      <c r="K23" s="176" t="s">
        <v>10</v>
      </c>
      <c r="L23" s="176">
        <v>20</v>
      </c>
      <c r="M23" s="176"/>
      <c r="N23" s="360">
        <f>L23*$D$53+M23*$E$53</f>
        <v>17400</v>
      </c>
    </row>
    <row r="24" spans="1:14" ht="15" x14ac:dyDescent="0.2">
      <c r="A24" s="41">
        <f t="shared" si="1"/>
        <v>43487</v>
      </c>
      <c r="B24" s="6">
        <v>240</v>
      </c>
      <c r="C24" s="6">
        <v>326.68</v>
      </c>
      <c r="D24" s="6">
        <v>340</v>
      </c>
      <c r="E24" s="6">
        <v>90</v>
      </c>
      <c r="F24" s="8">
        <f>SUM(B24:E24)</f>
        <v>996.68000000000006</v>
      </c>
      <c r="G24" s="6">
        <v>19</v>
      </c>
      <c r="H24" s="6">
        <v>8</v>
      </c>
      <c r="I24" s="7">
        <v>90</v>
      </c>
      <c r="K24" s="176" t="s">
        <v>11</v>
      </c>
      <c r="L24" s="176">
        <v>14</v>
      </c>
      <c r="M24" s="176"/>
      <c r="N24" s="360">
        <f>L24*$D$53+M24*$E$53</f>
        <v>12180</v>
      </c>
    </row>
    <row r="25" spans="1:14" ht="15" x14ac:dyDescent="0.2">
      <c r="A25" s="41">
        <f t="shared" si="1"/>
        <v>43488</v>
      </c>
      <c r="B25" s="45">
        <v>450</v>
      </c>
      <c r="C25" s="45">
        <v>155.6</v>
      </c>
      <c r="D25" s="45">
        <v>620</v>
      </c>
      <c r="E25" s="45">
        <v>100</v>
      </c>
      <c r="F25" s="8">
        <f>SUM(B25:E25)</f>
        <v>1325.6</v>
      </c>
      <c r="G25" s="45">
        <v>23</v>
      </c>
      <c r="H25" s="45">
        <v>4</v>
      </c>
      <c r="I25" s="46">
        <v>100</v>
      </c>
      <c r="K25" s="176" t="s">
        <v>12</v>
      </c>
      <c r="L25" s="176">
        <v>18</v>
      </c>
      <c r="M25" s="176">
        <v>3</v>
      </c>
      <c r="N25" s="360">
        <f>L25*$D$53+M25*$E$53</f>
        <v>15960</v>
      </c>
    </row>
    <row r="26" spans="1:14" ht="15" x14ac:dyDescent="0.2">
      <c r="A26" s="41">
        <f t="shared" si="1"/>
        <v>43489</v>
      </c>
      <c r="B26" s="45">
        <v>390</v>
      </c>
      <c r="C26" s="45">
        <v>206.1</v>
      </c>
      <c r="D26" s="45">
        <v>1340</v>
      </c>
      <c r="E26" s="45">
        <v>200</v>
      </c>
      <c r="F26" s="8">
        <f>SUM(B26:E26)</f>
        <v>2136.1</v>
      </c>
      <c r="G26" s="45">
        <v>34</v>
      </c>
      <c r="H26" s="45">
        <v>5</v>
      </c>
      <c r="I26" s="46">
        <v>200</v>
      </c>
      <c r="K26" s="176" t="s">
        <v>13</v>
      </c>
      <c r="L26" s="176">
        <v>4</v>
      </c>
      <c r="M26" s="176">
        <v>1</v>
      </c>
      <c r="N26" s="360">
        <f>L26*$D$53+M26*$E$53</f>
        <v>3580</v>
      </c>
    </row>
    <row r="27" spans="1:14" ht="16" thickBot="1" x14ac:dyDescent="0.25">
      <c r="A27" s="41">
        <f t="shared" si="1"/>
        <v>43490</v>
      </c>
      <c r="B27" s="45">
        <v>540</v>
      </c>
      <c r="C27" s="45">
        <v>123.38</v>
      </c>
      <c r="D27" s="45">
        <v>820</v>
      </c>
      <c r="E27" s="45">
        <v>240</v>
      </c>
      <c r="F27" s="8">
        <f>SUM(B27:E27)</f>
        <v>1723.38</v>
      </c>
      <c r="G27" s="45">
        <v>27</v>
      </c>
      <c r="H27" s="45">
        <v>3</v>
      </c>
      <c r="I27" s="46">
        <v>230</v>
      </c>
    </row>
    <row r="28" spans="1:14" ht="21" x14ac:dyDescent="0.15">
      <c r="A28" s="405"/>
      <c r="B28" s="407">
        <f t="shared" ref="B28:I28" si="5">SUM(B23:B27)</f>
        <v>2020</v>
      </c>
      <c r="C28" s="407">
        <f t="shared" si="5"/>
        <v>893.08</v>
      </c>
      <c r="D28" s="407">
        <f t="shared" si="5"/>
        <v>4190</v>
      </c>
      <c r="E28" s="407">
        <f t="shared" si="5"/>
        <v>1270</v>
      </c>
      <c r="F28" s="407">
        <f t="shared" si="5"/>
        <v>8373.0800000000017</v>
      </c>
      <c r="G28" s="403">
        <f t="shared" si="5"/>
        <v>140</v>
      </c>
      <c r="H28" s="403">
        <f t="shared" si="5"/>
        <v>22</v>
      </c>
      <c r="I28" s="407">
        <f t="shared" si="5"/>
        <v>1260</v>
      </c>
      <c r="L28" s="615">
        <f>L29+M29</f>
        <v>72</v>
      </c>
      <c r="M28" s="615"/>
    </row>
    <row r="29" spans="1:14" ht="16" thickBot="1" x14ac:dyDescent="0.25">
      <c r="A29" s="406"/>
      <c r="B29" s="408"/>
      <c r="C29" s="408"/>
      <c r="D29" s="408"/>
      <c r="E29" s="408"/>
      <c r="F29" s="408"/>
      <c r="G29" s="404"/>
      <c r="H29" s="404"/>
      <c r="I29" s="408"/>
      <c r="K29" s="5"/>
      <c r="L29" s="357">
        <f>SUM(L31:L35)</f>
        <v>65</v>
      </c>
      <c r="M29" s="357">
        <f>SUM(M31:M35)</f>
        <v>7</v>
      </c>
      <c r="N29" s="364">
        <f>SUM(N31:N35)</f>
        <v>6344.8300000000008</v>
      </c>
    </row>
    <row r="30" spans="1:14" ht="15" x14ac:dyDescent="0.2">
      <c r="A30" s="41">
        <f>A27+3</f>
        <v>43493</v>
      </c>
      <c r="B30" s="45">
        <v>190</v>
      </c>
      <c r="C30" s="45">
        <v>121.98</v>
      </c>
      <c r="D30" s="45">
        <v>870</v>
      </c>
      <c r="E30" s="45">
        <v>90</v>
      </c>
      <c r="F30" s="8">
        <f>SUM(B30:E30)</f>
        <v>1271.98</v>
      </c>
      <c r="G30" s="45">
        <v>22</v>
      </c>
      <c r="H30" s="45">
        <v>3</v>
      </c>
      <c r="I30" s="46">
        <v>100</v>
      </c>
      <c r="K30" s="374" t="s">
        <v>253</v>
      </c>
      <c r="L30" s="362">
        <v>90</v>
      </c>
      <c r="M30" s="362">
        <v>70.69</v>
      </c>
      <c r="N30" s="5"/>
    </row>
    <row r="31" spans="1:14" ht="15" x14ac:dyDescent="0.2">
      <c r="A31" s="41">
        <f>A30+1</f>
        <v>43494</v>
      </c>
      <c r="B31" s="45">
        <v>340</v>
      </c>
      <c r="C31" s="45">
        <v>273.99</v>
      </c>
      <c r="D31" s="45">
        <v>1050</v>
      </c>
      <c r="E31" s="45">
        <v>0</v>
      </c>
      <c r="F31" s="8">
        <f>SUM(B31:E31)</f>
        <v>1663.99</v>
      </c>
      <c r="G31" s="45">
        <v>27</v>
      </c>
      <c r="H31" s="45">
        <v>6</v>
      </c>
      <c r="I31" s="46">
        <v>0</v>
      </c>
      <c r="K31" s="176" t="s">
        <v>10</v>
      </c>
      <c r="L31" s="176">
        <v>4</v>
      </c>
      <c r="M31" s="176"/>
      <c r="N31" s="360">
        <f>L31*$L$30+M31*$M$30</f>
        <v>360</v>
      </c>
    </row>
    <row r="32" spans="1:14" ht="15" x14ac:dyDescent="0.2">
      <c r="A32" s="41">
        <f>A30+1</f>
        <v>43494</v>
      </c>
      <c r="B32" s="45">
        <v>190</v>
      </c>
      <c r="C32" s="45">
        <v>142.29</v>
      </c>
      <c r="D32" s="45">
        <v>826.47</v>
      </c>
      <c r="E32" s="45">
        <v>120</v>
      </c>
      <c r="F32" s="8">
        <f>SUM(B32:E32)</f>
        <v>1278.76</v>
      </c>
      <c r="G32" s="45">
        <v>22</v>
      </c>
      <c r="H32" s="45">
        <v>5</v>
      </c>
      <c r="I32" s="46">
        <v>120</v>
      </c>
      <c r="K32" s="176" t="s">
        <v>11</v>
      </c>
      <c r="L32" s="176">
        <v>29</v>
      </c>
      <c r="M32" s="176">
        <v>4</v>
      </c>
      <c r="N32" s="360">
        <f t="shared" ref="N32:N35" si="6">L32*$L$30+M32*$M$30</f>
        <v>2892.76</v>
      </c>
    </row>
    <row r="33" spans="1:14" ht="16" thickBot="1" x14ac:dyDescent="0.25">
      <c r="A33" s="41">
        <f>A31+1</f>
        <v>43495</v>
      </c>
      <c r="B33" s="45">
        <v>300</v>
      </c>
      <c r="C33" s="45">
        <v>243.96</v>
      </c>
      <c r="D33" s="45">
        <v>1110</v>
      </c>
      <c r="E33" s="45">
        <v>140</v>
      </c>
      <c r="F33" s="8">
        <f>SUM(B33:E33)</f>
        <v>1793.96</v>
      </c>
      <c r="G33" s="45">
        <v>32</v>
      </c>
      <c r="H33" s="45">
        <v>6</v>
      </c>
      <c r="I33" s="46">
        <v>140</v>
      </c>
      <c r="K33" s="176" t="s">
        <v>12</v>
      </c>
      <c r="L33" s="176"/>
      <c r="M33" s="176"/>
      <c r="N33" s="360">
        <f t="shared" si="6"/>
        <v>0</v>
      </c>
    </row>
    <row r="34" spans="1:14" ht="15" x14ac:dyDescent="0.2">
      <c r="A34" s="405"/>
      <c r="B34" s="407">
        <f t="shared" ref="B34:I34" si="7">SUM(B30:B33)</f>
        <v>1020</v>
      </c>
      <c r="C34" s="407">
        <f t="shared" si="7"/>
        <v>782.22</v>
      </c>
      <c r="D34" s="407">
        <f t="shared" si="7"/>
        <v>3856.4700000000003</v>
      </c>
      <c r="E34" s="407">
        <f t="shared" si="7"/>
        <v>350</v>
      </c>
      <c r="F34" s="407">
        <f t="shared" si="7"/>
        <v>6008.6900000000005</v>
      </c>
      <c r="G34" s="403">
        <f t="shared" si="7"/>
        <v>103</v>
      </c>
      <c r="H34" s="403">
        <f t="shared" si="7"/>
        <v>20</v>
      </c>
      <c r="I34" s="401">
        <f t="shared" si="7"/>
        <v>360</v>
      </c>
      <c r="K34" s="176" t="s">
        <v>13</v>
      </c>
      <c r="L34" s="176">
        <v>19</v>
      </c>
      <c r="M34" s="176">
        <v>1</v>
      </c>
      <c r="N34" s="360">
        <f t="shared" si="6"/>
        <v>1780.69</v>
      </c>
    </row>
    <row r="35" spans="1:14" ht="16" thickBot="1" x14ac:dyDescent="0.25">
      <c r="A35" s="406"/>
      <c r="B35" s="408"/>
      <c r="C35" s="408"/>
      <c r="D35" s="408"/>
      <c r="E35" s="408"/>
      <c r="F35" s="408"/>
      <c r="G35" s="404"/>
      <c r="H35" s="404"/>
      <c r="I35" s="402"/>
      <c r="K35" s="176" t="s">
        <v>14</v>
      </c>
      <c r="L35" s="176">
        <v>13</v>
      </c>
      <c r="M35" s="176">
        <v>2</v>
      </c>
      <c r="N35" s="360">
        <f t="shared" si="6"/>
        <v>1311.38</v>
      </c>
    </row>
    <row r="36" spans="1:14" ht="15" x14ac:dyDescent="0.2">
      <c r="A36" s="41">
        <v>43500</v>
      </c>
      <c r="B36" s="6">
        <v>310</v>
      </c>
      <c r="C36" s="6">
        <v>164.04</v>
      </c>
      <c r="D36" s="6">
        <v>1460</v>
      </c>
      <c r="E36" s="6">
        <v>190</v>
      </c>
      <c r="F36" s="4">
        <f>SUM(B36:E36)</f>
        <v>2124.04</v>
      </c>
      <c r="G36" s="6">
        <v>36</v>
      </c>
      <c r="H36" s="6">
        <v>4</v>
      </c>
      <c r="I36" s="7">
        <v>190</v>
      </c>
    </row>
    <row r="37" spans="1:14" ht="21" x14ac:dyDescent="0.2">
      <c r="A37" s="41">
        <f>A36+1</f>
        <v>43501</v>
      </c>
      <c r="B37" s="45">
        <v>120</v>
      </c>
      <c r="C37" s="45">
        <v>203.3</v>
      </c>
      <c r="D37" s="45">
        <v>690</v>
      </c>
      <c r="E37" s="45">
        <v>90</v>
      </c>
      <c r="F37" s="4">
        <f>SUM(B37:E37)</f>
        <v>1103.3</v>
      </c>
      <c r="G37" s="45">
        <v>21</v>
      </c>
      <c r="H37" s="45">
        <v>5</v>
      </c>
      <c r="I37" s="46">
        <v>90</v>
      </c>
      <c r="L37" s="615">
        <f>L38+M38</f>
        <v>106</v>
      </c>
      <c r="M37" s="615"/>
    </row>
    <row r="38" spans="1:14" ht="16" thickBot="1" x14ac:dyDescent="0.25">
      <c r="A38" s="41">
        <f>A37+1</f>
        <v>43502</v>
      </c>
      <c r="B38" s="45">
        <v>50</v>
      </c>
      <c r="C38" s="45">
        <v>335.36</v>
      </c>
      <c r="D38" s="45">
        <v>669</v>
      </c>
      <c r="E38" s="45">
        <v>100</v>
      </c>
      <c r="F38" s="4">
        <f>SUM(B38:E38)</f>
        <v>1154.3600000000001</v>
      </c>
      <c r="G38" s="45">
        <v>25</v>
      </c>
      <c r="H38" s="45">
        <v>9</v>
      </c>
      <c r="I38" s="46">
        <v>100</v>
      </c>
      <c r="K38" s="5"/>
      <c r="L38" s="357">
        <f>SUM(L40:L44)</f>
        <v>85</v>
      </c>
      <c r="M38" s="357">
        <f>SUM(M40:M44)</f>
        <v>21</v>
      </c>
      <c r="N38" s="364">
        <f>SUM(N40:N44)</f>
        <v>9158.2200000000012</v>
      </c>
    </row>
    <row r="39" spans="1:14" ht="15" x14ac:dyDescent="0.2">
      <c r="A39" s="41">
        <f>A38+1</f>
        <v>43503</v>
      </c>
      <c r="B39" s="45">
        <v>380</v>
      </c>
      <c r="C39" s="45">
        <v>415.45</v>
      </c>
      <c r="D39" s="45">
        <v>1178.8399999999999</v>
      </c>
      <c r="E39" s="45">
        <v>150</v>
      </c>
      <c r="F39" s="4">
        <f>SUM(B39:E39)</f>
        <v>2124.29</v>
      </c>
      <c r="G39" s="45">
        <v>38</v>
      </c>
      <c r="H39" s="45">
        <v>8</v>
      </c>
      <c r="I39" s="46">
        <v>150</v>
      </c>
      <c r="K39" s="374" t="s">
        <v>254</v>
      </c>
      <c r="L39" s="362">
        <v>90</v>
      </c>
      <c r="M39" s="362">
        <v>71.819999999999993</v>
      </c>
      <c r="N39" s="5"/>
    </row>
    <row r="40" spans="1:14" ht="16" thickBot="1" x14ac:dyDescent="0.25">
      <c r="A40" s="41">
        <f>A39+1</f>
        <v>43504</v>
      </c>
      <c r="B40" s="45">
        <v>100</v>
      </c>
      <c r="C40" s="45">
        <v>178.52</v>
      </c>
      <c r="D40" s="45">
        <v>1060</v>
      </c>
      <c r="E40" s="45">
        <v>0</v>
      </c>
      <c r="F40" s="4">
        <f>SUM(B40:E40)</f>
        <v>1338.52</v>
      </c>
      <c r="G40" s="45">
        <v>23</v>
      </c>
      <c r="H40" s="45">
        <v>4</v>
      </c>
      <c r="I40" s="46">
        <v>0</v>
      </c>
      <c r="K40" s="176" t="s">
        <v>10</v>
      </c>
      <c r="L40" s="176">
        <v>21</v>
      </c>
      <c r="M40" s="176">
        <v>8</v>
      </c>
      <c r="N40" s="360">
        <f>L40*$L$39+M40*$M$39</f>
        <v>2464.56</v>
      </c>
    </row>
    <row r="41" spans="1:14" ht="15" x14ac:dyDescent="0.2">
      <c r="A41" s="405"/>
      <c r="B41" s="407">
        <f>SUM(B36:B40)</f>
        <v>960</v>
      </c>
      <c r="C41" s="407">
        <f t="shared" ref="C41:I41" si="8">SUM(C36:C40)</f>
        <v>1296.67</v>
      </c>
      <c r="D41" s="407">
        <f t="shared" si="8"/>
        <v>5057.84</v>
      </c>
      <c r="E41" s="407">
        <f t="shared" si="8"/>
        <v>530</v>
      </c>
      <c r="F41" s="407">
        <f t="shared" si="8"/>
        <v>7844.51</v>
      </c>
      <c r="G41" s="403">
        <f t="shared" si="8"/>
        <v>143</v>
      </c>
      <c r="H41" s="403">
        <f t="shared" si="8"/>
        <v>30</v>
      </c>
      <c r="I41" s="440">
        <f t="shared" si="8"/>
        <v>530</v>
      </c>
      <c r="K41" s="176" t="s">
        <v>11</v>
      </c>
      <c r="L41" s="176">
        <v>24</v>
      </c>
      <c r="M41" s="176">
        <v>4</v>
      </c>
      <c r="N41" s="360">
        <f t="shared" ref="N41:N44" si="9">L41*$L$39+M41*$M$39</f>
        <v>2447.2799999999997</v>
      </c>
    </row>
    <row r="42" spans="1:14" ht="16" thickBot="1" x14ac:dyDescent="0.25">
      <c r="A42" s="406"/>
      <c r="B42" s="414"/>
      <c r="C42" s="414"/>
      <c r="D42" s="414"/>
      <c r="E42" s="414"/>
      <c r="F42" s="414"/>
      <c r="G42" s="415"/>
      <c r="H42" s="415"/>
      <c r="I42" s="505"/>
      <c r="K42" s="176" t="s">
        <v>12</v>
      </c>
      <c r="L42" s="176">
        <v>20</v>
      </c>
      <c r="M42" s="176">
        <v>5</v>
      </c>
      <c r="N42" s="360">
        <f t="shared" si="9"/>
        <v>2159.1</v>
      </c>
    </row>
    <row r="43" spans="1:14" ht="15" x14ac:dyDescent="0.2">
      <c r="A43" s="47">
        <f>A40+3</f>
        <v>43507</v>
      </c>
      <c r="B43" s="48">
        <v>380</v>
      </c>
      <c r="C43" s="49">
        <v>81.319999999999993</v>
      </c>
      <c r="D43" s="49">
        <v>710</v>
      </c>
      <c r="E43" s="49">
        <v>50</v>
      </c>
      <c r="F43" s="50">
        <f>SUM(B43:E43)</f>
        <v>1221.32</v>
      </c>
      <c r="G43" s="49">
        <v>22</v>
      </c>
      <c r="H43" s="49">
        <v>2</v>
      </c>
      <c r="I43" s="51">
        <v>50</v>
      </c>
      <c r="K43" s="176" t="s">
        <v>13</v>
      </c>
      <c r="L43" s="176">
        <v>13</v>
      </c>
      <c r="M43" s="176">
        <v>1</v>
      </c>
      <c r="N43" s="360">
        <f t="shared" si="9"/>
        <v>1241.82</v>
      </c>
    </row>
    <row r="44" spans="1:14" ht="16" thickBot="1" x14ac:dyDescent="0.25">
      <c r="A44" s="52">
        <f>A43+1</f>
        <v>43508</v>
      </c>
      <c r="B44" s="45">
        <v>100</v>
      </c>
      <c r="C44" s="45">
        <v>121.98</v>
      </c>
      <c r="D44" s="45">
        <v>740</v>
      </c>
      <c r="E44" s="5">
        <v>150</v>
      </c>
      <c r="F44" s="53">
        <f>SUM(B44:E44)</f>
        <v>1111.98</v>
      </c>
      <c r="G44" s="45">
        <v>22</v>
      </c>
      <c r="H44" s="45">
        <v>3</v>
      </c>
      <c r="I44" s="46">
        <v>170</v>
      </c>
      <c r="K44" s="176" t="s">
        <v>14</v>
      </c>
      <c r="L44" s="176">
        <v>7</v>
      </c>
      <c r="M44" s="176">
        <v>3</v>
      </c>
      <c r="N44" s="360">
        <f t="shared" si="9"/>
        <v>845.46</v>
      </c>
    </row>
    <row r="45" spans="1:14" ht="16" thickBot="1" x14ac:dyDescent="0.25">
      <c r="A45" s="52">
        <f>A44+1</f>
        <v>43509</v>
      </c>
      <c r="B45" s="54">
        <v>100</v>
      </c>
      <c r="C45" s="45">
        <v>311.2</v>
      </c>
      <c r="D45" s="45">
        <v>580</v>
      </c>
      <c r="E45" s="45">
        <v>140</v>
      </c>
      <c r="F45" s="53">
        <f>SUM(B45:E45)</f>
        <v>1131.2</v>
      </c>
      <c r="G45" s="45">
        <v>22</v>
      </c>
      <c r="H45" s="45">
        <v>9</v>
      </c>
      <c r="I45" s="46">
        <v>140</v>
      </c>
    </row>
    <row r="46" spans="1:14" ht="22" thickBot="1" x14ac:dyDescent="0.25">
      <c r="A46" s="52">
        <f>A45+1</f>
        <v>43510</v>
      </c>
      <c r="B46" s="54">
        <v>260</v>
      </c>
      <c r="C46" s="45">
        <v>325.27999999999997</v>
      </c>
      <c r="D46" s="45">
        <v>960</v>
      </c>
      <c r="E46" s="45">
        <v>260</v>
      </c>
      <c r="F46" s="53">
        <f>SUM(B46:E46)</f>
        <v>1805.28</v>
      </c>
      <c r="G46" s="45">
        <v>31</v>
      </c>
      <c r="H46" s="45">
        <v>8</v>
      </c>
      <c r="I46" s="46">
        <v>260</v>
      </c>
      <c r="L46" s="615">
        <f>L47+M47</f>
        <v>76</v>
      </c>
      <c r="M46" s="615"/>
    </row>
    <row r="47" spans="1:14" ht="16" thickBot="1" x14ac:dyDescent="0.25">
      <c r="A47" s="52">
        <f>A46+1</f>
        <v>43511</v>
      </c>
      <c r="B47" s="55">
        <v>50</v>
      </c>
      <c r="C47" s="56">
        <v>204.7</v>
      </c>
      <c r="D47" s="56">
        <v>840</v>
      </c>
      <c r="E47" s="56">
        <v>50</v>
      </c>
      <c r="F47" s="57">
        <f>SUM(B47:E47)</f>
        <v>1144.7</v>
      </c>
      <c r="G47" s="56">
        <v>22</v>
      </c>
      <c r="H47" s="56">
        <v>5</v>
      </c>
      <c r="I47" s="58">
        <v>50</v>
      </c>
      <c r="K47" s="5"/>
      <c r="L47" s="357">
        <f>SUM(L49:L53)</f>
        <v>68</v>
      </c>
      <c r="M47" s="357">
        <f>SUM(M49:M53)</f>
        <v>8</v>
      </c>
      <c r="N47" s="364">
        <f>SUM(N49:N54)</f>
        <v>6694.56</v>
      </c>
    </row>
    <row r="48" spans="1:14" ht="15" x14ac:dyDescent="0.2">
      <c r="A48" s="17"/>
      <c r="B48" s="412">
        <f t="shared" ref="B48:I48" si="10">SUM(B43:B47)</f>
        <v>890</v>
      </c>
      <c r="C48" s="412">
        <f t="shared" si="10"/>
        <v>1044.48</v>
      </c>
      <c r="D48" s="412">
        <f t="shared" si="10"/>
        <v>3830</v>
      </c>
      <c r="E48" s="412">
        <f t="shared" si="10"/>
        <v>650</v>
      </c>
      <c r="F48" s="412">
        <f t="shared" si="10"/>
        <v>6414.48</v>
      </c>
      <c r="G48" s="403">
        <f t="shared" si="10"/>
        <v>119</v>
      </c>
      <c r="H48" s="403">
        <f t="shared" si="10"/>
        <v>27</v>
      </c>
      <c r="I48" s="401">
        <f t="shared" si="10"/>
        <v>670</v>
      </c>
      <c r="K48" s="374" t="s">
        <v>275</v>
      </c>
      <c r="L48" s="359">
        <v>90</v>
      </c>
      <c r="M48" s="359">
        <v>71.819999999999993</v>
      </c>
      <c r="N48" s="5"/>
    </row>
    <row r="49" spans="1:14" ht="16" thickBot="1" x14ac:dyDescent="0.25">
      <c r="A49" s="59"/>
      <c r="B49" s="413"/>
      <c r="C49" s="413"/>
      <c r="D49" s="413"/>
      <c r="E49" s="413"/>
      <c r="F49" s="413"/>
      <c r="G49" s="404"/>
      <c r="H49" s="404"/>
      <c r="I49" s="402"/>
      <c r="K49" s="176" t="s">
        <v>10</v>
      </c>
      <c r="L49" s="176">
        <v>11</v>
      </c>
      <c r="M49" s="176">
        <v>4</v>
      </c>
      <c r="N49" s="360">
        <f>L49*$L$48+M49*$M$48</f>
        <v>1277.28</v>
      </c>
    </row>
    <row r="50" spans="1:14" ht="16" thickBot="1" x14ac:dyDescent="0.25">
      <c r="A50" s="60">
        <f>A47+3</f>
        <v>43514</v>
      </c>
      <c r="B50" s="24">
        <v>400</v>
      </c>
      <c r="C50" s="24">
        <v>199.78</v>
      </c>
      <c r="D50" s="24">
        <v>1260</v>
      </c>
      <c r="E50" s="24">
        <v>100</v>
      </c>
      <c r="F50" s="57">
        <f>SUM(B50:E50)</f>
        <v>1959.78</v>
      </c>
      <c r="G50" s="6">
        <v>34</v>
      </c>
      <c r="H50" s="6">
        <v>5</v>
      </c>
      <c r="I50" s="7">
        <v>100</v>
      </c>
      <c r="K50" s="176" t="s">
        <v>11</v>
      </c>
      <c r="L50" s="176">
        <v>16</v>
      </c>
      <c r="M50" s="176"/>
      <c r="N50" s="360">
        <f t="shared" ref="N50:N53" si="11">L50*$L$48+M50*$M$48</f>
        <v>1440</v>
      </c>
    </row>
    <row r="51" spans="1:14" ht="16" thickBot="1" x14ac:dyDescent="0.25">
      <c r="A51" s="61">
        <f>A50+1</f>
        <v>43515</v>
      </c>
      <c r="B51" s="54">
        <v>510</v>
      </c>
      <c r="C51" s="54">
        <v>201.18</v>
      </c>
      <c r="D51" s="54">
        <v>830</v>
      </c>
      <c r="E51" s="54">
        <v>190</v>
      </c>
      <c r="F51" s="57">
        <f>SUM(B51:E51)</f>
        <v>1731.18</v>
      </c>
      <c r="G51" s="45">
        <v>32</v>
      </c>
      <c r="H51" s="45">
        <v>5</v>
      </c>
      <c r="I51" s="46">
        <v>190</v>
      </c>
      <c r="K51" s="176" t="s">
        <v>12</v>
      </c>
      <c r="L51" s="176">
        <v>23</v>
      </c>
      <c r="M51" s="176">
        <v>1</v>
      </c>
      <c r="N51" s="360">
        <f t="shared" si="11"/>
        <v>2141.8200000000002</v>
      </c>
    </row>
    <row r="52" spans="1:14" ht="16" thickBot="1" x14ac:dyDescent="0.25">
      <c r="A52" s="61">
        <f>A51+1</f>
        <v>43516</v>
      </c>
      <c r="B52" s="54">
        <v>520</v>
      </c>
      <c r="C52" s="54">
        <v>182.83</v>
      </c>
      <c r="D52" s="54">
        <v>671.67</v>
      </c>
      <c r="E52" s="54">
        <v>50</v>
      </c>
      <c r="F52" s="57">
        <f>SUM(B52:E52)</f>
        <v>1424.5</v>
      </c>
      <c r="G52" s="45">
        <v>28</v>
      </c>
      <c r="H52" s="45">
        <v>5</v>
      </c>
      <c r="I52" s="46">
        <v>50</v>
      </c>
      <c r="K52" s="176" t="s">
        <v>13</v>
      </c>
      <c r="L52" s="176">
        <v>18</v>
      </c>
      <c r="M52" s="176">
        <v>3</v>
      </c>
      <c r="N52" s="360">
        <f t="shared" si="11"/>
        <v>1835.46</v>
      </c>
    </row>
    <row r="53" spans="1:14" ht="16" thickBot="1" x14ac:dyDescent="0.25">
      <c r="A53" s="61">
        <f>A52+1</f>
        <v>43517</v>
      </c>
      <c r="B53" s="54">
        <v>480</v>
      </c>
      <c r="C53" s="54">
        <v>332.29</v>
      </c>
      <c r="D53" s="54">
        <v>870</v>
      </c>
      <c r="E53" s="54">
        <v>100</v>
      </c>
      <c r="F53" s="57">
        <f>SUM(B53:E53)</f>
        <v>1782.29</v>
      </c>
      <c r="G53" s="45">
        <v>32</v>
      </c>
      <c r="H53" s="45">
        <v>6</v>
      </c>
      <c r="I53" s="46">
        <v>100</v>
      </c>
      <c r="K53" s="176" t="s">
        <v>14</v>
      </c>
      <c r="L53" s="176"/>
      <c r="M53" s="176"/>
      <c r="N53" s="360">
        <f t="shared" si="11"/>
        <v>0</v>
      </c>
    </row>
    <row r="54" spans="1:14" ht="16" thickBot="1" x14ac:dyDescent="0.25">
      <c r="A54" s="62">
        <f>A53+1</f>
        <v>43518</v>
      </c>
      <c r="B54" s="54">
        <v>160</v>
      </c>
      <c r="C54" s="54">
        <v>335.45</v>
      </c>
      <c r="D54" s="54">
        <v>900</v>
      </c>
      <c r="E54" s="54">
        <v>90</v>
      </c>
      <c r="F54" s="57">
        <f>SUM(B54:E54)</f>
        <v>1485.45</v>
      </c>
      <c r="G54" s="45">
        <v>25</v>
      </c>
      <c r="H54" s="45">
        <v>7</v>
      </c>
      <c r="I54" s="46">
        <v>90</v>
      </c>
    </row>
    <row r="55" spans="1:14" ht="21" x14ac:dyDescent="0.15">
      <c r="A55" s="17"/>
      <c r="B55" s="412">
        <f t="shared" ref="B55:I55" si="12">SUM(B50:B54)</f>
        <v>2070</v>
      </c>
      <c r="C55" s="412">
        <f t="shared" si="12"/>
        <v>1251.5300000000002</v>
      </c>
      <c r="D55" s="412">
        <f t="shared" si="12"/>
        <v>4531.67</v>
      </c>
      <c r="E55" s="412">
        <f t="shared" si="12"/>
        <v>530</v>
      </c>
      <c r="F55" s="412">
        <f t="shared" si="12"/>
        <v>8383.2000000000007</v>
      </c>
      <c r="G55" s="403">
        <f t="shared" si="12"/>
        <v>151</v>
      </c>
      <c r="H55" s="403">
        <f t="shared" si="12"/>
        <v>28</v>
      </c>
      <c r="I55" s="440">
        <f t="shared" si="12"/>
        <v>530</v>
      </c>
      <c r="L55" s="615">
        <f>L56+M56</f>
        <v>50</v>
      </c>
      <c r="M55" s="615"/>
    </row>
    <row r="56" spans="1:14" ht="16" thickBot="1" x14ac:dyDescent="0.25">
      <c r="A56" s="59"/>
      <c r="B56" s="413"/>
      <c r="C56" s="413"/>
      <c r="D56" s="413"/>
      <c r="E56" s="413"/>
      <c r="F56" s="413"/>
      <c r="G56" s="404"/>
      <c r="H56" s="404"/>
      <c r="I56" s="505"/>
      <c r="K56" s="5"/>
      <c r="L56" s="357">
        <f>SUM(L58:L62)</f>
        <v>44</v>
      </c>
      <c r="M56" s="357">
        <f>SUM(M58:M62)</f>
        <v>6</v>
      </c>
      <c r="N56" s="364">
        <f>SUM(N58:N62)</f>
        <v>4390.92</v>
      </c>
    </row>
    <row r="57" spans="1:14" ht="16" thickBot="1" x14ac:dyDescent="0.25">
      <c r="A57" s="61">
        <f>A54+3</f>
        <v>43521</v>
      </c>
      <c r="B57" s="63"/>
      <c r="C57" s="63"/>
      <c r="D57" s="63"/>
      <c r="E57" s="63"/>
      <c r="F57" s="64">
        <f>SUM(B57:E57)</f>
        <v>0</v>
      </c>
      <c r="G57" s="65"/>
      <c r="H57" s="65"/>
      <c r="I57" s="66"/>
      <c r="K57" s="374" t="s">
        <v>255</v>
      </c>
      <c r="L57" s="359">
        <v>90</v>
      </c>
      <c r="M57" s="359">
        <v>71.819999999999993</v>
      </c>
      <c r="N57" s="5"/>
    </row>
    <row r="58" spans="1:14" ht="16" thickBot="1" x14ac:dyDescent="0.25">
      <c r="A58" s="62">
        <f>A57+1</f>
        <v>43522</v>
      </c>
      <c r="B58" s="54">
        <v>250</v>
      </c>
      <c r="C58" s="54">
        <v>231.57</v>
      </c>
      <c r="D58" s="54">
        <v>1010</v>
      </c>
      <c r="E58" s="54">
        <v>170</v>
      </c>
      <c r="F58" s="57">
        <f>SUM(B58:E58)</f>
        <v>1661.57</v>
      </c>
      <c r="G58" s="45">
        <v>35</v>
      </c>
      <c r="H58" s="45">
        <v>5</v>
      </c>
      <c r="I58" s="46">
        <v>170</v>
      </c>
      <c r="K58" s="176" t="s">
        <v>10</v>
      </c>
      <c r="L58" s="176">
        <v>0</v>
      </c>
      <c r="M58" s="176">
        <v>0</v>
      </c>
      <c r="N58" s="360">
        <f>L58*$L$57+M58*$M$57</f>
        <v>0</v>
      </c>
    </row>
    <row r="59" spans="1:14" ht="16" thickBot="1" x14ac:dyDescent="0.25">
      <c r="A59" s="61">
        <f>A58+1</f>
        <v>43523</v>
      </c>
      <c r="B59" s="9">
        <v>170</v>
      </c>
      <c r="C59" s="9">
        <v>344.75</v>
      </c>
      <c r="D59" s="9">
        <v>451.57</v>
      </c>
      <c r="E59" s="9">
        <v>160</v>
      </c>
      <c r="F59" s="57">
        <f>SUM(B59:E59)</f>
        <v>1126.32</v>
      </c>
      <c r="G59" s="5">
        <v>24</v>
      </c>
      <c r="H59" s="6">
        <v>9</v>
      </c>
      <c r="I59" s="7">
        <v>160</v>
      </c>
      <c r="K59" s="176" t="s">
        <v>11</v>
      </c>
      <c r="L59" s="176">
        <v>18</v>
      </c>
      <c r="M59" s="176">
        <v>5</v>
      </c>
      <c r="N59" s="360">
        <f t="shared" ref="N59:N62" si="13">L59*$L$57+M59*$M$57</f>
        <v>1979.1</v>
      </c>
    </row>
    <row r="60" spans="1:14" ht="16" thickBot="1" x14ac:dyDescent="0.25">
      <c r="A60" s="62">
        <f>A59+1</f>
        <v>43524</v>
      </c>
      <c r="B60" s="6">
        <v>250</v>
      </c>
      <c r="C60" s="6">
        <v>162.63999999999999</v>
      </c>
      <c r="D60" s="6">
        <v>1610</v>
      </c>
      <c r="E60" s="6">
        <v>100</v>
      </c>
      <c r="F60" s="57">
        <f>SUM(B60:E60)</f>
        <v>2122.64</v>
      </c>
      <c r="G60" s="6">
        <v>38</v>
      </c>
      <c r="H60" s="6">
        <v>4</v>
      </c>
      <c r="I60" s="7">
        <v>100</v>
      </c>
      <c r="K60" s="176" t="s">
        <v>12</v>
      </c>
      <c r="L60" s="176">
        <v>17</v>
      </c>
      <c r="M60" s="176">
        <v>1</v>
      </c>
      <c r="N60" s="360">
        <f t="shared" si="13"/>
        <v>1601.82</v>
      </c>
    </row>
    <row r="61" spans="1:14" ht="15" x14ac:dyDescent="0.2">
      <c r="A61" s="411"/>
      <c r="B61" s="412">
        <f t="shared" ref="B61:I61" si="14">SUM(B57:B60)</f>
        <v>670</v>
      </c>
      <c r="C61" s="412">
        <f t="shared" si="14"/>
        <v>738.95999999999992</v>
      </c>
      <c r="D61" s="412">
        <f t="shared" si="14"/>
        <v>3071.5699999999997</v>
      </c>
      <c r="E61" s="412">
        <f t="shared" si="14"/>
        <v>430</v>
      </c>
      <c r="F61" s="412">
        <f t="shared" si="14"/>
        <v>4910.53</v>
      </c>
      <c r="G61" s="403">
        <f t="shared" si="14"/>
        <v>97</v>
      </c>
      <c r="H61" s="403">
        <f t="shared" si="14"/>
        <v>18</v>
      </c>
      <c r="I61" s="401">
        <f t="shared" si="14"/>
        <v>430</v>
      </c>
      <c r="K61" s="176" t="s">
        <v>13</v>
      </c>
      <c r="L61" s="176">
        <v>9</v>
      </c>
      <c r="M61" s="176"/>
      <c r="N61" s="360">
        <f t="shared" si="13"/>
        <v>810</v>
      </c>
    </row>
    <row r="62" spans="1:14" ht="16" thickBot="1" x14ac:dyDescent="0.25">
      <c r="A62" s="411"/>
      <c r="B62" s="413"/>
      <c r="C62" s="413"/>
      <c r="D62" s="413"/>
      <c r="E62" s="413"/>
      <c r="F62" s="413"/>
      <c r="G62" s="404"/>
      <c r="H62" s="404"/>
      <c r="I62" s="402"/>
      <c r="K62" s="176" t="s">
        <v>14</v>
      </c>
      <c r="L62" s="176"/>
      <c r="M62" s="176"/>
      <c r="N62" s="360">
        <f t="shared" si="13"/>
        <v>0</v>
      </c>
    </row>
    <row r="63" spans="1:14" ht="15" x14ac:dyDescent="0.2">
      <c r="A63" s="41">
        <v>43500</v>
      </c>
      <c r="B63" s="6">
        <v>310</v>
      </c>
      <c r="C63" s="6">
        <v>164.04</v>
      </c>
      <c r="D63" s="6">
        <v>1460</v>
      </c>
      <c r="E63" s="6">
        <v>190</v>
      </c>
      <c r="F63" s="4">
        <f>SUM(B63:E63)</f>
        <v>2124.04</v>
      </c>
      <c r="G63" s="6">
        <v>36</v>
      </c>
      <c r="H63" s="6">
        <v>4</v>
      </c>
      <c r="I63" s="7">
        <v>190</v>
      </c>
    </row>
    <row r="64" spans="1:14" ht="21" x14ac:dyDescent="0.2">
      <c r="A64" s="41">
        <f>A63+1</f>
        <v>43501</v>
      </c>
      <c r="B64" s="45">
        <v>120</v>
      </c>
      <c r="C64" s="45">
        <v>203.3</v>
      </c>
      <c r="D64" s="45">
        <v>690</v>
      </c>
      <c r="E64" s="45">
        <v>90</v>
      </c>
      <c r="F64" s="4">
        <f>SUM(B64:E64)</f>
        <v>1103.3</v>
      </c>
      <c r="G64" s="45">
        <v>21</v>
      </c>
      <c r="H64" s="45">
        <v>5</v>
      </c>
      <c r="I64" s="46">
        <v>90</v>
      </c>
      <c r="L64" s="615">
        <f>L65+M65</f>
        <v>79</v>
      </c>
      <c r="M64" s="615"/>
    </row>
    <row r="65" spans="1:14" ht="16" thickBot="1" x14ac:dyDescent="0.25">
      <c r="A65" s="41">
        <f>A64+1</f>
        <v>43502</v>
      </c>
      <c r="B65" s="45">
        <v>50</v>
      </c>
      <c r="C65" s="45">
        <v>335.36</v>
      </c>
      <c r="D65" s="45">
        <v>669</v>
      </c>
      <c r="E65" s="45">
        <v>100</v>
      </c>
      <c r="F65" s="4">
        <f>SUM(B65:E65)</f>
        <v>1154.3600000000001</v>
      </c>
      <c r="G65" s="45">
        <v>25</v>
      </c>
      <c r="H65" s="45">
        <v>9</v>
      </c>
      <c r="I65" s="46">
        <v>100</v>
      </c>
      <c r="K65" s="5"/>
      <c r="L65" s="357">
        <f>SUM(L67:L71)</f>
        <v>72</v>
      </c>
      <c r="M65" s="357">
        <f>SUM(M67:M71)</f>
        <v>7</v>
      </c>
      <c r="N65" s="364">
        <f>SUM(N67:N71)</f>
        <v>6982.7400000000007</v>
      </c>
    </row>
    <row r="66" spans="1:14" ht="15" x14ac:dyDescent="0.2">
      <c r="A66" s="41">
        <f>A65+1</f>
        <v>43503</v>
      </c>
      <c r="B66" s="45">
        <v>380</v>
      </c>
      <c r="C66" s="45">
        <v>415.45</v>
      </c>
      <c r="D66" s="45">
        <v>1178.8399999999999</v>
      </c>
      <c r="E66" s="45">
        <v>150</v>
      </c>
      <c r="F66" s="4">
        <f>SUM(B66:E66)</f>
        <v>2124.29</v>
      </c>
      <c r="G66" s="45">
        <v>38</v>
      </c>
      <c r="H66" s="45">
        <v>8</v>
      </c>
      <c r="I66" s="46">
        <v>150</v>
      </c>
      <c r="K66" s="374" t="s">
        <v>284</v>
      </c>
      <c r="L66" s="359">
        <v>90</v>
      </c>
      <c r="M66" s="359">
        <v>71.819999999999993</v>
      </c>
      <c r="N66" s="5"/>
    </row>
    <row r="67" spans="1:14" ht="16" thickBot="1" x14ac:dyDescent="0.25">
      <c r="A67" s="41">
        <f>A66+1</f>
        <v>43504</v>
      </c>
      <c r="B67" s="45">
        <v>100</v>
      </c>
      <c r="C67" s="45">
        <v>178.52</v>
      </c>
      <c r="D67" s="45">
        <v>1060</v>
      </c>
      <c r="E67" s="45">
        <v>0</v>
      </c>
      <c r="F67" s="4">
        <f>SUM(B67:E67)</f>
        <v>1338.52</v>
      </c>
      <c r="G67" s="45">
        <v>23</v>
      </c>
      <c r="H67" s="45">
        <v>4</v>
      </c>
      <c r="I67" s="46">
        <v>0</v>
      </c>
      <c r="K67" s="176" t="s">
        <v>10</v>
      </c>
      <c r="L67" s="176">
        <v>22</v>
      </c>
      <c r="M67" s="176">
        <v>1</v>
      </c>
      <c r="N67" s="360">
        <f>L67*$L$66+M67*$M$66</f>
        <v>2051.8200000000002</v>
      </c>
    </row>
    <row r="68" spans="1:14" ht="15" x14ac:dyDescent="0.2">
      <c r="A68" s="405"/>
      <c r="B68" s="407">
        <f>SUM(B63:B67)</f>
        <v>960</v>
      </c>
      <c r="C68" s="407">
        <f t="shared" ref="C68:I68" si="15">SUM(C63:C67)</f>
        <v>1296.67</v>
      </c>
      <c r="D68" s="407">
        <f t="shared" si="15"/>
        <v>5057.84</v>
      </c>
      <c r="E68" s="407">
        <f t="shared" si="15"/>
        <v>530</v>
      </c>
      <c r="F68" s="407">
        <f t="shared" si="15"/>
        <v>7844.51</v>
      </c>
      <c r="G68" s="403">
        <f t="shared" si="15"/>
        <v>143</v>
      </c>
      <c r="H68" s="403">
        <f t="shared" si="15"/>
        <v>30</v>
      </c>
      <c r="I68" s="440">
        <f t="shared" si="15"/>
        <v>530</v>
      </c>
      <c r="K68" s="176" t="s">
        <v>11</v>
      </c>
      <c r="L68" s="176">
        <v>13</v>
      </c>
      <c r="M68" s="176">
        <v>2</v>
      </c>
      <c r="N68" s="360">
        <f t="shared" ref="N68:N71" si="16">L68*$L$66+M68*$M$66</f>
        <v>1313.6399999999999</v>
      </c>
    </row>
    <row r="69" spans="1:14" ht="16" thickBot="1" x14ac:dyDescent="0.25">
      <c r="A69" s="406"/>
      <c r="B69" s="414"/>
      <c r="C69" s="414"/>
      <c r="D69" s="414"/>
      <c r="E69" s="414"/>
      <c r="F69" s="414"/>
      <c r="G69" s="415"/>
      <c r="H69" s="415"/>
      <c r="I69" s="505"/>
      <c r="K69" s="176" t="s">
        <v>12</v>
      </c>
      <c r="L69" s="176">
        <v>10</v>
      </c>
      <c r="M69" s="176"/>
      <c r="N69" s="360">
        <f t="shared" si="16"/>
        <v>900</v>
      </c>
    </row>
    <row r="70" spans="1:14" ht="15" x14ac:dyDescent="0.2">
      <c r="A70" s="47">
        <f>A67+3</f>
        <v>43507</v>
      </c>
      <c r="B70" s="48">
        <v>380</v>
      </c>
      <c r="C70" s="49">
        <v>81.319999999999993</v>
      </c>
      <c r="D70" s="49">
        <v>710</v>
      </c>
      <c r="E70" s="49">
        <v>50</v>
      </c>
      <c r="F70" s="50">
        <f>SUM(B70:E70)</f>
        <v>1221.32</v>
      </c>
      <c r="G70" s="49">
        <v>22</v>
      </c>
      <c r="H70" s="49">
        <v>2</v>
      </c>
      <c r="I70" s="51">
        <v>50</v>
      </c>
      <c r="K70" s="176" t="s">
        <v>13</v>
      </c>
      <c r="L70" s="176">
        <v>22</v>
      </c>
      <c r="M70" s="176">
        <v>1</v>
      </c>
      <c r="N70" s="360">
        <f t="shared" si="16"/>
        <v>2051.8200000000002</v>
      </c>
    </row>
    <row r="71" spans="1:14" ht="16" thickBot="1" x14ac:dyDescent="0.25">
      <c r="A71" s="52">
        <f>A70+1</f>
        <v>43508</v>
      </c>
      <c r="B71" s="45">
        <v>100</v>
      </c>
      <c r="C71" s="45">
        <v>121.98</v>
      </c>
      <c r="D71" s="45">
        <v>740</v>
      </c>
      <c r="E71" s="5">
        <v>150</v>
      </c>
      <c r="F71" s="53">
        <f>SUM(B71:E71)</f>
        <v>1111.98</v>
      </c>
      <c r="G71" s="45">
        <v>22</v>
      </c>
      <c r="H71" s="45">
        <v>3</v>
      </c>
      <c r="I71" s="46">
        <v>170</v>
      </c>
      <c r="K71" s="176" t="s">
        <v>14</v>
      </c>
      <c r="L71" s="176">
        <v>5</v>
      </c>
      <c r="M71" s="176">
        <v>3</v>
      </c>
      <c r="N71" s="360">
        <f t="shared" si="16"/>
        <v>665.46</v>
      </c>
    </row>
    <row r="72" spans="1:14" ht="16" thickBot="1" x14ac:dyDescent="0.25">
      <c r="A72" s="52">
        <f>A71+1</f>
        <v>43509</v>
      </c>
      <c r="B72" s="54">
        <v>100</v>
      </c>
      <c r="C72" s="45">
        <v>311.2</v>
      </c>
      <c r="D72" s="45">
        <v>580</v>
      </c>
      <c r="E72" s="45">
        <v>140</v>
      </c>
      <c r="F72" s="53">
        <f>SUM(B72:E72)</f>
        <v>1131.2</v>
      </c>
      <c r="G72" s="45">
        <v>22</v>
      </c>
      <c r="H72" s="45">
        <v>9</v>
      </c>
      <c r="I72" s="46">
        <v>140</v>
      </c>
    </row>
    <row r="73" spans="1:14" ht="16" thickBot="1" x14ac:dyDescent="0.25">
      <c r="A73" s="52">
        <f>A72+1</f>
        <v>43510</v>
      </c>
      <c r="B73" s="54">
        <v>260</v>
      </c>
      <c r="C73" s="45">
        <v>325.27999999999997</v>
      </c>
      <c r="D73" s="45">
        <v>960</v>
      </c>
      <c r="E73" s="45">
        <v>260</v>
      </c>
      <c r="F73" s="53">
        <f>SUM(B73:E73)</f>
        <v>1805.28</v>
      </c>
      <c r="G73" s="45">
        <v>31</v>
      </c>
      <c r="H73" s="45">
        <v>8</v>
      </c>
      <c r="I73" s="46">
        <v>260</v>
      </c>
    </row>
    <row r="74" spans="1:14" ht="22" thickBot="1" x14ac:dyDescent="0.25">
      <c r="A74" s="52">
        <f>A73+1</f>
        <v>43511</v>
      </c>
      <c r="B74" s="55">
        <v>50</v>
      </c>
      <c r="C74" s="56">
        <v>204.7</v>
      </c>
      <c r="D74" s="56">
        <v>840</v>
      </c>
      <c r="E74" s="56">
        <v>50</v>
      </c>
      <c r="F74" s="57">
        <f>SUM(B74:E74)</f>
        <v>1144.7</v>
      </c>
      <c r="G74" s="56">
        <v>22</v>
      </c>
      <c r="H74" s="56">
        <v>5</v>
      </c>
      <c r="I74" s="58">
        <v>50</v>
      </c>
      <c r="L74" s="615">
        <f>L75+M75</f>
        <v>10</v>
      </c>
      <c r="M74" s="615"/>
    </row>
    <row r="75" spans="1:14" ht="16" thickBot="1" x14ac:dyDescent="0.25">
      <c r="A75" s="17"/>
      <c r="B75" s="412">
        <f t="shared" ref="B75:I75" si="17">SUM(B70:B74)</f>
        <v>890</v>
      </c>
      <c r="C75" s="412">
        <f t="shared" si="17"/>
        <v>1044.48</v>
      </c>
      <c r="D75" s="412">
        <f t="shared" si="17"/>
        <v>3830</v>
      </c>
      <c r="E75" s="412">
        <f t="shared" si="17"/>
        <v>650</v>
      </c>
      <c r="F75" s="412">
        <f t="shared" si="17"/>
        <v>6414.48</v>
      </c>
      <c r="G75" s="403">
        <f t="shared" si="17"/>
        <v>119</v>
      </c>
      <c r="H75" s="403">
        <f t="shared" si="17"/>
        <v>27</v>
      </c>
      <c r="I75" s="401">
        <f t="shared" si="17"/>
        <v>670</v>
      </c>
      <c r="K75" s="12"/>
      <c r="L75" s="357">
        <f>SUM(L77:L81)</f>
        <v>9</v>
      </c>
      <c r="M75" s="357">
        <f>SUM(M77:M81)</f>
        <v>1</v>
      </c>
      <c r="N75" s="371">
        <f>SUM(N77:N81)</f>
        <v>8900</v>
      </c>
    </row>
    <row r="76" spans="1:14" ht="16" thickBot="1" x14ac:dyDescent="0.25">
      <c r="A76" s="59"/>
      <c r="B76" s="413"/>
      <c r="C76" s="413"/>
      <c r="D76" s="413"/>
      <c r="E76" s="413"/>
      <c r="F76" s="413"/>
      <c r="G76" s="404"/>
      <c r="H76" s="404"/>
      <c r="I76" s="402"/>
      <c r="K76" s="375" t="s">
        <v>263</v>
      </c>
      <c r="L76" s="372">
        <v>85</v>
      </c>
      <c r="M76" s="372">
        <v>71.819999999999993</v>
      </c>
      <c r="N76" s="5"/>
    </row>
    <row r="77" spans="1:14" ht="16" thickBot="1" x14ac:dyDescent="0.25">
      <c r="A77" s="60">
        <f>A74+3</f>
        <v>43514</v>
      </c>
      <c r="B77" s="24">
        <v>400</v>
      </c>
      <c r="C77" s="24">
        <v>199.78</v>
      </c>
      <c r="D77" s="24">
        <v>1260</v>
      </c>
      <c r="E77" s="24">
        <v>100</v>
      </c>
      <c r="F77" s="57">
        <f>SUM(B77:E77)</f>
        <v>1959.78</v>
      </c>
      <c r="G77" s="6">
        <v>34</v>
      </c>
      <c r="H77" s="6">
        <v>5</v>
      </c>
      <c r="I77" s="7">
        <v>100</v>
      </c>
      <c r="K77" s="176" t="s">
        <v>10</v>
      </c>
      <c r="L77" s="291">
        <v>9</v>
      </c>
      <c r="M77" s="291">
        <v>1</v>
      </c>
      <c r="N77" s="360">
        <f>L77*$D$46+M77*$E$46</f>
        <v>8900</v>
      </c>
    </row>
    <row r="78" spans="1:14" ht="16" thickBot="1" x14ac:dyDescent="0.25">
      <c r="A78" s="61">
        <f>A77+1</f>
        <v>43515</v>
      </c>
      <c r="B78" s="54">
        <v>510</v>
      </c>
      <c r="C78" s="54">
        <v>201.18</v>
      </c>
      <c r="D78" s="54">
        <v>830</v>
      </c>
      <c r="E78" s="54">
        <v>190</v>
      </c>
      <c r="F78" s="57">
        <f>SUM(B78:E78)</f>
        <v>1731.18</v>
      </c>
      <c r="G78" s="45">
        <v>32</v>
      </c>
      <c r="H78" s="45">
        <v>5</v>
      </c>
      <c r="I78" s="46">
        <v>190</v>
      </c>
      <c r="K78" s="6" t="s">
        <v>11</v>
      </c>
      <c r="L78" s="76"/>
      <c r="M78" s="76"/>
      <c r="N78" s="203">
        <f>L78*$D$46+M78*$E$46</f>
        <v>0</v>
      </c>
    </row>
    <row r="79" spans="1:14" ht="16" thickBot="1" x14ac:dyDescent="0.25">
      <c r="A79" s="61">
        <f>A78+1</f>
        <v>43516</v>
      </c>
      <c r="B79" s="54">
        <v>520</v>
      </c>
      <c r="C79" s="54">
        <v>182.83</v>
      </c>
      <c r="D79" s="54">
        <v>671.67</v>
      </c>
      <c r="E79" s="54">
        <v>50</v>
      </c>
      <c r="F79" s="57">
        <f>SUM(B79:E79)</f>
        <v>1424.5</v>
      </c>
      <c r="G79" s="45">
        <v>28</v>
      </c>
      <c r="H79" s="45">
        <v>5</v>
      </c>
      <c r="I79" s="46">
        <v>50</v>
      </c>
      <c r="K79" s="6" t="s">
        <v>12</v>
      </c>
      <c r="L79" s="76"/>
      <c r="M79" s="76"/>
      <c r="N79" s="203">
        <f>L79*$D$47+M79*$E$47</f>
        <v>0</v>
      </c>
    </row>
    <row r="80" spans="1:14" ht="16" thickBot="1" x14ac:dyDescent="0.25">
      <c r="A80" s="61">
        <f>A79+1</f>
        <v>43517</v>
      </c>
      <c r="B80" s="54">
        <v>480</v>
      </c>
      <c r="C80" s="54">
        <v>332.29</v>
      </c>
      <c r="D80" s="54">
        <v>870</v>
      </c>
      <c r="E80" s="54">
        <v>100</v>
      </c>
      <c r="F80" s="57">
        <f>SUM(B80:E80)</f>
        <v>1782.29</v>
      </c>
      <c r="G80" s="45">
        <v>32</v>
      </c>
      <c r="H80" s="45">
        <v>6</v>
      </c>
      <c r="I80" s="46">
        <v>100</v>
      </c>
      <c r="K80" s="6" t="s">
        <v>13</v>
      </c>
      <c r="L80" s="76"/>
      <c r="M80" s="76"/>
      <c r="N80" s="203">
        <f>L80*$D$47+M80*$E$47</f>
        <v>0</v>
      </c>
    </row>
    <row r="81" spans="1:14" ht="16" thickBot="1" x14ac:dyDescent="0.25">
      <c r="A81" s="62">
        <f>A80+1</f>
        <v>43518</v>
      </c>
      <c r="B81" s="54">
        <v>160</v>
      </c>
      <c r="C81" s="54">
        <v>335.45</v>
      </c>
      <c r="D81" s="54">
        <v>900</v>
      </c>
      <c r="E81" s="54">
        <v>90</v>
      </c>
      <c r="F81" s="57">
        <f>SUM(B81:E81)</f>
        <v>1485.45</v>
      </c>
      <c r="G81" s="45">
        <v>25</v>
      </c>
      <c r="H81" s="45">
        <v>7</v>
      </c>
      <c r="I81" s="46">
        <v>90</v>
      </c>
      <c r="K81" s="6" t="s">
        <v>14</v>
      </c>
      <c r="L81" s="76"/>
      <c r="M81" s="76"/>
      <c r="N81" s="203">
        <f>L81*$D$47+M81*$E$47</f>
        <v>0</v>
      </c>
    </row>
    <row r="82" spans="1:14" ht="15" x14ac:dyDescent="0.15">
      <c r="A82" s="17"/>
      <c r="B82" s="412">
        <f t="shared" ref="B82:I82" si="18">SUM(B77:B81)</f>
        <v>2070</v>
      </c>
      <c r="C82" s="412">
        <f t="shared" si="18"/>
        <v>1251.5300000000002</v>
      </c>
      <c r="D82" s="412">
        <f t="shared" si="18"/>
        <v>4531.67</v>
      </c>
      <c r="E82" s="412">
        <f t="shared" si="18"/>
        <v>530</v>
      </c>
      <c r="F82" s="412">
        <f t="shared" si="18"/>
        <v>8383.2000000000007</v>
      </c>
      <c r="G82" s="403">
        <f t="shared" si="18"/>
        <v>151</v>
      </c>
      <c r="H82" s="403">
        <f t="shared" si="18"/>
        <v>28</v>
      </c>
      <c r="I82" s="440">
        <f t="shared" si="18"/>
        <v>530</v>
      </c>
    </row>
    <row r="83" spans="1:14" ht="22" thickBot="1" x14ac:dyDescent="0.2">
      <c r="A83" s="59"/>
      <c r="B83" s="413"/>
      <c r="C83" s="413"/>
      <c r="D83" s="413"/>
      <c r="E83" s="413"/>
      <c r="F83" s="413"/>
      <c r="G83" s="404"/>
      <c r="H83" s="404"/>
      <c r="I83" s="505"/>
      <c r="L83" s="615">
        <f>L84+M84</f>
        <v>88</v>
      </c>
      <c r="M83" s="615"/>
    </row>
    <row r="84" spans="1:14" ht="16" thickBot="1" x14ac:dyDescent="0.25">
      <c r="A84" s="61">
        <f>A81+3</f>
        <v>43521</v>
      </c>
      <c r="B84" s="63"/>
      <c r="C84" s="63"/>
      <c r="D84" s="63"/>
      <c r="E84" s="63"/>
      <c r="F84" s="64">
        <f>SUM(B84:E84)</f>
        <v>0</v>
      </c>
      <c r="G84" s="65"/>
      <c r="H84" s="65"/>
      <c r="I84" s="66"/>
      <c r="K84" s="12"/>
      <c r="L84" s="357">
        <f>SUM(L86:L90)</f>
        <v>85</v>
      </c>
      <c r="M84" s="357">
        <f>SUM(M86:M90)</f>
        <v>3</v>
      </c>
      <c r="N84" s="371">
        <f>SUM(N86:N90)</f>
        <v>7865.4599999999991</v>
      </c>
    </row>
    <row r="85" spans="1:14" ht="16" thickBot="1" x14ac:dyDescent="0.25">
      <c r="A85" s="62">
        <f>A84+1</f>
        <v>43522</v>
      </c>
      <c r="B85" s="54">
        <v>250</v>
      </c>
      <c r="C85" s="54">
        <v>231.57</v>
      </c>
      <c r="D85" s="54">
        <v>1010</v>
      </c>
      <c r="E85" s="54">
        <v>170</v>
      </c>
      <c r="F85" s="57">
        <f>SUM(B85:E85)</f>
        <v>1661.57</v>
      </c>
      <c r="G85" s="45">
        <v>35</v>
      </c>
      <c r="H85" s="45">
        <v>5</v>
      </c>
      <c r="I85" s="46">
        <v>170</v>
      </c>
      <c r="K85" s="375" t="s">
        <v>274</v>
      </c>
      <c r="L85" s="372">
        <v>90</v>
      </c>
      <c r="M85" s="372">
        <v>71.819999999999993</v>
      </c>
      <c r="N85" s="5"/>
    </row>
    <row r="86" spans="1:14" ht="16" thickBot="1" x14ac:dyDescent="0.25">
      <c r="A86" s="61">
        <f>A85+1</f>
        <v>43523</v>
      </c>
      <c r="B86" s="9">
        <v>170</v>
      </c>
      <c r="C86" s="9">
        <v>344.75</v>
      </c>
      <c r="D86" s="9">
        <v>451.57</v>
      </c>
      <c r="E86" s="9">
        <v>160</v>
      </c>
      <c r="F86" s="57">
        <f>SUM(B86:E86)</f>
        <v>1126.32</v>
      </c>
      <c r="G86" s="5">
        <v>24</v>
      </c>
      <c r="H86" s="6">
        <v>9</v>
      </c>
      <c r="I86" s="7">
        <v>160</v>
      </c>
      <c r="K86" s="176" t="s">
        <v>10</v>
      </c>
      <c r="L86" s="291">
        <v>23</v>
      </c>
      <c r="M86" s="291">
        <v>1</v>
      </c>
      <c r="N86" s="360">
        <f>L86*$L$85+M86*$M$85</f>
        <v>2141.8200000000002</v>
      </c>
    </row>
    <row r="87" spans="1:14" ht="16" thickBot="1" x14ac:dyDescent="0.25">
      <c r="A87" s="62">
        <f>A86+1</f>
        <v>43524</v>
      </c>
      <c r="B87" s="6">
        <v>250</v>
      </c>
      <c r="C87" s="6">
        <v>162.63999999999999</v>
      </c>
      <c r="D87" s="6">
        <v>1610</v>
      </c>
      <c r="E87" s="6">
        <v>100</v>
      </c>
      <c r="F87" s="57">
        <f>SUM(B87:E87)</f>
        <v>2122.64</v>
      </c>
      <c r="G87" s="6">
        <v>38</v>
      </c>
      <c r="H87" s="6">
        <v>4</v>
      </c>
      <c r="I87" s="7">
        <v>100</v>
      </c>
      <c r="K87" s="6" t="s">
        <v>11</v>
      </c>
      <c r="L87" s="9">
        <v>20</v>
      </c>
      <c r="M87" s="9"/>
      <c r="N87" s="360">
        <f t="shared" ref="N87:N90" si="19">L87*$L$85+M87*$M$85</f>
        <v>1800</v>
      </c>
    </row>
    <row r="88" spans="1:14" ht="15" x14ac:dyDescent="0.2">
      <c r="A88" s="411"/>
      <c r="B88" s="412">
        <f t="shared" ref="B88:I88" si="20">SUM(B84:B87)</f>
        <v>670</v>
      </c>
      <c r="C88" s="412">
        <f t="shared" si="20"/>
        <v>738.95999999999992</v>
      </c>
      <c r="D88" s="412">
        <f t="shared" si="20"/>
        <v>3071.5699999999997</v>
      </c>
      <c r="E88" s="412">
        <f t="shared" si="20"/>
        <v>430</v>
      </c>
      <c r="F88" s="412">
        <f t="shared" si="20"/>
        <v>4910.53</v>
      </c>
      <c r="G88" s="403">
        <f t="shared" si="20"/>
        <v>97</v>
      </c>
      <c r="H88" s="403">
        <f t="shared" si="20"/>
        <v>18</v>
      </c>
      <c r="I88" s="401">
        <f t="shared" si="20"/>
        <v>430</v>
      </c>
      <c r="K88" s="6" t="s">
        <v>12</v>
      </c>
      <c r="L88" s="9">
        <v>16</v>
      </c>
      <c r="M88" s="9"/>
      <c r="N88" s="360">
        <f t="shared" si="19"/>
        <v>1440</v>
      </c>
    </row>
    <row r="89" spans="1:14" ht="16" thickBot="1" x14ac:dyDescent="0.25">
      <c r="A89" s="411"/>
      <c r="B89" s="413"/>
      <c r="C89" s="413"/>
      <c r="D89" s="413"/>
      <c r="E89" s="413"/>
      <c r="F89" s="413"/>
      <c r="G89" s="404"/>
      <c r="H89" s="404"/>
      <c r="I89" s="402"/>
      <c r="K89" s="6" t="s">
        <v>13</v>
      </c>
      <c r="L89" s="9">
        <v>17</v>
      </c>
      <c r="M89" s="9">
        <v>2</v>
      </c>
      <c r="N89" s="360">
        <f t="shared" si="19"/>
        <v>1673.6399999999999</v>
      </c>
    </row>
    <row r="90" spans="1:14" ht="15" x14ac:dyDescent="0.2">
      <c r="A90" s="41">
        <v>43556</v>
      </c>
      <c r="B90" s="45">
        <v>280</v>
      </c>
      <c r="C90" s="45">
        <v>422.29</v>
      </c>
      <c r="D90" s="45">
        <v>1120</v>
      </c>
      <c r="E90" s="45">
        <v>280</v>
      </c>
      <c r="F90" s="4">
        <f>SUM(B90:E90)</f>
        <v>2102.29</v>
      </c>
      <c r="G90" s="45">
        <v>33</v>
      </c>
      <c r="H90" s="45">
        <v>7</v>
      </c>
      <c r="I90" s="46">
        <v>280</v>
      </c>
      <c r="K90" s="6" t="s">
        <v>14</v>
      </c>
      <c r="L90" s="9">
        <v>9</v>
      </c>
      <c r="M90" s="9"/>
      <c r="N90" s="360">
        <f t="shared" si="19"/>
        <v>810</v>
      </c>
    </row>
    <row r="91" spans="1:14" ht="15" x14ac:dyDescent="0.2">
      <c r="A91" s="41">
        <f>A90+1</f>
        <v>43557</v>
      </c>
      <c r="B91" s="45">
        <v>140</v>
      </c>
      <c r="C91" s="45">
        <v>197.66</v>
      </c>
      <c r="D91" s="45">
        <v>810</v>
      </c>
      <c r="E91" s="45">
        <v>250</v>
      </c>
      <c r="F91" s="4">
        <f>SUM(B91:E91)</f>
        <v>1397.6599999999999</v>
      </c>
      <c r="G91" s="45">
        <v>26</v>
      </c>
      <c r="H91" s="45">
        <v>5</v>
      </c>
      <c r="I91" s="46">
        <v>250</v>
      </c>
    </row>
    <row r="92" spans="1:14" ht="15" x14ac:dyDescent="0.2">
      <c r="A92" s="41">
        <f t="shared" ref="A92:A101" si="21">A91+1</f>
        <v>43558</v>
      </c>
      <c r="B92" s="45">
        <v>340</v>
      </c>
      <c r="C92" s="45">
        <v>201.35</v>
      </c>
      <c r="D92" s="45">
        <v>490</v>
      </c>
      <c r="E92" s="45">
        <v>50</v>
      </c>
      <c r="F92" s="4">
        <f>SUM(B92:E92)</f>
        <v>1081.3499999999999</v>
      </c>
      <c r="G92" s="45">
        <v>20</v>
      </c>
      <c r="H92" s="45">
        <v>3</v>
      </c>
      <c r="I92" s="46">
        <v>50</v>
      </c>
    </row>
    <row r="93" spans="1:14" ht="21" x14ac:dyDescent="0.2">
      <c r="A93" s="41">
        <f t="shared" si="21"/>
        <v>43559</v>
      </c>
      <c r="B93" s="45">
        <v>400</v>
      </c>
      <c r="C93" s="45">
        <v>123.38</v>
      </c>
      <c r="D93" s="45">
        <v>1340</v>
      </c>
      <c r="E93" s="45">
        <v>290</v>
      </c>
      <c r="F93" s="4">
        <f>SUM(B93:E93)</f>
        <v>2153.38</v>
      </c>
      <c r="G93" s="45">
        <v>38</v>
      </c>
      <c r="H93" s="45">
        <v>3</v>
      </c>
      <c r="I93" s="46">
        <v>290</v>
      </c>
      <c r="K93" s="12"/>
      <c r="L93" s="615">
        <f>L94+M94</f>
        <v>89</v>
      </c>
      <c r="M93" s="615"/>
      <c r="N93" s="5"/>
    </row>
    <row r="94" spans="1:14" ht="16" thickBot="1" x14ac:dyDescent="0.25">
      <c r="A94" s="41">
        <f t="shared" si="21"/>
        <v>43560</v>
      </c>
      <c r="B94" s="67">
        <v>210</v>
      </c>
      <c r="C94" s="67">
        <v>326.82</v>
      </c>
      <c r="D94" s="67">
        <v>930</v>
      </c>
      <c r="E94" s="67">
        <v>100</v>
      </c>
      <c r="F94" s="4">
        <f>SUM(B94:E94)</f>
        <v>1566.82</v>
      </c>
      <c r="G94" s="67">
        <v>26</v>
      </c>
      <c r="H94" s="67">
        <v>5</v>
      </c>
      <c r="I94" s="68">
        <v>100</v>
      </c>
      <c r="K94" s="12"/>
      <c r="L94" s="357">
        <f>SUM(L96:L100)</f>
        <v>80</v>
      </c>
      <c r="M94" s="357">
        <f>SUM(M96:M100)</f>
        <v>9</v>
      </c>
      <c r="N94" s="364">
        <f>SUM(N96:N100)</f>
        <v>7846.38</v>
      </c>
    </row>
    <row r="95" spans="1:14" ht="15" x14ac:dyDescent="0.2">
      <c r="A95" s="405"/>
      <c r="B95" s="407">
        <f>SUM(B90:B94)</f>
        <v>1370</v>
      </c>
      <c r="C95" s="407">
        <f t="shared" ref="C95:H95" si="22">SUM(C90:C94)</f>
        <v>1271.5</v>
      </c>
      <c r="D95" s="407">
        <f t="shared" si="22"/>
        <v>4690</v>
      </c>
      <c r="E95" s="407">
        <f t="shared" si="22"/>
        <v>970</v>
      </c>
      <c r="F95" s="407">
        <f>SUM(F90:F94)</f>
        <v>8301.5</v>
      </c>
      <c r="G95" s="403">
        <f t="shared" si="22"/>
        <v>143</v>
      </c>
      <c r="H95" s="403">
        <f t="shared" si="22"/>
        <v>23</v>
      </c>
      <c r="I95" s="401">
        <f>SUM(I90:I94)</f>
        <v>970</v>
      </c>
      <c r="K95" s="374" t="s">
        <v>260</v>
      </c>
      <c r="L95" s="359">
        <v>90</v>
      </c>
      <c r="M95" s="359">
        <v>71.819999999999993</v>
      </c>
      <c r="N95" s="5"/>
    </row>
    <row r="96" spans="1:14" ht="16" thickBot="1" x14ac:dyDescent="0.25">
      <c r="A96" s="406"/>
      <c r="B96" s="408"/>
      <c r="C96" s="408"/>
      <c r="D96" s="408"/>
      <c r="E96" s="408"/>
      <c r="F96" s="408"/>
      <c r="G96" s="404"/>
      <c r="H96" s="404"/>
      <c r="I96" s="402"/>
      <c r="K96" s="176" t="s">
        <v>10</v>
      </c>
      <c r="L96" s="176">
        <v>7</v>
      </c>
      <c r="M96" s="176">
        <v>2</v>
      </c>
      <c r="N96" s="360">
        <f>L96*$L$95+M96*$M$95</f>
        <v>773.64</v>
      </c>
    </row>
    <row r="97" spans="1:14" ht="15" x14ac:dyDescent="0.2">
      <c r="A97" s="41">
        <f>A94+3</f>
        <v>43563</v>
      </c>
      <c r="B97" s="6">
        <v>540</v>
      </c>
      <c r="C97" s="6">
        <v>81.319999999999993</v>
      </c>
      <c r="D97" s="6">
        <v>550</v>
      </c>
      <c r="E97" s="6">
        <v>100</v>
      </c>
      <c r="F97" s="8">
        <f>SUM(B97:E97)</f>
        <v>1271.32</v>
      </c>
      <c r="G97" s="6">
        <v>21</v>
      </c>
      <c r="H97" s="6">
        <v>2</v>
      </c>
      <c r="I97" s="7">
        <v>100</v>
      </c>
      <c r="K97" s="176" t="s">
        <v>11</v>
      </c>
      <c r="L97" s="176">
        <v>24</v>
      </c>
      <c r="M97" s="176"/>
      <c r="N97" s="360">
        <f t="shared" ref="N97:N100" si="23">L97*$L$95+M97*$M$95</f>
        <v>2160</v>
      </c>
    </row>
    <row r="98" spans="1:14" ht="15" x14ac:dyDescent="0.2">
      <c r="A98" s="41">
        <f t="shared" si="21"/>
        <v>43564</v>
      </c>
      <c r="B98" s="45">
        <v>310</v>
      </c>
      <c r="C98" s="45">
        <v>81.319999999999993</v>
      </c>
      <c r="D98" s="45">
        <v>670</v>
      </c>
      <c r="E98" s="45">
        <v>50</v>
      </c>
      <c r="F98" s="8">
        <f>SUM(B98:E98)</f>
        <v>1111.32</v>
      </c>
      <c r="G98" s="45">
        <v>20</v>
      </c>
      <c r="H98" s="45">
        <v>2</v>
      </c>
      <c r="I98" s="46">
        <v>50</v>
      </c>
      <c r="K98" s="176" t="s">
        <v>12</v>
      </c>
      <c r="L98" s="176">
        <v>19</v>
      </c>
      <c r="M98" s="176">
        <v>4</v>
      </c>
      <c r="N98" s="360">
        <f t="shared" si="23"/>
        <v>1997.28</v>
      </c>
    </row>
    <row r="99" spans="1:14" ht="15" x14ac:dyDescent="0.2">
      <c r="A99" s="41">
        <f t="shared" si="21"/>
        <v>43565</v>
      </c>
      <c r="B99" s="45">
        <v>240</v>
      </c>
      <c r="C99" s="45">
        <v>242.88</v>
      </c>
      <c r="D99" s="45">
        <v>580</v>
      </c>
      <c r="E99" s="45">
        <v>0</v>
      </c>
      <c r="F99" s="8">
        <f>SUM(B99:E99)</f>
        <v>1062.8800000000001</v>
      </c>
      <c r="G99" s="45">
        <v>20</v>
      </c>
      <c r="H99" s="45">
        <v>6</v>
      </c>
      <c r="I99" s="46">
        <v>0</v>
      </c>
      <c r="K99" s="176" t="s">
        <v>13</v>
      </c>
      <c r="L99" s="176">
        <v>15</v>
      </c>
      <c r="M99" s="176">
        <v>3</v>
      </c>
      <c r="N99" s="360">
        <f t="shared" si="23"/>
        <v>1565.46</v>
      </c>
    </row>
    <row r="100" spans="1:14" ht="15" x14ac:dyDescent="0.2">
      <c r="A100" s="41">
        <f t="shared" si="21"/>
        <v>43566</v>
      </c>
      <c r="B100" s="45">
        <v>240</v>
      </c>
      <c r="C100" s="45">
        <v>316.05</v>
      </c>
      <c r="D100" s="45">
        <v>1220</v>
      </c>
      <c r="E100" s="45">
        <v>250</v>
      </c>
      <c r="F100" s="8">
        <f>SUM(B100:E100)</f>
        <v>2026.05</v>
      </c>
      <c r="G100" s="45">
        <v>33</v>
      </c>
      <c r="H100" s="45">
        <v>7</v>
      </c>
      <c r="I100" s="46">
        <v>250</v>
      </c>
      <c r="K100" s="176" t="s">
        <v>14</v>
      </c>
      <c r="L100" s="176">
        <v>15</v>
      </c>
      <c r="M100" s="176"/>
      <c r="N100" s="360">
        <f t="shared" si="23"/>
        <v>1350</v>
      </c>
    </row>
    <row r="101" spans="1:14" ht="16" thickBot="1" x14ac:dyDescent="0.25">
      <c r="A101" s="41">
        <f t="shared" si="21"/>
        <v>43567</v>
      </c>
      <c r="B101" s="45">
        <v>420</v>
      </c>
      <c r="C101" s="45">
        <v>376.11</v>
      </c>
      <c r="D101" s="45">
        <v>530</v>
      </c>
      <c r="E101" s="45">
        <v>50</v>
      </c>
      <c r="F101" s="8">
        <f>SUM(B101:E101)</f>
        <v>1376.1100000000001</v>
      </c>
      <c r="G101" s="45">
        <v>21</v>
      </c>
      <c r="H101" s="45">
        <v>7</v>
      </c>
      <c r="I101" s="46">
        <v>50</v>
      </c>
    </row>
    <row r="102" spans="1:14" ht="21" x14ac:dyDescent="0.2">
      <c r="A102" s="405"/>
      <c r="B102" s="407">
        <f t="shared" ref="B102:I102" si="24">SUM(B97:B101)</f>
        <v>1750</v>
      </c>
      <c r="C102" s="407">
        <f t="shared" si="24"/>
        <v>1097.6799999999998</v>
      </c>
      <c r="D102" s="407">
        <f t="shared" si="24"/>
        <v>3550</v>
      </c>
      <c r="E102" s="407">
        <f t="shared" si="24"/>
        <v>450</v>
      </c>
      <c r="F102" s="407">
        <f t="shared" si="24"/>
        <v>6847.68</v>
      </c>
      <c r="G102" s="403">
        <f t="shared" si="24"/>
        <v>115</v>
      </c>
      <c r="H102" s="403">
        <f t="shared" si="24"/>
        <v>24</v>
      </c>
      <c r="I102" s="409">
        <f t="shared" si="24"/>
        <v>450</v>
      </c>
      <c r="K102" s="12"/>
      <c r="L102" s="615">
        <f>L103+M103</f>
        <v>59</v>
      </c>
      <c r="M102" s="615"/>
      <c r="N102" s="5"/>
    </row>
    <row r="103" spans="1:14" ht="20" thickBot="1" x14ac:dyDescent="0.3">
      <c r="A103" s="406"/>
      <c r="B103" s="408"/>
      <c r="C103" s="408"/>
      <c r="D103" s="408"/>
      <c r="E103" s="408"/>
      <c r="F103" s="408"/>
      <c r="G103" s="404"/>
      <c r="H103" s="404"/>
      <c r="I103" s="410"/>
      <c r="K103" s="12"/>
      <c r="L103" s="357">
        <f>SUM(L105:L109)</f>
        <v>52</v>
      </c>
      <c r="M103" s="357">
        <f>SUM(M105:M109)</f>
        <v>7</v>
      </c>
      <c r="N103" s="358">
        <f>SUM(N105:N109)</f>
        <v>5182.74</v>
      </c>
    </row>
    <row r="104" spans="1:14" ht="15" x14ac:dyDescent="0.2">
      <c r="A104" s="47">
        <f>A101+3</f>
        <v>43570</v>
      </c>
      <c r="B104" s="6">
        <v>140</v>
      </c>
      <c r="C104" s="6">
        <v>273.99</v>
      </c>
      <c r="D104" s="6">
        <v>1200</v>
      </c>
      <c r="E104" s="6">
        <v>240</v>
      </c>
      <c r="F104" s="53">
        <f>SUM(B104:E104)</f>
        <v>1853.99</v>
      </c>
      <c r="G104" s="6">
        <v>32</v>
      </c>
      <c r="H104" s="6">
        <v>6</v>
      </c>
      <c r="I104" s="6">
        <v>240</v>
      </c>
      <c r="K104" s="374" t="s">
        <v>262</v>
      </c>
      <c r="L104" s="359">
        <v>90</v>
      </c>
      <c r="M104" s="359">
        <v>71.819999999999993</v>
      </c>
      <c r="N104" s="5"/>
    </row>
    <row r="105" spans="1:14" ht="15" x14ac:dyDescent="0.2">
      <c r="A105" s="47">
        <f>A104+1</f>
        <v>43571</v>
      </c>
      <c r="B105" s="45">
        <v>240</v>
      </c>
      <c r="C105" s="45">
        <f>302.26-12.2</f>
        <v>290.06</v>
      </c>
      <c r="D105" s="45">
        <v>1150</v>
      </c>
      <c r="E105" s="45">
        <v>12.2</v>
      </c>
      <c r="F105" s="53">
        <f>SUM(B105:E105)</f>
        <v>1692.26</v>
      </c>
      <c r="G105" s="45">
        <v>29</v>
      </c>
      <c r="H105" s="45">
        <v>6</v>
      </c>
      <c r="I105" s="45">
        <v>12.2</v>
      </c>
      <c r="K105" s="176" t="s">
        <v>10</v>
      </c>
      <c r="L105" s="176">
        <v>16</v>
      </c>
      <c r="M105" s="176">
        <v>2</v>
      </c>
      <c r="N105" s="360">
        <f>L105*$L$104+M105*$M$104</f>
        <v>1583.6399999999999</v>
      </c>
    </row>
    <row r="106" spans="1:14" ht="15" x14ac:dyDescent="0.2">
      <c r="A106" s="47">
        <f>A105+1</f>
        <v>43572</v>
      </c>
      <c r="B106" s="45">
        <v>340</v>
      </c>
      <c r="C106" s="45">
        <v>419.28</v>
      </c>
      <c r="D106" s="45">
        <v>450</v>
      </c>
      <c r="E106" s="45">
        <v>0</v>
      </c>
      <c r="F106" s="53">
        <f>SUM(B106:E106)</f>
        <v>1209.28</v>
      </c>
      <c r="G106" s="45">
        <v>24</v>
      </c>
      <c r="H106" s="45">
        <v>10</v>
      </c>
      <c r="I106" s="45">
        <v>0</v>
      </c>
      <c r="K106" s="176" t="s">
        <v>11</v>
      </c>
      <c r="L106" s="176"/>
      <c r="M106" s="176"/>
      <c r="N106" s="360">
        <f t="shared" ref="N106:N109" si="25">L106*$L$104+M106*$M$104</f>
        <v>0</v>
      </c>
    </row>
    <row r="107" spans="1:14" ht="15" x14ac:dyDescent="0.2">
      <c r="A107" s="47">
        <f>A106+1</f>
        <v>43573</v>
      </c>
      <c r="B107" s="45">
        <v>490</v>
      </c>
      <c r="C107" s="45">
        <v>249.3</v>
      </c>
      <c r="D107" s="45">
        <v>810</v>
      </c>
      <c r="E107" s="45">
        <v>190</v>
      </c>
      <c r="F107" s="69">
        <f>SUM(B107:E107)</f>
        <v>1739.3</v>
      </c>
      <c r="G107" s="45">
        <v>32</v>
      </c>
      <c r="H107" s="45">
        <v>6</v>
      </c>
      <c r="I107" s="45">
        <v>200</v>
      </c>
      <c r="K107" s="176" t="s">
        <v>12</v>
      </c>
      <c r="L107" s="176">
        <v>26</v>
      </c>
      <c r="M107" s="176">
        <v>3</v>
      </c>
      <c r="N107" s="360">
        <f t="shared" si="25"/>
        <v>2555.46</v>
      </c>
    </row>
    <row r="108" spans="1:14" ht="16" thickBot="1" x14ac:dyDescent="0.25">
      <c r="A108" s="47">
        <f>A107+1</f>
        <v>43574</v>
      </c>
      <c r="B108" s="67">
        <v>310</v>
      </c>
      <c r="C108" s="67">
        <v>305.42</v>
      </c>
      <c r="D108" s="67">
        <v>990</v>
      </c>
      <c r="E108" s="67">
        <v>50</v>
      </c>
      <c r="F108" s="69">
        <f>SUM(B108:E108)</f>
        <v>1655.42</v>
      </c>
      <c r="G108" s="67">
        <v>27</v>
      </c>
      <c r="H108" s="67">
        <v>6</v>
      </c>
      <c r="I108" s="67">
        <v>50</v>
      </c>
      <c r="K108" s="176" t="s">
        <v>13</v>
      </c>
      <c r="L108" s="176">
        <v>10</v>
      </c>
      <c r="M108" s="176">
        <v>2</v>
      </c>
      <c r="N108" s="360">
        <f t="shared" si="25"/>
        <v>1043.6399999999999</v>
      </c>
    </row>
    <row r="109" spans="1:14" ht="15" x14ac:dyDescent="0.2">
      <c r="A109" s="433"/>
      <c r="B109" s="412">
        <f t="shared" ref="B109:I109" si="26">SUM(B104:B108)</f>
        <v>1520</v>
      </c>
      <c r="C109" s="412">
        <f t="shared" si="26"/>
        <v>1538.05</v>
      </c>
      <c r="D109" s="412">
        <f t="shared" si="26"/>
        <v>4600</v>
      </c>
      <c r="E109" s="412">
        <f t="shared" si="26"/>
        <v>492.2</v>
      </c>
      <c r="F109" s="407">
        <f t="shared" si="26"/>
        <v>8150.25</v>
      </c>
      <c r="G109" s="435">
        <f t="shared" si="26"/>
        <v>144</v>
      </c>
      <c r="H109" s="403">
        <f t="shared" si="26"/>
        <v>34</v>
      </c>
      <c r="I109" s="412">
        <f t="shared" si="26"/>
        <v>502.2</v>
      </c>
      <c r="K109" s="176" t="s">
        <v>14</v>
      </c>
      <c r="L109" s="176"/>
      <c r="M109" s="176"/>
      <c r="N109" s="360">
        <f t="shared" si="25"/>
        <v>0</v>
      </c>
    </row>
    <row r="110" spans="1:14" ht="14" thickBot="1" x14ac:dyDescent="0.2">
      <c r="A110" s="434"/>
      <c r="B110" s="413"/>
      <c r="C110" s="413"/>
      <c r="D110" s="413"/>
      <c r="E110" s="413"/>
      <c r="F110" s="408"/>
      <c r="G110" s="436"/>
      <c r="H110" s="404"/>
      <c r="I110" s="413"/>
    </row>
    <row r="111" spans="1:14" ht="21" x14ac:dyDescent="0.2">
      <c r="A111" s="47">
        <f>A108+3</f>
        <v>43577</v>
      </c>
      <c r="B111" s="42"/>
      <c r="C111" s="42"/>
      <c r="D111" s="42"/>
      <c r="E111" s="42"/>
      <c r="F111" s="70">
        <f>SUM(B111:E111)</f>
        <v>0</v>
      </c>
      <c r="G111" s="42"/>
      <c r="H111" s="42"/>
      <c r="I111" s="44"/>
      <c r="K111" s="12"/>
      <c r="L111" s="615">
        <f>L112+M112</f>
        <v>51</v>
      </c>
      <c r="M111" s="615"/>
      <c r="N111" s="5"/>
    </row>
    <row r="112" spans="1:14" ht="20" thickBot="1" x14ac:dyDescent="0.3">
      <c r="A112" s="52">
        <f>A111+1</f>
        <v>43578</v>
      </c>
      <c r="B112" s="45">
        <v>590</v>
      </c>
      <c r="C112" s="45">
        <v>202.94</v>
      </c>
      <c r="D112" s="45">
        <v>790</v>
      </c>
      <c r="E112" s="45">
        <v>0</v>
      </c>
      <c r="F112" s="71">
        <f>SUM(B112:E112)</f>
        <v>1582.94</v>
      </c>
      <c r="G112" s="45">
        <v>32</v>
      </c>
      <c r="H112" s="45">
        <v>5</v>
      </c>
      <c r="I112" s="45">
        <v>0</v>
      </c>
      <c r="K112" s="12"/>
      <c r="L112" s="357">
        <f>SUM(L114:L118)</f>
        <v>48</v>
      </c>
      <c r="M112" s="357">
        <f>SUM(M114:M118)</f>
        <v>3</v>
      </c>
      <c r="N112" s="358">
        <f>SUM(N114:N118)</f>
        <v>4535.46</v>
      </c>
    </row>
    <row r="113" spans="1:14" ht="16" thickBot="1" x14ac:dyDescent="0.25">
      <c r="A113" s="52">
        <f>A112+1</f>
        <v>43579</v>
      </c>
      <c r="B113" s="45">
        <v>250</v>
      </c>
      <c r="C113" s="45">
        <v>347.52</v>
      </c>
      <c r="D113" s="45">
        <v>510</v>
      </c>
      <c r="E113" s="45">
        <v>0</v>
      </c>
      <c r="F113" s="10">
        <f>SUM(B113:E113)</f>
        <v>1107.52</v>
      </c>
      <c r="G113" s="9">
        <v>25</v>
      </c>
      <c r="H113" s="9">
        <v>10</v>
      </c>
      <c r="I113" s="72">
        <v>0</v>
      </c>
      <c r="K113" s="374" t="s">
        <v>279</v>
      </c>
      <c r="L113" s="359">
        <v>90</v>
      </c>
      <c r="M113" s="359">
        <v>71.819999999999993</v>
      </c>
      <c r="N113" s="5"/>
    </row>
    <row r="114" spans="1:14" ht="16" thickBot="1" x14ac:dyDescent="0.25">
      <c r="A114" s="52">
        <f>A113+1</f>
        <v>43580</v>
      </c>
      <c r="B114" s="67">
        <v>480</v>
      </c>
      <c r="C114" s="67">
        <v>298.93</v>
      </c>
      <c r="D114" s="67">
        <v>662.2</v>
      </c>
      <c r="E114" s="67">
        <v>270</v>
      </c>
      <c r="F114" s="34">
        <f>SUM(B114:E114)</f>
        <v>1711.13</v>
      </c>
      <c r="G114" s="67">
        <v>33</v>
      </c>
      <c r="H114" s="67">
        <v>7</v>
      </c>
      <c r="I114" s="68">
        <v>270</v>
      </c>
      <c r="K114" s="176" t="s">
        <v>10</v>
      </c>
      <c r="L114" s="178"/>
      <c r="M114" s="178"/>
      <c r="N114" s="203">
        <f>L114*$L$113+M114*$M$113</f>
        <v>0</v>
      </c>
    </row>
    <row r="115" spans="1:14" ht="16" thickBot="1" x14ac:dyDescent="0.25">
      <c r="A115" s="73">
        <f>A114+1</f>
        <v>43581</v>
      </c>
      <c r="B115" s="45">
        <v>90</v>
      </c>
      <c r="C115" s="45">
        <v>124.78</v>
      </c>
      <c r="D115" s="45">
        <v>1070</v>
      </c>
      <c r="E115" s="45">
        <v>240</v>
      </c>
      <c r="F115" s="34">
        <f>SUM(B115:E115)</f>
        <v>1524.78</v>
      </c>
      <c r="G115" s="45">
        <v>26</v>
      </c>
      <c r="H115" s="45">
        <v>3</v>
      </c>
      <c r="I115" s="45">
        <v>240</v>
      </c>
      <c r="K115" s="176" t="s">
        <v>11</v>
      </c>
      <c r="L115" s="176">
        <v>28</v>
      </c>
      <c r="M115" s="176">
        <v>1</v>
      </c>
      <c r="N115" s="360">
        <f t="shared" ref="N115:N118" si="27">L115*$L$113+M115*$M$113</f>
        <v>2591.8200000000002</v>
      </c>
    </row>
    <row r="116" spans="1:14" ht="15" x14ac:dyDescent="0.2">
      <c r="A116" s="433"/>
      <c r="B116" s="495">
        <f t="shared" ref="B116:I116" si="28">SUM(B111:B115)</f>
        <v>1410</v>
      </c>
      <c r="C116" s="437">
        <f t="shared" si="28"/>
        <v>974.17000000000007</v>
      </c>
      <c r="D116" s="437">
        <f t="shared" si="28"/>
        <v>3032.2</v>
      </c>
      <c r="E116" s="437">
        <f t="shared" si="28"/>
        <v>510</v>
      </c>
      <c r="F116" s="412">
        <f t="shared" si="28"/>
        <v>5926.37</v>
      </c>
      <c r="G116" s="435">
        <f t="shared" si="28"/>
        <v>116</v>
      </c>
      <c r="H116" s="435">
        <f t="shared" si="28"/>
        <v>25</v>
      </c>
      <c r="I116" s="437">
        <f t="shared" si="28"/>
        <v>510</v>
      </c>
      <c r="K116" s="176" t="s">
        <v>12</v>
      </c>
      <c r="L116" s="176">
        <v>16</v>
      </c>
      <c r="M116" s="176">
        <v>2</v>
      </c>
      <c r="N116" s="360">
        <f t="shared" si="27"/>
        <v>1583.6399999999999</v>
      </c>
    </row>
    <row r="117" spans="1:14" ht="16" thickBot="1" x14ac:dyDescent="0.25">
      <c r="A117" s="434"/>
      <c r="B117" s="496"/>
      <c r="C117" s="413"/>
      <c r="D117" s="413"/>
      <c r="E117" s="413"/>
      <c r="F117" s="413"/>
      <c r="G117" s="436"/>
      <c r="H117" s="436"/>
      <c r="I117" s="413"/>
      <c r="K117" s="176" t="s">
        <v>13</v>
      </c>
      <c r="L117" s="176">
        <v>4</v>
      </c>
      <c r="M117" s="176">
        <v>0</v>
      </c>
      <c r="N117" s="360">
        <f t="shared" si="27"/>
        <v>360</v>
      </c>
    </row>
    <row r="118" spans="1:14" ht="16" thickBot="1" x14ac:dyDescent="0.25">
      <c r="A118" s="52">
        <f>A115+3</f>
        <v>43584</v>
      </c>
      <c r="B118" s="67">
        <v>380</v>
      </c>
      <c r="C118" s="67">
        <v>141.38</v>
      </c>
      <c r="D118" s="67">
        <v>1140</v>
      </c>
      <c r="E118" s="67">
        <v>220</v>
      </c>
      <c r="F118" s="34">
        <f>SUM(B118:E118)</f>
        <v>1881.38</v>
      </c>
      <c r="G118" s="45">
        <v>32</v>
      </c>
      <c r="H118" s="45">
        <v>2</v>
      </c>
      <c r="I118" s="67">
        <v>210</v>
      </c>
      <c r="K118" s="176" t="s">
        <v>14</v>
      </c>
      <c r="L118" s="178"/>
      <c r="M118" s="178"/>
      <c r="N118" s="203">
        <f t="shared" si="27"/>
        <v>0</v>
      </c>
    </row>
    <row r="119" spans="1:14" ht="16" thickBot="1" x14ac:dyDescent="0.25">
      <c r="A119" s="52">
        <f>A118+1</f>
        <v>43585</v>
      </c>
      <c r="B119" s="67">
        <v>270</v>
      </c>
      <c r="C119" s="67">
        <v>272.23</v>
      </c>
      <c r="D119" s="67">
        <v>470</v>
      </c>
      <c r="E119" s="67">
        <v>0</v>
      </c>
      <c r="F119" s="34">
        <f>SUM(B119:E119)</f>
        <v>1012.23</v>
      </c>
      <c r="G119" s="45">
        <v>20</v>
      </c>
      <c r="H119" s="45">
        <v>6</v>
      </c>
      <c r="I119" s="67">
        <v>0</v>
      </c>
    </row>
    <row r="120" spans="1:14" ht="15" x14ac:dyDescent="0.2">
      <c r="A120" s="12"/>
      <c r="B120" s="412">
        <f t="shared" ref="B120:I120" si="29">SUM(B118:B119)</f>
        <v>650</v>
      </c>
      <c r="C120" s="412">
        <f t="shared" si="29"/>
        <v>413.61</v>
      </c>
      <c r="D120" s="412">
        <f t="shared" si="29"/>
        <v>1610</v>
      </c>
      <c r="E120" s="412">
        <f t="shared" si="29"/>
        <v>220</v>
      </c>
      <c r="F120" s="412">
        <f t="shared" si="29"/>
        <v>2893.61</v>
      </c>
      <c r="G120" s="435">
        <f t="shared" si="29"/>
        <v>52</v>
      </c>
      <c r="H120" s="435">
        <f t="shared" si="29"/>
        <v>8</v>
      </c>
      <c r="I120" s="437">
        <f t="shared" si="29"/>
        <v>210</v>
      </c>
    </row>
    <row r="121" spans="1:14" ht="16" thickBot="1" x14ac:dyDescent="0.25">
      <c r="A121" s="5"/>
      <c r="B121" s="413"/>
      <c r="C121" s="413"/>
      <c r="D121" s="413"/>
      <c r="E121" s="413"/>
      <c r="F121" s="413"/>
      <c r="G121" s="436"/>
      <c r="H121" s="436"/>
      <c r="I121" s="413"/>
    </row>
    <row r="122" spans="1:14" ht="15" x14ac:dyDescent="0.2">
      <c r="A122" s="41">
        <v>43586</v>
      </c>
      <c r="B122" s="65"/>
      <c r="C122" s="65"/>
      <c r="D122" s="65"/>
      <c r="E122" s="65"/>
      <c r="F122" s="43">
        <f>SUM(B122:E122)</f>
        <v>0</v>
      </c>
      <c r="G122" s="65"/>
      <c r="H122" s="65"/>
      <c r="I122" s="66"/>
    </row>
    <row r="123" spans="1:14" ht="15" x14ac:dyDescent="0.2">
      <c r="A123" s="41">
        <f t="shared" ref="A123:A131" si="30">A122+1</f>
        <v>43587</v>
      </c>
      <c r="B123" s="45">
        <v>460</v>
      </c>
      <c r="C123" s="45">
        <v>304.02</v>
      </c>
      <c r="D123" s="45">
        <v>1210</v>
      </c>
      <c r="E123" s="45">
        <v>100</v>
      </c>
      <c r="F123" s="74">
        <f>SUM(B123:E123)</f>
        <v>2074.02</v>
      </c>
      <c r="G123" s="45">
        <v>35</v>
      </c>
      <c r="H123" s="45">
        <v>6</v>
      </c>
      <c r="I123" s="46">
        <v>100</v>
      </c>
    </row>
    <row r="124" spans="1:14" ht="16" thickBot="1" x14ac:dyDescent="0.25">
      <c r="A124" s="41">
        <f t="shared" si="30"/>
        <v>43588</v>
      </c>
      <c r="B124" s="45">
        <v>150</v>
      </c>
      <c r="C124" s="45">
        <v>222.7</v>
      </c>
      <c r="D124" s="45">
        <v>680</v>
      </c>
      <c r="E124" s="45">
        <v>430</v>
      </c>
      <c r="F124" s="74">
        <f>SUM(B124:E124)</f>
        <v>1482.7</v>
      </c>
      <c r="G124" s="45">
        <v>25</v>
      </c>
      <c r="H124" s="45">
        <v>4</v>
      </c>
      <c r="I124" s="46">
        <v>440</v>
      </c>
    </row>
    <row r="125" spans="1:14" x14ac:dyDescent="0.15">
      <c r="A125" s="405"/>
      <c r="B125" s="499">
        <f t="shared" ref="B125:I125" si="31">SUM(B122:B124)</f>
        <v>610</v>
      </c>
      <c r="C125" s="499">
        <f t="shared" si="31"/>
        <v>526.72</v>
      </c>
      <c r="D125" s="499">
        <f t="shared" si="31"/>
        <v>1890</v>
      </c>
      <c r="E125" s="499">
        <f t="shared" si="31"/>
        <v>530</v>
      </c>
      <c r="F125" s="499">
        <f t="shared" si="31"/>
        <v>3556.7200000000003</v>
      </c>
      <c r="G125" s="501">
        <f t="shared" si="31"/>
        <v>60</v>
      </c>
      <c r="H125" s="501">
        <f t="shared" si="31"/>
        <v>10</v>
      </c>
      <c r="I125" s="503">
        <f t="shared" si="31"/>
        <v>540</v>
      </c>
    </row>
    <row r="126" spans="1:14" ht="14" thickBot="1" x14ac:dyDescent="0.2">
      <c r="A126" s="406"/>
      <c r="B126" s="500"/>
      <c r="C126" s="500"/>
      <c r="D126" s="500"/>
      <c r="E126" s="500"/>
      <c r="F126" s="500"/>
      <c r="G126" s="502"/>
      <c r="H126" s="502"/>
      <c r="I126" s="504"/>
    </row>
    <row r="127" spans="1:14" ht="15" x14ac:dyDescent="0.2">
      <c r="A127" s="41">
        <f>A124+3</f>
        <v>43591</v>
      </c>
      <c r="B127" s="6">
        <v>340</v>
      </c>
      <c r="C127" s="6">
        <v>81.319999999999993</v>
      </c>
      <c r="D127" s="6">
        <v>480</v>
      </c>
      <c r="E127" s="6">
        <v>200</v>
      </c>
      <c r="F127" s="8">
        <f>SUM(B127:E127)</f>
        <v>1101.32</v>
      </c>
      <c r="G127" s="45">
        <v>21</v>
      </c>
      <c r="H127" s="45">
        <v>2</v>
      </c>
      <c r="I127" s="46">
        <v>200</v>
      </c>
    </row>
    <row r="128" spans="1:14" ht="15" x14ac:dyDescent="0.2">
      <c r="A128" s="41">
        <f t="shared" si="30"/>
        <v>43592</v>
      </c>
      <c r="B128" s="6">
        <v>100</v>
      </c>
      <c r="C128" s="6">
        <v>121.98</v>
      </c>
      <c r="D128" s="6">
        <v>680</v>
      </c>
      <c r="E128" s="6">
        <v>0</v>
      </c>
      <c r="F128" s="8">
        <f>SUM(B128:E128)</f>
        <v>901.98</v>
      </c>
      <c r="G128" s="45">
        <v>18</v>
      </c>
      <c r="H128" s="45">
        <v>3</v>
      </c>
      <c r="I128" s="46">
        <v>0</v>
      </c>
    </row>
    <row r="129" spans="1:9" ht="15" x14ac:dyDescent="0.2">
      <c r="A129" s="41">
        <f t="shared" si="30"/>
        <v>43593</v>
      </c>
      <c r="B129" s="42"/>
      <c r="C129" s="42"/>
      <c r="D129" s="42"/>
      <c r="E129" s="42"/>
      <c r="F129" s="43">
        <f>SUM(B129:E129)</f>
        <v>0</v>
      </c>
      <c r="G129" s="65"/>
      <c r="H129" s="65"/>
      <c r="I129" s="66"/>
    </row>
    <row r="130" spans="1:9" ht="15" x14ac:dyDescent="0.2">
      <c r="A130" s="41">
        <f t="shared" si="30"/>
        <v>43594</v>
      </c>
      <c r="B130" s="6">
        <v>300</v>
      </c>
      <c r="C130" s="6">
        <v>38.9</v>
      </c>
      <c r="D130" s="6">
        <v>1410</v>
      </c>
      <c r="E130" s="6">
        <v>100</v>
      </c>
      <c r="F130" s="8">
        <f>SUM(B130:E130)</f>
        <v>1848.9</v>
      </c>
      <c r="G130" s="45">
        <v>33</v>
      </c>
      <c r="H130" s="45">
        <v>1</v>
      </c>
      <c r="I130" s="46">
        <v>100</v>
      </c>
    </row>
    <row r="131" spans="1:9" ht="16" thickBot="1" x14ac:dyDescent="0.25">
      <c r="A131" s="41">
        <f t="shared" si="30"/>
        <v>43595</v>
      </c>
      <c r="B131" s="6">
        <v>160</v>
      </c>
      <c r="C131" s="6">
        <v>81.319999999999993</v>
      </c>
      <c r="D131" s="6">
        <v>600</v>
      </c>
      <c r="E131" s="6">
        <v>100</v>
      </c>
      <c r="F131" s="8">
        <f>SUM(B131:E131)</f>
        <v>941.31999999999994</v>
      </c>
      <c r="G131" s="45">
        <v>14</v>
      </c>
      <c r="H131" s="45">
        <v>2</v>
      </c>
      <c r="I131" s="46">
        <v>100</v>
      </c>
    </row>
    <row r="132" spans="1:9" x14ac:dyDescent="0.15">
      <c r="A132" s="405"/>
      <c r="B132" s="407">
        <f>SUM(B127:B131)</f>
        <v>900</v>
      </c>
      <c r="C132" s="407">
        <f t="shared" ref="C132:I132" si="32">SUM(C127:C131)</f>
        <v>323.52</v>
      </c>
      <c r="D132" s="407">
        <f t="shared" si="32"/>
        <v>3170</v>
      </c>
      <c r="E132" s="401">
        <f t="shared" si="32"/>
        <v>400</v>
      </c>
      <c r="F132" s="407">
        <f t="shared" si="32"/>
        <v>4793.5199999999995</v>
      </c>
      <c r="G132" s="403">
        <f t="shared" si="32"/>
        <v>86</v>
      </c>
      <c r="H132" s="403">
        <f t="shared" si="32"/>
        <v>8</v>
      </c>
      <c r="I132" s="401">
        <f t="shared" si="32"/>
        <v>400</v>
      </c>
    </row>
    <row r="133" spans="1:9" ht="14" thickBot="1" x14ac:dyDescent="0.2">
      <c r="A133" s="406"/>
      <c r="B133" s="408"/>
      <c r="C133" s="408"/>
      <c r="D133" s="408"/>
      <c r="E133" s="402"/>
      <c r="F133" s="408"/>
      <c r="G133" s="404"/>
      <c r="H133" s="404"/>
      <c r="I133" s="402"/>
    </row>
    <row r="134" spans="1:9" ht="15" x14ac:dyDescent="0.2">
      <c r="A134" s="47">
        <f>A131+3</f>
        <v>43598</v>
      </c>
      <c r="B134" s="24">
        <v>520</v>
      </c>
      <c r="C134" s="6">
        <v>217.42</v>
      </c>
      <c r="D134" s="6">
        <v>1270</v>
      </c>
      <c r="E134" s="6">
        <v>100</v>
      </c>
      <c r="F134" s="8">
        <f>SUM(B134:E134)</f>
        <v>2107.42</v>
      </c>
      <c r="G134" s="6">
        <v>37</v>
      </c>
      <c r="H134" s="6">
        <v>5</v>
      </c>
      <c r="I134" s="7">
        <v>100</v>
      </c>
    </row>
    <row r="135" spans="1:9" ht="15" x14ac:dyDescent="0.2">
      <c r="A135" s="47">
        <f>A134+1</f>
        <v>43599</v>
      </c>
      <c r="B135" s="45">
        <v>100</v>
      </c>
      <c r="C135" s="45">
        <v>179.88</v>
      </c>
      <c r="D135" s="45">
        <v>652.62</v>
      </c>
      <c r="E135" s="45">
        <v>132.19999999999999</v>
      </c>
      <c r="F135" s="8">
        <f>SUM(B135:E135)</f>
        <v>1064.7</v>
      </c>
      <c r="G135" s="45">
        <v>22</v>
      </c>
      <c r="H135" s="45">
        <v>5</v>
      </c>
      <c r="I135" s="46">
        <v>130</v>
      </c>
    </row>
    <row r="136" spans="1:9" ht="15" x14ac:dyDescent="0.2">
      <c r="A136" s="47">
        <f>A135+1</f>
        <v>43600</v>
      </c>
      <c r="B136" s="45">
        <v>320</v>
      </c>
      <c r="C136" s="45">
        <v>386.78</v>
      </c>
      <c r="D136" s="45">
        <v>220</v>
      </c>
      <c r="E136" s="45">
        <v>250</v>
      </c>
      <c r="F136" s="8">
        <f>SUM(B136:E136)</f>
        <v>1176.78</v>
      </c>
      <c r="G136" s="45">
        <v>26</v>
      </c>
      <c r="H136" s="45">
        <v>10</v>
      </c>
      <c r="I136" s="46">
        <v>250</v>
      </c>
    </row>
    <row r="137" spans="1:9" ht="15" x14ac:dyDescent="0.2">
      <c r="A137" s="47">
        <f>A136+1</f>
        <v>43601</v>
      </c>
      <c r="B137" s="45">
        <v>330</v>
      </c>
      <c r="C137" s="45">
        <v>167.98</v>
      </c>
      <c r="D137" s="45">
        <v>1020</v>
      </c>
      <c r="E137" s="45">
        <v>280</v>
      </c>
      <c r="F137" s="8">
        <f>SUM(B137:E137)</f>
        <v>1797.98</v>
      </c>
      <c r="G137" s="6">
        <v>34</v>
      </c>
      <c r="H137" s="6">
        <v>4</v>
      </c>
      <c r="I137" s="7">
        <v>380</v>
      </c>
    </row>
    <row r="138" spans="1:9" ht="16" thickBot="1" x14ac:dyDescent="0.25">
      <c r="A138" s="47">
        <f>A135+3</f>
        <v>43602</v>
      </c>
      <c r="B138" s="45">
        <v>350</v>
      </c>
      <c r="C138" s="45">
        <v>152.01</v>
      </c>
      <c r="D138" s="45">
        <v>740</v>
      </c>
      <c r="E138" s="45">
        <v>100</v>
      </c>
      <c r="F138" s="8">
        <f>SUM(B138:E138)</f>
        <v>1342.01</v>
      </c>
      <c r="G138" s="45">
        <v>22</v>
      </c>
      <c r="H138" s="45">
        <v>3</v>
      </c>
      <c r="I138" s="46">
        <v>90</v>
      </c>
    </row>
    <row r="139" spans="1:9" x14ac:dyDescent="0.15">
      <c r="A139" s="423"/>
      <c r="B139" s="407">
        <f>SUM(B134:B138)</f>
        <v>1620</v>
      </c>
      <c r="C139" s="407">
        <f>SUM(C134:C138)</f>
        <v>1104.07</v>
      </c>
      <c r="D139" s="407">
        <f t="shared" ref="D139:I139" si="33">SUM(D134:D138)</f>
        <v>3902.62</v>
      </c>
      <c r="E139" s="407">
        <f t="shared" si="33"/>
        <v>862.2</v>
      </c>
      <c r="F139" s="407">
        <f t="shared" si="33"/>
        <v>7488.8899999999994</v>
      </c>
      <c r="G139" s="439">
        <f t="shared" si="33"/>
        <v>141</v>
      </c>
      <c r="H139" s="439">
        <f t="shared" si="33"/>
        <v>27</v>
      </c>
      <c r="I139" s="401">
        <f t="shared" si="33"/>
        <v>950</v>
      </c>
    </row>
    <row r="140" spans="1:9" ht="14" thickBot="1" x14ac:dyDescent="0.2">
      <c r="A140" s="438"/>
      <c r="B140" s="408"/>
      <c r="C140" s="408"/>
      <c r="D140" s="408"/>
      <c r="E140" s="408"/>
      <c r="F140" s="408"/>
      <c r="G140" s="420"/>
      <c r="H140" s="420"/>
      <c r="I140" s="402"/>
    </row>
    <row r="141" spans="1:9" ht="15" x14ac:dyDescent="0.2">
      <c r="A141" s="47">
        <f>A138+3</f>
        <v>43605</v>
      </c>
      <c r="B141" s="24">
        <v>120</v>
      </c>
      <c r="C141" s="6">
        <v>141.32</v>
      </c>
      <c r="D141" s="6">
        <v>750</v>
      </c>
      <c r="E141" s="6">
        <v>50</v>
      </c>
      <c r="F141" s="8">
        <f>SUM(B141:E141)</f>
        <v>1061.32</v>
      </c>
      <c r="G141" s="9">
        <v>20</v>
      </c>
      <c r="H141" s="9">
        <v>6</v>
      </c>
      <c r="I141" s="35">
        <v>50</v>
      </c>
    </row>
    <row r="142" spans="1:9" ht="15" x14ac:dyDescent="0.2">
      <c r="A142" s="47">
        <f>A141+1</f>
        <v>43606</v>
      </c>
      <c r="B142" s="6">
        <v>180</v>
      </c>
      <c r="C142" s="6">
        <v>150.25</v>
      </c>
      <c r="D142" s="6">
        <v>640</v>
      </c>
      <c r="E142" s="6">
        <v>50</v>
      </c>
      <c r="F142" s="8">
        <f>SUM(B142:E142)</f>
        <v>1020.25</v>
      </c>
      <c r="G142" s="9">
        <v>19</v>
      </c>
      <c r="H142" s="9">
        <v>3</v>
      </c>
      <c r="I142" s="35">
        <v>50</v>
      </c>
    </row>
    <row r="143" spans="1:9" ht="15" x14ac:dyDescent="0.2">
      <c r="A143" s="47">
        <f>A142+1</f>
        <v>43607</v>
      </c>
      <c r="B143" s="6">
        <v>100</v>
      </c>
      <c r="C143" s="6">
        <v>356.78</v>
      </c>
      <c r="D143" s="6">
        <v>530</v>
      </c>
      <c r="E143" s="6">
        <v>0</v>
      </c>
      <c r="F143" s="10">
        <f>SUM(B143:E143)</f>
        <v>986.78</v>
      </c>
      <c r="G143" s="9">
        <v>21</v>
      </c>
      <c r="H143" s="9">
        <v>9</v>
      </c>
      <c r="I143" s="35">
        <v>0</v>
      </c>
    </row>
    <row r="144" spans="1:9" ht="15" x14ac:dyDescent="0.2">
      <c r="A144" s="47">
        <f>A143+1</f>
        <v>43608</v>
      </c>
      <c r="B144" s="6">
        <v>570</v>
      </c>
      <c r="C144" s="6">
        <v>348.26</v>
      </c>
      <c r="D144" s="6">
        <v>1190</v>
      </c>
      <c r="E144" s="6">
        <v>150</v>
      </c>
      <c r="F144" s="10">
        <f>SUM(B144:E144)</f>
        <v>2258.2600000000002</v>
      </c>
      <c r="G144" s="9">
        <v>40</v>
      </c>
      <c r="H144" s="9">
        <v>7</v>
      </c>
      <c r="I144" s="35">
        <v>150</v>
      </c>
    </row>
    <row r="145" spans="1:9" ht="16" thickBot="1" x14ac:dyDescent="0.25">
      <c r="A145" s="47">
        <f>A144+1</f>
        <v>43609</v>
      </c>
      <c r="B145" s="6">
        <v>210</v>
      </c>
      <c r="C145" s="6">
        <v>166.84</v>
      </c>
      <c r="D145" s="6">
        <v>910</v>
      </c>
      <c r="E145" s="6">
        <v>50</v>
      </c>
      <c r="F145" s="10">
        <f>SUM(B145:E145)</f>
        <v>1336.8400000000001</v>
      </c>
      <c r="G145" s="9">
        <v>23</v>
      </c>
      <c r="H145" s="9">
        <v>4</v>
      </c>
      <c r="I145" s="35">
        <v>50</v>
      </c>
    </row>
    <row r="146" spans="1:9" x14ac:dyDescent="0.15">
      <c r="A146" s="423"/>
      <c r="B146" s="407">
        <f t="shared" ref="B146:H146" si="34">SUM(B141:B145)</f>
        <v>1180</v>
      </c>
      <c r="C146" s="407">
        <f>SUM(C141:C145)</f>
        <v>1163.4499999999998</v>
      </c>
      <c r="D146" s="407">
        <f>SUM(D141:D145)</f>
        <v>4020</v>
      </c>
      <c r="E146" s="407">
        <f>SUM(E141:E145)</f>
        <v>300</v>
      </c>
      <c r="F146" s="407">
        <f t="shared" si="34"/>
        <v>6663.45</v>
      </c>
      <c r="G146" s="439">
        <f t="shared" si="34"/>
        <v>123</v>
      </c>
      <c r="H146" s="439">
        <f t="shared" si="34"/>
        <v>29</v>
      </c>
      <c r="I146" s="401">
        <f>SUM(I141:I145)</f>
        <v>300</v>
      </c>
    </row>
    <row r="147" spans="1:9" ht="14" thickBot="1" x14ac:dyDescent="0.2">
      <c r="A147" s="438"/>
      <c r="B147" s="408"/>
      <c r="C147" s="408"/>
      <c r="D147" s="408"/>
      <c r="E147" s="408"/>
      <c r="F147" s="408"/>
      <c r="G147" s="420"/>
      <c r="H147" s="420"/>
      <c r="I147" s="402"/>
    </row>
    <row r="148" spans="1:9" ht="15" x14ac:dyDescent="0.2">
      <c r="A148" s="47">
        <f>A145+3</f>
        <v>43612</v>
      </c>
      <c r="B148" s="24">
        <v>450</v>
      </c>
      <c r="C148" s="6">
        <v>319.99</v>
      </c>
      <c r="D148" s="6">
        <v>990</v>
      </c>
      <c r="E148" s="6">
        <v>270</v>
      </c>
      <c r="F148" s="10">
        <f>SUM(B148:E148)</f>
        <v>2029.99</v>
      </c>
      <c r="G148" s="9">
        <v>35</v>
      </c>
      <c r="H148" s="9">
        <v>7</v>
      </c>
      <c r="I148" s="35">
        <v>280</v>
      </c>
    </row>
    <row r="149" spans="1:9" ht="15" x14ac:dyDescent="0.2">
      <c r="A149" s="47">
        <f>A148+1</f>
        <v>43613</v>
      </c>
      <c r="B149" s="24">
        <v>350</v>
      </c>
      <c r="C149" s="6">
        <v>164.04</v>
      </c>
      <c r="D149" s="6">
        <v>500</v>
      </c>
      <c r="E149" s="6">
        <v>50</v>
      </c>
      <c r="F149" s="10">
        <f>SUM(B149:E149)</f>
        <v>1064.04</v>
      </c>
      <c r="G149" s="9">
        <v>24</v>
      </c>
      <c r="H149" s="9">
        <v>4</v>
      </c>
      <c r="I149" s="35">
        <v>50</v>
      </c>
    </row>
    <row r="150" spans="1:9" ht="15" x14ac:dyDescent="0.2">
      <c r="A150" s="47">
        <f>A149+1</f>
        <v>43614</v>
      </c>
      <c r="B150" s="24">
        <v>120</v>
      </c>
      <c r="C150" s="6">
        <v>392.16</v>
      </c>
      <c r="D150" s="6">
        <v>730</v>
      </c>
      <c r="E150" s="6">
        <v>340</v>
      </c>
      <c r="F150" s="10">
        <f>SUM(B150:E150)</f>
        <v>1582.16</v>
      </c>
      <c r="G150" s="9">
        <v>32</v>
      </c>
      <c r="H150" s="9">
        <v>10</v>
      </c>
      <c r="I150" s="35">
        <v>340</v>
      </c>
    </row>
    <row r="151" spans="1:9" ht="15" x14ac:dyDescent="0.2">
      <c r="A151" s="47">
        <f>A150+1</f>
        <v>43615</v>
      </c>
      <c r="B151" s="75"/>
      <c r="C151" s="42"/>
      <c r="D151" s="42"/>
      <c r="E151" s="42"/>
      <c r="F151" s="70">
        <f>SUM(B151:E151)</f>
        <v>0</v>
      </c>
      <c r="G151" s="76"/>
      <c r="H151" s="76"/>
      <c r="I151" s="77"/>
    </row>
    <row r="152" spans="1:9" ht="16" thickBot="1" x14ac:dyDescent="0.25">
      <c r="A152" s="47">
        <f>A151+1</f>
        <v>43616</v>
      </c>
      <c r="B152" s="75"/>
      <c r="C152" s="42"/>
      <c r="D152" s="42"/>
      <c r="E152" s="42"/>
      <c r="F152" s="70">
        <f>SUM(B152:E152)</f>
        <v>0</v>
      </c>
      <c r="G152" s="76"/>
      <c r="H152" s="76"/>
      <c r="I152" s="77"/>
    </row>
    <row r="153" spans="1:9" x14ac:dyDescent="0.15">
      <c r="A153" s="423"/>
      <c r="B153" s="407">
        <f t="shared" ref="B153:I153" si="35">SUM(B148:B152)</f>
        <v>920</v>
      </c>
      <c r="C153" s="407">
        <f t="shared" si="35"/>
        <v>876.19</v>
      </c>
      <c r="D153" s="407">
        <f t="shared" si="35"/>
        <v>2220</v>
      </c>
      <c r="E153" s="407">
        <f t="shared" si="35"/>
        <v>660</v>
      </c>
      <c r="F153" s="407">
        <f t="shared" si="35"/>
        <v>4676.1899999999996</v>
      </c>
      <c r="G153" s="439">
        <f t="shared" si="35"/>
        <v>91</v>
      </c>
      <c r="H153" s="439">
        <f t="shared" si="35"/>
        <v>21</v>
      </c>
      <c r="I153" s="401">
        <f t="shared" si="35"/>
        <v>670</v>
      </c>
    </row>
    <row r="154" spans="1:9" ht="14" thickBot="1" x14ac:dyDescent="0.2">
      <c r="A154" s="438"/>
      <c r="B154" s="408"/>
      <c r="C154" s="408"/>
      <c r="D154" s="408"/>
      <c r="E154" s="408"/>
      <c r="F154" s="408"/>
      <c r="G154" s="420"/>
      <c r="H154" s="420"/>
      <c r="I154" s="402"/>
    </row>
    <row r="155" spans="1:9" ht="15" x14ac:dyDescent="0.2">
      <c r="A155" s="41">
        <v>43619</v>
      </c>
      <c r="B155" s="65"/>
      <c r="C155" s="65"/>
      <c r="D155" s="65"/>
      <c r="E155" s="65"/>
      <c r="F155" s="78">
        <f>SUM(B155:E155)</f>
        <v>0</v>
      </c>
      <c r="G155" s="65"/>
      <c r="H155" s="65"/>
      <c r="I155" s="65"/>
    </row>
    <row r="156" spans="1:9" ht="15" x14ac:dyDescent="0.2">
      <c r="A156" s="41">
        <f t="shared" ref="A156:A166" si="36">A155+1</f>
        <v>43620</v>
      </c>
      <c r="B156" s="65"/>
      <c r="C156" s="65"/>
      <c r="D156" s="65"/>
      <c r="E156" s="65"/>
      <c r="F156" s="78">
        <f>SUM(B156:E156)</f>
        <v>0</v>
      </c>
      <c r="G156" s="65"/>
      <c r="H156" s="65"/>
      <c r="I156" s="66"/>
    </row>
    <row r="157" spans="1:9" ht="15" x14ac:dyDescent="0.2">
      <c r="A157" s="41">
        <f t="shared" si="36"/>
        <v>43621</v>
      </c>
      <c r="B157" s="42"/>
      <c r="C157" s="42"/>
      <c r="D157" s="79"/>
      <c r="E157" s="42"/>
      <c r="F157" s="78">
        <f>SUM(B157:E157)</f>
        <v>0</v>
      </c>
      <c r="G157" s="42"/>
      <c r="H157" s="42"/>
      <c r="I157" s="80"/>
    </row>
    <row r="158" spans="1:9" ht="15" x14ac:dyDescent="0.2">
      <c r="A158" s="41">
        <f t="shared" si="36"/>
        <v>43622</v>
      </c>
      <c r="B158" s="42"/>
      <c r="C158" s="42"/>
      <c r="D158" s="42"/>
      <c r="E158" s="42"/>
      <c r="F158" s="78">
        <f>SUM(B158:E158)</f>
        <v>0</v>
      </c>
      <c r="G158" s="42"/>
      <c r="H158" s="42"/>
      <c r="I158" s="80"/>
    </row>
    <row r="159" spans="1:9" ht="16" thickBot="1" x14ac:dyDescent="0.25">
      <c r="A159" s="41">
        <f t="shared" si="36"/>
        <v>43623</v>
      </c>
      <c r="B159" s="42"/>
      <c r="C159" s="42"/>
      <c r="D159" s="42"/>
      <c r="E159" s="42"/>
      <c r="F159" s="78">
        <f>SUM(B159:E159)</f>
        <v>0</v>
      </c>
      <c r="G159" s="42"/>
      <c r="H159" s="42"/>
      <c r="I159" s="80"/>
    </row>
    <row r="160" spans="1:9" x14ac:dyDescent="0.15">
      <c r="A160" s="405"/>
      <c r="B160" s="407">
        <f t="shared" ref="B160:I160" si="37">SUM(B155:B159)</f>
        <v>0</v>
      </c>
      <c r="C160" s="407">
        <f t="shared" si="37"/>
        <v>0</v>
      </c>
      <c r="D160" s="407">
        <f t="shared" si="37"/>
        <v>0</v>
      </c>
      <c r="E160" s="407">
        <f t="shared" si="37"/>
        <v>0</v>
      </c>
      <c r="F160" s="407">
        <f t="shared" si="37"/>
        <v>0</v>
      </c>
      <c r="G160" s="403">
        <f t="shared" si="37"/>
        <v>0</v>
      </c>
      <c r="H160" s="403">
        <f>SUM(H155:H159)</f>
        <v>0</v>
      </c>
      <c r="I160" s="401">
        <f t="shared" si="37"/>
        <v>0</v>
      </c>
    </row>
    <row r="161" spans="1:9" ht="14" thickBot="1" x14ac:dyDescent="0.2">
      <c r="A161" s="406"/>
      <c r="B161" s="408"/>
      <c r="C161" s="408"/>
      <c r="D161" s="408"/>
      <c r="E161" s="408"/>
      <c r="F161" s="408"/>
      <c r="G161" s="404"/>
      <c r="H161" s="404"/>
      <c r="I161" s="402"/>
    </row>
    <row r="162" spans="1:9" ht="15" x14ac:dyDescent="0.2">
      <c r="A162" s="41">
        <f>A159+3</f>
        <v>43626</v>
      </c>
      <c r="B162" s="65"/>
      <c r="C162" s="65"/>
      <c r="D162" s="65"/>
      <c r="E162" s="65"/>
      <c r="F162" s="43">
        <f>SUM(B162:E162)</f>
        <v>0</v>
      </c>
      <c r="G162" s="65"/>
      <c r="H162" s="65"/>
      <c r="I162" s="65"/>
    </row>
    <row r="163" spans="1:9" ht="15" x14ac:dyDescent="0.2">
      <c r="A163" s="41">
        <f t="shared" si="36"/>
        <v>43627</v>
      </c>
      <c r="B163" s="45">
        <v>720</v>
      </c>
      <c r="C163" s="45">
        <v>192.67</v>
      </c>
      <c r="D163" s="45">
        <v>960</v>
      </c>
      <c r="E163" s="45">
        <v>260</v>
      </c>
      <c r="F163" s="8">
        <f>SUM(B163:E163)</f>
        <v>2132.67</v>
      </c>
      <c r="G163" s="45">
        <v>36</v>
      </c>
      <c r="H163" s="45">
        <v>4</v>
      </c>
      <c r="I163" s="46">
        <v>260</v>
      </c>
    </row>
    <row r="164" spans="1:9" ht="15" x14ac:dyDescent="0.2">
      <c r="A164" s="41">
        <f t="shared" si="36"/>
        <v>43628</v>
      </c>
      <c r="B164" s="45">
        <v>580</v>
      </c>
      <c r="C164" s="45">
        <v>199.42</v>
      </c>
      <c r="D164" s="45">
        <v>870</v>
      </c>
      <c r="E164" s="45">
        <v>50</v>
      </c>
      <c r="F164" s="8">
        <f>SUM(B164:E164)</f>
        <v>1699.42</v>
      </c>
      <c r="G164" s="45">
        <v>31</v>
      </c>
      <c r="H164" s="45">
        <v>5</v>
      </c>
      <c r="I164" s="46">
        <v>50</v>
      </c>
    </row>
    <row r="165" spans="1:9" ht="15" x14ac:dyDescent="0.2">
      <c r="A165" s="41">
        <f t="shared" si="36"/>
        <v>43629</v>
      </c>
      <c r="B165" s="45">
        <v>390</v>
      </c>
      <c r="C165" s="45">
        <v>264.76</v>
      </c>
      <c r="D165" s="45">
        <v>1030</v>
      </c>
      <c r="E165" s="45">
        <v>100</v>
      </c>
      <c r="F165" s="8">
        <f>SUM(B165:E165)</f>
        <v>1784.76</v>
      </c>
      <c r="G165" s="45">
        <v>34</v>
      </c>
      <c r="H165" s="45">
        <v>5</v>
      </c>
      <c r="I165" s="46">
        <v>100</v>
      </c>
    </row>
    <row r="166" spans="1:9" ht="16" thickBot="1" x14ac:dyDescent="0.25">
      <c r="A166" s="41">
        <f t="shared" si="36"/>
        <v>43630</v>
      </c>
      <c r="B166" s="45">
        <v>120</v>
      </c>
      <c r="C166" s="45">
        <v>263.36</v>
      </c>
      <c r="D166" s="45">
        <v>1140</v>
      </c>
      <c r="E166" s="45">
        <v>0</v>
      </c>
      <c r="F166" s="8">
        <f>SUM(B166:E166)</f>
        <v>1523.3600000000001</v>
      </c>
      <c r="G166" s="45">
        <v>24</v>
      </c>
      <c r="H166" s="45">
        <v>5</v>
      </c>
      <c r="I166" s="46"/>
    </row>
    <row r="167" spans="1:9" x14ac:dyDescent="0.15">
      <c r="A167" s="405"/>
      <c r="B167" s="407">
        <f t="shared" ref="B167:H167" si="38">SUM(B162:B166)</f>
        <v>1810</v>
      </c>
      <c r="C167" s="407">
        <f t="shared" si="38"/>
        <v>920.20999999999992</v>
      </c>
      <c r="D167" s="407">
        <f t="shared" si="38"/>
        <v>4000</v>
      </c>
      <c r="E167" s="407">
        <f t="shared" si="38"/>
        <v>410</v>
      </c>
      <c r="F167" s="407">
        <f t="shared" si="38"/>
        <v>7140.2100000000009</v>
      </c>
      <c r="G167" s="403">
        <f t="shared" si="38"/>
        <v>125</v>
      </c>
      <c r="H167" s="403">
        <f t="shared" si="38"/>
        <v>19</v>
      </c>
      <c r="I167" s="401">
        <f>SUM(I162:I166)</f>
        <v>410</v>
      </c>
    </row>
    <row r="168" spans="1:9" ht="14" thickBot="1" x14ac:dyDescent="0.2">
      <c r="A168" s="406"/>
      <c r="B168" s="414"/>
      <c r="C168" s="414"/>
      <c r="D168" s="414"/>
      <c r="E168" s="414"/>
      <c r="F168" s="408"/>
      <c r="G168" s="415"/>
      <c r="H168" s="415"/>
      <c r="I168" s="416"/>
    </row>
    <row r="169" spans="1:9" ht="15" x14ac:dyDescent="0.2">
      <c r="A169" s="47">
        <f>A166+3</f>
        <v>43633</v>
      </c>
      <c r="B169" s="45">
        <v>240</v>
      </c>
      <c r="C169" s="45">
        <v>199.78</v>
      </c>
      <c r="D169" s="45">
        <v>560</v>
      </c>
      <c r="E169" s="45">
        <v>100</v>
      </c>
      <c r="F169" s="8">
        <f>SUM(B169:E169)</f>
        <v>1099.78</v>
      </c>
      <c r="G169" s="45">
        <v>21</v>
      </c>
      <c r="H169" s="45">
        <v>6</v>
      </c>
      <c r="I169" s="45">
        <v>100</v>
      </c>
    </row>
    <row r="170" spans="1:9" ht="15" x14ac:dyDescent="0.2">
      <c r="A170" s="47">
        <f>A169+1</f>
        <v>43634</v>
      </c>
      <c r="B170" s="45">
        <v>350</v>
      </c>
      <c r="C170" s="45">
        <v>160.88</v>
      </c>
      <c r="D170" s="45">
        <v>650</v>
      </c>
      <c r="E170" s="45">
        <v>50</v>
      </c>
      <c r="F170" s="8">
        <f>SUM(B170:E170)</f>
        <v>1210.8800000000001</v>
      </c>
      <c r="G170" s="45">
        <v>25</v>
      </c>
      <c r="H170" s="45">
        <v>4</v>
      </c>
      <c r="I170" s="46">
        <v>60</v>
      </c>
    </row>
    <row r="171" spans="1:9" ht="15" x14ac:dyDescent="0.2">
      <c r="A171" s="47">
        <f>A170+1</f>
        <v>43635</v>
      </c>
      <c r="B171" s="45">
        <v>310</v>
      </c>
      <c r="C171" s="45">
        <v>221.82</v>
      </c>
      <c r="D171" s="45">
        <v>500</v>
      </c>
      <c r="E171" s="45">
        <v>9</v>
      </c>
      <c r="F171" s="8">
        <f>SUM(B171:E171)</f>
        <v>1040.82</v>
      </c>
      <c r="G171" s="45">
        <v>19</v>
      </c>
      <c r="H171" s="45">
        <v>6</v>
      </c>
      <c r="I171" s="46">
        <v>0</v>
      </c>
    </row>
    <row r="172" spans="1:9" ht="15" x14ac:dyDescent="0.2">
      <c r="A172" s="47">
        <f>A171+1</f>
        <v>43636</v>
      </c>
      <c r="B172" s="45">
        <v>380</v>
      </c>
      <c r="C172" s="45">
        <v>0</v>
      </c>
      <c r="D172" s="45">
        <v>1480</v>
      </c>
      <c r="E172" s="45">
        <v>140</v>
      </c>
      <c r="F172" s="8">
        <f>SUM(B172:E172)</f>
        <v>2000</v>
      </c>
      <c r="G172" s="45">
        <v>35</v>
      </c>
      <c r="H172" s="45">
        <v>0</v>
      </c>
      <c r="I172" s="46">
        <v>140</v>
      </c>
    </row>
    <row r="173" spans="1:9" ht="16" thickBot="1" x14ac:dyDescent="0.25">
      <c r="A173" s="47">
        <f>A172+1</f>
        <v>43637</v>
      </c>
      <c r="B173" s="45">
        <v>340</v>
      </c>
      <c r="C173" s="45">
        <v>152.01</v>
      </c>
      <c r="D173" s="45">
        <v>710</v>
      </c>
      <c r="E173" s="45">
        <v>340</v>
      </c>
      <c r="F173" s="74">
        <f>SUM(B173:E173)</f>
        <v>1542.01</v>
      </c>
      <c r="G173" s="45">
        <v>26</v>
      </c>
      <c r="H173" s="45">
        <v>3</v>
      </c>
      <c r="I173" s="46">
        <v>340</v>
      </c>
    </row>
    <row r="174" spans="1:9" x14ac:dyDescent="0.15">
      <c r="A174" s="423"/>
      <c r="B174" s="407">
        <f t="shared" ref="B174:H174" si="39">SUM(B169:B173)</f>
        <v>1620</v>
      </c>
      <c r="C174" s="442">
        <f t="shared" si="39"/>
        <v>734.49</v>
      </c>
      <c r="D174" s="442">
        <f t="shared" si="39"/>
        <v>3900</v>
      </c>
      <c r="E174" s="442">
        <f t="shared" si="39"/>
        <v>639</v>
      </c>
      <c r="F174" s="442">
        <f t="shared" si="39"/>
        <v>6893.49</v>
      </c>
      <c r="G174" s="444">
        <f t="shared" si="39"/>
        <v>126</v>
      </c>
      <c r="H174" s="444">
        <f t="shared" si="39"/>
        <v>19</v>
      </c>
      <c r="I174" s="446">
        <f>SUM(I169:I173)</f>
        <v>640</v>
      </c>
    </row>
    <row r="175" spans="1:9" ht="14" thickBot="1" x14ac:dyDescent="0.2">
      <c r="A175" s="438"/>
      <c r="B175" s="408"/>
      <c r="C175" s="443"/>
      <c r="D175" s="443"/>
      <c r="E175" s="443"/>
      <c r="F175" s="443"/>
      <c r="G175" s="445"/>
      <c r="H175" s="445"/>
      <c r="I175" s="447"/>
    </row>
    <row r="176" spans="1:9" ht="15" x14ac:dyDescent="0.2">
      <c r="A176" s="47">
        <f>A173+3</f>
        <v>43640</v>
      </c>
      <c r="B176" s="45">
        <v>800</v>
      </c>
      <c r="C176" s="45">
        <v>320</v>
      </c>
      <c r="D176" s="45">
        <v>530</v>
      </c>
      <c r="E176" s="45">
        <v>50</v>
      </c>
      <c r="F176" s="8">
        <f>SUM(B176:E176)</f>
        <v>1700</v>
      </c>
      <c r="G176" s="45">
        <v>32</v>
      </c>
      <c r="H176" s="45">
        <v>8</v>
      </c>
      <c r="I176" s="45">
        <v>50</v>
      </c>
    </row>
    <row r="177" spans="1:9" ht="15" x14ac:dyDescent="0.2">
      <c r="A177" s="47">
        <f>A176+1</f>
        <v>43641</v>
      </c>
      <c r="B177" s="45">
        <v>50</v>
      </c>
      <c r="C177" s="45">
        <v>201.54</v>
      </c>
      <c r="D177" s="45">
        <v>770</v>
      </c>
      <c r="E177" s="45">
        <v>0</v>
      </c>
      <c r="F177" s="8">
        <f>SUM(B177:E177)</f>
        <v>1021.54</v>
      </c>
      <c r="G177" s="45">
        <v>21</v>
      </c>
      <c r="H177" s="45">
        <v>5</v>
      </c>
      <c r="I177" s="45">
        <v>0</v>
      </c>
    </row>
    <row r="178" spans="1:9" ht="15" x14ac:dyDescent="0.2">
      <c r="A178" s="47">
        <f>A177+1</f>
        <v>43642</v>
      </c>
      <c r="B178" s="45">
        <v>280</v>
      </c>
      <c r="C178" s="45">
        <v>40.659999999999997</v>
      </c>
      <c r="D178" s="45">
        <v>190</v>
      </c>
      <c r="E178" s="45">
        <v>70</v>
      </c>
      <c r="F178" s="8">
        <f>SUM(B178:E178)</f>
        <v>580.66</v>
      </c>
      <c r="G178" s="45">
        <v>9</v>
      </c>
      <c r="H178" s="45">
        <v>1</v>
      </c>
      <c r="I178" s="45">
        <v>70</v>
      </c>
    </row>
    <row r="179" spans="1:9" ht="15" x14ac:dyDescent="0.2">
      <c r="A179" s="47">
        <f>A178+1</f>
        <v>43643</v>
      </c>
      <c r="B179" s="65"/>
      <c r="C179" s="65"/>
      <c r="D179" s="65"/>
      <c r="E179" s="65"/>
      <c r="F179" s="43">
        <f>SUM(B179:E179)</f>
        <v>0</v>
      </c>
      <c r="G179" s="65"/>
      <c r="H179" s="65"/>
      <c r="I179" s="65"/>
    </row>
    <row r="180" spans="1:9" ht="16" thickBot="1" x14ac:dyDescent="0.25">
      <c r="A180" s="47">
        <f>A179+1</f>
        <v>43644</v>
      </c>
      <c r="B180" s="65"/>
      <c r="C180" s="65"/>
      <c r="D180" s="65"/>
      <c r="E180" s="65"/>
      <c r="F180" s="43">
        <f>SUM(B180:E180)</f>
        <v>0</v>
      </c>
      <c r="G180" s="65"/>
      <c r="H180" s="65"/>
      <c r="I180" s="65"/>
    </row>
    <row r="181" spans="1:9" x14ac:dyDescent="0.15">
      <c r="A181" s="423"/>
      <c r="B181" s="407">
        <f t="shared" ref="B181:I181" si="40">SUM(B176:B180)</f>
        <v>1130</v>
      </c>
      <c r="C181" s="407">
        <f t="shared" si="40"/>
        <v>562.19999999999993</v>
      </c>
      <c r="D181" s="407">
        <f t="shared" si="40"/>
        <v>1490</v>
      </c>
      <c r="E181" s="407">
        <f t="shared" si="40"/>
        <v>120</v>
      </c>
      <c r="F181" s="407">
        <f t="shared" si="40"/>
        <v>3302.2</v>
      </c>
      <c r="G181" s="439">
        <f t="shared" si="40"/>
        <v>62</v>
      </c>
      <c r="H181" s="439">
        <f t="shared" si="40"/>
        <v>14</v>
      </c>
      <c r="I181" s="401">
        <f t="shared" si="40"/>
        <v>120</v>
      </c>
    </row>
    <row r="182" spans="1:9" ht="14" thickBot="1" x14ac:dyDescent="0.2">
      <c r="A182" s="438"/>
      <c r="B182" s="408"/>
      <c r="C182" s="408"/>
      <c r="D182" s="408"/>
      <c r="E182" s="408"/>
      <c r="F182" s="408"/>
      <c r="G182" s="420"/>
      <c r="H182" s="420"/>
      <c r="I182" s="402"/>
    </row>
    <row r="183" spans="1:9" ht="15" x14ac:dyDescent="0.2">
      <c r="A183" s="41">
        <v>43647</v>
      </c>
      <c r="B183" s="42"/>
      <c r="C183" s="42"/>
      <c r="D183" s="42"/>
      <c r="E183" s="42"/>
      <c r="F183" s="81"/>
      <c r="G183" s="42"/>
      <c r="H183" s="42"/>
      <c r="I183" s="42"/>
    </row>
    <row r="184" spans="1:9" ht="15" x14ac:dyDescent="0.2">
      <c r="A184" s="41">
        <f>A183+1</f>
        <v>43648</v>
      </c>
      <c r="B184" s="6">
        <v>390</v>
      </c>
      <c r="C184" s="6">
        <v>173.38</v>
      </c>
      <c r="D184" s="6">
        <v>930</v>
      </c>
      <c r="E184" s="6">
        <v>260</v>
      </c>
      <c r="F184" s="82">
        <f>SUM(B184:E184)</f>
        <v>1753.38</v>
      </c>
      <c r="G184" s="6">
        <v>29</v>
      </c>
      <c r="H184" s="6">
        <v>4</v>
      </c>
      <c r="I184" s="6">
        <v>260</v>
      </c>
    </row>
    <row r="185" spans="1:9" ht="15" x14ac:dyDescent="0.2">
      <c r="A185" s="41">
        <f>A184+1</f>
        <v>43649</v>
      </c>
      <c r="B185" s="6">
        <v>90</v>
      </c>
      <c r="C185" s="6">
        <v>160.52000000000001</v>
      </c>
      <c r="D185" s="6">
        <v>1070</v>
      </c>
      <c r="E185" s="6">
        <v>100</v>
      </c>
      <c r="F185" s="82">
        <f>SUM(B185:E185)</f>
        <v>1420.52</v>
      </c>
      <c r="G185" s="6">
        <v>29</v>
      </c>
      <c r="H185" s="6">
        <v>4</v>
      </c>
      <c r="I185" s="6">
        <v>100</v>
      </c>
    </row>
    <row r="186" spans="1:9" ht="15" x14ac:dyDescent="0.2">
      <c r="A186" s="41">
        <f>A185+1</f>
        <v>43650</v>
      </c>
      <c r="B186" s="6">
        <v>210</v>
      </c>
      <c r="C186" s="6">
        <v>233.33</v>
      </c>
      <c r="D186" s="6">
        <v>1590</v>
      </c>
      <c r="E186" s="6">
        <v>0</v>
      </c>
      <c r="F186" s="82">
        <f>SUM(B186:E186)</f>
        <v>2033.33</v>
      </c>
      <c r="G186" s="6">
        <v>34</v>
      </c>
      <c r="H186" s="6">
        <v>5</v>
      </c>
      <c r="I186" s="6">
        <v>0</v>
      </c>
    </row>
    <row r="187" spans="1:9" ht="16" thickBot="1" x14ac:dyDescent="0.25">
      <c r="A187" s="41">
        <f>A186+1</f>
        <v>43651</v>
      </c>
      <c r="B187" s="6">
        <v>290</v>
      </c>
      <c r="C187" s="6">
        <v>81.319999999999993</v>
      </c>
      <c r="D187" s="6">
        <v>890</v>
      </c>
      <c r="E187" s="6">
        <v>0</v>
      </c>
      <c r="F187" s="82">
        <f>SUM(B187:E187)</f>
        <v>1261.32</v>
      </c>
      <c r="G187" s="6">
        <v>23</v>
      </c>
      <c r="H187" s="6">
        <v>2</v>
      </c>
      <c r="I187" s="6">
        <v>0</v>
      </c>
    </row>
    <row r="188" spans="1:9" x14ac:dyDescent="0.15">
      <c r="A188" s="405"/>
      <c r="B188" s="407">
        <f>SUM(B183:B187)</f>
        <v>980</v>
      </c>
      <c r="C188" s="407">
        <f t="shared" ref="C188:H188" si="41">SUM(C183:C187)</f>
        <v>648.54999999999995</v>
      </c>
      <c r="D188" s="407">
        <f t="shared" si="41"/>
        <v>4480</v>
      </c>
      <c r="E188" s="407">
        <f>SUM(E183:E187)</f>
        <v>360</v>
      </c>
      <c r="F188" s="448">
        <f t="shared" si="41"/>
        <v>6468.5499999999993</v>
      </c>
      <c r="G188" s="403">
        <f t="shared" si="41"/>
        <v>115</v>
      </c>
      <c r="H188" s="403">
        <f t="shared" si="41"/>
        <v>15</v>
      </c>
      <c r="I188" s="401">
        <f>SUM(I183:I187)</f>
        <v>360</v>
      </c>
    </row>
    <row r="189" spans="1:9" ht="14" thickBot="1" x14ac:dyDescent="0.2">
      <c r="A189" s="406"/>
      <c r="B189" s="414"/>
      <c r="C189" s="414"/>
      <c r="D189" s="414"/>
      <c r="E189" s="414"/>
      <c r="F189" s="449"/>
      <c r="G189" s="415"/>
      <c r="H189" s="415"/>
      <c r="I189" s="416"/>
    </row>
    <row r="190" spans="1:9" ht="15" x14ac:dyDescent="0.2">
      <c r="A190" s="47">
        <f>A187+3</f>
        <v>43654</v>
      </c>
      <c r="B190" s="48">
        <v>332.2</v>
      </c>
      <c r="C190" s="49">
        <v>109.78</v>
      </c>
      <c r="D190" s="49">
        <v>910</v>
      </c>
      <c r="E190" s="49">
        <v>260</v>
      </c>
      <c r="F190" s="83">
        <f>SUM(B190:E190)</f>
        <v>1611.98</v>
      </c>
      <c r="G190" s="49">
        <v>29</v>
      </c>
      <c r="H190" s="49">
        <v>3</v>
      </c>
      <c r="I190" s="49">
        <v>250</v>
      </c>
    </row>
    <row r="191" spans="1:9" ht="15" x14ac:dyDescent="0.2">
      <c r="A191" s="47">
        <f>A190+1</f>
        <v>43655</v>
      </c>
      <c r="B191" s="24">
        <v>170</v>
      </c>
      <c r="C191" s="9">
        <v>201.54</v>
      </c>
      <c r="D191" s="9">
        <v>580</v>
      </c>
      <c r="E191" s="9">
        <v>50</v>
      </c>
      <c r="F191" s="83">
        <f>SUM(B191:E191)</f>
        <v>1001.54</v>
      </c>
      <c r="G191" s="9">
        <v>19</v>
      </c>
      <c r="H191" s="9">
        <v>5</v>
      </c>
      <c r="I191" s="9">
        <v>50</v>
      </c>
    </row>
    <row r="192" spans="1:9" ht="15" x14ac:dyDescent="0.2">
      <c r="A192" s="47">
        <f>A191+1</f>
        <v>43656</v>
      </c>
      <c r="B192" s="24">
        <v>220</v>
      </c>
      <c r="C192" s="9">
        <v>166.7</v>
      </c>
      <c r="D192" s="9">
        <v>1080</v>
      </c>
      <c r="E192" s="9">
        <v>0</v>
      </c>
      <c r="F192" s="83">
        <f>SUM(B192:E192)</f>
        <v>1466.7</v>
      </c>
      <c r="G192" s="9">
        <v>28</v>
      </c>
      <c r="H192" s="9">
        <v>4</v>
      </c>
      <c r="I192" s="9">
        <v>0</v>
      </c>
    </row>
    <row r="193" spans="1:9" ht="15" x14ac:dyDescent="0.2">
      <c r="A193" s="47">
        <f>A192+1</f>
        <v>43657</v>
      </c>
      <c r="B193" s="24">
        <v>140</v>
      </c>
      <c r="C193" s="9">
        <v>284.62</v>
      </c>
      <c r="D193" s="9">
        <v>1080</v>
      </c>
      <c r="E193" s="9">
        <v>340</v>
      </c>
      <c r="F193" s="83">
        <f>SUM(B193:E193)</f>
        <v>1844.62</v>
      </c>
      <c r="G193" s="9">
        <v>34</v>
      </c>
      <c r="H193" s="9">
        <v>6</v>
      </c>
      <c r="I193" s="9">
        <v>360</v>
      </c>
    </row>
    <row r="194" spans="1:9" ht="16" thickBot="1" x14ac:dyDescent="0.25">
      <c r="A194" s="47">
        <f>A193+1</f>
        <v>43658</v>
      </c>
      <c r="B194" s="24">
        <v>0</v>
      </c>
      <c r="C194" s="9">
        <v>323.86</v>
      </c>
      <c r="D194" s="9">
        <v>918.84</v>
      </c>
      <c r="E194" s="9">
        <v>50</v>
      </c>
      <c r="F194" s="83">
        <f>SUM(B194:E194)</f>
        <v>1292.7</v>
      </c>
      <c r="G194" s="9">
        <v>23</v>
      </c>
      <c r="H194" s="9">
        <v>5</v>
      </c>
      <c r="I194" s="9">
        <v>50</v>
      </c>
    </row>
    <row r="195" spans="1:9" x14ac:dyDescent="0.15">
      <c r="A195" s="405"/>
      <c r="B195" s="418">
        <f t="shared" ref="B195:I195" si="42">SUM(B190:B194)</f>
        <v>862.2</v>
      </c>
      <c r="C195" s="418">
        <f t="shared" si="42"/>
        <v>1086.5</v>
      </c>
      <c r="D195" s="418">
        <f t="shared" si="42"/>
        <v>4568.84</v>
      </c>
      <c r="E195" s="418">
        <f t="shared" si="42"/>
        <v>700</v>
      </c>
      <c r="F195" s="450">
        <f t="shared" si="42"/>
        <v>7217.54</v>
      </c>
      <c r="G195" s="403">
        <f t="shared" si="42"/>
        <v>133</v>
      </c>
      <c r="H195" s="403">
        <f t="shared" si="42"/>
        <v>23</v>
      </c>
      <c r="I195" s="401">
        <f t="shared" si="42"/>
        <v>710</v>
      </c>
    </row>
    <row r="196" spans="1:9" ht="14" thickBot="1" x14ac:dyDescent="0.2">
      <c r="A196" s="406"/>
      <c r="B196" s="408"/>
      <c r="C196" s="408"/>
      <c r="D196" s="408"/>
      <c r="E196" s="408"/>
      <c r="F196" s="449"/>
      <c r="G196" s="404"/>
      <c r="H196" s="404"/>
      <c r="I196" s="402"/>
    </row>
    <row r="197" spans="1:9" ht="15" x14ac:dyDescent="0.2">
      <c r="A197" s="25">
        <f>A194+3</f>
        <v>43661</v>
      </c>
      <c r="B197" s="24">
        <v>0</v>
      </c>
      <c r="C197" s="24">
        <v>162.63999999999999</v>
      </c>
      <c r="D197" s="24">
        <v>650</v>
      </c>
      <c r="E197" s="24">
        <v>150</v>
      </c>
      <c r="F197" s="83">
        <f>SUM(B197:E197)</f>
        <v>962.64</v>
      </c>
      <c r="G197" s="24">
        <v>20</v>
      </c>
      <c r="H197" s="24">
        <v>4</v>
      </c>
      <c r="I197" s="24">
        <v>150</v>
      </c>
    </row>
    <row r="198" spans="1:9" ht="15" x14ac:dyDescent="0.2">
      <c r="A198" s="26">
        <f>A197+1</f>
        <v>43662</v>
      </c>
      <c r="B198" s="24">
        <v>170</v>
      </c>
      <c r="C198" s="24">
        <v>247.54</v>
      </c>
      <c r="D198" s="24">
        <v>440</v>
      </c>
      <c r="E198" s="24">
        <v>190</v>
      </c>
      <c r="F198" s="83">
        <f>SUM(B198:E198)</f>
        <v>1047.54</v>
      </c>
      <c r="G198" s="24">
        <v>20</v>
      </c>
      <c r="H198" s="24">
        <v>6</v>
      </c>
      <c r="I198" s="24">
        <v>180</v>
      </c>
    </row>
    <row r="199" spans="1:9" ht="15" x14ac:dyDescent="0.2">
      <c r="A199" s="26">
        <f>A198+1</f>
        <v>43663</v>
      </c>
      <c r="B199" s="5">
        <v>190</v>
      </c>
      <c r="C199" s="24">
        <v>220.52</v>
      </c>
      <c r="D199" s="24">
        <v>760</v>
      </c>
      <c r="E199" s="24">
        <v>150</v>
      </c>
      <c r="F199" s="83">
        <f>SUM(B199:E199)</f>
        <v>1320.52</v>
      </c>
      <c r="G199" s="24">
        <v>25</v>
      </c>
      <c r="H199" s="24">
        <v>6</v>
      </c>
      <c r="I199" s="24">
        <v>140</v>
      </c>
    </row>
    <row r="200" spans="1:9" ht="15" x14ac:dyDescent="0.2">
      <c r="A200" s="26">
        <f>A199+1</f>
        <v>43664</v>
      </c>
      <c r="B200" s="24">
        <v>510</v>
      </c>
      <c r="C200" s="24">
        <v>81.319999999999993</v>
      </c>
      <c r="D200" s="24">
        <v>1350</v>
      </c>
      <c r="E200" s="24">
        <v>100</v>
      </c>
      <c r="F200" s="83">
        <f>SUM(B200:E200)</f>
        <v>2041.32</v>
      </c>
      <c r="G200" s="24">
        <v>35</v>
      </c>
      <c r="H200" s="24">
        <v>2</v>
      </c>
      <c r="I200" s="24">
        <v>100</v>
      </c>
    </row>
    <row r="201" spans="1:9" ht="16" thickBot="1" x14ac:dyDescent="0.25">
      <c r="A201" s="27">
        <f>A200+1</f>
        <v>43665</v>
      </c>
      <c r="B201" s="24">
        <v>50</v>
      </c>
      <c r="C201" s="24">
        <v>124.78</v>
      </c>
      <c r="D201" s="24">
        <v>520</v>
      </c>
      <c r="E201" s="24">
        <v>120</v>
      </c>
      <c r="F201" s="83">
        <f>SUM(B201:E201)</f>
        <v>814.78</v>
      </c>
      <c r="G201" s="24">
        <v>14</v>
      </c>
      <c r="H201" s="24">
        <v>3</v>
      </c>
      <c r="I201" s="24">
        <v>120</v>
      </c>
    </row>
    <row r="202" spans="1:9" x14ac:dyDescent="0.15">
      <c r="A202" s="405"/>
      <c r="B202" s="407">
        <f>SUM(B197:B201)</f>
        <v>920</v>
      </c>
      <c r="C202" s="407">
        <f t="shared" ref="C202:I202" si="43">SUM(C197:C201)</f>
        <v>836.8</v>
      </c>
      <c r="D202" s="407">
        <f t="shared" si="43"/>
        <v>3720</v>
      </c>
      <c r="E202" s="407">
        <f t="shared" si="43"/>
        <v>710</v>
      </c>
      <c r="F202" s="448">
        <f t="shared" si="43"/>
        <v>6186.7999999999993</v>
      </c>
      <c r="G202" s="403">
        <f t="shared" si="43"/>
        <v>114</v>
      </c>
      <c r="H202" s="403">
        <f t="shared" si="43"/>
        <v>21</v>
      </c>
      <c r="I202" s="409">
        <f t="shared" si="43"/>
        <v>690</v>
      </c>
    </row>
    <row r="203" spans="1:9" ht="14" thickBot="1" x14ac:dyDescent="0.2">
      <c r="A203" s="406"/>
      <c r="B203" s="408"/>
      <c r="C203" s="408"/>
      <c r="D203" s="408"/>
      <c r="E203" s="408"/>
      <c r="F203" s="449"/>
      <c r="G203" s="404"/>
      <c r="H203" s="404"/>
      <c r="I203" s="410"/>
    </row>
    <row r="204" spans="1:9" ht="15" x14ac:dyDescent="0.2">
      <c r="A204" s="26">
        <f>A201+3</f>
        <v>43668</v>
      </c>
      <c r="B204" s="24">
        <v>270</v>
      </c>
      <c r="C204" s="24">
        <v>273.99</v>
      </c>
      <c r="D204" s="24">
        <v>1160</v>
      </c>
      <c r="E204" s="24">
        <v>300</v>
      </c>
      <c r="F204" s="84">
        <f>SUM(B204:E204)</f>
        <v>2003.99</v>
      </c>
      <c r="G204" s="9">
        <v>33</v>
      </c>
      <c r="H204" s="9">
        <v>6</v>
      </c>
      <c r="I204" s="24">
        <v>290</v>
      </c>
    </row>
    <row r="205" spans="1:9" ht="15" x14ac:dyDescent="0.2">
      <c r="A205" s="26">
        <f>A204+1</f>
        <v>43669</v>
      </c>
      <c r="B205" s="24">
        <v>100</v>
      </c>
      <c r="C205" s="24">
        <v>81.319999999999993</v>
      </c>
      <c r="D205" s="24">
        <v>590</v>
      </c>
      <c r="E205" s="24">
        <v>50</v>
      </c>
      <c r="F205" s="84">
        <f>SUM(B205:E205)</f>
        <v>821.31999999999994</v>
      </c>
      <c r="G205" s="9">
        <v>16</v>
      </c>
      <c r="H205" s="9">
        <v>2</v>
      </c>
      <c r="I205" s="24">
        <v>50</v>
      </c>
    </row>
    <row r="206" spans="1:9" ht="15" x14ac:dyDescent="0.2">
      <c r="A206" s="26">
        <f>A205+1</f>
        <v>43670</v>
      </c>
      <c r="B206" s="24">
        <v>140</v>
      </c>
      <c r="C206" s="24">
        <v>383.65</v>
      </c>
      <c r="D206" s="24">
        <v>250</v>
      </c>
      <c r="E206" s="24">
        <v>50</v>
      </c>
      <c r="F206" s="84">
        <f>SUM(B206:E206)</f>
        <v>823.65</v>
      </c>
      <c r="G206" s="9">
        <v>17</v>
      </c>
      <c r="H206" s="9">
        <v>9</v>
      </c>
      <c r="I206" s="24">
        <v>50</v>
      </c>
    </row>
    <row r="207" spans="1:9" ht="15" x14ac:dyDescent="0.2">
      <c r="A207" s="26">
        <f>A206+1</f>
        <v>43671</v>
      </c>
      <c r="B207" s="24">
        <v>520</v>
      </c>
      <c r="C207" s="24">
        <v>0</v>
      </c>
      <c r="D207" s="24">
        <v>1070</v>
      </c>
      <c r="E207" s="24">
        <v>220</v>
      </c>
      <c r="F207" s="84">
        <f>SUM(B207:E207)</f>
        <v>1810</v>
      </c>
      <c r="G207" s="9">
        <v>28</v>
      </c>
      <c r="H207" s="9">
        <v>0</v>
      </c>
      <c r="I207" s="24">
        <v>210</v>
      </c>
    </row>
    <row r="208" spans="1:9" ht="16" thickBot="1" x14ac:dyDescent="0.25">
      <c r="A208" s="26">
        <f>A207+1</f>
        <v>43672</v>
      </c>
      <c r="B208" s="24">
        <v>390</v>
      </c>
      <c r="C208" s="24">
        <v>40.659999999999997</v>
      </c>
      <c r="D208" s="24">
        <v>700</v>
      </c>
      <c r="E208" s="24">
        <v>70</v>
      </c>
      <c r="F208" s="84">
        <f>SUM(B208:E208)</f>
        <v>1200.6599999999999</v>
      </c>
      <c r="G208" s="9">
        <v>18</v>
      </c>
      <c r="H208" s="9">
        <v>1</v>
      </c>
      <c r="I208" s="24">
        <v>70</v>
      </c>
    </row>
    <row r="209" spans="1:9" x14ac:dyDescent="0.15">
      <c r="A209" s="405"/>
      <c r="B209" s="407">
        <f t="shared" ref="B209:I209" si="44">SUM(B204:B208)</f>
        <v>1420</v>
      </c>
      <c r="C209" s="407">
        <f t="shared" si="44"/>
        <v>779.62</v>
      </c>
      <c r="D209" s="407">
        <f t="shared" si="44"/>
        <v>3770</v>
      </c>
      <c r="E209" s="407">
        <f t="shared" si="44"/>
        <v>690</v>
      </c>
      <c r="F209" s="448">
        <f t="shared" si="44"/>
        <v>6659.62</v>
      </c>
      <c r="G209" s="403">
        <f t="shared" si="44"/>
        <v>112</v>
      </c>
      <c r="H209" s="403">
        <f t="shared" si="44"/>
        <v>18</v>
      </c>
      <c r="I209" s="401">
        <f t="shared" si="44"/>
        <v>670</v>
      </c>
    </row>
    <row r="210" spans="1:9" ht="14" thickBot="1" x14ac:dyDescent="0.2">
      <c r="A210" s="406"/>
      <c r="B210" s="408"/>
      <c r="C210" s="408"/>
      <c r="D210" s="408"/>
      <c r="E210" s="408"/>
      <c r="F210" s="449"/>
      <c r="G210" s="404"/>
      <c r="H210" s="404"/>
      <c r="I210" s="402"/>
    </row>
    <row r="211" spans="1:9" ht="15" x14ac:dyDescent="0.2">
      <c r="A211" s="26">
        <f>A208+3</f>
        <v>43675</v>
      </c>
      <c r="B211" s="24">
        <v>290</v>
      </c>
      <c r="C211" s="24">
        <v>291.63</v>
      </c>
      <c r="D211" s="24">
        <v>630</v>
      </c>
      <c r="E211" s="24">
        <v>210</v>
      </c>
      <c r="F211" s="84">
        <f>SUM(B211:E211)</f>
        <v>1421.63</v>
      </c>
      <c r="G211" s="9">
        <v>26</v>
      </c>
      <c r="H211" s="9">
        <v>5</v>
      </c>
      <c r="I211" s="24">
        <v>210</v>
      </c>
    </row>
    <row r="212" spans="1:9" ht="15" x14ac:dyDescent="0.2">
      <c r="A212" s="26">
        <f>A211+1</f>
        <v>43676</v>
      </c>
      <c r="B212" s="24">
        <v>100</v>
      </c>
      <c r="C212" s="24">
        <v>40.659999999999997</v>
      </c>
      <c r="D212" s="24">
        <v>870</v>
      </c>
      <c r="E212" s="24">
        <v>150</v>
      </c>
      <c r="F212" s="84">
        <f>SUM(B212:E212)</f>
        <v>1160.6599999999999</v>
      </c>
      <c r="G212" s="9">
        <v>23</v>
      </c>
      <c r="H212" s="9">
        <v>1</v>
      </c>
      <c r="I212" s="24">
        <v>150</v>
      </c>
    </row>
    <row r="213" spans="1:9" ht="16" thickBot="1" x14ac:dyDescent="0.25">
      <c r="A213" s="26">
        <f>A212+1</f>
        <v>43677</v>
      </c>
      <c r="B213" s="24">
        <v>170</v>
      </c>
      <c r="C213" s="24">
        <v>80.959999999999994</v>
      </c>
      <c r="D213" s="24">
        <v>610</v>
      </c>
      <c r="E213" s="24">
        <v>30</v>
      </c>
      <c r="F213" s="84">
        <f>SUM(B213:E213)</f>
        <v>890.96</v>
      </c>
      <c r="G213" s="9">
        <v>17</v>
      </c>
      <c r="H213" s="9">
        <v>2</v>
      </c>
      <c r="I213" s="24">
        <v>30</v>
      </c>
    </row>
    <row r="214" spans="1:9" x14ac:dyDescent="0.15">
      <c r="A214" s="405"/>
      <c r="B214" s="407">
        <f t="shared" ref="B214:I214" si="45">SUM(B211:B213)</f>
        <v>560</v>
      </c>
      <c r="C214" s="407">
        <f t="shared" si="45"/>
        <v>413.24999999999994</v>
      </c>
      <c r="D214" s="407">
        <f t="shared" si="45"/>
        <v>2110</v>
      </c>
      <c r="E214" s="407">
        <f t="shared" si="45"/>
        <v>390</v>
      </c>
      <c r="F214" s="448">
        <f t="shared" si="45"/>
        <v>3473.25</v>
      </c>
      <c r="G214" s="403">
        <f t="shared" si="45"/>
        <v>66</v>
      </c>
      <c r="H214" s="403">
        <f t="shared" si="45"/>
        <v>8</v>
      </c>
      <c r="I214" s="440">
        <f t="shared" si="45"/>
        <v>390</v>
      </c>
    </row>
    <row r="215" spans="1:9" ht="14" thickBot="1" x14ac:dyDescent="0.2">
      <c r="A215" s="406"/>
      <c r="B215" s="414"/>
      <c r="C215" s="414"/>
      <c r="D215" s="414"/>
      <c r="E215" s="414"/>
      <c r="F215" s="451"/>
      <c r="G215" s="404"/>
      <c r="H215" s="404"/>
      <c r="I215" s="441"/>
    </row>
    <row r="216" spans="1:9" ht="15" x14ac:dyDescent="0.2">
      <c r="A216" s="41">
        <v>43678</v>
      </c>
      <c r="B216" s="48">
        <v>220</v>
      </c>
      <c r="C216" s="49">
        <v>233.33</v>
      </c>
      <c r="D216" s="49">
        <v>900</v>
      </c>
      <c r="E216" s="49">
        <v>190</v>
      </c>
      <c r="F216" s="85">
        <f>SUM(B216:E216)</f>
        <v>1543.33</v>
      </c>
      <c r="G216" s="49">
        <v>26</v>
      </c>
      <c r="H216" s="49">
        <v>5</v>
      </c>
      <c r="I216" s="51">
        <v>180</v>
      </c>
    </row>
    <row r="217" spans="1:9" ht="16" thickBot="1" x14ac:dyDescent="0.25">
      <c r="A217" s="41">
        <f>A216+1</f>
        <v>43679</v>
      </c>
      <c r="B217" s="24">
        <v>500</v>
      </c>
      <c r="C217" s="9">
        <v>123.38</v>
      </c>
      <c r="D217" s="9">
        <v>240</v>
      </c>
      <c r="E217" s="9">
        <v>0</v>
      </c>
      <c r="F217" s="85">
        <f>SUM(B217:E217)</f>
        <v>863.38</v>
      </c>
      <c r="G217" s="6">
        <v>15</v>
      </c>
      <c r="H217" s="6">
        <v>3</v>
      </c>
      <c r="I217" s="7">
        <v>0</v>
      </c>
    </row>
    <row r="218" spans="1:9" x14ac:dyDescent="0.15">
      <c r="A218" s="433"/>
      <c r="B218" s="412">
        <f t="shared" ref="B218:I218" si="46">SUM(B216:B217)</f>
        <v>720</v>
      </c>
      <c r="C218" s="412">
        <f t="shared" si="46"/>
        <v>356.71000000000004</v>
      </c>
      <c r="D218" s="412">
        <f t="shared" si="46"/>
        <v>1140</v>
      </c>
      <c r="E218" s="412">
        <f t="shared" si="46"/>
        <v>190</v>
      </c>
      <c r="F218" s="448">
        <f t="shared" si="46"/>
        <v>2406.71</v>
      </c>
      <c r="G218" s="403">
        <f t="shared" si="46"/>
        <v>41</v>
      </c>
      <c r="H218" s="403">
        <f t="shared" si="46"/>
        <v>8</v>
      </c>
      <c r="I218" s="453">
        <f t="shared" si="46"/>
        <v>180</v>
      </c>
    </row>
    <row r="219" spans="1:9" ht="14" thickBot="1" x14ac:dyDescent="0.2">
      <c r="A219" s="452"/>
      <c r="B219" s="452"/>
      <c r="C219" s="452"/>
      <c r="D219" s="452"/>
      <c r="E219" s="452"/>
      <c r="F219" s="449"/>
      <c r="G219" s="404"/>
      <c r="H219" s="404"/>
      <c r="I219" s="454"/>
    </row>
    <row r="220" spans="1:9" ht="15" x14ac:dyDescent="0.2">
      <c r="A220" s="47">
        <f>A217+3</f>
        <v>43682</v>
      </c>
      <c r="B220" s="86"/>
      <c r="C220" s="87"/>
      <c r="D220" s="87"/>
      <c r="E220" s="87"/>
      <c r="F220" s="70">
        <f>SUM(B220:E220)</f>
        <v>0</v>
      </c>
      <c r="G220" s="87"/>
      <c r="H220" s="87"/>
      <c r="I220" s="88"/>
    </row>
    <row r="221" spans="1:9" ht="15" x14ac:dyDescent="0.2">
      <c r="A221" s="47">
        <f>A220+1</f>
        <v>43683</v>
      </c>
      <c r="B221" s="75"/>
      <c r="C221" s="76"/>
      <c r="D221" s="76"/>
      <c r="E221" s="76"/>
      <c r="F221" s="70">
        <f>SUM(B221:E221)</f>
        <v>0</v>
      </c>
      <c r="G221" s="65"/>
      <c r="H221" s="65"/>
      <c r="I221" s="66"/>
    </row>
    <row r="222" spans="1:9" ht="15" x14ac:dyDescent="0.2">
      <c r="A222" s="47">
        <f>A221+1</f>
        <v>43684</v>
      </c>
      <c r="B222" s="75"/>
      <c r="C222" s="76"/>
      <c r="D222" s="76"/>
      <c r="E222" s="76"/>
      <c r="F222" s="70">
        <f>SUM(B222:E222)</f>
        <v>0</v>
      </c>
      <c r="G222" s="65"/>
      <c r="H222" s="65"/>
      <c r="I222" s="66"/>
    </row>
    <row r="223" spans="1:9" ht="15" x14ac:dyDescent="0.2">
      <c r="A223" s="47">
        <f>A222+1</f>
        <v>43685</v>
      </c>
      <c r="B223" s="75"/>
      <c r="C223" s="76"/>
      <c r="D223" s="76"/>
      <c r="E223" s="76"/>
      <c r="F223" s="70">
        <f>SUM(B223:E223)</f>
        <v>0</v>
      </c>
      <c r="G223" s="65"/>
      <c r="H223" s="65"/>
      <c r="I223" s="66"/>
    </row>
    <row r="224" spans="1:9" ht="16" thickBot="1" x14ac:dyDescent="0.25">
      <c r="A224" s="47">
        <f>A223+1</f>
        <v>43686</v>
      </c>
      <c r="B224" s="75"/>
      <c r="C224" s="76"/>
      <c r="D224" s="76"/>
      <c r="E224" s="76"/>
      <c r="F224" s="70">
        <f>SUM(B224:E224)</f>
        <v>0</v>
      </c>
      <c r="G224" s="65"/>
      <c r="H224" s="65"/>
      <c r="I224" s="66"/>
    </row>
    <row r="225" spans="1:9" x14ac:dyDescent="0.15">
      <c r="A225" s="433"/>
      <c r="B225" s="412">
        <f t="shared" ref="B225:I225" si="47">SUM(B220:B224)</f>
        <v>0</v>
      </c>
      <c r="C225" s="412">
        <f t="shared" si="47"/>
        <v>0</v>
      </c>
      <c r="D225" s="412">
        <f t="shared" si="47"/>
        <v>0</v>
      </c>
      <c r="E225" s="412">
        <f t="shared" si="47"/>
        <v>0</v>
      </c>
      <c r="F225" s="448">
        <f t="shared" si="47"/>
        <v>0</v>
      </c>
      <c r="G225" s="403">
        <f t="shared" si="47"/>
        <v>0</v>
      </c>
      <c r="H225" s="403">
        <f t="shared" si="47"/>
        <v>0</v>
      </c>
      <c r="I225" s="453">
        <f t="shared" si="47"/>
        <v>0</v>
      </c>
    </row>
    <row r="226" spans="1:9" ht="14" thickBot="1" x14ac:dyDescent="0.2">
      <c r="A226" s="452"/>
      <c r="B226" s="452"/>
      <c r="C226" s="452"/>
      <c r="D226" s="452"/>
      <c r="E226" s="452"/>
      <c r="F226" s="449"/>
      <c r="G226" s="404"/>
      <c r="H226" s="404"/>
      <c r="I226" s="454"/>
    </row>
    <row r="227" spans="1:9" ht="15" x14ac:dyDescent="0.2">
      <c r="A227" s="25">
        <f>A224+3</f>
        <v>43689</v>
      </c>
      <c r="B227" s="86"/>
      <c r="C227" s="87"/>
      <c r="D227" s="87"/>
      <c r="E227" s="87"/>
      <c r="F227" s="89"/>
      <c r="G227" s="87"/>
      <c r="H227" s="87"/>
      <c r="I227" s="88"/>
    </row>
    <row r="228" spans="1:9" ht="15" x14ac:dyDescent="0.2">
      <c r="A228" s="26">
        <f>A227+1</f>
        <v>43690</v>
      </c>
      <c r="B228" s="75"/>
      <c r="C228" s="76"/>
      <c r="D228" s="76"/>
      <c r="E228" s="76"/>
      <c r="F228" s="90"/>
      <c r="G228" s="65"/>
      <c r="H228" s="65"/>
      <c r="I228" s="66"/>
    </row>
    <row r="229" spans="1:9" ht="15" x14ac:dyDescent="0.2">
      <c r="A229" s="26">
        <f>A228+1</f>
        <v>43691</v>
      </c>
      <c r="B229" s="75"/>
      <c r="C229" s="76"/>
      <c r="D229" s="76"/>
      <c r="E229" s="76"/>
      <c r="F229" s="90"/>
      <c r="G229" s="65"/>
      <c r="H229" s="65"/>
      <c r="I229" s="66"/>
    </row>
    <row r="230" spans="1:9" ht="15" x14ac:dyDescent="0.2">
      <c r="A230" s="26">
        <f>A229+1</f>
        <v>43692</v>
      </c>
      <c r="B230" s="75"/>
      <c r="C230" s="76"/>
      <c r="D230" s="76"/>
      <c r="E230" s="76"/>
      <c r="F230" s="90"/>
      <c r="G230" s="65"/>
      <c r="H230" s="65"/>
      <c r="I230" s="66"/>
    </row>
    <row r="231" spans="1:9" ht="16" thickBot="1" x14ac:dyDescent="0.25">
      <c r="A231" s="27">
        <f>A230+1</f>
        <v>43693</v>
      </c>
      <c r="B231" s="91"/>
      <c r="C231" s="92"/>
      <c r="D231" s="92"/>
      <c r="E231" s="92"/>
      <c r="F231" s="90"/>
      <c r="G231" s="93"/>
      <c r="H231" s="93"/>
      <c r="I231" s="94"/>
    </row>
    <row r="232" spans="1:9" x14ac:dyDescent="0.15">
      <c r="A232" s="405"/>
      <c r="B232" s="416">
        <f t="shared" ref="B232:H232" si="48">SUM(B227:B231)</f>
        <v>0</v>
      </c>
      <c r="C232" s="416">
        <f t="shared" si="48"/>
        <v>0</v>
      </c>
      <c r="D232" s="416">
        <f t="shared" si="48"/>
        <v>0</v>
      </c>
      <c r="E232" s="416">
        <f t="shared" si="48"/>
        <v>0</v>
      </c>
      <c r="F232" s="448">
        <f t="shared" si="48"/>
        <v>0</v>
      </c>
      <c r="G232" s="456">
        <f t="shared" si="48"/>
        <v>0</v>
      </c>
      <c r="H232" s="456">
        <f t="shared" si="48"/>
        <v>0</v>
      </c>
      <c r="I232" s="416">
        <f>SUM(I227:I231)</f>
        <v>0</v>
      </c>
    </row>
    <row r="233" spans="1:9" ht="14" thickBot="1" x14ac:dyDescent="0.2">
      <c r="A233" s="406"/>
      <c r="B233" s="452"/>
      <c r="C233" s="452"/>
      <c r="D233" s="452"/>
      <c r="E233" s="452"/>
      <c r="F233" s="449"/>
      <c r="G233" s="452"/>
      <c r="H233" s="452"/>
      <c r="I233" s="452"/>
    </row>
    <row r="234" spans="1:9" ht="15" x14ac:dyDescent="0.2">
      <c r="A234" s="47">
        <f>A231+3</f>
        <v>43696</v>
      </c>
      <c r="B234" s="86"/>
      <c r="C234" s="87"/>
      <c r="D234" s="87"/>
      <c r="E234" s="87"/>
      <c r="F234" s="89"/>
      <c r="G234" s="87"/>
      <c r="H234" s="87"/>
      <c r="I234" s="88"/>
    </row>
    <row r="235" spans="1:9" ht="15" x14ac:dyDescent="0.2">
      <c r="A235" s="26">
        <f>A234+1</f>
        <v>43697</v>
      </c>
      <c r="B235" s="75"/>
      <c r="C235" s="76"/>
      <c r="D235" s="76"/>
      <c r="E235" s="76"/>
      <c r="F235" s="90"/>
      <c r="G235" s="65"/>
      <c r="H235" s="65"/>
      <c r="I235" s="66"/>
    </row>
    <row r="236" spans="1:9" ht="15" x14ac:dyDescent="0.2">
      <c r="A236" s="47">
        <f>A235+1</f>
        <v>43698</v>
      </c>
      <c r="B236" s="75"/>
      <c r="C236" s="76"/>
      <c r="D236" s="76"/>
      <c r="E236" s="76"/>
      <c r="F236" s="90"/>
      <c r="G236" s="65"/>
      <c r="H236" s="65"/>
      <c r="I236" s="66"/>
    </row>
    <row r="237" spans="1:9" ht="15" x14ac:dyDescent="0.2">
      <c r="A237" s="26">
        <f>A236+1</f>
        <v>43699</v>
      </c>
      <c r="B237" s="75"/>
      <c r="C237" s="76"/>
      <c r="D237" s="76"/>
      <c r="E237" s="76"/>
      <c r="F237" s="90"/>
      <c r="G237" s="65"/>
      <c r="H237" s="65"/>
      <c r="I237" s="66"/>
    </row>
    <row r="238" spans="1:9" ht="16" thickBot="1" x14ac:dyDescent="0.25">
      <c r="A238" s="47">
        <f>A237+1</f>
        <v>43700</v>
      </c>
      <c r="B238" s="91"/>
      <c r="C238" s="92"/>
      <c r="D238" s="92"/>
      <c r="E238" s="92"/>
      <c r="F238" s="90"/>
      <c r="G238" s="93"/>
      <c r="H238" s="93"/>
      <c r="I238" s="94"/>
    </row>
    <row r="239" spans="1:9" x14ac:dyDescent="0.15">
      <c r="A239" s="405"/>
      <c r="B239" s="416">
        <f t="shared" ref="B239:I239" si="49">SUM(B231:B238)</f>
        <v>0</v>
      </c>
      <c r="C239" s="416">
        <f t="shared" si="49"/>
        <v>0</v>
      </c>
      <c r="D239" s="416">
        <f t="shared" si="49"/>
        <v>0</v>
      </c>
      <c r="E239" s="416">
        <f t="shared" si="49"/>
        <v>0</v>
      </c>
      <c r="F239" s="448">
        <f t="shared" si="49"/>
        <v>0</v>
      </c>
      <c r="G239" s="456">
        <f t="shared" si="49"/>
        <v>0</v>
      </c>
      <c r="H239" s="456">
        <f t="shared" si="49"/>
        <v>0</v>
      </c>
      <c r="I239" s="416">
        <f t="shared" si="49"/>
        <v>0</v>
      </c>
    </row>
    <row r="240" spans="1:9" ht="14" thickBot="1" x14ac:dyDescent="0.2">
      <c r="A240" s="406"/>
      <c r="B240" s="457"/>
      <c r="C240" s="457"/>
      <c r="D240" s="457"/>
      <c r="E240" s="457"/>
      <c r="F240" s="449"/>
      <c r="G240" s="457"/>
      <c r="H240" s="457"/>
      <c r="I240" s="457"/>
    </row>
    <row r="241" spans="1:9" ht="16" thickBot="1" x14ac:dyDescent="0.25">
      <c r="A241" s="47">
        <f>A238+3</f>
        <v>43703</v>
      </c>
      <c r="B241" s="48">
        <v>400</v>
      </c>
      <c r="C241" s="49">
        <v>220.94</v>
      </c>
      <c r="D241" s="49">
        <v>820</v>
      </c>
      <c r="E241" s="49">
        <v>200</v>
      </c>
      <c r="F241" s="85">
        <f>SUM(B241:E241)</f>
        <v>1640.94</v>
      </c>
      <c r="G241" s="49">
        <v>28</v>
      </c>
      <c r="H241" s="49">
        <v>4</v>
      </c>
      <c r="I241" s="51">
        <v>200</v>
      </c>
    </row>
    <row r="242" spans="1:9" ht="16" thickBot="1" x14ac:dyDescent="0.25">
      <c r="A242" s="47">
        <f>A241+1</f>
        <v>43704</v>
      </c>
      <c r="B242" s="48">
        <v>220</v>
      </c>
      <c r="C242" s="49">
        <v>111.35</v>
      </c>
      <c r="D242" s="49">
        <v>1120</v>
      </c>
      <c r="E242" s="49">
        <v>90</v>
      </c>
      <c r="F242" s="85">
        <f>SUM(B242:E242)</f>
        <v>1541.35</v>
      </c>
      <c r="G242" s="49">
        <v>28</v>
      </c>
      <c r="H242" s="49">
        <v>2</v>
      </c>
      <c r="I242" s="51">
        <v>90</v>
      </c>
    </row>
    <row r="243" spans="1:9" ht="16" thickBot="1" x14ac:dyDescent="0.25">
      <c r="A243" s="47">
        <f>A242+1</f>
        <v>43705</v>
      </c>
      <c r="B243" s="48">
        <v>320</v>
      </c>
      <c r="C243" s="49">
        <v>38.9</v>
      </c>
      <c r="D243" s="49">
        <v>520</v>
      </c>
      <c r="E243" s="49">
        <v>70</v>
      </c>
      <c r="F243" s="85">
        <f>SUM(B243:E243)</f>
        <v>948.9</v>
      </c>
      <c r="G243" s="49">
        <v>17</v>
      </c>
      <c r="H243" s="49">
        <v>1</v>
      </c>
      <c r="I243" s="51">
        <v>60</v>
      </c>
    </row>
    <row r="244" spans="1:9" ht="16" thickBot="1" x14ac:dyDescent="0.25">
      <c r="A244" s="47">
        <f>A243+1</f>
        <v>43706</v>
      </c>
      <c r="B244" s="48">
        <v>140</v>
      </c>
      <c r="C244" s="49">
        <v>275.39</v>
      </c>
      <c r="D244" s="49">
        <v>920</v>
      </c>
      <c r="E244" s="49">
        <v>250</v>
      </c>
      <c r="F244" s="85">
        <f>SUM(B244:E244)</f>
        <v>1585.3899999999999</v>
      </c>
      <c r="G244" s="49">
        <v>30</v>
      </c>
      <c r="H244" s="49">
        <v>6</v>
      </c>
      <c r="I244" s="51">
        <v>250</v>
      </c>
    </row>
    <row r="245" spans="1:9" ht="16" thickBot="1" x14ac:dyDescent="0.25">
      <c r="A245" s="47">
        <f>A244+1</f>
        <v>43707</v>
      </c>
      <c r="B245" s="48">
        <v>100</v>
      </c>
      <c r="C245" s="49">
        <v>0</v>
      </c>
      <c r="D245" s="49">
        <v>800</v>
      </c>
      <c r="E245" s="49">
        <v>190</v>
      </c>
      <c r="F245" s="85">
        <f>SUM(B245:E245)</f>
        <v>1090</v>
      </c>
      <c r="G245" s="49">
        <v>24</v>
      </c>
      <c r="H245" s="49"/>
      <c r="I245" s="51">
        <v>200</v>
      </c>
    </row>
    <row r="246" spans="1:9" x14ac:dyDescent="0.15">
      <c r="A246" s="405"/>
      <c r="B246" s="437">
        <f t="shared" ref="B246:I246" si="50">SUM(B241:B245)</f>
        <v>1180</v>
      </c>
      <c r="C246" s="437">
        <f t="shared" si="50"/>
        <v>646.57999999999993</v>
      </c>
      <c r="D246" s="437">
        <f t="shared" si="50"/>
        <v>4180</v>
      </c>
      <c r="E246" s="437">
        <f t="shared" si="50"/>
        <v>800</v>
      </c>
      <c r="F246" s="448">
        <f t="shared" si="50"/>
        <v>6806.58</v>
      </c>
      <c r="G246" s="455">
        <f t="shared" si="50"/>
        <v>127</v>
      </c>
      <c r="H246" s="455">
        <f t="shared" si="50"/>
        <v>13</v>
      </c>
      <c r="I246" s="458">
        <f t="shared" si="50"/>
        <v>800</v>
      </c>
    </row>
    <row r="247" spans="1:9" ht="14" thickBot="1" x14ac:dyDescent="0.2">
      <c r="A247" s="406"/>
      <c r="B247" s="452"/>
      <c r="C247" s="452"/>
      <c r="D247" s="452"/>
      <c r="E247" s="452"/>
      <c r="F247" s="449"/>
      <c r="G247" s="452"/>
      <c r="H247" s="452"/>
      <c r="I247" s="454"/>
    </row>
    <row r="248" spans="1:9" ht="15" x14ac:dyDescent="0.2">
      <c r="A248" s="41">
        <v>43710</v>
      </c>
      <c r="B248" s="95">
        <v>210</v>
      </c>
      <c r="C248" s="95">
        <v>162.63999999999999</v>
      </c>
      <c r="D248" s="95">
        <v>1690</v>
      </c>
      <c r="E248" s="95">
        <v>0</v>
      </c>
      <c r="F248" s="82">
        <f>SUM(B248:E248)</f>
        <v>2062.64</v>
      </c>
      <c r="G248" s="6">
        <v>34</v>
      </c>
      <c r="H248" s="6">
        <v>4</v>
      </c>
      <c r="I248" s="95">
        <v>0</v>
      </c>
    </row>
    <row r="249" spans="1:9" ht="15" x14ac:dyDescent="0.2">
      <c r="A249" s="41">
        <f>A248+1</f>
        <v>43711</v>
      </c>
      <c r="B249" s="95">
        <v>270</v>
      </c>
      <c r="C249" s="95">
        <v>208.64</v>
      </c>
      <c r="D249" s="95">
        <v>860</v>
      </c>
      <c r="E249" s="95">
        <v>190</v>
      </c>
      <c r="F249" s="82">
        <f>SUM(B249:E249)</f>
        <v>1528.6399999999999</v>
      </c>
      <c r="G249" s="6">
        <v>29</v>
      </c>
      <c r="H249" s="6">
        <v>5</v>
      </c>
      <c r="I249" s="95">
        <v>210</v>
      </c>
    </row>
    <row r="250" spans="1:9" ht="15" x14ac:dyDescent="0.2">
      <c r="A250" s="41">
        <f>A249+1</f>
        <v>43712</v>
      </c>
      <c r="B250" s="95">
        <v>270</v>
      </c>
      <c r="C250" s="95">
        <v>77.8</v>
      </c>
      <c r="D250" s="95">
        <v>700</v>
      </c>
      <c r="E250" s="95">
        <v>150</v>
      </c>
      <c r="F250" s="82">
        <f>SUM(B250:E250)</f>
        <v>1197.8</v>
      </c>
      <c r="G250" s="6">
        <v>23</v>
      </c>
      <c r="H250" s="6">
        <v>2</v>
      </c>
      <c r="I250" s="95">
        <v>160</v>
      </c>
    </row>
    <row r="251" spans="1:9" ht="15" x14ac:dyDescent="0.2">
      <c r="A251" s="41">
        <f>A250+1</f>
        <v>43713</v>
      </c>
      <c r="B251" s="95">
        <v>320</v>
      </c>
      <c r="C251" s="95">
        <v>242.67</v>
      </c>
      <c r="D251" s="95">
        <v>1120</v>
      </c>
      <c r="E251" s="95">
        <v>310</v>
      </c>
      <c r="F251" s="82">
        <f>SUM(B251:E251)</f>
        <v>1992.67</v>
      </c>
      <c r="G251" s="6">
        <v>34</v>
      </c>
      <c r="H251" s="6">
        <v>5</v>
      </c>
      <c r="I251" s="95">
        <v>300</v>
      </c>
    </row>
    <row r="252" spans="1:9" ht="16" thickBot="1" x14ac:dyDescent="0.25">
      <c r="A252" s="41">
        <f>A251+1</f>
        <v>43714</v>
      </c>
      <c r="B252" s="95">
        <v>190</v>
      </c>
      <c r="C252" s="95">
        <v>111.32</v>
      </c>
      <c r="D252" s="95">
        <v>890</v>
      </c>
      <c r="E252" s="95">
        <v>220</v>
      </c>
      <c r="F252" s="82">
        <f>SUM(B252:E252)</f>
        <v>1411.32</v>
      </c>
      <c r="G252" s="6">
        <v>23</v>
      </c>
      <c r="H252" s="6">
        <v>3</v>
      </c>
      <c r="I252" s="95">
        <v>200</v>
      </c>
    </row>
    <row r="253" spans="1:9" x14ac:dyDescent="0.15">
      <c r="A253" s="423"/>
      <c r="B253" s="448">
        <f>SUM(B248:B252)</f>
        <v>1260</v>
      </c>
      <c r="C253" s="461">
        <f t="shared" ref="C253:H253" si="51">SUM(C248:C252)</f>
        <v>803.06999999999994</v>
      </c>
      <c r="D253" s="461">
        <f t="shared" si="51"/>
        <v>5260</v>
      </c>
      <c r="E253" s="461">
        <f t="shared" si="51"/>
        <v>870</v>
      </c>
      <c r="F253" s="461">
        <f t="shared" si="51"/>
        <v>8193.07</v>
      </c>
      <c r="G253" s="463">
        <f t="shared" si="51"/>
        <v>143</v>
      </c>
      <c r="H253" s="463">
        <f t="shared" si="51"/>
        <v>19</v>
      </c>
      <c r="I253" s="448">
        <f>SUM(I248:I252)</f>
        <v>870</v>
      </c>
    </row>
    <row r="254" spans="1:9" ht="14" thickBot="1" x14ac:dyDescent="0.2">
      <c r="A254" s="438"/>
      <c r="B254" s="449"/>
      <c r="C254" s="462"/>
      <c r="D254" s="462"/>
      <c r="E254" s="462"/>
      <c r="F254" s="462"/>
      <c r="G254" s="464"/>
      <c r="H254" s="464"/>
      <c r="I254" s="449"/>
    </row>
    <row r="255" spans="1:9" ht="15" x14ac:dyDescent="0.2">
      <c r="A255" s="47">
        <f>A252+3</f>
        <v>43717</v>
      </c>
      <c r="B255" s="95">
        <v>140</v>
      </c>
      <c r="C255" s="95">
        <v>123.38</v>
      </c>
      <c r="D255" s="95">
        <v>770</v>
      </c>
      <c r="E255" s="95">
        <v>0</v>
      </c>
      <c r="F255" s="96">
        <f>SUM(B255:E255)</f>
        <v>1033.3800000000001</v>
      </c>
      <c r="G255" s="6">
        <v>20</v>
      </c>
      <c r="H255" s="6">
        <v>3</v>
      </c>
      <c r="I255" s="95">
        <v>0</v>
      </c>
    </row>
    <row r="256" spans="1:9" ht="15" x14ac:dyDescent="0.2">
      <c r="A256" s="47">
        <f>A255+1</f>
        <v>43718</v>
      </c>
      <c r="B256" s="97">
        <v>150</v>
      </c>
      <c r="C256" s="97">
        <v>81.319999999999993</v>
      </c>
      <c r="D256" s="97">
        <v>700</v>
      </c>
      <c r="E256" s="97">
        <v>0</v>
      </c>
      <c r="F256" s="98">
        <f>SUM(B256:E256)</f>
        <v>931.31999999999994</v>
      </c>
      <c r="G256" s="45">
        <v>17</v>
      </c>
      <c r="H256" s="45">
        <v>2</v>
      </c>
      <c r="I256" s="97">
        <v>0</v>
      </c>
    </row>
    <row r="257" spans="1:9" ht="15" x14ac:dyDescent="0.2">
      <c r="A257" s="47">
        <f>A256+1</f>
        <v>43719</v>
      </c>
      <c r="B257" s="97">
        <v>50</v>
      </c>
      <c r="C257" s="97">
        <v>393.55</v>
      </c>
      <c r="D257" s="97">
        <v>790</v>
      </c>
      <c r="E257" s="97">
        <v>100</v>
      </c>
      <c r="F257" s="98">
        <f>SUM(B257:E257)</f>
        <v>1333.55</v>
      </c>
      <c r="G257" s="45">
        <v>25</v>
      </c>
      <c r="H257" s="45">
        <v>8</v>
      </c>
      <c r="I257" s="97">
        <v>100</v>
      </c>
    </row>
    <row r="258" spans="1:9" ht="15" x14ac:dyDescent="0.2">
      <c r="A258" s="47">
        <f>A257+1</f>
        <v>43720</v>
      </c>
      <c r="B258" s="97">
        <v>572.20000000000005</v>
      </c>
      <c r="C258" s="97">
        <v>162.63999999999999</v>
      </c>
      <c r="D258" s="97">
        <v>1070</v>
      </c>
      <c r="E258" s="97">
        <v>150</v>
      </c>
      <c r="F258" s="98">
        <f>SUM(B258:E258)</f>
        <v>1954.8400000000001</v>
      </c>
      <c r="G258" s="45">
        <v>32</v>
      </c>
      <c r="H258" s="45">
        <v>5</v>
      </c>
      <c r="I258" s="97">
        <v>150</v>
      </c>
    </row>
    <row r="259" spans="1:9" ht="16" thickBot="1" x14ac:dyDescent="0.25">
      <c r="A259" s="47">
        <f>A258+1</f>
        <v>43721</v>
      </c>
      <c r="B259" s="99">
        <v>260</v>
      </c>
      <c r="C259" s="99">
        <v>120.22</v>
      </c>
      <c r="D259" s="99">
        <v>870</v>
      </c>
      <c r="E259" s="99">
        <v>300</v>
      </c>
      <c r="F259" s="100">
        <f>SUM(B259:E259)</f>
        <v>1550.22</v>
      </c>
      <c r="G259" s="67">
        <v>24</v>
      </c>
      <c r="H259" s="67">
        <v>3</v>
      </c>
      <c r="I259" s="99">
        <v>300</v>
      </c>
    </row>
    <row r="260" spans="1:9" x14ac:dyDescent="0.15">
      <c r="A260" s="423"/>
      <c r="B260" s="448">
        <f>SUM(B255:B259)</f>
        <v>1172.2</v>
      </c>
      <c r="C260" s="461">
        <f t="shared" ref="C260:H260" si="52">SUM(C255:C259)</f>
        <v>881.11</v>
      </c>
      <c r="D260" s="461">
        <f t="shared" si="52"/>
        <v>4200</v>
      </c>
      <c r="E260" s="461">
        <f t="shared" si="52"/>
        <v>550</v>
      </c>
      <c r="F260" s="461">
        <f t="shared" si="52"/>
        <v>6803.31</v>
      </c>
      <c r="G260" s="463">
        <f t="shared" si="52"/>
        <v>118</v>
      </c>
      <c r="H260" s="463">
        <f t="shared" si="52"/>
        <v>21</v>
      </c>
      <c r="I260" s="448">
        <f>SUM(I255:I259)</f>
        <v>550</v>
      </c>
    </row>
    <row r="261" spans="1:9" ht="14" thickBot="1" x14ac:dyDescent="0.2">
      <c r="A261" s="438"/>
      <c r="B261" s="449"/>
      <c r="C261" s="462"/>
      <c r="D261" s="462"/>
      <c r="E261" s="462"/>
      <c r="F261" s="462"/>
      <c r="G261" s="464"/>
      <c r="H261" s="464"/>
      <c r="I261" s="449"/>
    </row>
    <row r="262" spans="1:9" ht="15" x14ac:dyDescent="0.2">
      <c r="A262" s="47">
        <f>A259+3</f>
        <v>43724</v>
      </c>
      <c r="B262" s="95">
        <v>150</v>
      </c>
      <c r="C262" s="95">
        <v>242.2</v>
      </c>
      <c r="D262" s="95">
        <v>1160</v>
      </c>
      <c r="E262" s="95">
        <v>150</v>
      </c>
      <c r="F262" s="96">
        <f>SUM(B262:E262)</f>
        <v>1702.2</v>
      </c>
      <c r="G262" s="6">
        <v>30</v>
      </c>
      <c r="H262" s="6">
        <v>6</v>
      </c>
      <c r="I262" s="95">
        <v>150</v>
      </c>
    </row>
    <row r="263" spans="1:9" ht="15" x14ac:dyDescent="0.2">
      <c r="A263" s="47">
        <f>A262+1</f>
        <v>43725</v>
      </c>
      <c r="B263" s="97">
        <v>100</v>
      </c>
      <c r="C263" s="97">
        <v>121.62</v>
      </c>
      <c r="D263" s="97">
        <v>570</v>
      </c>
      <c r="E263" s="97">
        <v>240</v>
      </c>
      <c r="F263" s="98">
        <f>SUM(B263:E263)</f>
        <v>1031.6199999999999</v>
      </c>
      <c r="G263" s="45">
        <v>19</v>
      </c>
      <c r="H263" s="45">
        <v>3</v>
      </c>
      <c r="I263" s="97">
        <v>240</v>
      </c>
    </row>
    <row r="264" spans="1:9" ht="15" x14ac:dyDescent="0.2">
      <c r="A264" s="47">
        <f>A263+1</f>
        <v>43726</v>
      </c>
      <c r="B264" s="97">
        <v>220</v>
      </c>
      <c r="C264" s="97">
        <v>197.66</v>
      </c>
      <c r="D264" s="97">
        <v>490</v>
      </c>
      <c r="E264" s="97">
        <v>0</v>
      </c>
      <c r="F264" s="98">
        <f>SUM(B264:E264)</f>
        <v>907.66</v>
      </c>
      <c r="G264" s="45">
        <v>19</v>
      </c>
      <c r="H264" s="45">
        <v>5</v>
      </c>
      <c r="I264" s="97">
        <v>0</v>
      </c>
    </row>
    <row r="265" spans="1:9" ht="15" x14ac:dyDescent="0.2">
      <c r="A265" s="47">
        <f>A264+1</f>
        <v>43727</v>
      </c>
      <c r="B265" s="97">
        <v>260</v>
      </c>
      <c r="C265" s="97">
        <v>284.62</v>
      </c>
      <c r="D265" s="97">
        <v>940</v>
      </c>
      <c r="E265" s="97">
        <v>140</v>
      </c>
      <c r="F265" s="98">
        <f>SUM(B265:E265)</f>
        <v>1624.62</v>
      </c>
      <c r="G265" s="45">
        <v>32</v>
      </c>
      <c r="H265" s="45">
        <v>7</v>
      </c>
      <c r="I265" s="97">
        <v>140</v>
      </c>
    </row>
    <row r="266" spans="1:9" ht="16" thickBot="1" x14ac:dyDescent="0.25">
      <c r="A266" s="47">
        <f>A265+1</f>
        <v>43728</v>
      </c>
      <c r="B266" s="97">
        <v>560</v>
      </c>
      <c r="C266" s="97">
        <v>81.319999999999993</v>
      </c>
      <c r="D266" s="97">
        <v>600</v>
      </c>
      <c r="E266" s="97">
        <v>190</v>
      </c>
      <c r="F266" s="98">
        <f>SUM(B266:E266)</f>
        <v>1431.32</v>
      </c>
      <c r="G266" s="45">
        <v>24</v>
      </c>
      <c r="H266" s="45">
        <v>2</v>
      </c>
      <c r="I266" s="97">
        <v>180</v>
      </c>
    </row>
    <row r="267" spans="1:9" x14ac:dyDescent="0.15">
      <c r="A267" s="423"/>
      <c r="B267" s="448">
        <f t="shared" ref="B267:H267" si="53">SUM(B262:B266)</f>
        <v>1290</v>
      </c>
      <c r="C267" s="461">
        <f t="shared" si="53"/>
        <v>927.42000000000007</v>
      </c>
      <c r="D267" s="461">
        <f t="shared" si="53"/>
        <v>3760</v>
      </c>
      <c r="E267" s="461">
        <f t="shared" si="53"/>
        <v>720</v>
      </c>
      <c r="F267" s="461">
        <f t="shared" si="53"/>
        <v>6697.4199999999992</v>
      </c>
      <c r="G267" s="463">
        <f t="shared" si="53"/>
        <v>124</v>
      </c>
      <c r="H267" s="463">
        <f t="shared" si="53"/>
        <v>23</v>
      </c>
      <c r="I267" s="448">
        <f>SUM(I262:I266)</f>
        <v>710</v>
      </c>
    </row>
    <row r="268" spans="1:9" ht="14" thickBot="1" x14ac:dyDescent="0.2">
      <c r="A268" s="424"/>
      <c r="B268" s="449"/>
      <c r="C268" s="462"/>
      <c r="D268" s="462"/>
      <c r="E268" s="462"/>
      <c r="F268" s="462"/>
      <c r="G268" s="464"/>
      <c r="H268" s="464"/>
      <c r="I268" s="449"/>
    </row>
    <row r="269" spans="1:9" ht="16" thickBot="1" x14ac:dyDescent="0.25">
      <c r="A269" s="101">
        <f>A266+3</f>
        <v>43731</v>
      </c>
      <c r="B269" s="102">
        <v>500</v>
      </c>
      <c r="C269" s="102">
        <v>233.33</v>
      </c>
      <c r="D269" s="102">
        <v>420</v>
      </c>
      <c r="E269" s="103">
        <v>0</v>
      </c>
      <c r="F269" s="96">
        <f>SUM(B269:E269)</f>
        <v>1153.33</v>
      </c>
      <c r="G269" s="6">
        <v>21</v>
      </c>
      <c r="H269" s="6">
        <v>5</v>
      </c>
      <c r="I269" s="95">
        <v>0</v>
      </c>
    </row>
    <row r="270" spans="1:9" ht="16" thickBot="1" x14ac:dyDescent="0.25">
      <c r="A270" s="104">
        <f>A269+1</f>
        <v>43732</v>
      </c>
      <c r="B270" s="56">
        <v>70</v>
      </c>
      <c r="C270" s="56">
        <v>121.62</v>
      </c>
      <c r="D270" s="56">
        <v>660</v>
      </c>
      <c r="E270" s="105">
        <v>140</v>
      </c>
      <c r="F270" s="98">
        <f>SUM(B270:E270)</f>
        <v>991.62</v>
      </c>
      <c r="G270" s="106">
        <v>19</v>
      </c>
      <c r="H270" s="49">
        <v>3</v>
      </c>
      <c r="I270" s="51">
        <v>140</v>
      </c>
    </row>
    <row r="271" spans="1:9" ht="16" thickBot="1" x14ac:dyDescent="0.25">
      <c r="A271" s="101">
        <f>A268+3</f>
        <v>3</v>
      </c>
      <c r="B271" s="56">
        <v>240</v>
      </c>
      <c r="C271" s="56">
        <v>327.22000000000003</v>
      </c>
      <c r="D271" s="56">
        <v>290</v>
      </c>
      <c r="E271" s="105">
        <v>70</v>
      </c>
      <c r="F271" s="98">
        <f>SUM(B271:E271)</f>
        <v>927.22</v>
      </c>
      <c r="G271" s="107">
        <v>18</v>
      </c>
      <c r="H271" s="56">
        <v>8</v>
      </c>
      <c r="I271" s="58">
        <v>70</v>
      </c>
    </row>
    <row r="272" spans="1:9" ht="16" thickBot="1" x14ac:dyDescent="0.25">
      <c r="A272" s="104">
        <f>A271+1</f>
        <v>4</v>
      </c>
      <c r="B272" s="56">
        <v>280</v>
      </c>
      <c r="C272" s="56">
        <v>466.66</v>
      </c>
      <c r="D272" s="56">
        <v>680</v>
      </c>
      <c r="E272" s="105">
        <v>140</v>
      </c>
      <c r="F272" s="98">
        <f>SUM(B272:E272)</f>
        <v>1566.66</v>
      </c>
      <c r="G272" s="107">
        <v>29</v>
      </c>
      <c r="H272" s="56">
        <v>10</v>
      </c>
      <c r="I272" s="58">
        <v>140</v>
      </c>
    </row>
    <row r="273" spans="1:9" ht="16" thickBot="1" x14ac:dyDescent="0.25">
      <c r="A273" s="101">
        <f>A270+3</f>
        <v>43735</v>
      </c>
      <c r="B273" s="56">
        <v>370</v>
      </c>
      <c r="C273" s="56">
        <v>203.3</v>
      </c>
      <c r="D273" s="56">
        <v>750</v>
      </c>
      <c r="E273" s="105">
        <v>180</v>
      </c>
      <c r="F273" s="98">
        <f>SUM(B273:E273)</f>
        <v>1503.3</v>
      </c>
      <c r="G273" s="107">
        <v>25</v>
      </c>
      <c r="H273" s="56">
        <v>5</v>
      </c>
      <c r="I273" s="58">
        <v>180</v>
      </c>
    </row>
    <row r="274" spans="1:9" x14ac:dyDescent="0.15">
      <c r="A274" s="467"/>
      <c r="B274" s="450">
        <f t="shared" ref="B274:I274" si="54">SUM(B269:B273)</f>
        <v>1460</v>
      </c>
      <c r="C274" s="450">
        <f t="shared" si="54"/>
        <v>1352.13</v>
      </c>
      <c r="D274" s="450">
        <f t="shared" si="54"/>
        <v>2800</v>
      </c>
      <c r="E274" s="450">
        <f t="shared" si="54"/>
        <v>530</v>
      </c>
      <c r="F274" s="468">
        <f t="shared" si="54"/>
        <v>6142.13</v>
      </c>
      <c r="G274" s="469">
        <f t="shared" si="54"/>
        <v>112</v>
      </c>
      <c r="H274" s="469">
        <f t="shared" si="54"/>
        <v>31</v>
      </c>
      <c r="I274" s="465">
        <f t="shared" si="54"/>
        <v>530</v>
      </c>
    </row>
    <row r="275" spans="1:9" ht="14" thickBot="1" x14ac:dyDescent="0.2">
      <c r="A275" s="438"/>
      <c r="B275" s="449"/>
      <c r="C275" s="449"/>
      <c r="D275" s="449"/>
      <c r="E275" s="449"/>
      <c r="F275" s="462"/>
      <c r="G275" s="464"/>
      <c r="H275" s="464"/>
      <c r="I275" s="470"/>
    </row>
    <row r="276" spans="1:9" ht="16" thickBot="1" x14ac:dyDescent="0.25">
      <c r="A276" s="104">
        <f>A273+3</f>
        <v>43738</v>
      </c>
      <c r="B276" s="56">
        <v>470</v>
      </c>
      <c r="C276" s="56">
        <v>281.10000000000002</v>
      </c>
      <c r="D276" s="56">
        <v>1210</v>
      </c>
      <c r="E276" s="105">
        <v>170</v>
      </c>
      <c r="F276" s="98">
        <f>SUM(B276:E276)</f>
        <v>2131.1</v>
      </c>
      <c r="G276" s="107">
        <v>37</v>
      </c>
      <c r="H276" s="56">
        <v>7</v>
      </c>
      <c r="I276" s="58">
        <v>170</v>
      </c>
    </row>
    <row r="277" spans="1:9" x14ac:dyDescent="0.15">
      <c r="A277" s="467">
        <v>470</v>
      </c>
      <c r="B277" s="450">
        <f t="shared" ref="B277:I277" si="55">SUM(B276)</f>
        <v>470</v>
      </c>
      <c r="C277" s="450">
        <f t="shared" si="55"/>
        <v>281.10000000000002</v>
      </c>
      <c r="D277" s="450">
        <f t="shared" si="55"/>
        <v>1210</v>
      </c>
      <c r="E277" s="450">
        <f t="shared" si="55"/>
        <v>170</v>
      </c>
      <c r="F277" s="468">
        <f t="shared" si="55"/>
        <v>2131.1</v>
      </c>
      <c r="G277" s="469">
        <f t="shared" si="55"/>
        <v>37</v>
      </c>
      <c r="H277" s="469">
        <f t="shared" si="55"/>
        <v>7</v>
      </c>
      <c r="I277" s="465">
        <f t="shared" si="55"/>
        <v>170</v>
      </c>
    </row>
    <row r="278" spans="1:9" ht="14" thickBot="1" x14ac:dyDescent="0.2">
      <c r="A278" s="438"/>
      <c r="B278" s="449"/>
      <c r="C278" s="449"/>
      <c r="D278" s="449"/>
      <c r="E278" s="449"/>
      <c r="F278" s="462"/>
      <c r="G278" s="464"/>
      <c r="H278" s="464"/>
      <c r="I278" s="470"/>
    </row>
    <row r="279" spans="1:9" ht="15" x14ac:dyDescent="0.2">
      <c r="A279" s="41">
        <v>43710</v>
      </c>
      <c r="B279" s="95">
        <v>210</v>
      </c>
      <c r="C279" s="95">
        <v>162.63999999999999</v>
      </c>
      <c r="D279" s="95">
        <v>1690</v>
      </c>
      <c r="E279" s="95">
        <v>0</v>
      </c>
      <c r="F279" s="82">
        <f>SUM(B279:E279)</f>
        <v>2062.64</v>
      </c>
      <c r="G279" s="6">
        <v>34</v>
      </c>
      <c r="H279" s="6">
        <v>4</v>
      </c>
      <c r="I279" s="95">
        <v>0</v>
      </c>
    </row>
    <row r="280" spans="1:9" ht="15" x14ac:dyDescent="0.2">
      <c r="A280" s="41">
        <f>A279+1</f>
        <v>43711</v>
      </c>
      <c r="B280" s="95">
        <v>270</v>
      </c>
      <c r="C280" s="95">
        <v>208.64</v>
      </c>
      <c r="D280" s="95">
        <v>860</v>
      </c>
      <c r="E280" s="95">
        <v>190</v>
      </c>
      <c r="F280" s="82">
        <f>SUM(B280:E280)</f>
        <v>1528.6399999999999</v>
      </c>
      <c r="G280" s="6">
        <v>29</v>
      </c>
      <c r="H280" s="6">
        <v>5</v>
      </c>
      <c r="I280" s="95">
        <v>210</v>
      </c>
    </row>
    <row r="281" spans="1:9" ht="15" x14ac:dyDescent="0.2">
      <c r="A281" s="41">
        <f>A280+1</f>
        <v>43712</v>
      </c>
      <c r="B281" s="95">
        <v>270</v>
      </c>
      <c r="C281" s="95">
        <v>77.8</v>
      </c>
      <c r="D281" s="95">
        <v>700</v>
      </c>
      <c r="E281" s="95">
        <v>150</v>
      </c>
      <c r="F281" s="82">
        <f>SUM(B281:E281)</f>
        <v>1197.8</v>
      </c>
      <c r="G281" s="6">
        <v>23</v>
      </c>
      <c r="H281" s="6">
        <v>2</v>
      </c>
      <c r="I281" s="95">
        <v>160</v>
      </c>
    </row>
    <row r="282" spans="1:9" ht="15" x14ac:dyDescent="0.2">
      <c r="A282" s="41">
        <f>A281+1</f>
        <v>43713</v>
      </c>
      <c r="B282" s="95">
        <v>320</v>
      </c>
      <c r="C282" s="95">
        <v>242.67</v>
      </c>
      <c r="D282" s="95">
        <v>1120</v>
      </c>
      <c r="E282" s="95">
        <v>310</v>
      </c>
      <c r="F282" s="82">
        <f>SUM(B282:E282)</f>
        <v>1992.67</v>
      </c>
      <c r="G282" s="6">
        <v>34</v>
      </c>
      <c r="H282" s="6">
        <v>5</v>
      </c>
      <c r="I282" s="95">
        <v>300</v>
      </c>
    </row>
    <row r="283" spans="1:9" ht="16" thickBot="1" x14ac:dyDescent="0.25">
      <c r="A283" s="41">
        <f>A282+1</f>
        <v>43714</v>
      </c>
      <c r="B283" s="95">
        <v>190</v>
      </c>
      <c r="C283" s="95">
        <v>111.32</v>
      </c>
      <c r="D283" s="95">
        <v>890</v>
      </c>
      <c r="E283" s="95">
        <v>220</v>
      </c>
      <c r="F283" s="82">
        <f>SUM(B283:E283)</f>
        <v>1411.32</v>
      </c>
      <c r="G283" s="6">
        <v>23</v>
      </c>
      <c r="H283" s="6">
        <v>3</v>
      </c>
      <c r="I283" s="95">
        <v>200</v>
      </c>
    </row>
    <row r="284" spans="1:9" x14ac:dyDescent="0.15">
      <c r="A284" s="423"/>
      <c r="B284" s="448">
        <f>SUM(B279:B283)</f>
        <v>1260</v>
      </c>
      <c r="C284" s="461">
        <f t="shared" ref="C284:H284" si="56">SUM(C279:C283)</f>
        <v>803.06999999999994</v>
      </c>
      <c r="D284" s="461">
        <f t="shared" si="56"/>
        <v>5260</v>
      </c>
      <c r="E284" s="461">
        <f t="shared" si="56"/>
        <v>870</v>
      </c>
      <c r="F284" s="461">
        <f t="shared" si="56"/>
        <v>8193.07</v>
      </c>
      <c r="G284" s="463">
        <f t="shared" si="56"/>
        <v>143</v>
      </c>
      <c r="H284" s="463">
        <f t="shared" si="56"/>
        <v>19</v>
      </c>
      <c r="I284" s="448">
        <f>SUM(I279:I283)</f>
        <v>870</v>
      </c>
    </row>
    <row r="285" spans="1:9" ht="14" thickBot="1" x14ac:dyDescent="0.2">
      <c r="A285" s="438"/>
      <c r="B285" s="449"/>
      <c r="C285" s="462"/>
      <c r="D285" s="462"/>
      <c r="E285" s="462"/>
      <c r="F285" s="462"/>
      <c r="G285" s="464"/>
      <c r="H285" s="464"/>
      <c r="I285" s="449"/>
    </row>
    <row r="286" spans="1:9" ht="15" x14ac:dyDescent="0.2">
      <c r="A286" s="47">
        <f>A283+3</f>
        <v>43717</v>
      </c>
      <c r="B286" s="95">
        <v>140</v>
      </c>
      <c r="C286" s="95">
        <v>123.38</v>
      </c>
      <c r="D286" s="95">
        <v>770</v>
      </c>
      <c r="E286" s="95">
        <v>0</v>
      </c>
      <c r="F286" s="96">
        <f>SUM(B286:E286)</f>
        <v>1033.3800000000001</v>
      </c>
      <c r="G286" s="6">
        <v>20</v>
      </c>
      <c r="H286" s="6">
        <v>3</v>
      </c>
      <c r="I286" s="95">
        <v>0</v>
      </c>
    </row>
    <row r="287" spans="1:9" ht="15" x14ac:dyDescent="0.2">
      <c r="A287" s="47">
        <f>A286+1</f>
        <v>43718</v>
      </c>
      <c r="B287" s="97">
        <v>150</v>
      </c>
      <c r="C287" s="97">
        <v>81.319999999999993</v>
      </c>
      <c r="D287" s="97">
        <v>700</v>
      </c>
      <c r="E287" s="97">
        <v>0</v>
      </c>
      <c r="F287" s="98">
        <f>SUM(B287:E287)</f>
        <v>931.31999999999994</v>
      </c>
      <c r="G287" s="45">
        <v>17</v>
      </c>
      <c r="H287" s="45">
        <v>2</v>
      </c>
      <c r="I287" s="97">
        <v>0</v>
      </c>
    </row>
    <row r="288" spans="1:9" ht="15" x14ac:dyDescent="0.2">
      <c r="A288" s="47">
        <f>A287+1</f>
        <v>43719</v>
      </c>
      <c r="B288" s="97">
        <v>50</v>
      </c>
      <c r="C288" s="97">
        <v>393.55</v>
      </c>
      <c r="D288" s="97">
        <v>790</v>
      </c>
      <c r="E288" s="97">
        <v>100</v>
      </c>
      <c r="F288" s="98">
        <f>SUM(B288:E288)</f>
        <v>1333.55</v>
      </c>
      <c r="G288" s="45">
        <v>25</v>
      </c>
      <c r="H288" s="45">
        <v>8</v>
      </c>
      <c r="I288" s="97">
        <v>100</v>
      </c>
    </row>
    <row r="289" spans="1:9" ht="15" x14ac:dyDescent="0.2">
      <c r="A289" s="47">
        <f>A288+1</f>
        <v>43720</v>
      </c>
      <c r="B289" s="97">
        <v>572.20000000000005</v>
      </c>
      <c r="C289" s="97">
        <v>162.63999999999999</v>
      </c>
      <c r="D289" s="97">
        <v>1070</v>
      </c>
      <c r="E289" s="97">
        <v>150</v>
      </c>
      <c r="F289" s="98">
        <f>SUM(B289:E289)</f>
        <v>1954.8400000000001</v>
      </c>
      <c r="G289" s="45">
        <v>32</v>
      </c>
      <c r="H289" s="45">
        <v>5</v>
      </c>
      <c r="I289" s="97">
        <v>150</v>
      </c>
    </row>
    <row r="290" spans="1:9" ht="16" thickBot="1" x14ac:dyDescent="0.25">
      <c r="A290" s="47">
        <f>A289+1</f>
        <v>43721</v>
      </c>
      <c r="B290" s="99">
        <v>260</v>
      </c>
      <c r="C290" s="99">
        <v>120.22</v>
      </c>
      <c r="D290" s="99">
        <v>870</v>
      </c>
      <c r="E290" s="99">
        <v>300</v>
      </c>
      <c r="F290" s="100">
        <f>SUM(B290:E290)</f>
        <v>1550.22</v>
      </c>
      <c r="G290" s="67">
        <v>24</v>
      </c>
      <c r="H290" s="67">
        <v>3</v>
      </c>
      <c r="I290" s="99">
        <v>300</v>
      </c>
    </row>
    <row r="291" spans="1:9" x14ac:dyDescent="0.15">
      <c r="A291" s="423"/>
      <c r="B291" s="448">
        <f>SUM(B286:B290)</f>
        <v>1172.2</v>
      </c>
      <c r="C291" s="461">
        <f t="shared" ref="C291:H291" si="57">SUM(C286:C290)</f>
        <v>881.11</v>
      </c>
      <c r="D291" s="461">
        <f t="shared" si="57"/>
        <v>4200</v>
      </c>
      <c r="E291" s="461">
        <f t="shared" si="57"/>
        <v>550</v>
      </c>
      <c r="F291" s="461">
        <f t="shared" si="57"/>
        <v>6803.31</v>
      </c>
      <c r="G291" s="463">
        <f t="shared" si="57"/>
        <v>118</v>
      </c>
      <c r="H291" s="463">
        <f t="shared" si="57"/>
        <v>21</v>
      </c>
      <c r="I291" s="448">
        <f>SUM(I286:I290)</f>
        <v>550</v>
      </c>
    </row>
    <row r="292" spans="1:9" ht="14" thickBot="1" x14ac:dyDescent="0.2">
      <c r="A292" s="438"/>
      <c r="B292" s="449"/>
      <c r="C292" s="462"/>
      <c r="D292" s="462"/>
      <c r="E292" s="462"/>
      <c r="F292" s="462"/>
      <c r="G292" s="464"/>
      <c r="H292" s="464"/>
      <c r="I292" s="449"/>
    </row>
    <row r="293" spans="1:9" ht="15" x14ac:dyDescent="0.2">
      <c r="A293" s="47">
        <f>A290+3</f>
        <v>43724</v>
      </c>
      <c r="B293" s="95">
        <v>150</v>
      </c>
      <c r="C293" s="95">
        <v>242.2</v>
      </c>
      <c r="D293" s="95">
        <v>1160</v>
      </c>
      <c r="E293" s="95">
        <v>150</v>
      </c>
      <c r="F293" s="96">
        <f>SUM(B293:E293)</f>
        <v>1702.2</v>
      </c>
      <c r="G293" s="6">
        <v>30</v>
      </c>
      <c r="H293" s="6">
        <v>6</v>
      </c>
      <c r="I293" s="95">
        <v>150</v>
      </c>
    </row>
    <row r="294" spans="1:9" ht="15" x14ac:dyDescent="0.2">
      <c r="A294" s="47">
        <f>A293+1</f>
        <v>43725</v>
      </c>
      <c r="B294" s="97">
        <v>100</v>
      </c>
      <c r="C294" s="97">
        <v>121.62</v>
      </c>
      <c r="D294" s="97">
        <v>570</v>
      </c>
      <c r="E294" s="97">
        <v>240</v>
      </c>
      <c r="F294" s="98">
        <f>SUM(B294:E294)</f>
        <v>1031.6199999999999</v>
      </c>
      <c r="G294" s="45">
        <v>19</v>
      </c>
      <c r="H294" s="45">
        <v>3</v>
      </c>
      <c r="I294" s="97">
        <v>240</v>
      </c>
    </row>
    <row r="295" spans="1:9" ht="15" x14ac:dyDescent="0.2">
      <c r="A295" s="47">
        <f>A294+1</f>
        <v>43726</v>
      </c>
      <c r="B295" s="97">
        <v>220</v>
      </c>
      <c r="C295" s="97">
        <v>197.66</v>
      </c>
      <c r="D295" s="97">
        <v>490</v>
      </c>
      <c r="E295" s="97">
        <v>0</v>
      </c>
      <c r="F295" s="98">
        <f>SUM(B295:E295)</f>
        <v>907.66</v>
      </c>
      <c r="G295" s="45">
        <v>19</v>
      </c>
      <c r="H295" s="45">
        <v>5</v>
      </c>
      <c r="I295" s="97">
        <v>0</v>
      </c>
    </row>
    <row r="296" spans="1:9" ht="15" x14ac:dyDescent="0.2">
      <c r="A296" s="47">
        <f>A295+1</f>
        <v>43727</v>
      </c>
      <c r="B296" s="97">
        <v>260</v>
      </c>
      <c r="C296" s="97">
        <v>284.62</v>
      </c>
      <c r="D296" s="97">
        <v>940</v>
      </c>
      <c r="E296" s="97">
        <v>140</v>
      </c>
      <c r="F296" s="98">
        <f>SUM(B296:E296)</f>
        <v>1624.62</v>
      </c>
      <c r="G296" s="45">
        <v>32</v>
      </c>
      <c r="H296" s="45">
        <v>7</v>
      </c>
      <c r="I296" s="97">
        <v>140</v>
      </c>
    </row>
    <row r="297" spans="1:9" ht="16" thickBot="1" x14ac:dyDescent="0.25">
      <c r="A297" s="47">
        <f>A296+1</f>
        <v>43728</v>
      </c>
      <c r="B297" s="97">
        <v>560</v>
      </c>
      <c r="C297" s="97">
        <v>81.319999999999993</v>
      </c>
      <c r="D297" s="97">
        <v>600</v>
      </c>
      <c r="E297" s="97">
        <v>190</v>
      </c>
      <c r="F297" s="98">
        <f>SUM(B297:E297)</f>
        <v>1431.32</v>
      </c>
      <c r="G297" s="45">
        <v>24</v>
      </c>
      <c r="H297" s="45">
        <v>2</v>
      </c>
      <c r="I297" s="97">
        <v>180</v>
      </c>
    </row>
    <row r="298" spans="1:9" x14ac:dyDescent="0.15">
      <c r="A298" s="423"/>
      <c r="B298" s="448">
        <f t="shared" ref="B298:H298" si="58">SUM(B293:B297)</f>
        <v>1290</v>
      </c>
      <c r="C298" s="461">
        <f t="shared" si="58"/>
        <v>927.42000000000007</v>
      </c>
      <c r="D298" s="461">
        <f t="shared" si="58"/>
        <v>3760</v>
      </c>
      <c r="E298" s="461">
        <f t="shared" si="58"/>
        <v>720</v>
      </c>
      <c r="F298" s="461">
        <f t="shared" si="58"/>
        <v>6697.4199999999992</v>
      </c>
      <c r="G298" s="463">
        <f t="shared" si="58"/>
        <v>124</v>
      </c>
      <c r="H298" s="463">
        <f t="shared" si="58"/>
        <v>23</v>
      </c>
      <c r="I298" s="448">
        <f>SUM(I293:I297)</f>
        <v>710</v>
      </c>
    </row>
    <row r="299" spans="1:9" ht="14" thickBot="1" x14ac:dyDescent="0.2">
      <c r="A299" s="424"/>
      <c r="B299" s="449"/>
      <c r="C299" s="462"/>
      <c r="D299" s="462"/>
      <c r="E299" s="462"/>
      <c r="F299" s="462"/>
      <c r="G299" s="464"/>
      <c r="H299" s="464"/>
      <c r="I299" s="449"/>
    </row>
    <row r="300" spans="1:9" ht="16" thickBot="1" x14ac:dyDescent="0.25">
      <c r="A300" s="101">
        <f>A297+3</f>
        <v>43731</v>
      </c>
      <c r="B300" s="102">
        <v>500</v>
      </c>
      <c r="C300" s="102">
        <v>233.33</v>
      </c>
      <c r="D300" s="102">
        <v>420</v>
      </c>
      <c r="E300" s="103">
        <v>0</v>
      </c>
      <c r="F300" s="96">
        <f>SUM(B300:E300)</f>
        <v>1153.33</v>
      </c>
      <c r="G300" s="6">
        <v>21</v>
      </c>
      <c r="H300" s="6">
        <v>5</v>
      </c>
      <c r="I300" s="95">
        <v>0</v>
      </c>
    </row>
    <row r="301" spans="1:9" ht="16" thickBot="1" x14ac:dyDescent="0.25">
      <c r="A301" s="104">
        <f>A300+1</f>
        <v>43732</v>
      </c>
      <c r="B301" s="56">
        <v>70</v>
      </c>
      <c r="C301" s="56">
        <v>121.62</v>
      </c>
      <c r="D301" s="56">
        <v>660</v>
      </c>
      <c r="E301" s="105">
        <v>140</v>
      </c>
      <c r="F301" s="98">
        <f>SUM(B301:E301)</f>
        <v>991.62</v>
      </c>
      <c r="G301" s="106">
        <v>19</v>
      </c>
      <c r="H301" s="49">
        <v>3</v>
      </c>
      <c r="I301" s="51">
        <v>140</v>
      </c>
    </row>
    <row r="302" spans="1:9" ht="16" thickBot="1" x14ac:dyDescent="0.25">
      <c r="A302" s="101">
        <f>A299+3</f>
        <v>3</v>
      </c>
      <c r="B302" s="56">
        <v>240</v>
      </c>
      <c r="C302" s="56">
        <v>327.22000000000003</v>
      </c>
      <c r="D302" s="56">
        <v>290</v>
      </c>
      <c r="E302" s="105">
        <v>70</v>
      </c>
      <c r="F302" s="98">
        <f>SUM(B302:E302)</f>
        <v>927.22</v>
      </c>
      <c r="G302" s="107">
        <v>18</v>
      </c>
      <c r="H302" s="56">
        <v>8</v>
      </c>
      <c r="I302" s="58">
        <v>70</v>
      </c>
    </row>
    <row r="303" spans="1:9" ht="16" thickBot="1" x14ac:dyDescent="0.25">
      <c r="A303" s="104">
        <f>A302+1</f>
        <v>4</v>
      </c>
      <c r="B303" s="56">
        <v>280</v>
      </c>
      <c r="C303" s="56">
        <v>466.66</v>
      </c>
      <c r="D303" s="56">
        <v>680</v>
      </c>
      <c r="E303" s="105">
        <v>140</v>
      </c>
      <c r="F303" s="98">
        <f>SUM(B303:E303)</f>
        <v>1566.66</v>
      </c>
      <c r="G303" s="107">
        <v>29</v>
      </c>
      <c r="H303" s="56">
        <v>10</v>
      </c>
      <c r="I303" s="58">
        <v>140</v>
      </c>
    </row>
    <row r="304" spans="1:9" ht="16" thickBot="1" x14ac:dyDescent="0.25">
      <c r="A304" s="101">
        <f>A301+3</f>
        <v>43735</v>
      </c>
      <c r="B304" s="56">
        <v>370</v>
      </c>
      <c r="C304" s="56">
        <v>203.3</v>
      </c>
      <c r="D304" s="56">
        <v>750</v>
      </c>
      <c r="E304" s="105">
        <v>180</v>
      </c>
      <c r="F304" s="98">
        <f>SUM(B304:E304)</f>
        <v>1503.3</v>
      </c>
      <c r="G304" s="107">
        <v>25</v>
      </c>
      <c r="H304" s="56">
        <v>5</v>
      </c>
      <c r="I304" s="58">
        <v>180</v>
      </c>
    </row>
    <row r="305" spans="1:9" x14ac:dyDescent="0.15">
      <c r="A305" s="467"/>
      <c r="B305" s="450">
        <f t="shared" ref="B305:I305" si="59">SUM(B300:B304)</f>
        <v>1460</v>
      </c>
      <c r="C305" s="450">
        <f t="shared" si="59"/>
        <v>1352.13</v>
      </c>
      <c r="D305" s="450">
        <f t="shared" si="59"/>
        <v>2800</v>
      </c>
      <c r="E305" s="450">
        <f t="shared" si="59"/>
        <v>530</v>
      </c>
      <c r="F305" s="468">
        <f t="shared" si="59"/>
        <v>6142.13</v>
      </c>
      <c r="G305" s="469">
        <f t="shared" si="59"/>
        <v>112</v>
      </c>
      <c r="H305" s="469">
        <f t="shared" si="59"/>
        <v>31</v>
      </c>
      <c r="I305" s="465">
        <f t="shared" si="59"/>
        <v>530</v>
      </c>
    </row>
    <row r="306" spans="1:9" ht="14" thickBot="1" x14ac:dyDescent="0.2">
      <c r="A306" s="438"/>
      <c r="B306" s="449"/>
      <c r="C306" s="449"/>
      <c r="D306" s="449"/>
      <c r="E306" s="449"/>
      <c r="F306" s="462"/>
      <c r="G306" s="464"/>
      <c r="H306" s="464"/>
      <c r="I306" s="470"/>
    </row>
    <row r="307" spans="1:9" ht="16" thickBot="1" x14ac:dyDescent="0.25">
      <c r="A307" s="104">
        <f>A304+3</f>
        <v>43738</v>
      </c>
      <c r="B307" s="56">
        <v>470</v>
      </c>
      <c r="C307" s="56">
        <v>281.10000000000002</v>
      </c>
      <c r="D307" s="56">
        <v>1210</v>
      </c>
      <c r="E307" s="105">
        <v>170</v>
      </c>
      <c r="F307" s="98">
        <f>SUM(B307:E307)</f>
        <v>2131.1</v>
      </c>
      <c r="G307" s="107">
        <v>37</v>
      </c>
      <c r="H307" s="56">
        <v>7</v>
      </c>
      <c r="I307" s="58">
        <v>170</v>
      </c>
    </row>
    <row r="308" spans="1:9" x14ac:dyDescent="0.15">
      <c r="A308" s="467">
        <v>470</v>
      </c>
      <c r="B308" s="450">
        <f t="shared" ref="B308:I308" si="60">SUM(B307)</f>
        <v>470</v>
      </c>
      <c r="C308" s="450">
        <f t="shared" si="60"/>
        <v>281.10000000000002</v>
      </c>
      <c r="D308" s="450">
        <f t="shared" si="60"/>
        <v>1210</v>
      </c>
      <c r="E308" s="450">
        <f t="shared" si="60"/>
        <v>170</v>
      </c>
      <c r="F308" s="468">
        <f t="shared" si="60"/>
        <v>2131.1</v>
      </c>
      <c r="G308" s="469">
        <f t="shared" si="60"/>
        <v>37</v>
      </c>
      <c r="H308" s="469">
        <f t="shared" si="60"/>
        <v>7</v>
      </c>
      <c r="I308" s="465">
        <f t="shared" si="60"/>
        <v>170</v>
      </c>
    </row>
    <row r="309" spans="1:9" ht="14" thickBot="1" x14ac:dyDescent="0.2">
      <c r="A309" s="438"/>
      <c r="B309" s="449"/>
      <c r="C309" s="449"/>
      <c r="D309" s="449"/>
      <c r="E309" s="449"/>
      <c r="F309" s="462"/>
      <c r="G309" s="464"/>
      <c r="H309" s="464"/>
      <c r="I309" s="470"/>
    </row>
    <row r="310" spans="1:9" ht="15" x14ac:dyDescent="0.2">
      <c r="A310" s="47">
        <f>A307+3</f>
        <v>43741</v>
      </c>
      <c r="B310" s="108">
        <v>330</v>
      </c>
      <c r="C310" s="109">
        <v>153.41</v>
      </c>
      <c r="D310" s="109">
        <v>460</v>
      </c>
      <c r="E310" s="109">
        <v>140</v>
      </c>
      <c r="F310" s="110">
        <f>SUM(B310:E310)</f>
        <v>1083.4099999999999</v>
      </c>
      <c r="G310" s="49">
        <v>18</v>
      </c>
      <c r="H310" s="49">
        <v>3</v>
      </c>
      <c r="I310" s="111">
        <v>150</v>
      </c>
    </row>
    <row r="311" spans="1:9" ht="15" x14ac:dyDescent="0.2">
      <c r="A311" s="47">
        <f t="shared" ref="A311:A321" si="61">A310+1</f>
        <v>43742</v>
      </c>
      <c r="B311" s="112">
        <v>50</v>
      </c>
      <c r="C311" s="113">
        <v>173.38</v>
      </c>
      <c r="D311" s="113">
        <v>620</v>
      </c>
      <c r="E311" s="113">
        <v>50</v>
      </c>
      <c r="F311" s="110">
        <f>SUM(B311:E311)</f>
        <v>893.38</v>
      </c>
      <c r="G311" s="45">
        <v>18</v>
      </c>
      <c r="H311" s="45">
        <v>4</v>
      </c>
      <c r="I311" s="114">
        <v>50</v>
      </c>
    </row>
    <row r="312" spans="1:9" ht="15" x14ac:dyDescent="0.2">
      <c r="A312" s="47">
        <f t="shared" si="61"/>
        <v>43743</v>
      </c>
      <c r="B312" s="112">
        <v>150</v>
      </c>
      <c r="C312" s="113">
        <v>373.6</v>
      </c>
      <c r="D312" s="113">
        <v>480</v>
      </c>
      <c r="E312" s="113">
        <v>100</v>
      </c>
      <c r="F312" s="110">
        <f>SUM(B312:E312)</f>
        <v>1103.5999999999999</v>
      </c>
      <c r="G312" s="45">
        <v>21</v>
      </c>
      <c r="H312" s="45">
        <v>8</v>
      </c>
      <c r="I312" s="114">
        <v>100</v>
      </c>
    </row>
    <row r="313" spans="1:9" ht="15" x14ac:dyDescent="0.2">
      <c r="A313" s="47">
        <f t="shared" si="61"/>
        <v>43744</v>
      </c>
      <c r="B313" s="112">
        <v>510</v>
      </c>
      <c r="C313" s="113">
        <v>203.3</v>
      </c>
      <c r="D313" s="113">
        <v>1130</v>
      </c>
      <c r="E313" s="113">
        <v>0</v>
      </c>
      <c r="F313" s="110">
        <f>SUM(B313:E313)</f>
        <v>1843.3</v>
      </c>
      <c r="G313" s="45">
        <v>31</v>
      </c>
      <c r="H313" s="45">
        <v>5</v>
      </c>
      <c r="I313" s="114">
        <v>0</v>
      </c>
    </row>
    <row r="314" spans="1:9" ht="16" thickBot="1" x14ac:dyDescent="0.25">
      <c r="A314" s="47">
        <f t="shared" si="61"/>
        <v>43745</v>
      </c>
      <c r="B314" s="112">
        <v>230</v>
      </c>
      <c r="C314" s="113">
        <v>316.05</v>
      </c>
      <c r="D314" s="113">
        <v>770</v>
      </c>
      <c r="E314" s="113">
        <v>0</v>
      </c>
      <c r="F314" s="110">
        <f>SUM(B314:E314)</f>
        <v>1316.05</v>
      </c>
      <c r="G314" s="45">
        <v>23</v>
      </c>
      <c r="H314" s="45">
        <v>5</v>
      </c>
      <c r="I314" s="114">
        <v>0</v>
      </c>
    </row>
    <row r="315" spans="1:9" x14ac:dyDescent="0.15">
      <c r="A315" s="423"/>
      <c r="B315" s="476">
        <f t="shared" ref="B315:I315" si="62">SUM(B310:B314)</f>
        <v>1270</v>
      </c>
      <c r="C315" s="476">
        <f t="shared" si="62"/>
        <v>1219.74</v>
      </c>
      <c r="D315" s="476">
        <f t="shared" si="62"/>
        <v>3460</v>
      </c>
      <c r="E315" s="476">
        <f t="shared" si="62"/>
        <v>290</v>
      </c>
      <c r="F315" s="476">
        <f t="shared" si="62"/>
        <v>6239.74</v>
      </c>
      <c r="G315" s="478">
        <f t="shared" si="62"/>
        <v>111</v>
      </c>
      <c r="H315" s="478">
        <f>SUM(H310:H314)</f>
        <v>25</v>
      </c>
      <c r="I315" s="476">
        <f t="shared" si="62"/>
        <v>300</v>
      </c>
    </row>
    <row r="316" spans="1:9" ht="14" thickBot="1" x14ac:dyDescent="0.2">
      <c r="A316" s="438"/>
      <c r="B316" s="479"/>
      <c r="C316" s="479"/>
      <c r="D316" s="479"/>
      <c r="E316" s="479"/>
      <c r="F316" s="479"/>
      <c r="G316" s="480"/>
      <c r="H316" s="480"/>
      <c r="I316" s="479"/>
    </row>
    <row r="317" spans="1:9" ht="15" x14ac:dyDescent="0.2">
      <c r="A317" s="41">
        <f>A314+3</f>
        <v>43748</v>
      </c>
      <c r="B317" s="115"/>
      <c r="C317" s="116"/>
      <c r="D317" s="116"/>
      <c r="E317" s="116"/>
      <c r="F317" s="117">
        <f>SUM(B317:E317)</f>
        <v>0</v>
      </c>
      <c r="G317" s="42"/>
      <c r="H317" s="42"/>
      <c r="I317" s="118"/>
    </row>
    <row r="318" spans="1:9" ht="15" x14ac:dyDescent="0.2">
      <c r="A318" s="41">
        <f t="shared" si="61"/>
        <v>43749</v>
      </c>
      <c r="B318" s="14">
        <v>550</v>
      </c>
      <c r="C318" s="15">
        <v>82.72</v>
      </c>
      <c r="D318" s="15">
        <v>360</v>
      </c>
      <c r="E318" s="15">
        <v>190</v>
      </c>
      <c r="F318" s="32">
        <f>SUM(B318:E318)</f>
        <v>1182.72</v>
      </c>
      <c r="G318" s="45">
        <v>20</v>
      </c>
      <c r="H318" s="45">
        <v>2</v>
      </c>
      <c r="I318" s="119">
        <v>190</v>
      </c>
    </row>
    <row r="319" spans="1:9" ht="15" x14ac:dyDescent="0.2">
      <c r="A319" s="41">
        <f t="shared" si="61"/>
        <v>43750</v>
      </c>
      <c r="B319" s="14">
        <v>0</v>
      </c>
      <c r="C319" s="15">
        <v>317.52</v>
      </c>
      <c r="D319" s="15">
        <v>1040</v>
      </c>
      <c r="E319" s="15">
        <v>50</v>
      </c>
      <c r="F319" s="32">
        <f>SUM(B319:E319)</f>
        <v>1407.52</v>
      </c>
      <c r="G319" s="45">
        <v>27</v>
      </c>
      <c r="H319" s="45">
        <v>8</v>
      </c>
      <c r="I319" s="119">
        <v>50</v>
      </c>
    </row>
    <row r="320" spans="1:9" ht="15" x14ac:dyDescent="0.2">
      <c r="A320" s="41">
        <f t="shared" si="61"/>
        <v>43751</v>
      </c>
      <c r="B320" s="14">
        <v>160</v>
      </c>
      <c r="C320" s="15">
        <v>234.73</v>
      </c>
      <c r="D320" s="15">
        <v>1260</v>
      </c>
      <c r="E320" s="15">
        <v>50</v>
      </c>
      <c r="F320" s="32">
        <f>SUM(B320:E320)</f>
        <v>1704.73</v>
      </c>
      <c r="G320" s="45">
        <v>26</v>
      </c>
      <c r="H320" s="45">
        <v>5</v>
      </c>
      <c r="I320" s="119">
        <v>50</v>
      </c>
    </row>
    <row r="321" spans="1:9" ht="16" thickBot="1" x14ac:dyDescent="0.25">
      <c r="A321" s="41">
        <f t="shared" si="61"/>
        <v>43752</v>
      </c>
      <c r="B321" s="14">
        <v>90</v>
      </c>
      <c r="C321" s="15">
        <v>304.02</v>
      </c>
      <c r="D321" s="15">
        <v>920</v>
      </c>
      <c r="E321" s="15">
        <v>140</v>
      </c>
      <c r="F321" s="32">
        <f>SUM(B321:E321)</f>
        <v>1454.02</v>
      </c>
      <c r="G321" s="45">
        <v>22</v>
      </c>
      <c r="H321" s="45">
        <v>6</v>
      </c>
      <c r="I321" s="119">
        <v>150</v>
      </c>
    </row>
    <row r="322" spans="1:9" x14ac:dyDescent="0.15">
      <c r="A322" s="405"/>
      <c r="B322" s="472">
        <f>SUM(B317:B321)</f>
        <v>800</v>
      </c>
      <c r="C322" s="472">
        <f t="shared" ref="C322:I322" si="63">SUM(C317:C321)</f>
        <v>938.99</v>
      </c>
      <c r="D322" s="472">
        <f t="shared" si="63"/>
        <v>3580</v>
      </c>
      <c r="E322" s="472">
        <f t="shared" si="63"/>
        <v>430</v>
      </c>
      <c r="F322" s="474">
        <f t="shared" si="63"/>
        <v>5748.99</v>
      </c>
      <c r="G322" s="482">
        <f t="shared" si="63"/>
        <v>95</v>
      </c>
      <c r="H322" s="478">
        <f t="shared" si="63"/>
        <v>21</v>
      </c>
      <c r="I322" s="476">
        <f t="shared" si="63"/>
        <v>440</v>
      </c>
    </row>
    <row r="323" spans="1:9" ht="14" thickBot="1" x14ac:dyDescent="0.2">
      <c r="A323" s="406"/>
      <c r="B323" s="473"/>
      <c r="C323" s="473"/>
      <c r="D323" s="473"/>
      <c r="E323" s="473"/>
      <c r="F323" s="481"/>
      <c r="G323" s="483"/>
      <c r="H323" s="480"/>
      <c r="I323" s="477"/>
    </row>
    <row r="324" spans="1:9" ht="15" x14ac:dyDescent="0.2">
      <c r="A324" s="47">
        <f>A321+3</f>
        <v>43755</v>
      </c>
      <c r="B324" s="108">
        <v>140</v>
      </c>
      <c r="C324" s="109">
        <v>203.3</v>
      </c>
      <c r="D324" s="109">
        <v>890</v>
      </c>
      <c r="E324" s="109">
        <v>0</v>
      </c>
      <c r="F324" s="33">
        <f>SUM(B324:E324)</f>
        <v>1233.3</v>
      </c>
      <c r="G324" s="6">
        <v>22</v>
      </c>
      <c r="H324" s="6">
        <v>4</v>
      </c>
      <c r="I324" s="111">
        <v>0</v>
      </c>
    </row>
    <row r="325" spans="1:9" ht="15" x14ac:dyDescent="0.2">
      <c r="A325" s="47">
        <f>A324+1</f>
        <v>43756</v>
      </c>
      <c r="B325" s="14">
        <v>90</v>
      </c>
      <c r="C325" s="15">
        <v>203.3</v>
      </c>
      <c r="D325" s="15">
        <v>810</v>
      </c>
      <c r="E325" s="15">
        <v>140</v>
      </c>
      <c r="F325" s="33">
        <f>SUM(B325:E325)</f>
        <v>1243.3</v>
      </c>
      <c r="G325" s="45">
        <v>23</v>
      </c>
      <c r="H325" s="45">
        <v>5</v>
      </c>
      <c r="I325" s="120">
        <v>140</v>
      </c>
    </row>
    <row r="326" spans="1:9" ht="15" x14ac:dyDescent="0.2">
      <c r="A326" s="47">
        <f>A325+1</f>
        <v>43757</v>
      </c>
      <c r="B326" s="14">
        <v>300</v>
      </c>
      <c r="C326" s="15">
        <v>70</v>
      </c>
      <c r="D326" s="15">
        <v>280.38</v>
      </c>
      <c r="E326" s="15">
        <v>600</v>
      </c>
      <c r="F326" s="33">
        <f>SUM(B326:E326)</f>
        <v>1250.3800000000001</v>
      </c>
      <c r="G326" s="45">
        <v>25</v>
      </c>
      <c r="H326" s="45">
        <v>10</v>
      </c>
      <c r="I326" s="120">
        <v>70</v>
      </c>
    </row>
    <row r="327" spans="1:9" ht="15" x14ac:dyDescent="0.2">
      <c r="A327" s="47">
        <f>A326+1</f>
        <v>43758</v>
      </c>
      <c r="B327" s="14">
        <v>450</v>
      </c>
      <c r="C327" s="15">
        <v>111.35</v>
      </c>
      <c r="D327" s="15">
        <v>980</v>
      </c>
      <c r="E327" s="15">
        <v>190</v>
      </c>
      <c r="F327" s="33">
        <f>SUM(B327:E327)</f>
        <v>1731.35</v>
      </c>
      <c r="G327" s="45">
        <v>32</v>
      </c>
      <c r="H327" s="45">
        <v>2</v>
      </c>
      <c r="I327" s="120">
        <v>190</v>
      </c>
    </row>
    <row r="328" spans="1:9" ht="16" thickBot="1" x14ac:dyDescent="0.25">
      <c r="A328" s="47">
        <f>A327+1</f>
        <v>43759</v>
      </c>
      <c r="B328" s="14">
        <v>320</v>
      </c>
      <c r="C328" s="15">
        <v>222.7</v>
      </c>
      <c r="D328" s="15">
        <v>790</v>
      </c>
      <c r="E328" s="15">
        <v>90</v>
      </c>
      <c r="F328" s="33">
        <f>SUM(B328:E328)</f>
        <v>1422.7</v>
      </c>
      <c r="G328" s="45">
        <v>24</v>
      </c>
      <c r="H328" s="45">
        <v>4</v>
      </c>
      <c r="I328" s="121">
        <v>100</v>
      </c>
    </row>
    <row r="329" spans="1:9" x14ac:dyDescent="0.15">
      <c r="A329" s="405"/>
      <c r="B329" s="472">
        <f t="shared" ref="B329:H329" si="64">SUM(B324:B328)</f>
        <v>1300</v>
      </c>
      <c r="C329" s="472">
        <f t="shared" si="64"/>
        <v>810.65000000000009</v>
      </c>
      <c r="D329" s="472">
        <f t="shared" si="64"/>
        <v>3750.38</v>
      </c>
      <c r="E329" s="472">
        <f t="shared" si="64"/>
        <v>1020</v>
      </c>
      <c r="F329" s="474">
        <f t="shared" si="64"/>
        <v>6881.03</v>
      </c>
      <c r="G329" s="482">
        <f t="shared" si="64"/>
        <v>126</v>
      </c>
      <c r="H329" s="478">
        <f t="shared" si="64"/>
        <v>25</v>
      </c>
      <c r="I329" s="476">
        <f>SUM(I324:I328)</f>
        <v>500</v>
      </c>
    </row>
    <row r="330" spans="1:9" ht="14" thickBot="1" x14ac:dyDescent="0.2">
      <c r="A330" s="406"/>
      <c r="B330" s="473"/>
      <c r="C330" s="473"/>
      <c r="D330" s="473"/>
      <c r="E330" s="473"/>
      <c r="F330" s="481"/>
      <c r="G330" s="455"/>
      <c r="H330" s="456"/>
      <c r="I330" s="477"/>
    </row>
    <row r="331" spans="1:9" ht="15" x14ac:dyDescent="0.2">
      <c r="A331" s="47">
        <f>A328+3</f>
        <v>43762</v>
      </c>
      <c r="B331" s="108">
        <v>100</v>
      </c>
      <c r="C331" s="109">
        <v>203.3</v>
      </c>
      <c r="D331" s="109">
        <v>570</v>
      </c>
      <c r="E331" s="111">
        <v>130</v>
      </c>
      <c r="F331" s="122">
        <f>SUM(B331:E331)</f>
        <v>1003.3</v>
      </c>
      <c r="G331" s="48">
        <v>22</v>
      </c>
      <c r="H331" s="49">
        <v>5</v>
      </c>
      <c r="I331" s="111">
        <v>130</v>
      </c>
    </row>
    <row r="332" spans="1:9" ht="15" x14ac:dyDescent="0.2">
      <c r="A332" s="47">
        <f>A331+1</f>
        <v>43763</v>
      </c>
      <c r="B332" s="112">
        <v>200</v>
      </c>
      <c r="C332" s="113">
        <v>199.42</v>
      </c>
      <c r="D332" s="113">
        <v>730</v>
      </c>
      <c r="E332" s="114">
        <v>90</v>
      </c>
      <c r="F332" s="122">
        <f>SUM(B332:E332)</f>
        <v>1219.42</v>
      </c>
      <c r="G332" s="54">
        <v>21</v>
      </c>
      <c r="H332" s="45">
        <v>5</v>
      </c>
      <c r="I332" s="114">
        <v>100</v>
      </c>
    </row>
    <row r="333" spans="1:9" ht="15" x14ac:dyDescent="0.2">
      <c r="A333" s="47">
        <f>A332+1</f>
        <v>43764</v>
      </c>
      <c r="B333" s="123">
        <v>0</v>
      </c>
      <c r="C333" s="124">
        <v>50</v>
      </c>
      <c r="D333" s="124">
        <v>192.67</v>
      </c>
      <c r="E333" s="125">
        <v>310</v>
      </c>
      <c r="F333" s="122">
        <f>SUM(B333:E333)</f>
        <v>552.66999999999996</v>
      </c>
      <c r="G333" s="126">
        <v>11</v>
      </c>
      <c r="H333" s="67">
        <v>4</v>
      </c>
      <c r="I333" s="125">
        <v>50</v>
      </c>
    </row>
    <row r="334" spans="1:9" ht="15" x14ac:dyDescent="0.2">
      <c r="A334" s="47">
        <f>A333+1</f>
        <v>43765</v>
      </c>
      <c r="B334" s="123">
        <v>190</v>
      </c>
      <c r="C334" s="124">
        <v>192.67</v>
      </c>
      <c r="D334" s="124">
        <v>1070</v>
      </c>
      <c r="E334" s="125">
        <v>150</v>
      </c>
      <c r="F334" s="122">
        <f>SUM(B334:E334)</f>
        <v>1602.67</v>
      </c>
      <c r="G334" s="126">
        <v>32</v>
      </c>
      <c r="H334" s="67">
        <v>4</v>
      </c>
      <c r="I334" s="125">
        <v>150</v>
      </c>
    </row>
    <row r="335" spans="1:9" ht="16" thickBot="1" x14ac:dyDescent="0.25">
      <c r="A335" s="47">
        <f>A334+1</f>
        <v>43766</v>
      </c>
      <c r="B335" s="127"/>
      <c r="C335" s="128"/>
      <c r="D335" s="128"/>
      <c r="E335" s="129"/>
      <c r="F335" s="130">
        <f>SUM(B335:E335)</f>
        <v>0</v>
      </c>
      <c r="G335" s="131"/>
      <c r="H335" s="93"/>
      <c r="I335" s="129"/>
    </row>
    <row r="336" spans="1:9" x14ac:dyDescent="0.15">
      <c r="A336" s="405"/>
      <c r="B336" s="484">
        <f>SUM(B331:B335)</f>
        <v>490</v>
      </c>
      <c r="C336" s="484">
        <f>SUM(C331:C335)</f>
        <v>645.39</v>
      </c>
      <c r="D336" s="484">
        <f>SUM(D331:D335)</f>
        <v>2562.67</v>
      </c>
      <c r="E336" s="484">
        <f>SUM(E331:E335)</f>
        <v>680</v>
      </c>
      <c r="F336" s="474">
        <f>SUM(F330:F335)</f>
        <v>4378.0600000000004</v>
      </c>
      <c r="G336" s="485">
        <f>SUM(G331:G335)</f>
        <v>86</v>
      </c>
      <c r="H336" s="485">
        <f>SUM(H331:H335)</f>
        <v>18</v>
      </c>
      <c r="I336" s="484">
        <f>SUM(I331:I335)</f>
        <v>430</v>
      </c>
    </row>
    <row r="337" spans="1:9" ht="14" thickBot="1" x14ac:dyDescent="0.2">
      <c r="A337" s="406"/>
      <c r="B337" s="479"/>
      <c r="C337" s="479"/>
      <c r="D337" s="479"/>
      <c r="E337" s="479"/>
      <c r="F337" s="481"/>
      <c r="G337" s="480"/>
      <c r="H337" s="480"/>
      <c r="I337" s="479"/>
    </row>
    <row r="338" spans="1:9" ht="15" x14ac:dyDescent="0.2">
      <c r="A338" s="41">
        <v>43801</v>
      </c>
      <c r="B338" s="42"/>
      <c r="C338" s="42"/>
      <c r="D338" s="42"/>
      <c r="E338" s="42"/>
      <c r="F338" s="8">
        <f>SUM(B338:E338)</f>
        <v>0</v>
      </c>
      <c r="G338" s="42"/>
      <c r="H338" s="42"/>
      <c r="I338" s="44"/>
    </row>
    <row r="339" spans="1:9" ht="15" x14ac:dyDescent="0.2">
      <c r="A339" s="41">
        <f>A338+1</f>
        <v>43802</v>
      </c>
      <c r="B339" s="132"/>
      <c r="C339" s="65"/>
      <c r="D339" s="65"/>
      <c r="E339" s="65"/>
      <c r="F339" s="8">
        <f>SUM(B339:E339)</f>
        <v>0</v>
      </c>
      <c r="G339" s="65"/>
      <c r="H339" s="65"/>
      <c r="I339" s="66"/>
    </row>
    <row r="340" spans="1:9" ht="15" x14ac:dyDescent="0.2">
      <c r="A340" s="41">
        <f>A339+1</f>
        <v>43803</v>
      </c>
      <c r="B340" s="65"/>
      <c r="C340" s="65"/>
      <c r="D340" s="65"/>
      <c r="E340" s="65"/>
      <c r="F340" s="8">
        <f>SUM(B340:E340)</f>
        <v>0</v>
      </c>
      <c r="G340" s="65"/>
      <c r="H340" s="65"/>
      <c r="I340" s="66"/>
    </row>
    <row r="341" spans="1:9" ht="15" x14ac:dyDescent="0.2">
      <c r="A341" s="41">
        <f>A340+1</f>
        <v>43804</v>
      </c>
      <c r="B341" s="65"/>
      <c r="C341" s="65"/>
      <c r="D341" s="65"/>
      <c r="E341" s="65"/>
      <c r="F341" s="4">
        <f>SUM(B341:E341)</f>
        <v>0</v>
      </c>
      <c r="G341" s="65"/>
      <c r="H341" s="65"/>
      <c r="I341" s="66"/>
    </row>
    <row r="342" spans="1:9" ht="16" thickBot="1" x14ac:dyDescent="0.25">
      <c r="A342" s="41">
        <f>A341+1</f>
        <v>43805</v>
      </c>
      <c r="B342" s="65"/>
      <c r="C342" s="65"/>
      <c r="D342" s="65"/>
      <c r="E342" s="65"/>
      <c r="F342" s="4">
        <f>SUM(B342:E342)</f>
        <v>0</v>
      </c>
      <c r="G342" s="65"/>
      <c r="H342" s="65"/>
      <c r="I342" s="66"/>
    </row>
    <row r="343" spans="1:9" x14ac:dyDescent="0.15">
      <c r="A343" s="405"/>
      <c r="B343" s="407">
        <f t="shared" ref="B343:I343" si="65">SUM(B338:B342)</f>
        <v>0</v>
      </c>
      <c r="C343" s="407">
        <f t="shared" si="65"/>
        <v>0</v>
      </c>
      <c r="D343" s="407">
        <f t="shared" si="65"/>
        <v>0</v>
      </c>
      <c r="E343" s="407">
        <f t="shared" si="65"/>
        <v>0</v>
      </c>
      <c r="F343" s="407">
        <f t="shared" si="65"/>
        <v>0</v>
      </c>
      <c r="G343" s="403">
        <f t="shared" si="65"/>
        <v>0</v>
      </c>
      <c r="H343" s="403">
        <f t="shared" si="65"/>
        <v>0</v>
      </c>
      <c r="I343" s="401">
        <f t="shared" si="65"/>
        <v>0</v>
      </c>
    </row>
    <row r="344" spans="1:9" ht="14" thickBot="1" x14ac:dyDescent="0.2">
      <c r="A344" s="406"/>
      <c r="B344" s="408"/>
      <c r="C344" s="408"/>
      <c r="D344" s="408"/>
      <c r="E344" s="408"/>
      <c r="F344" s="408"/>
      <c r="G344" s="404"/>
      <c r="H344" s="404"/>
      <c r="I344" s="402"/>
    </row>
    <row r="345" spans="1:9" ht="15" x14ac:dyDescent="0.2">
      <c r="A345" s="13">
        <f>A342+3</f>
        <v>43808</v>
      </c>
      <c r="B345" s="6">
        <v>370</v>
      </c>
      <c r="C345" s="6">
        <v>192.67</v>
      </c>
      <c r="D345" s="6">
        <v>1030</v>
      </c>
      <c r="E345" s="6">
        <v>100</v>
      </c>
      <c r="F345" s="4">
        <f>SUM(B345:E345)</f>
        <v>1692.67</v>
      </c>
      <c r="G345" s="6">
        <v>28</v>
      </c>
      <c r="H345" s="6">
        <v>4</v>
      </c>
      <c r="I345" s="7">
        <v>110</v>
      </c>
    </row>
    <row r="346" spans="1:9" ht="15" x14ac:dyDescent="0.2">
      <c r="A346" s="47">
        <f>A345+1</f>
        <v>43809</v>
      </c>
      <c r="B346" s="6">
        <v>200</v>
      </c>
      <c r="C346" s="6">
        <v>316.05</v>
      </c>
      <c r="D346" s="6">
        <v>690</v>
      </c>
      <c r="E346" s="6">
        <v>0</v>
      </c>
      <c r="F346" s="10">
        <f>SUM(B346:E346)</f>
        <v>1206.05</v>
      </c>
      <c r="G346" s="9">
        <v>22</v>
      </c>
      <c r="H346" s="9">
        <v>7</v>
      </c>
      <c r="I346" s="7">
        <v>0</v>
      </c>
    </row>
    <row r="347" spans="1:9" ht="15" x14ac:dyDescent="0.2">
      <c r="A347" s="47">
        <f>A346+1</f>
        <v>43810</v>
      </c>
      <c r="B347" s="6">
        <v>290</v>
      </c>
      <c r="C347" s="6">
        <v>317.66000000000003</v>
      </c>
      <c r="D347" s="6">
        <v>530</v>
      </c>
      <c r="E347" s="6">
        <v>280</v>
      </c>
      <c r="F347" s="10">
        <f>SUM(B347:E347)</f>
        <v>1417.66</v>
      </c>
      <c r="G347" s="9">
        <v>25</v>
      </c>
      <c r="H347" s="9">
        <v>7</v>
      </c>
      <c r="I347" s="7">
        <v>260</v>
      </c>
    </row>
    <row r="348" spans="1:9" ht="15" x14ac:dyDescent="0.2">
      <c r="A348" s="47">
        <f>A347+1</f>
        <v>43811</v>
      </c>
      <c r="B348" s="6">
        <v>190</v>
      </c>
      <c r="C348" s="6">
        <v>162.63999999999999</v>
      </c>
      <c r="D348" s="6">
        <v>1320</v>
      </c>
      <c r="E348" s="6">
        <v>330</v>
      </c>
      <c r="F348" s="10">
        <f>SUM(B348:E348)</f>
        <v>2002.6399999999999</v>
      </c>
      <c r="G348" s="6">
        <v>32</v>
      </c>
      <c r="H348" s="6">
        <v>4</v>
      </c>
      <c r="I348" s="7">
        <v>330</v>
      </c>
    </row>
    <row r="349" spans="1:9" ht="16" thickBot="1" x14ac:dyDescent="0.25">
      <c r="A349" s="47">
        <f>A348+1</f>
        <v>43812</v>
      </c>
      <c r="B349" s="28">
        <v>370</v>
      </c>
      <c r="C349" s="28">
        <v>0</v>
      </c>
      <c r="D349" s="28">
        <v>810</v>
      </c>
      <c r="E349" s="28">
        <v>120</v>
      </c>
      <c r="F349" s="10">
        <f>SUM(B349:E349)</f>
        <v>1300</v>
      </c>
      <c r="G349" s="28">
        <v>21</v>
      </c>
      <c r="H349" s="28">
        <v>0</v>
      </c>
      <c r="I349" s="28">
        <v>100</v>
      </c>
    </row>
    <row r="350" spans="1:9" x14ac:dyDescent="0.15">
      <c r="A350" s="405"/>
      <c r="B350" s="407">
        <f t="shared" ref="B350:I350" si="66">SUM(B345:B349)</f>
        <v>1420</v>
      </c>
      <c r="C350" s="407">
        <f t="shared" si="66"/>
        <v>989.0200000000001</v>
      </c>
      <c r="D350" s="407">
        <f t="shared" si="66"/>
        <v>4380</v>
      </c>
      <c r="E350" s="407">
        <f t="shared" si="66"/>
        <v>830</v>
      </c>
      <c r="F350" s="486">
        <f t="shared" si="66"/>
        <v>7619.02</v>
      </c>
      <c r="G350" s="478">
        <f t="shared" si="66"/>
        <v>128</v>
      </c>
      <c r="H350" s="435">
        <f t="shared" si="66"/>
        <v>22</v>
      </c>
      <c r="I350" s="401">
        <f t="shared" si="66"/>
        <v>800</v>
      </c>
    </row>
    <row r="351" spans="1:9" ht="14" thickBot="1" x14ac:dyDescent="0.2">
      <c r="A351" s="406"/>
      <c r="B351" s="408"/>
      <c r="C351" s="408"/>
      <c r="D351" s="408"/>
      <c r="E351" s="408"/>
      <c r="F351" s="487"/>
      <c r="G351" s="480"/>
      <c r="H351" s="436"/>
      <c r="I351" s="402"/>
    </row>
    <row r="352" spans="1:9" ht="15" x14ac:dyDescent="0.2">
      <c r="A352" s="12">
        <f>A349+3</f>
        <v>43815</v>
      </c>
      <c r="B352" s="6">
        <v>290</v>
      </c>
      <c r="C352" s="6">
        <v>40.659999999999997</v>
      </c>
      <c r="D352" s="6">
        <v>780</v>
      </c>
      <c r="E352" s="6">
        <v>0</v>
      </c>
      <c r="F352" s="10">
        <f>SUM(B352:E352)</f>
        <v>1110.6599999999999</v>
      </c>
      <c r="G352" s="6">
        <v>20</v>
      </c>
      <c r="H352" s="6">
        <v>1</v>
      </c>
      <c r="I352" s="7">
        <v>0</v>
      </c>
    </row>
    <row r="353" spans="1:9" ht="15" x14ac:dyDescent="0.2">
      <c r="A353" s="12">
        <f>A352+1</f>
        <v>43816</v>
      </c>
      <c r="B353" s="133">
        <v>290</v>
      </c>
      <c r="C353" s="45">
        <v>40.659999999999997</v>
      </c>
      <c r="D353" s="45">
        <v>560</v>
      </c>
      <c r="E353" s="45">
        <v>170</v>
      </c>
      <c r="F353" s="4">
        <f>SUM(B353:E353)</f>
        <v>1060.6599999999999</v>
      </c>
      <c r="G353" s="45">
        <v>19</v>
      </c>
      <c r="H353" s="45">
        <v>1</v>
      </c>
      <c r="I353" s="46">
        <v>170</v>
      </c>
    </row>
    <row r="354" spans="1:9" ht="15" x14ac:dyDescent="0.2">
      <c r="A354" s="12">
        <f>A353+1</f>
        <v>43817</v>
      </c>
      <c r="B354" s="133">
        <v>440</v>
      </c>
      <c r="C354" s="45">
        <v>309.01</v>
      </c>
      <c r="D354" s="45">
        <v>580</v>
      </c>
      <c r="E354" s="45">
        <v>170</v>
      </c>
      <c r="F354" s="4">
        <f>SUM(B354:E354)</f>
        <v>1499.01</v>
      </c>
      <c r="G354" s="45">
        <v>29</v>
      </c>
      <c r="H354" s="45">
        <v>7</v>
      </c>
      <c r="I354" s="46">
        <v>170</v>
      </c>
    </row>
    <row r="355" spans="1:9" ht="15" x14ac:dyDescent="0.2">
      <c r="A355" s="12">
        <f>A354+1</f>
        <v>43818</v>
      </c>
      <c r="B355" s="133">
        <v>370</v>
      </c>
      <c r="C355" s="45">
        <v>276.79000000000002</v>
      </c>
      <c r="D355" s="45">
        <v>790</v>
      </c>
      <c r="E355" s="45">
        <v>250</v>
      </c>
      <c r="F355" s="4">
        <f>SUM(B355:E355)</f>
        <v>1686.79</v>
      </c>
      <c r="G355" s="45">
        <v>29</v>
      </c>
      <c r="H355" s="45">
        <v>6</v>
      </c>
      <c r="I355" s="46">
        <v>250</v>
      </c>
    </row>
    <row r="356" spans="1:9" ht="16" thickBot="1" x14ac:dyDescent="0.25">
      <c r="A356" s="12">
        <f>A355+1</f>
        <v>43819</v>
      </c>
      <c r="B356" s="133">
        <v>390</v>
      </c>
      <c r="C356" s="45">
        <v>248.16</v>
      </c>
      <c r="D356" s="45">
        <v>430</v>
      </c>
      <c r="E356" s="45">
        <v>50</v>
      </c>
      <c r="F356" s="4">
        <f>SUM(B356:E356)</f>
        <v>1118.1599999999999</v>
      </c>
      <c r="G356" s="45">
        <v>19</v>
      </c>
      <c r="H356" s="45">
        <v>6</v>
      </c>
      <c r="I356" s="46">
        <v>50</v>
      </c>
    </row>
    <row r="357" spans="1:9" x14ac:dyDescent="0.15">
      <c r="A357" s="488"/>
      <c r="B357" s="407">
        <f>SUM(B352:B356)</f>
        <v>1780</v>
      </c>
      <c r="C357" s="407">
        <f t="shared" ref="C357:H357" si="67">SUM(C352:C356)</f>
        <v>915.28</v>
      </c>
      <c r="D357" s="407">
        <f t="shared" si="67"/>
        <v>3140</v>
      </c>
      <c r="E357" s="407">
        <f t="shared" si="67"/>
        <v>640</v>
      </c>
      <c r="F357" s="407">
        <f t="shared" si="67"/>
        <v>6475.28</v>
      </c>
      <c r="G357" s="403">
        <f t="shared" si="67"/>
        <v>116</v>
      </c>
      <c r="H357" s="403">
        <f t="shared" si="67"/>
        <v>21</v>
      </c>
      <c r="I357" s="401">
        <f>SUM(I352:I356)</f>
        <v>640</v>
      </c>
    </row>
    <row r="358" spans="1:9" ht="14" thickBot="1" x14ac:dyDescent="0.2">
      <c r="A358" s="434"/>
      <c r="B358" s="408"/>
      <c r="C358" s="408"/>
      <c r="D358" s="408"/>
      <c r="E358" s="408"/>
      <c r="F358" s="408"/>
      <c r="G358" s="404"/>
      <c r="H358" s="404"/>
      <c r="I358" s="402"/>
    </row>
    <row r="359" spans="1:9" ht="15" x14ac:dyDescent="0.2">
      <c r="A359" s="12">
        <f>A356+3</f>
        <v>43822</v>
      </c>
      <c r="B359" s="133">
        <v>290</v>
      </c>
      <c r="C359" s="45">
        <v>203.3</v>
      </c>
      <c r="D359" s="45">
        <v>1300</v>
      </c>
      <c r="E359" s="45">
        <v>50</v>
      </c>
      <c r="F359" s="134">
        <f>SUM(B359:E359)</f>
        <v>1843.3</v>
      </c>
      <c r="G359" s="45">
        <v>38</v>
      </c>
      <c r="H359" s="45">
        <v>5</v>
      </c>
      <c r="I359" s="46">
        <v>50</v>
      </c>
    </row>
    <row r="360" spans="1:9" ht="15" x14ac:dyDescent="0.2">
      <c r="A360" s="12">
        <f>A359+1</f>
        <v>43823</v>
      </c>
      <c r="B360" s="133">
        <v>300</v>
      </c>
      <c r="C360" s="45">
        <v>81.319999999999993</v>
      </c>
      <c r="D360" s="45">
        <v>510</v>
      </c>
      <c r="E360" s="45">
        <v>50</v>
      </c>
      <c r="F360" s="134">
        <f>SUM(B360:E360)</f>
        <v>941.31999999999994</v>
      </c>
      <c r="G360" s="45">
        <v>18</v>
      </c>
      <c r="H360" s="45">
        <v>2</v>
      </c>
      <c r="I360" s="46">
        <v>50</v>
      </c>
    </row>
    <row r="361" spans="1:9" ht="15" x14ac:dyDescent="0.2">
      <c r="A361" s="12">
        <f>A360+1</f>
        <v>43824</v>
      </c>
      <c r="B361" s="135"/>
      <c r="C361" s="65"/>
      <c r="D361" s="65"/>
      <c r="E361" s="65"/>
      <c r="F361" s="78">
        <f>SUM(B361:E361)</f>
        <v>0</v>
      </c>
      <c r="G361" s="65"/>
      <c r="H361" s="65"/>
      <c r="I361" s="66"/>
    </row>
    <row r="362" spans="1:9" ht="15" x14ac:dyDescent="0.2">
      <c r="A362" s="12">
        <f>A361+1</f>
        <v>43825</v>
      </c>
      <c r="B362" s="135"/>
      <c r="C362" s="65"/>
      <c r="D362" s="65"/>
      <c r="E362" s="65"/>
      <c r="F362" s="78"/>
      <c r="G362" s="65"/>
      <c r="H362" s="65"/>
      <c r="I362" s="66"/>
    </row>
    <row r="363" spans="1:9" ht="16" thickBot="1" x14ac:dyDescent="0.25">
      <c r="A363" s="12">
        <f>A362+1</f>
        <v>43826</v>
      </c>
      <c r="B363" s="135"/>
      <c r="C363" s="65"/>
      <c r="D363" s="65"/>
      <c r="E363" s="65"/>
      <c r="F363" s="78">
        <f>SUM(B363:E363)</f>
        <v>0</v>
      </c>
      <c r="G363" s="65"/>
      <c r="H363" s="65"/>
      <c r="I363" s="66"/>
    </row>
    <row r="364" spans="1:9" x14ac:dyDescent="0.15">
      <c r="A364" s="488"/>
      <c r="B364" s="407">
        <f t="shared" ref="B364:I364" si="68">SUM(B359:B363)</f>
        <v>590</v>
      </c>
      <c r="C364" s="407">
        <f t="shared" si="68"/>
        <v>284.62</v>
      </c>
      <c r="D364" s="407">
        <f t="shared" si="68"/>
        <v>1810</v>
      </c>
      <c r="E364" s="407">
        <f t="shared" si="68"/>
        <v>100</v>
      </c>
      <c r="F364" s="407">
        <f t="shared" si="68"/>
        <v>2784.62</v>
      </c>
      <c r="G364" s="403">
        <f t="shared" si="68"/>
        <v>56</v>
      </c>
      <c r="H364" s="403">
        <f t="shared" si="68"/>
        <v>7</v>
      </c>
      <c r="I364" s="407">
        <f t="shared" si="68"/>
        <v>100</v>
      </c>
    </row>
    <row r="365" spans="1:9" ht="14" thickBot="1" x14ac:dyDescent="0.2">
      <c r="A365" s="434"/>
      <c r="B365" s="408"/>
      <c r="C365" s="408"/>
      <c r="D365" s="408"/>
      <c r="E365" s="408"/>
      <c r="F365" s="408"/>
      <c r="G365" s="404"/>
      <c r="H365" s="404"/>
      <c r="I365" s="408"/>
    </row>
    <row r="366" spans="1:9" ht="16" thickBot="1" x14ac:dyDescent="0.25">
      <c r="A366" s="12">
        <f>A363+3</f>
        <v>43829</v>
      </c>
      <c r="B366" s="135"/>
      <c r="C366" s="65"/>
      <c r="D366" s="65"/>
      <c r="E366" s="65"/>
      <c r="F366" s="78">
        <f>SUM(B366:E366)</f>
        <v>0</v>
      </c>
      <c r="G366" s="65"/>
      <c r="H366" s="65"/>
      <c r="I366" s="66"/>
    </row>
    <row r="367" spans="1:9" x14ac:dyDescent="0.15">
      <c r="A367" s="488"/>
      <c r="B367" s="407">
        <f t="shared" ref="B367:I367" si="69">SUM(B366)</f>
        <v>0</v>
      </c>
      <c r="C367" s="407">
        <f t="shared" si="69"/>
        <v>0</v>
      </c>
      <c r="D367" s="407">
        <f t="shared" si="69"/>
        <v>0</v>
      </c>
      <c r="E367" s="407">
        <f t="shared" si="69"/>
        <v>0</v>
      </c>
      <c r="F367" s="407">
        <f t="shared" si="69"/>
        <v>0</v>
      </c>
      <c r="G367" s="403">
        <f t="shared" si="69"/>
        <v>0</v>
      </c>
      <c r="H367" s="403">
        <f t="shared" si="69"/>
        <v>0</v>
      </c>
      <c r="I367" s="407">
        <f t="shared" si="69"/>
        <v>0</v>
      </c>
    </row>
    <row r="368" spans="1:9" ht="14" thickBot="1" x14ac:dyDescent="0.2">
      <c r="A368" s="434"/>
      <c r="B368" s="408"/>
      <c r="C368" s="408"/>
      <c r="D368" s="408"/>
      <c r="E368" s="408"/>
      <c r="F368" s="408"/>
      <c r="G368" s="404"/>
      <c r="H368" s="404"/>
      <c r="I368" s="408"/>
    </row>
  </sheetData>
  <mergeCells count="511">
    <mergeCell ref="L93:M93"/>
    <mergeCell ref="L102:M102"/>
    <mergeCell ref="L111:M111"/>
    <mergeCell ref="L11:M11"/>
    <mergeCell ref="L20:M20"/>
    <mergeCell ref="L28:M28"/>
    <mergeCell ref="L37:M37"/>
    <mergeCell ref="L46:M46"/>
    <mergeCell ref="L55:M55"/>
    <mergeCell ref="L64:M64"/>
    <mergeCell ref="L74:M74"/>
    <mergeCell ref="L83:M83"/>
    <mergeCell ref="G7:G8"/>
    <mergeCell ref="H7:H8"/>
    <mergeCell ref="I7:I8"/>
    <mergeCell ref="A14:A15"/>
    <mergeCell ref="B14:B15"/>
    <mergeCell ref="C14:C15"/>
    <mergeCell ref="D14:D15"/>
    <mergeCell ref="E14:E15"/>
    <mergeCell ref="F14:F15"/>
    <mergeCell ref="G14:G15"/>
    <mergeCell ref="A7:A8"/>
    <mergeCell ref="B7:B8"/>
    <mergeCell ref="C7:C8"/>
    <mergeCell ref="D7:D8"/>
    <mergeCell ref="E7:E8"/>
    <mergeCell ref="F7:F8"/>
    <mergeCell ref="H14:H15"/>
    <mergeCell ref="I14:I15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H48:H49"/>
    <mergeCell ref="I48:I49"/>
    <mergeCell ref="H55:H56"/>
    <mergeCell ref="I55:I56"/>
    <mergeCell ref="G34:G35"/>
    <mergeCell ref="H34:H35"/>
    <mergeCell ref="I34:I35"/>
    <mergeCell ref="A41:A42"/>
    <mergeCell ref="B41:B42"/>
    <mergeCell ref="C41:C42"/>
    <mergeCell ref="D41:D42"/>
    <mergeCell ref="E41:E42"/>
    <mergeCell ref="F41:F42"/>
    <mergeCell ref="G41:G42"/>
    <mergeCell ref="A34:A35"/>
    <mergeCell ref="B34:B35"/>
    <mergeCell ref="C34:C35"/>
    <mergeCell ref="D34:D35"/>
    <mergeCell ref="E34:E35"/>
    <mergeCell ref="F34:F35"/>
    <mergeCell ref="H41:H42"/>
    <mergeCell ref="I41:I42"/>
    <mergeCell ref="B55:B56"/>
    <mergeCell ref="C55:C56"/>
    <mergeCell ref="D55:D56"/>
    <mergeCell ref="E55:E56"/>
    <mergeCell ref="F55:F56"/>
    <mergeCell ref="G55:G56"/>
    <mergeCell ref="B48:B49"/>
    <mergeCell ref="C48:C49"/>
    <mergeCell ref="D48:D49"/>
    <mergeCell ref="E48:E49"/>
    <mergeCell ref="F48:F49"/>
    <mergeCell ref="G48:G49"/>
    <mergeCell ref="I61:I62"/>
    <mergeCell ref="A68:A69"/>
    <mergeCell ref="B68:B69"/>
    <mergeCell ref="C68:C69"/>
    <mergeCell ref="D68:D69"/>
    <mergeCell ref="E68:E69"/>
    <mergeCell ref="F68:F69"/>
    <mergeCell ref="G68:G69"/>
    <mergeCell ref="H68:H69"/>
    <mergeCell ref="I68:I69"/>
    <mergeCell ref="A61:A62"/>
    <mergeCell ref="B61:B62"/>
    <mergeCell ref="C61:C62"/>
    <mergeCell ref="D61:D62"/>
    <mergeCell ref="E61:E62"/>
    <mergeCell ref="F61:F62"/>
    <mergeCell ref="G61:G62"/>
    <mergeCell ref="H61:H62"/>
    <mergeCell ref="H75:H76"/>
    <mergeCell ref="I75:I76"/>
    <mergeCell ref="B82:B83"/>
    <mergeCell ref="C82:C83"/>
    <mergeCell ref="D82:D83"/>
    <mergeCell ref="E82:E83"/>
    <mergeCell ref="F82:F83"/>
    <mergeCell ref="G82:G83"/>
    <mergeCell ref="H82:H83"/>
    <mergeCell ref="I82:I83"/>
    <mergeCell ref="B75:B76"/>
    <mergeCell ref="C75:C76"/>
    <mergeCell ref="D75:D76"/>
    <mergeCell ref="E75:E76"/>
    <mergeCell ref="F75:F76"/>
    <mergeCell ref="G75:G76"/>
    <mergeCell ref="I88:I89"/>
    <mergeCell ref="A95:A96"/>
    <mergeCell ref="B95:B96"/>
    <mergeCell ref="C95:C96"/>
    <mergeCell ref="D95:D96"/>
    <mergeCell ref="E95:E96"/>
    <mergeCell ref="F95:F96"/>
    <mergeCell ref="G95:G96"/>
    <mergeCell ref="A88:A89"/>
    <mergeCell ref="B88:B89"/>
    <mergeCell ref="C88:C89"/>
    <mergeCell ref="D88:D89"/>
    <mergeCell ref="E88:E89"/>
    <mergeCell ref="F88:F89"/>
    <mergeCell ref="H95:H96"/>
    <mergeCell ref="I95:I96"/>
    <mergeCell ref="A116:A117"/>
    <mergeCell ref="B116:B117"/>
    <mergeCell ref="C116:C117"/>
    <mergeCell ref="D116:D117"/>
    <mergeCell ref="E116:E117"/>
    <mergeCell ref="F116:F117"/>
    <mergeCell ref="G116:G117"/>
    <mergeCell ref="H116:H117"/>
    <mergeCell ref="G88:G89"/>
    <mergeCell ref="H88:H89"/>
    <mergeCell ref="I102:I103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A102:A103"/>
    <mergeCell ref="B102:B103"/>
    <mergeCell ref="C102:C103"/>
    <mergeCell ref="D102:D103"/>
    <mergeCell ref="E102:E103"/>
    <mergeCell ref="F102:F103"/>
    <mergeCell ref="G102:G103"/>
    <mergeCell ref="H102:H103"/>
    <mergeCell ref="I116:I117"/>
    <mergeCell ref="B120:B121"/>
    <mergeCell ref="C120:C121"/>
    <mergeCell ref="D120:D121"/>
    <mergeCell ref="E120:E121"/>
    <mergeCell ref="F120:F121"/>
    <mergeCell ref="G120:G121"/>
    <mergeCell ref="H120:H121"/>
    <mergeCell ref="I120:I121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G132:G133"/>
    <mergeCell ref="H132:H133"/>
    <mergeCell ref="I132:I133"/>
    <mergeCell ref="A139:A140"/>
    <mergeCell ref="B139:B140"/>
    <mergeCell ref="C139:C140"/>
    <mergeCell ref="D139:D140"/>
    <mergeCell ref="E139:E140"/>
    <mergeCell ref="F139:F140"/>
    <mergeCell ref="G139:G140"/>
    <mergeCell ref="A132:A133"/>
    <mergeCell ref="B132:B133"/>
    <mergeCell ref="C132:C133"/>
    <mergeCell ref="D132:D133"/>
    <mergeCell ref="E132:E133"/>
    <mergeCell ref="F132:F133"/>
    <mergeCell ref="H139:H140"/>
    <mergeCell ref="I139:I140"/>
    <mergeCell ref="A146:A147"/>
    <mergeCell ref="B146:B147"/>
    <mergeCell ref="C146:C147"/>
    <mergeCell ref="D146:D147"/>
    <mergeCell ref="E146:E147"/>
    <mergeCell ref="F146:F147"/>
    <mergeCell ref="G146:G147"/>
    <mergeCell ref="H146:H147"/>
    <mergeCell ref="I146:I147"/>
    <mergeCell ref="A153:A154"/>
    <mergeCell ref="B153:B154"/>
    <mergeCell ref="C153:C154"/>
    <mergeCell ref="D153:D154"/>
    <mergeCell ref="E153:E154"/>
    <mergeCell ref="F153:F154"/>
    <mergeCell ref="G153:G154"/>
    <mergeCell ref="H153:H154"/>
    <mergeCell ref="I153:I154"/>
    <mergeCell ref="G160:G161"/>
    <mergeCell ref="H160:H161"/>
    <mergeCell ref="I160:I161"/>
    <mergeCell ref="A167:A168"/>
    <mergeCell ref="B167:B168"/>
    <mergeCell ref="C167:C168"/>
    <mergeCell ref="D167:D168"/>
    <mergeCell ref="E167:E168"/>
    <mergeCell ref="F167:F168"/>
    <mergeCell ref="G167:G168"/>
    <mergeCell ref="A160:A161"/>
    <mergeCell ref="B160:B161"/>
    <mergeCell ref="C160:C161"/>
    <mergeCell ref="D160:D161"/>
    <mergeCell ref="E160:E161"/>
    <mergeCell ref="F160:F161"/>
    <mergeCell ref="H167:H168"/>
    <mergeCell ref="I167:I168"/>
    <mergeCell ref="A174:A175"/>
    <mergeCell ref="B174:B175"/>
    <mergeCell ref="C174:C175"/>
    <mergeCell ref="D174:D175"/>
    <mergeCell ref="E174:E175"/>
    <mergeCell ref="F174:F175"/>
    <mergeCell ref="G174:G175"/>
    <mergeCell ref="H174:H175"/>
    <mergeCell ref="I174:I175"/>
    <mergeCell ref="A181:A182"/>
    <mergeCell ref="B181:B182"/>
    <mergeCell ref="C181:C182"/>
    <mergeCell ref="D181:D182"/>
    <mergeCell ref="E181:E182"/>
    <mergeCell ref="F181:F182"/>
    <mergeCell ref="G181:G182"/>
    <mergeCell ref="H181:H182"/>
    <mergeCell ref="I181:I182"/>
    <mergeCell ref="G188:G189"/>
    <mergeCell ref="H188:H189"/>
    <mergeCell ref="I188:I189"/>
    <mergeCell ref="A195:A196"/>
    <mergeCell ref="B195:B196"/>
    <mergeCell ref="C195:C196"/>
    <mergeCell ref="D195:D196"/>
    <mergeCell ref="E195:E196"/>
    <mergeCell ref="F195:F196"/>
    <mergeCell ref="G195:G196"/>
    <mergeCell ref="A188:A189"/>
    <mergeCell ref="B188:B189"/>
    <mergeCell ref="C188:C189"/>
    <mergeCell ref="D188:D189"/>
    <mergeCell ref="E188:E189"/>
    <mergeCell ref="F188:F189"/>
    <mergeCell ref="H195:H196"/>
    <mergeCell ref="I195:I196"/>
    <mergeCell ref="A202:A203"/>
    <mergeCell ref="B202:B203"/>
    <mergeCell ref="C202:C203"/>
    <mergeCell ref="D202:D203"/>
    <mergeCell ref="E202:E203"/>
    <mergeCell ref="F202:F203"/>
    <mergeCell ref="G202:G203"/>
    <mergeCell ref="H202:H203"/>
    <mergeCell ref="I202:I203"/>
    <mergeCell ref="A209:A210"/>
    <mergeCell ref="B209:B210"/>
    <mergeCell ref="C209:C210"/>
    <mergeCell ref="D209:D210"/>
    <mergeCell ref="E209:E210"/>
    <mergeCell ref="F209:F210"/>
    <mergeCell ref="G209:G210"/>
    <mergeCell ref="H209:H210"/>
    <mergeCell ref="I209:I210"/>
    <mergeCell ref="G214:G215"/>
    <mergeCell ref="H214:H215"/>
    <mergeCell ref="I214:I215"/>
    <mergeCell ref="A218:A219"/>
    <mergeCell ref="B218:B219"/>
    <mergeCell ref="C218:C219"/>
    <mergeCell ref="D218:D219"/>
    <mergeCell ref="E218:E219"/>
    <mergeCell ref="F218:F219"/>
    <mergeCell ref="G218:G219"/>
    <mergeCell ref="A214:A215"/>
    <mergeCell ref="B214:B215"/>
    <mergeCell ref="C214:C215"/>
    <mergeCell ref="D214:D215"/>
    <mergeCell ref="E214:E215"/>
    <mergeCell ref="F214:F215"/>
    <mergeCell ref="H218:H219"/>
    <mergeCell ref="I218:I219"/>
    <mergeCell ref="A225:A226"/>
    <mergeCell ref="B225:B226"/>
    <mergeCell ref="C225:C226"/>
    <mergeCell ref="D225:D226"/>
    <mergeCell ref="E225:E226"/>
    <mergeCell ref="F225:F226"/>
    <mergeCell ref="G225:G226"/>
    <mergeCell ref="H225:H226"/>
    <mergeCell ref="I225:I226"/>
    <mergeCell ref="A232:A233"/>
    <mergeCell ref="B232:B233"/>
    <mergeCell ref="C232:C233"/>
    <mergeCell ref="D232:D233"/>
    <mergeCell ref="E232:E233"/>
    <mergeCell ref="F232:F233"/>
    <mergeCell ref="G232:G233"/>
    <mergeCell ref="H232:H233"/>
    <mergeCell ref="I232:I233"/>
    <mergeCell ref="G239:G240"/>
    <mergeCell ref="H239:H240"/>
    <mergeCell ref="I239:I240"/>
    <mergeCell ref="A246:A247"/>
    <mergeCell ref="B246:B247"/>
    <mergeCell ref="C246:C247"/>
    <mergeCell ref="D246:D247"/>
    <mergeCell ref="E246:E247"/>
    <mergeCell ref="F246:F247"/>
    <mergeCell ref="G246:G247"/>
    <mergeCell ref="A239:A240"/>
    <mergeCell ref="B239:B240"/>
    <mergeCell ref="C239:C240"/>
    <mergeCell ref="D239:D240"/>
    <mergeCell ref="E239:E240"/>
    <mergeCell ref="F239:F240"/>
    <mergeCell ref="H246:H247"/>
    <mergeCell ref="I246:I247"/>
    <mergeCell ref="A253:A254"/>
    <mergeCell ref="B253:B254"/>
    <mergeCell ref="C253:C254"/>
    <mergeCell ref="D253:D254"/>
    <mergeCell ref="E253:E254"/>
    <mergeCell ref="F253:F254"/>
    <mergeCell ref="G253:G254"/>
    <mergeCell ref="H253:H254"/>
    <mergeCell ref="I253:I254"/>
    <mergeCell ref="A260:A261"/>
    <mergeCell ref="B260:B261"/>
    <mergeCell ref="C260:C261"/>
    <mergeCell ref="D260:D261"/>
    <mergeCell ref="E260:E261"/>
    <mergeCell ref="F260:F261"/>
    <mergeCell ref="G260:G261"/>
    <mergeCell ref="H260:H261"/>
    <mergeCell ref="I260:I261"/>
    <mergeCell ref="G267:G268"/>
    <mergeCell ref="H267:H268"/>
    <mergeCell ref="I267:I268"/>
    <mergeCell ref="A274:A275"/>
    <mergeCell ref="B274:B275"/>
    <mergeCell ref="C274:C275"/>
    <mergeCell ref="D274:D275"/>
    <mergeCell ref="E274:E275"/>
    <mergeCell ref="F274:F275"/>
    <mergeCell ref="G274:G275"/>
    <mergeCell ref="A267:A268"/>
    <mergeCell ref="B267:B268"/>
    <mergeCell ref="C267:C268"/>
    <mergeCell ref="D267:D268"/>
    <mergeCell ref="E267:E268"/>
    <mergeCell ref="F267:F268"/>
    <mergeCell ref="H274:H275"/>
    <mergeCell ref="I274:I275"/>
    <mergeCell ref="A277:A278"/>
    <mergeCell ref="B277:B278"/>
    <mergeCell ref="C277:C278"/>
    <mergeCell ref="D277:D278"/>
    <mergeCell ref="E277:E278"/>
    <mergeCell ref="F277:F278"/>
    <mergeCell ref="G277:G278"/>
    <mergeCell ref="H277:H278"/>
    <mergeCell ref="I277:I278"/>
    <mergeCell ref="A284:A285"/>
    <mergeCell ref="B284:B285"/>
    <mergeCell ref="C284:C285"/>
    <mergeCell ref="D284:D285"/>
    <mergeCell ref="E284:E285"/>
    <mergeCell ref="F284:F285"/>
    <mergeCell ref="G284:G285"/>
    <mergeCell ref="H284:H285"/>
    <mergeCell ref="I284:I285"/>
    <mergeCell ref="G291:G292"/>
    <mergeCell ref="H291:H292"/>
    <mergeCell ref="I291:I292"/>
    <mergeCell ref="A298:A299"/>
    <mergeCell ref="B298:B299"/>
    <mergeCell ref="C298:C299"/>
    <mergeCell ref="D298:D299"/>
    <mergeCell ref="E298:E299"/>
    <mergeCell ref="F298:F299"/>
    <mergeCell ref="G298:G299"/>
    <mergeCell ref="A291:A292"/>
    <mergeCell ref="B291:B292"/>
    <mergeCell ref="C291:C292"/>
    <mergeCell ref="D291:D292"/>
    <mergeCell ref="E291:E292"/>
    <mergeCell ref="F291:F292"/>
    <mergeCell ref="H298:H299"/>
    <mergeCell ref="I298:I299"/>
    <mergeCell ref="A305:A306"/>
    <mergeCell ref="B305:B306"/>
    <mergeCell ref="C305:C306"/>
    <mergeCell ref="D305:D306"/>
    <mergeCell ref="E305:E306"/>
    <mergeCell ref="F305:F306"/>
    <mergeCell ref="G305:G306"/>
    <mergeCell ref="H305:H306"/>
    <mergeCell ref="I305:I306"/>
    <mergeCell ref="A308:A309"/>
    <mergeCell ref="B308:B309"/>
    <mergeCell ref="C308:C309"/>
    <mergeCell ref="D308:D309"/>
    <mergeCell ref="E308:E309"/>
    <mergeCell ref="F308:F309"/>
    <mergeCell ref="G308:G309"/>
    <mergeCell ref="H308:H309"/>
    <mergeCell ref="I308:I309"/>
    <mergeCell ref="G315:G316"/>
    <mergeCell ref="H315:H316"/>
    <mergeCell ref="I315:I316"/>
    <mergeCell ref="A322:A323"/>
    <mergeCell ref="B322:B323"/>
    <mergeCell ref="C322:C323"/>
    <mergeCell ref="D322:D323"/>
    <mergeCell ref="E322:E323"/>
    <mergeCell ref="F322:F323"/>
    <mergeCell ref="G322:G323"/>
    <mergeCell ref="A315:A316"/>
    <mergeCell ref="B315:B316"/>
    <mergeCell ref="C315:C316"/>
    <mergeCell ref="D315:D316"/>
    <mergeCell ref="E315:E316"/>
    <mergeCell ref="F315:F316"/>
    <mergeCell ref="H322:H323"/>
    <mergeCell ref="I322:I323"/>
    <mergeCell ref="A329:A330"/>
    <mergeCell ref="B329:B330"/>
    <mergeCell ref="C329:C330"/>
    <mergeCell ref="D329:D330"/>
    <mergeCell ref="E329:E330"/>
    <mergeCell ref="F329:F330"/>
    <mergeCell ref="G329:G330"/>
    <mergeCell ref="H329:H330"/>
    <mergeCell ref="I329:I330"/>
    <mergeCell ref="A336:A337"/>
    <mergeCell ref="B336:B337"/>
    <mergeCell ref="C336:C337"/>
    <mergeCell ref="D336:D337"/>
    <mergeCell ref="E336:E337"/>
    <mergeCell ref="F336:F337"/>
    <mergeCell ref="G336:G337"/>
    <mergeCell ref="H336:H337"/>
    <mergeCell ref="I336:I337"/>
    <mergeCell ref="G343:G344"/>
    <mergeCell ref="H343:H344"/>
    <mergeCell ref="I343:I344"/>
    <mergeCell ref="A350:A351"/>
    <mergeCell ref="B350:B351"/>
    <mergeCell ref="C350:C351"/>
    <mergeCell ref="D350:D351"/>
    <mergeCell ref="E350:E351"/>
    <mergeCell ref="F350:F351"/>
    <mergeCell ref="G350:G351"/>
    <mergeCell ref="A343:A344"/>
    <mergeCell ref="B343:B344"/>
    <mergeCell ref="C343:C344"/>
    <mergeCell ref="D343:D344"/>
    <mergeCell ref="E343:E344"/>
    <mergeCell ref="F343:F344"/>
    <mergeCell ref="H350:H351"/>
    <mergeCell ref="I350:I351"/>
    <mergeCell ref="A357:A358"/>
    <mergeCell ref="B357:B358"/>
    <mergeCell ref="C357:C358"/>
    <mergeCell ref="D357:D358"/>
    <mergeCell ref="E357:E358"/>
    <mergeCell ref="F357:F358"/>
    <mergeCell ref="G357:G358"/>
    <mergeCell ref="H357:H358"/>
    <mergeCell ref="I357:I358"/>
    <mergeCell ref="A364:A365"/>
    <mergeCell ref="B364:B365"/>
    <mergeCell ref="C364:C365"/>
    <mergeCell ref="D364:D365"/>
    <mergeCell ref="E364:E365"/>
    <mergeCell ref="F364:F365"/>
    <mergeCell ref="G364:G365"/>
    <mergeCell ref="H364:H365"/>
    <mergeCell ref="I364:I365"/>
    <mergeCell ref="G367:G368"/>
    <mergeCell ref="H367:H368"/>
    <mergeCell ref="I367:I368"/>
    <mergeCell ref="A367:A368"/>
    <mergeCell ref="B367:B368"/>
    <mergeCell ref="C367:C368"/>
    <mergeCell ref="D367:D368"/>
    <mergeCell ref="E367:E368"/>
    <mergeCell ref="F367:F368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59999389629810485"/>
  </sheetPr>
  <dimension ref="A1:O373"/>
  <sheetViews>
    <sheetView topLeftCell="J1" zoomScale="140" zoomScaleNormal="140" workbookViewId="0">
      <selection activeCell="L4" sqref="L4"/>
    </sheetView>
  </sheetViews>
  <sheetFormatPr baseColWidth="10" defaultRowHeight="13" x14ac:dyDescent="0.15"/>
  <cols>
    <col min="2" max="2" width="14" customWidth="1"/>
    <col min="12" max="12" width="13.83203125" customWidth="1"/>
    <col min="15" max="15" width="15.83203125" customWidth="1"/>
  </cols>
  <sheetData>
    <row r="1" spans="1:15" ht="16" thickBot="1" x14ac:dyDescent="0.25">
      <c r="A1" s="170"/>
      <c r="B1" s="171" t="s">
        <v>2</v>
      </c>
      <c r="C1" s="171" t="s">
        <v>3</v>
      </c>
      <c r="D1" s="171" t="s">
        <v>4</v>
      </c>
      <c r="E1" s="171" t="s">
        <v>5</v>
      </c>
      <c r="F1" s="171" t="s">
        <v>6</v>
      </c>
      <c r="G1" s="171" t="s">
        <v>7</v>
      </c>
      <c r="H1" s="172" t="s">
        <v>0</v>
      </c>
      <c r="I1" s="171" t="s">
        <v>1</v>
      </c>
      <c r="J1" s="173" t="s">
        <v>8</v>
      </c>
    </row>
    <row r="2" spans="1:15" ht="15" x14ac:dyDescent="0.2">
      <c r="A2" s="170"/>
      <c r="B2" s="174">
        <v>43831</v>
      </c>
      <c r="C2" s="42"/>
      <c r="D2" s="42"/>
      <c r="E2" s="42"/>
      <c r="F2" s="42"/>
      <c r="G2" s="43">
        <f>SUM(C2:F2)</f>
        <v>0</v>
      </c>
      <c r="H2" s="42"/>
      <c r="I2" s="42"/>
      <c r="J2" s="44"/>
    </row>
    <row r="3" spans="1:15" ht="15" x14ac:dyDescent="0.2">
      <c r="A3" s="170"/>
      <c r="B3" s="174">
        <f>B2+1</f>
        <v>43832</v>
      </c>
      <c r="C3" s="6">
        <v>320</v>
      </c>
      <c r="D3" s="6">
        <v>233.33</v>
      </c>
      <c r="E3" s="6">
        <v>780</v>
      </c>
      <c r="F3" s="6">
        <v>50</v>
      </c>
      <c r="G3" s="8">
        <f>SUM(C3:F3)</f>
        <v>1383.33</v>
      </c>
      <c r="H3" s="6">
        <v>25</v>
      </c>
      <c r="I3" s="6">
        <v>5</v>
      </c>
      <c r="J3" s="7">
        <v>50</v>
      </c>
    </row>
    <row r="4" spans="1:15" ht="22" thickBot="1" x14ac:dyDescent="0.3">
      <c r="A4" s="170"/>
      <c r="B4" s="174">
        <f>B3+1</f>
        <v>43833</v>
      </c>
      <c r="C4" s="6">
        <v>390</v>
      </c>
      <c r="D4" s="6">
        <v>272.23</v>
      </c>
      <c r="E4" s="6">
        <v>890</v>
      </c>
      <c r="F4" s="6">
        <v>190</v>
      </c>
      <c r="G4" s="8">
        <f>SUM(C4:F4)</f>
        <v>1742.23</v>
      </c>
      <c r="H4" s="6">
        <v>31</v>
      </c>
      <c r="I4" s="6">
        <v>6</v>
      </c>
      <c r="J4" s="7">
        <v>190</v>
      </c>
      <c r="L4" s="361" t="s">
        <v>281</v>
      </c>
      <c r="M4" s="5"/>
      <c r="N4" s="5"/>
      <c r="O4" s="5"/>
    </row>
    <row r="5" spans="1:15" ht="15" x14ac:dyDescent="0.2">
      <c r="A5" s="170"/>
      <c r="B5" s="514" t="s">
        <v>9</v>
      </c>
      <c r="C5" s="508">
        <f t="shared" ref="C5:J5" si="0">SUM(C2:C4)</f>
        <v>710</v>
      </c>
      <c r="D5" s="508">
        <f t="shared" si="0"/>
        <v>505.56000000000006</v>
      </c>
      <c r="E5" s="508">
        <f t="shared" si="0"/>
        <v>1670</v>
      </c>
      <c r="F5" s="508">
        <f t="shared" si="0"/>
        <v>240</v>
      </c>
      <c r="G5" s="554">
        <f t="shared" si="0"/>
        <v>3125.56</v>
      </c>
      <c r="H5" s="506">
        <f t="shared" si="0"/>
        <v>56</v>
      </c>
      <c r="I5" s="506">
        <f t="shared" si="0"/>
        <v>11</v>
      </c>
      <c r="J5" s="556">
        <f t="shared" si="0"/>
        <v>240</v>
      </c>
      <c r="L5" s="12"/>
      <c r="M5" s="5"/>
      <c r="N5" s="5"/>
      <c r="O5" s="5"/>
    </row>
    <row r="6" spans="1:15" ht="22" thickBot="1" x14ac:dyDescent="0.25">
      <c r="A6" s="170"/>
      <c r="B6" s="515" t="s">
        <v>9</v>
      </c>
      <c r="C6" s="509"/>
      <c r="D6" s="509"/>
      <c r="E6" s="509"/>
      <c r="F6" s="509"/>
      <c r="G6" s="555"/>
      <c r="H6" s="507"/>
      <c r="I6" s="507"/>
      <c r="J6" s="557"/>
      <c r="L6" s="12"/>
      <c r="M6" s="615">
        <f>M7+N7</f>
        <v>118</v>
      </c>
      <c r="N6" s="615"/>
      <c r="O6" s="5"/>
    </row>
    <row r="7" spans="1:15" ht="20" thickBot="1" x14ac:dyDescent="0.3">
      <c r="A7" s="170"/>
      <c r="B7" s="175">
        <v>43836</v>
      </c>
      <c r="C7" s="6">
        <v>370</v>
      </c>
      <c r="D7" s="6">
        <v>374.71</v>
      </c>
      <c r="E7" s="6">
        <v>1280</v>
      </c>
      <c r="F7" s="6">
        <v>140</v>
      </c>
      <c r="G7" s="8">
        <f>SUM(C7:F7)</f>
        <v>2164.71</v>
      </c>
      <c r="H7" s="6">
        <v>34</v>
      </c>
      <c r="I7" s="6">
        <v>7</v>
      </c>
      <c r="J7" s="7">
        <v>130</v>
      </c>
      <c r="L7" s="12"/>
      <c r="M7" s="357">
        <f>SUM(M9:M13)</f>
        <v>103</v>
      </c>
      <c r="N7" s="357">
        <f>SUM(N9:N13)</f>
        <v>15</v>
      </c>
      <c r="O7" s="358">
        <f>SUM(O9:O13)</f>
        <v>10347.299999999999</v>
      </c>
    </row>
    <row r="8" spans="1:15" ht="15" x14ac:dyDescent="0.2">
      <c r="A8" s="170"/>
      <c r="B8" s="174">
        <f t="shared" ref="B8:B25" si="1">B7+1</f>
        <v>43837</v>
      </c>
      <c r="C8" s="6">
        <v>270</v>
      </c>
      <c r="D8" s="6">
        <v>81.319999999999993</v>
      </c>
      <c r="E8" s="6">
        <v>910</v>
      </c>
      <c r="F8" s="6">
        <v>100</v>
      </c>
      <c r="G8" s="8">
        <f>SUM(C8:F8)</f>
        <v>1361.32</v>
      </c>
      <c r="H8" s="6">
        <v>23</v>
      </c>
      <c r="I8" s="6">
        <v>2</v>
      </c>
      <c r="J8" s="7">
        <v>100</v>
      </c>
      <c r="L8" s="375" t="s">
        <v>282</v>
      </c>
      <c r="M8" s="627">
        <v>90</v>
      </c>
      <c r="N8" s="627">
        <v>71.819999999999993</v>
      </c>
      <c r="O8" s="5"/>
    </row>
    <row r="9" spans="1:15" ht="15" x14ac:dyDescent="0.2">
      <c r="A9" s="170"/>
      <c r="B9" s="174">
        <f t="shared" si="1"/>
        <v>43838</v>
      </c>
      <c r="C9" s="6">
        <v>70</v>
      </c>
      <c r="D9" s="6">
        <v>158.76</v>
      </c>
      <c r="E9" s="6">
        <v>710</v>
      </c>
      <c r="F9" s="6">
        <v>70</v>
      </c>
      <c r="G9" s="8">
        <f>SUM(C9:F9)</f>
        <v>1008.76</v>
      </c>
      <c r="H9" s="6">
        <v>19</v>
      </c>
      <c r="I9" s="6">
        <v>4</v>
      </c>
      <c r="J9" s="7">
        <v>70</v>
      </c>
      <c r="L9" s="176" t="s">
        <v>10</v>
      </c>
      <c r="M9" s="176">
        <v>9</v>
      </c>
      <c r="N9" s="176">
        <v>2</v>
      </c>
      <c r="O9" s="360">
        <f>M9*$M$8+N9*$N$8</f>
        <v>953.64</v>
      </c>
    </row>
    <row r="10" spans="1:15" ht="15" x14ac:dyDescent="0.2">
      <c r="A10" s="170"/>
      <c r="B10" s="174">
        <f t="shared" si="1"/>
        <v>43839</v>
      </c>
      <c r="C10" s="6">
        <v>510</v>
      </c>
      <c r="D10" s="6">
        <v>109.59</v>
      </c>
      <c r="E10" s="6">
        <v>1330</v>
      </c>
      <c r="F10" s="6">
        <v>260</v>
      </c>
      <c r="G10" s="8">
        <f>SUM(C10:F10)</f>
        <v>2209.59</v>
      </c>
      <c r="H10" s="6">
        <v>33</v>
      </c>
      <c r="I10" s="6">
        <v>2</v>
      </c>
      <c r="J10" s="7">
        <v>240</v>
      </c>
      <c r="L10" s="176" t="s">
        <v>11</v>
      </c>
      <c r="M10" s="176">
        <v>40</v>
      </c>
      <c r="N10" s="176">
        <v>3</v>
      </c>
      <c r="O10" s="360">
        <f t="shared" ref="O10:O13" si="2">M10*$M$8+N10*$N$8</f>
        <v>3815.46</v>
      </c>
    </row>
    <row r="11" spans="1:15" ht="16" thickBot="1" x14ac:dyDescent="0.25">
      <c r="A11" s="170"/>
      <c r="B11" s="174">
        <f t="shared" si="1"/>
        <v>43840</v>
      </c>
      <c r="C11" s="6">
        <v>230</v>
      </c>
      <c r="D11" s="6">
        <v>121.98</v>
      </c>
      <c r="E11" s="6">
        <v>1180</v>
      </c>
      <c r="F11" s="6">
        <v>140</v>
      </c>
      <c r="G11" s="8">
        <f>SUM(C11:F11)</f>
        <v>1671.98</v>
      </c>
      <c r="H11" s="6">
        <v>26</v>
      </c>
      <c r="I11" s="6">
        <v>3</v>
      </c>
      <c r="J11" s="7">
        <v>140</v>
      </c>
      <c r="L11" s="176" t="s">
        <v>12</v>
      </c>
      <c r="M11" s="176">
        <v>8</v>
      </c>
      <c r="N11" s="176"/>
      <c r="O11" s="360">
        <f t="shared" si="2"/>
        <v>720</v>
      </c>
    </row>
    <row r="12" spans="1:15" ht="15" x14ac:dyDescent="0.2">
      <c r="A12" s="170"/>
      <c r="B12" s="514"/>
      <c r="C12" s="508">
        <f t="shared" ref="C12:J12" si="3">SUM(C7:C11)</f>
        <v>1450</v>
      </c>
      <c r="D12" s="508">
        <f t="shared" si="3"/>
        <v>846.36</v>
      </c>
      <c r="E12" s="508">
        <f t="shared" si="3"/>
        <v>5410</v>
      </c>
      <c r="F12" s="508">
        <f t="shared" si="3"/>
        <v>710</v>
      </c>
      <c r="G12" s="554">
        <f t="shared" si="3"/>
        <v>8416.36</v>
      </c>
      <c r="H12" s="506">
        <f t="shared" si="3"/>
        <v>135</v>
      </c>
      <c r="I12" s="506">
        <f t="shared" si="3"/>
        <v>18</v>
      </c>
      <c r="J12" s="556">
        <f t="shared" si="3"/>
        <v>680</v>
      </c>
      <c r="L12" s="176" t="s">
        <v>13</v>
      </c>
      <c r="M12" s="176">
        <v>23</v>
      </c>
      <c r="N12" s="176">
        <v>6</v>
      </c>
      <c r="O12" s="360">
        <f t="shared" si="2"/>
        <v>2500.92</v>
      </c>
    </row>
    <row r="13" spans="1:15" ht="16" thickBot="1" x14ac:dyDescent="0.25">
      <c r="A13" s="170"/>
      <c r="B13" s="515"/>
      <c r="C13" s="509"/>
      <c r="D13" s="509"/>
      <c r="E13" s="509"/>
      <c r="F13" s="509"/>
      <c r="G13" s="555"/>
      <c r="H13" s="507"/>
      <c r="I13" s="507"/>
      <c r="J13" s="557"/>
      <c r="L13" s="176" t="s">
        <v>14</v>
      </c>
      <c r="M13" s="176">
        <v>23</v>
      </c>
      <c r="N13" s="176">
        <v>4</v>
      </c>
      <c r="O13" s="360">
        <f t="shared" si="2"/>
        <v>2357.2799999999997</v>
      </c>
    </row>
    <row r="14" spans="1:15" ht="15" x14ac:dyDescent="0.2">
      <c r="A14" s="170"/>
      <c r="B14" s="174">
        <f>B11+3</f>
        <v>43843</v>
      </c>
      <c r="C14" s="6">
        <v>200</v>
      </c>
      <c r="D14" s="6">
        <v>286.95999999999998</v>
      </c>
      <c r="E14" s="6">
        <v>320</v>
      </c>
      <c r="F14" s="6">
        <v>170</v>
      </c>
      <c r="G14" s="8">
        <f>SUM(C14:F14)</f>
        <v>976.96</v>
      </c>
      <c r="H14" s="6">
        <v>22</v>
      </c>
      <c r="I14" s="6">
        <v>7</v>
      </c>
      <c r="J14" s="7">
        <v>160</v>
      </c>
    </row>
    <row r="15" spans="1:15" ht="21" x14ac:dyDescent="0.2">
      <c r="A15" s="170"/>
      <c r="B15" s="174">
        <f t="shared" si="1"/>
        <v>43844</v>
      </c>
      <c r="C15" s="176">
        <v>180</v>
      </c>
      <c r="D15" s="176">
        <v>81.319999999999993</v>
      </c>
      <c r="E15" s="176">
        <v>950</v>
      </c>
      <c r="F15" s="176">
        <v>140</v>
      </c>
      <c r="G15" s="8">
        <f>SUM(C15:F15)</f>
        <v>1351.32</v>
      </c>
      <c r="H15" s="176">
        <v>21</v>
      </c>
      <c r="I15" s="176">
        <v>2</v>
      </c>
      <c r="J15" s="177">
        <v>140</v>
      </c>
      <c r="L15" s="12"/>
      <c r="M15" s="615">
        <f>M16+N16</f>
        <v>101</v>
      </c>
      <c r="N15" s="615"/>
      <c r="O15" s="5"/>
    </row>
    <row r="16" spans="1:15" ht="20" thickBot="1" x14ac:dyDescent="0.3">
      <c r="A16" s="170"/>
      <c r="B16" s="174">
        <f t="shared" si="1"/>
        <v>43845</v>
      </c>
      <c r="C16" s="176">
        <v>220</v>
      </c>
      <c r="D16" s="176">
        <v>275.82</v>
      </c>
      <c r="E16" s="176">
        <v>580</v>
      </c>
      <c r="F16" s="176">
        <v>0</v>
      </c>
      <c r="G16" s="8">
        <f>SUM(C16:F16)</f>
        <v>1075.82</v>
      </c>
      <c r="H16" s="176">
        <v>21</v>
      </c>
      <c r="I16" s="176">
        <v>7</v>
      </c>
      <c r="J16" s="177"/>
      <c r="L16" s="12"/>
      <c r="M16" s="357">
        <f>SUM(M18:M22)</f>
        <v>89</v>
      </c>
      <c r="N16" s="357">
        <f>SUM(N18:N22)</f>
        <v>12</v>
      </c>
      <c r="O16" s="358">
        <f>SUM(O18:O22)</f>
        <v>8871.84</v>
      </c>
    </row>
    <row r="17" spans="1:15" ht="15" x14ac:dyDescent="0.2">
      <c r="A17" s="170"/>
      <c r="B17" s="174">
        <f t="shared" si="1"/>
        <v>43846</v>
      </c>
      <c r="C17" s="178"/>
      <c r="D17" s="178"/>
      <c r="E17" s="178"/>
      <c r="F17" s="178"/>
      <c r="G17" s="43">
        <f t="shared" ref="G17:G18" si="4">SUM(C17:F17)</f>
        <v>0</v>
      </c>
      <c r="H17" s="178"/>
      <c r="I17" s="178"/>
      <c r="J17" s="179"/>
      <c r="L17" s="374" t="s">
        <v>257</v>
      </c>
      <c r="M17" s="626">
        <v>90</v>
      </c>
      <c r="N17" s="626">
        <v>70.69</v>
      </c>
      <c r="O17" s="5"/>
    </row>
    <row r="18" spans="1:15" ht="16" thickBot="1" x14ac:dyDescent="0.25">
      <c r="A18" s="170"/>
      <c r="B18" s="174">
        <f t="shared" si="1"/>
        <v>43847</v>
      </c>
      <c r="C18" s="178"/>
      <c r="D18" s="178"/>
      <c r="E18" s="178"/>
      <c r="F18" s="178"/>
      <c r="G18" s="43">
        <f t="shared" si="4"/>
        <v>0</v>
      </c>
      <c r="H18" s="178"/>
      <c r="I18" s="178"/>
      <c r="J18" s="179"/>
      <c r="L18" s="176" t="s">
        <v>10</v>
      </c>
      <c r="M18" s="176">
        <v>32</v>
      </c>
      <c r="N18" s="176">
        <v>1</v>
      </c>
      <c r="O18" s="360">
        <f>M18*$M$8+N18*$N$8</f>
        <v>2951.82</v>
      </c>
    </row>
    <row r="19" spans="1:15" ht="15" x14ac:dyDescent="0.2">
      <c r="A19" s="170"/>
      <c r="B19" s="514"/>
      <c r="C19" s="508">
        <f t="shared" ref="C19:J19" si="5">SUM(C14:C18)</f>
        <v>600</v>
      </c>
      <c r="D19" s="508">
        <f t="shared" si="5"/>
        <v>644.09999999999991</v>
      </c>
      <c r="E19" s="508">
        <f t="shared" si="5"/>
        <v>1850</v>
      </c>
      <c r="F19" s="508">
        <f>SUM(F14:F18)</f>
        <v>310</v>
      </c>
      <c r="G19" s="508">
        <f t="shared" si="5"/>
        <v>3404.0999999999995</v>
      </c>
      <c r="H19" s="506">
        <f t="shared" si="5"/>
        <v>64</v>
      </c>
      <c r="I19" s="506">
        <f t="shared" si="5"/>
        <v>16</v>
      </c>
      <c r="J19" s="556">
        <f t="shared" si="5"/>
        <v>300</v>
      </c>
      <c r="L19" s="176" t="s">
        <v>11</v>
      </c>
      <c r="M19" s="176">
        <v>15</v>
      </c>
      <c r="N19" s="176">
        <v>7</v>
      </c>
      <c r="O19" s="360">
        <f t="shared" ref="O19:O21" si="6">M19*$M$8+N19*$N$8</f>
        <v>1852.74</v>
      </c>
    </row>
    <row r="20" spans="1:15" ht="16" thickBot="1" x14ac:dyDescent="0.25">
      <c r="A20" s="170"/>
      <c r="B20" s="515"/>
      <c r="C20" s="537"/>
      <c r="D20" s="537"/>
      <c r="E20" s="537"/>
      <c r="F20" s="537"/>
      <c r="G20" s="509"/>
      <c r="H20" s="534"/>
      <c r="I20" s="534"/>
      <c r="J20" s="557"/>
      <c r="L20" s="176" t="s">
        <v>12</v>
      </c>
      <c r="M20" s="176">
        <v>24</v>
      </c>
      <c r="N20" s="176">
        <v>1</v>
      </c>
      <c r="O20" s="360">
        <f t="shared" si="6"/>
        <v>2231.8200000000002</v>
      </c>
    </row>
    <row r="21" spans="1:15" ht="15" x14ac:dyDescent="0.2">
      <c r="A21" s="170"/>
      <c r="B21" s="174">
        <f>B18+3</f>
        <v>43850</v>
      </c>
      <c r="C21" s="176">
        <v>380</v>
      </c>
      <c r="D21" s="176">
        <v>284.2</v>
      </c>
      <c r="E21" s="176">
        <v>1100</v>
      </c>
      <c r="F21" s="176">
        <v>200</v>
      </c>
      <c r="G21" s="8">
        <f>SUM(C21:F21)</f>
        <v>1964.2</v>
      </c>
      <c r="H21" s="176">
        <v>37</v>
      </c>
      <c r="I21" s="176">
        <v>8</v>
      </c>
      <c r="J21" s="176">
        <v>200</v>
      </c>
      <c r="L21" s="176" t="s">
        <v>13</v>
      </c>
      <c r="M21" s="176">
        <v>18</v>
      </c>
      <c r="N21" s="176">
        <v>3</v>
      </c>
      <c r="O21" s="360">
        <f t="shared" si="6"/>
        <v>1835.46</v>
      </c>
    </row>
    <row r="22" spans="1:15" ht="15" x14ac:dyDescent="0.2">
      <c r="A22" s="170"/>
      <c r="B22" s="174">
        <f t="shared" si="1"/>
        <v>43851</v>
      </c>
      <c r="C22" s="6">
        <v>200</v>
      </c>
      <c r="D22" s="6">
        <v>263.36</v>
      </c>
      <c r="E22" s="6">
        <v>460</v>
      </c>
      <c r="F22" s="6">
        <v>100</v>
      </c>
      <c r="G22" s="8">
        <f>SUM(C22:F22)</f>
        <v>1023.36</v>
      </c>
      <c r="H22" s="6">
        <v>20</v>
      </c>
      <c r="I22" s="6">
        <v>5</v>
      </c>
      <c r="J22" s="7">
        <v>100</v>
      </c>
    </row>
    <row r="23" spans="1:15" ht="21" x14ac:dyDescent="0.2">
      <c r="A23" s="170"/>
      <c r="B23" s="174">
        <f t="shared" si="1"/>
        <v>43852</v>
      </c>
      <c r="C23" s="176">
        <v>390</v>
      </c>
      <c r="D23" s="176">
        <v>194.5</v>
      </c>
      <c r="E23" s="176">
        <v>490</v>
      </c>
      <c r="F23" s="176">
        <v>100</v>
      </c>
      <c r="G23" s="8">
        <f>SUM(C23:F23)</f>
        <v>1174.5</v>
      </c>
      <c r="H23" s="176">
        <v>23</v>
      </c>
      <c r="I23" s="176">
        <v>5</v>
      </c>
      <c r="J23" s="177">
        <v>100</v>
      </c>
      <c r="L23" s="12"/>
      <c r="M23" s="615">
        <f>M24+N24</f>
        <v>51</v>
      </c>
      <c r="N23" s="615"/>
      <c r="O23" s="5"/>
    </row>
    <row r="24" spans="1:15" ht="20" thickBot="1" x14ac:dyDescent="0.3">
      <c r="A24" s="170"/>
      <c r="B24" s="174">
        <f t="shared" si="1"/>
        <v>43853</v>
      </c>
      <c r="C24" s="176">
        <v>190</v>
      </c>
      <c r="D24" s="176">
        <v>314.64999999999998</v>
      </c>
      <c r="E24" s="176">
        <v>1050</v>
      </c>
      <c r="F24" s="176">
        <v>150</v>
      </c>
      <c r="G24" s="8">
        <f>SUM(C24:F24)</f>
        <v>1704.65</v>
      </c>
      <c r="H24" s="176">
        <v>28</v>
      </c>
      <c r="I24" s="176">
        <v>7</v>
      </c>
      <c r="J24" s="177">
        <v>150</v>
      </c>
      <c r="L24" s="5"/>
      <c r="M24" s="357">
        <f>SUM(M26:M30)</f>
        <v>43</v>
      </c>
      <c r="N24" s="357">
        <f>SUM(N26:N30)</f>
        <v>8</v>
      </c>
      <c r="O24" s="358">
        <f>SUM(O26:O30)</f>
        <v>4444.5599999999995</v>
      </c>
    </row>
    <row r="25" spans="1:15" ht="16" thickBot="1" x14ac:dyDescent="0.25">
      <c r="A25" s="170"/>
      <c r="B25" s="174">
        <f t="shared" si="1"/>
        <v>43854</v>
      </c>
      <c r="C25" s="176">
        <v>240</v>
      </c>
      <c r="D25" s="176">
        <v>294.79000000000002</v>
      </c>
      <c r="E25" s="176">
        <v>740</v>
      </c>
      <c r="F25" s="176">
        <v>50</v>
      </c>
      <c r="G25" s="8">
        <f>SUM(C25:F25)</f>
        <v>1324.79</v>
      </c>
      <c r="H25" s="176">
        <v>23</v>
      </c>
      <c r="I25" s="176">
        <v>5</v>
      </c>
      <c r="J25" s="177">
        <v>50</v>
      </c>
      <c r="L25" s="374" t="s">
        <v>253</v>
      </c>
      <c r="M25" s="362">
        <v>90</v>
      </c>
      <c r="N25" s="362">
        <v>70.69</v>
      </c>
      <c r="O25" s="5"/>
    </row>
    <row r="26" spans="1:15" ht="15" x14ac:dyDescent="0.2">
      <c r="A26" s="170"/>
      <c r="B26" s="514"/>
      <c r="C26" s="508">
        <f t="shared" ref="C26:J26" si="7">SUM(C21:C25)</f>
        <v>1400</v>
      </c>
      <c r="D26" s="508">
        <f t="shared" si="7"/>
        <v>1351.5</v>
      </c>
      <c r="E26" s="508">
        <f t="shared" si="7"/>
        <v>3840</v>
      </c>
      <c r="F26" s="508">
        <f t="shared" si="7"/>
        <v>600</v>
      </c>
      <c r="G26" s="508">
        <f t="shared" si="7"/>
        <v>7191.4999999999991</v>
      </c>
      <c r="H26" s="506">
        <f t="shared" si="7"/>
        <v>131</v>
      </c>
      <c r="I26" s="506">
        <f t="shared" si="7"/>
        <v>30</v>
      </c>
      <c r="J26" s="508">
        <f t="shared" si="7"/>
        <v>600</v>
      </c>
      <c r="L26" s="176" t="s">
        <v>10</v>
      </c>
      <c r="M26" s="176">
        <v>23</v>
      </c>
      <c r="N26" s="176">
        <v>3</v>
      </c>
      <c r="O26" s="360">
        <f>M26*$M$8+N26*$N$8</f>
        <v>2285.46</v>
      </c>
    </row>
    <row r="27" spans="1:15" ht="16" thickBot="1" x14ac:dyDescent="0.25">
      <c r="A27" s="170"/>
      <c r="B27" s="515"/>
      <c r="C27" s="509"/>
      <c r="D27" s="509"/>
      <c r="E27" s="509"/>
      <c r="F27" s="509"/>
      <c r="G27" s="509"/>
      <c r="H27" s="507"/>
      <c r="I27" s="507"/>
      <c r="J27" s="509"/>
      <c r="L27" s="176" t="s">
        <v>11</v>
      </c>
      <c r="M27" s="176">
        <v>16</v>
      </c>
      <c r="N27" s="176">
        <v>5</v>
      </c>
      <c r="O27" s="360">
        <f t="shared" ref="O27:O29" si="8">M27*$M$8+N27*$N$8</f>
        <v>1799.1</v>
      </c>
    </row>
    <row r="28" spans="1:15" ht="15" x14ac:dyDescent="0.2">
      <c r="A28" s="170"/>
      <c r="B28" s="174">
        <f>B25+3</f>
        <v>43857</v>
      </c>
      <c r="C28" s="176">
        <v>100</v>
      </c>
      <c r="D28" s="176">
        <v>82.72</v>
      </c>
      <c r="E28" s="176">
        <v>640</v>
      </c>
      <c r="F28" s="176">
        <v>220</v>
      </c>
      <c r="G28" s="8">
        <f>SUM(C28:F28)</f>
        <v>1042.72</v>
      </c>
      <c r="H28" s="176">
        <v>20</v>
      </c>
      <c r="I28" s="176">
        <v>2</v>
      </c>
      <c r="J28" s="177">
        <v>220</v>
      </c>
      <c r="L28" s="176" t="s">
        <v>12</v>
      </c>
      <c r="M28" s="176">
        <v>4</v>
      </c>
      <c r="N28" s="176"/>
      <c r="O28" s="360">
        <f t="shared" si="8"/>
        <v>360</v>
      </c>
    </row>
    <row r="29" spans="1:15" ht="15" x14ac:dyDescent="0.2">
      <c r="A29" s="170"/>
      <c r="B29" s="174">
        <f>B28+1</f>
        <v>43858</v>
      </c>
      <c r="C29" s="176">
        <v>100</v>
      </c>
      <c r="D29" s="176">
        <v>240</v>
      </c>
      <c r="E29" s="176">
        <v>470</v>
      </c>
      <c r="F29" s="176">
        <v>0</v>
      </c>
      <c r="G29" s="8">
        <f>SUM(C29:F29)</f>
        <v>810</v>
      </c>
      <c r="H29" s="176">
        <v>17</v>
      </c>
      <c r="I29" s="176">
        <v>6</v>
      </c>
      <c r="J29" s="177">
        <v>0</v>
      </c>
      <c r="L29" s="176" t="s">
        <v>13</v>
      </c>
      <c r="M29" s="178"/>
      <c r="N29" s="178"/>
      <c r="O29" s="360">
        <f t="shared" si="8"/>
        <v>0</v>
      </c>
    </row>
    <row r="30" spans="1:15" ht="15" x14ac:dyDescent="0.2">
      <c r="A30" s="170"/>
      <c r="B30" s="174">
        <f>B29+1</f>
        <v>43859</v>
      </c>
      <c r="C30" s="176">
        <v>240</v>
      </c>
      <c r="D30" s="176">
        <v>80</v>
      </c>
      <c r="E30" s="176">
        <v>550</v>
      </c>
      <c r="F30" s="176">
        <v>170</v>
      </c>
      <c r="G30" s="8">
        <f>SUM(C30:F30)</f>
        <v>1040</v>
      </c>
      <c r="H30" s="176">
        <v>17</v>
      </c>
      <c r="I30" s="176">
        <v>2</v>
      </c>
      <c r="J30" s="177">
        <v>170</v>
      </c>
      <c r="L30" s="176" t="s">
        <v>14</v>
      </c>
      <c r="M30" s="178"/>
      <c r="N30" s="178"/>
      <c r="O30" s="360">
        <f>M30*$D$46+N30*$E$46</f>
        <v>0</v>
      </c>
    </row>
    <row r="31" spans="1:15" ht="15" x14ac:dyDescent="0.2">
      <c r="A31" s="170"/>
      <c r="B31" s="174">
        <f>B30+1</f>
        <v>43860</v>
      </c>
      <c r="C31" s="176">
        <v>380</v>
      </c>
      <c r="D31" s="176">
        <v>272.23</v>
      </c>
      <c r="E31" s="176">
        <v>1060</v>
      </c>
      <c r="F31" s="176">
        <v>70</v>
      </c>
      <c r="G31" s="8">
        <f>SUM(C31:F31)</f>
        <v>1782.23</v>
      </c>
      <c r="H31" s="176">
        <v>31</v>
      </c>
      <c r="I31" s="176">
        <v>6</v>
      </c>
      <c r="J31" s="177">
        <v>70</v>
      </c>
    </row>
    <row r="32" spans="1:15" ht="16" thickBot="1" x14ac:dyDescent="0.25">
      <c r="A32" s="170"/>
      <c r="B32" s="174">
        <f>B31+1</f>
        <v>43861</v>
      </c>
      <c r="C32" s="176">
        <v>140</v>
      </c>
      <c r="D32" s="176">
        <v>252.73</v>
      </c>
      <c r="E32" s="176">
        <v>1160</v>
      </c>
      <c r="F32" s="176">
        <v>0</v>
      </c>
      <c r="G32" s="8">
        <f>SUM(C32:F32)</f>
        <v>1552.73</v>
      </c>
      <c r="H32" s="176">
        <v>23</v>
      </c>
      <c r="I32" s="176">
        <v>4</v>
      </c>
      <c r="J32" s="177">
        <v>0</v>
      </c>
    </row>
    <row r="33" spans="1:15" ht="15" x14ac:dyDescent="0.2">
      <c r="A33" s="170"/>
      <c r="B33" s="514"/>
      <c r="C33" s="508">
        <f t="shared" ref="C33:J33" si="9">SUM(C28:C32)</f>
        <v>960</v>
      </c>
      <c r="D33" s="508">
        <f t="shared" si="9"/>
        <v>927.68000000000006</v>
      </c>
      <c r="E33" s="508">
        <f t="shared" si="9"/>
        <v>3880</v>
      </c>
      <c r="F33" s="508">
        <f t="shared" si="9"/>
        <v>460</v>
      </c>
      <c r="G33" s="508">
        <f t="shared" si="9"/>
        <v>6227.68</v>
      </c>
      <c r="H33" s="506">
        <f t="shared" si="9"/>
        <v>108</v>
      </c>
      <c r="I33" s="506">
        <f t="shared" si="9"/>
        <v>20</v>
      </c>
      <c r="J33" s="510">
        <f t="shared" si="9"/>
        <v>460</v>
      </c>
      <c r="L33" s="5"/>
      <c r="M33" s="5"/>
      <c r="N33" s="5"/>
      <c r="O33" s="5"/>
    </row>
    <row r="34" spans="1:15" ht="16" thickBot="1" x14ac:dyDescent="0.25">
      <c r="A34" s="5"/>
      <c r="B34" s="515"/>
      <c r="C34" s="509"/>
      <c r="D34" s="509"/>
      <c r="E34" s="509"/>
      <c r="F34" s="509"/>
      <c r="G34" s="509"/>
      <c r="H34" s="507"/>
      <c r="I34" s="507"/>
      <c r="J34" s="511"/>
      <c r="L34" s="5"/>
      <c r="M34" s="357">
        <f>SUM(M36:M40)</f>
        <v>15</v>
      </c>
      <c r="N34" s="357">
        <f>SUM(N36:N40)</f>
        <v>0</v>
      </c>
      <c r="O34" s="364">
        <f>SUM(O36:O40)</f>
        <v>1350</v>
      </c>
    </row>
    <row r="35" spans="1:15" ht="15" x14ac:dyDescent="0.2">
      <c r="A35" s="170"/>
      <c r="B35" s="174">
        <v>43864</v>
      </c>
      <c r="C35" s="6">
        <v>100</v>
      </c>
      <c r="D35" s="6">
        <v>284.62</v>
      </c>
      <c r="E35" s="6">
        <v>1550</v>
      </c>
      <c r="F35" s="6">
        <v>0</v>
      </c>
      <c r="G35" s="4">
        <f>SUM(C35:F35)</f>
        <v>1934.62</v>
      </c>
      <c r="H35" s="6">
        <v>33</v>
      </c>
      <c r="I35" s="6">
        <v>7</v>
      </c>
      <c r="J35" s="7">
        <v>0</v>
      </c>
      <c r="L35" s="374" t="s">
        <v>254</v>
      </c>
      <c r="M35" s="362">
        <v>90</v>
      </c>
      <c r="N35" s="359">
        <v>70.69</v>
      </c>
      <c r="O35" s="5"/>
    </row>
    <row r="36" spans="1:15" ht="15" x14ac:dyDescent="0.2">
      <c r="A36" s="170"/>
      <c r="B36" s="174">
        <f t="shared" ref="B36:B39" si="10">B35+1</f>
        <v>43865</v>
      </c>
      <c r="C36" s="176">
        <v>270</v>
      </c>
      <c r="D36" s="176">
        <v>162.63999999999999</v>
      </c>
      <c r="E36" s="176">
        <v>660</v>
      </c>
      <c r="F36" s="176">
        <v>100</v>
      </c>
      <c r="G36" s="4">
        <f>SUM(C36:F36)</f>
        <v>1192.6399999999999</v>
      </c>
      <c r="H36" s="176">
        <v>21</v>
      </c>
      <c r="I36" s="176">
        <v>4</v>
      </c>
      <c r="J36" s="177">
        <v>100</v>
      </c>
      <c r="L36" s="176" t="s">
        <v>10</v>
      </c>
      <c r="M36" s="178"/>
      <c r="N36" s="178"/>
      <c r="O36" s="360">
        <f>M36*$M$8+N36*$N$8</f>
        <v>0</v>
      </c>
    </row>
    <row r="37" spans="1:15" ht="15" x14ac:dyDescent="0.2">
      <c r="A37" s="170"/>
      <c r="B37" s="174">
        <f t="shared" si="10"/>
        <v>43866</v>
      </c>
      <c r="C37" s="176">
        <v>170</v>
      </c>
      <c r="D37" s="176">
        <v>194.5</v>
      </c>
      <c r="E37" s="176">
        <v>750</v>
      </c>
      <c r="F37" s="176">
        <v>120</v>
      </c>
      <c r="G37" s="4">
        <f>SUM(C37:F37)</f>
        <v>1234.5</v>
      </c>
      <c r="H37" s="176">
        <v>22</v>
      </c>
      <c r="I37" s="176">
        <v>5</v>
      </c>
      <c r="J37" s="177">
        <v>120</v>
      </c>
      <c r="L37" s="176" t="s">
        <v>11</v>
      </c>
      <c r="M37" s="178"/>
      <c r="N37" s="178"/>
      <c r="O37" s="360">
        <f t="shared" ref="O37:O40" si="11">M37*$M$8+N37*$N$8</f>
        <v>0</v>
      </c>
    </row>
    <row r="38" spans="1:15" ht="15" x14ac:dyDescent="0.2">
      <c r="A38" s="170"/>
      <c r="B38" s="174">
        <f t="shared" si="10"/>
        <v>43867</v>
      </c>
      <c r="C38" s="176">
        <v>240</v>
      </c>
      <c r="D38" s="176">
        <v>162.63999999999999</v>
      </c>
      <c r="E38" s="176">
        <v>1430</v>
      </c>
      <c r="F38" s="176">
        <v>240</v>
      </c>
      <c r="G38" s="4">
        <f>SUM(C38:F38)</f>
        <v>2072.64</v>
      </c>
      <c r="H38" s="176">
        <v>34</v>
      </c>
      <c r="I38" s="176">
        <v>4</v>
      </c>
      <c r="J38" s="177">
        <v>250</v>
      </c>
      <c r="L38" s="176" t="s">
        <v>12</v>
      </c>
      <c r="M38" s="176">
        <v>2</v>
      </c>
      <c r="N38" s="176"/>
      <c r="O38" s="360">
        <f t="shared" si="11"/>
        <v>180</v>
      </c>
    </row>
    <row r="39" spans="1:15" ht="16" thickBot="1" x14ac:dyDescent="0.25">
      <c r="A39" s="170"/>
      <c r="B39" s="174">
        <f t="shared" si="10"/>
        <v>43868</v>
      </c>
      <c r="C39" s="176">
        <v>180</v>
      </c>
      <c r="D39" s="176">
        <v>233.33</v>
      </c>
      <c r="E39" s="176">
        <v>840</v>
      </c>
      <c r="F39" s="176">
        <v>160</v>
      </c>
      <c r="G39" s="4">
        <f>SUM(C39:F39)</f>
        <v>1413.33</v>
      </c>
      <c r="H39" s="176">
        <v>25</v>
      </c>
      <c r="I39" s="176">
        <v>5</v>
      </c>
      <c r="J39" s="177">
        <v>160</v>
      </c>
      <c r="L39" s="176" t="s">
        <v>13</v>
      </c>
      <c r="M39" s="176">
        <v>4</v>
      </c>
      <c r="N39" s="176"/>
      <c r="O39" s="360">
        <f t="shared" si="11"/>
        <v>360</v>
      </c>
    </row>
    <row r="40" spans="1:15" ht="15" x14ac:dyDescent="0.2">
      <c r="A40" s="170"/>
      <c r="B40" s="514"/>
      <c r="C40" s="508">
        <f>SUM(C35:C39)</f>
        <v>960</v>
      </c>
      <c r="D40" s="508">
        <f t="shared" ref="D40:J40" si="12">SUM(D35:D39)</f>
        <v>1037.73</v>
      </c>
      <c r="E40" s="508">
        <f t="shared" si="12"/>
        <v>5230</v>
      </c>
      <c r="F40" s="508">
        <f t="shared" si="12"/>
        <v>620</v>
      </c>
      <c r="G40" s="508">
        <f t="shared" si="12"/>
        <v>7847.73</v>
      </c>
      <c r="H40" s="506">
        <f t="shared" si="12"/>
        <v>135</v>
      </c>
      <c r="I40" s="506">
        <f t="shared" si="12"/>
        <v>25</v>
      </c>
      <c r="J40" s="554">
        <f t="shared" si="12"/>
        <v>630</v>
      </c>
      <c r="L40" s="176" t="s">
        <v>14</v>
      </c>
      <c r="M40" s="176">
        <v>9</v>
      </c>
      <c r="N40" s="176"/>
      <c r="O40" s="360">
        <f t="shared" si="11"/>
        <v>810</v>
      </c>
    </row>
    <row r="41" spans="1:15" ht="16" thickBot="1" x14ac:dyDescent="0.25">
      <c r="A41" s="170"/>
      <c r="B41" s="515"/>
      <c r="C41" s="537"/>
      <c r="D41" s="537"/>
      <c r="E41" s="537"/>
      <c r="F41" s="537"/>
      <c r="G41" s="537"/>
      <c r="H41" s="534"/>
      <c r="I41" s="534"/>
      <c r="J41" s="579"/>
    </row>
    <row r="42" spans="1:15" ht="15" x14ac:dyDescent="0.2">
      <c r="A42" s="170"/>
      <c r="B42" s="180">
        <f>B39+3</f>
        <v>43871</v>
      </c>
      <c r="C42" s="181">
        <v>100</v>
      </c>
      <c r="D42" s="182">
        <v>150.25</v>
      </c>
      <c r="E42" s="182">
        <v>840</v>
      </c>
      <c r="F42" s="182">
        <v>140</v>
      </c>
      <c r="G42" s="183">
        <f>SUM(C42:F42)</f>
        <v>1230.25</v>
      </c>
      <c r="H42" s="182">
        <v>22</v>
      </c>
      <c r="I42" s="182">
        <v>3</v>
      </c>
      <c r="J42" s="184">
        <v>150</v>
      </c>
    </row>
    <row r="43" spans="1:15" ht="16" thickBot="1" x14ac:dyDescent="0.25">
      <c r="A43" s="170"/>
      <c r="B43" s="185">
        <f>B42+1</f>
        <v>43872</v>
      </c>
      <c r="C43" s="176">
        <v>150</v>
      </c>
      <c r="D43" s="176">
        <v>111.35</v>
      </c>
      <c r="E43" s="176">
        <v>630</v>
      </c>
      <c r="F43" s="5">
        <v>50</v>
      </c>
      <c r="G43" s="186">
        <f>SUM(C43:F43)</f>
        <v>941.35</v>
      </c>
      <c r="H43" s="176">
        <v>17</v>
      </c>
      <c r="I43" s="176">
        <v>2</v>
      </c>
      <c r="J43" s="177">
        <v>50</v>
      </c>
      <c r="L43" s="5"/>
      <c r="M43" s="357">
        <f>SUM(M45:M49)</f>
        <v>69</v>
      </c>
      <c r="N43" s="357">
        <f>SUM(N45:N49)</f>
        <v>7</v>
      </c>
      <c r="O43" s="364">
        <f>SUM(O45:O50)</f>
        <v>6704.83</v>
      </c>
    </row>
    <row r="44" spans="1:15" ht="16" thickBot="1" x14ac:dyDescent="0.25">
      <c r="A44" s="170"/>
      <c r="B44" s="185">
        <f>B43+1</f>
        <v>43873</v>
      </c>
      <c r="C44" s="187">
        <v>140</v>
      </c>
      <c r="D44" s="176">
        <v>221.92</v>
      </c>
      <c r="E44" s="176">
        <v>540</v>
      </c>
      <c r="F44" s="176">
        <v>0</v>
      </c>
      <c r="G44" s="186">
        <f>SUM(C44:F44)</f>
        <v>901.92</v>
      </c>
      <c r="H44" s="176">
        <v>18</v>
      </c>
      <c r="I44" s="176">
        <v>6</v>
      </c>
      <c r="J44" s="177">
        <v>0</v>
      </c>
      <c r="L44" s="374" t="s">
        <v>275</v>
      </c>
      <c r="M44" s="362">
        <v>90</v>
      </c>
      <c r="N44" s="359">
        <v>70.69</v>
      </c>
      <c r="O44" s="5"/>
    </row>
    <row r="45" spans="1:15" ht="16" thickBot="1" x14ac:dyDescent="0.25">
      <c r="A45" s="170"/>
      <c r="B45" s="185">
        <f>B44+1</f>
        <v>43874</v>
      </c>
      <c r="C45" s="187">
        <v>150</v>
      </c>
      <c r="D45" s="176">
        <v>355.05</v>
      </c>
      <c r="E45" s="176">
        <v>1090</v>
      </c>
      <c r="F45" s="176">
        <v>115</v>
      </c>
      <c r="G45" s="186">
        <f>SUM(C45:F45)</f>
        <v>1710.05</v>
      </c>
      <c r="H45" s="176">
        <v>30</v>
      </c>
      <c r="I45" s="176">
        <v>8</v>
      </c>
      <c r="J45" s="177">
        <v>115</v>
      </c>
      <c r="L45" s="176" t="s">
        <v>10</v>
      </c>
      <c r="M45" s="176">
        <v>8</v>
      </c>
      <c r="N45" s="176">
        <v>1</v>
      </c>
      <c r="O45" s="360">
        <f>M45*$M$8+N45*N44</f>
        <v>790.69</v>
      </c>
    </row>
    <row r="46" spans="1:15" ht="16" thickBot="1" x14ac:dyDescent="0.25">
      <c r="A46" s="170"/>
      <c r="B46" s="185">
        <f>B45+1</f>
        <v>43875</v>
      </c>
      <c r="C46" s="188">
        <v>210</v>
      </c>
      <c r="D46" s="189">
        <v>263.36</v>
      </c>
      <c r="E46" s="189">
        <v>960</v>
      </c>
      <c r="F46" s="189">
        <v>50</v>
      </c>
      <c r="G46" s="190">
        <f>SUM(C46:F46)</f>
        <v>1483.3600000000001</v>
      </c>
      <c r="H46" s="189">
        <v>24</v>
      </c>
      <c r="I46" s="189">
        <v>5</v>
      </c>
      <c r="J46" s="191">
        <v>50</v>
      </c>
      <c r="L46" s="176" t="s">
        <v>11</v>
      </c>
      <c r="M46" s="176">
        <v>22</v>
      </c>
      <c r="N46" s="176">
        <v>1</v>
      </c>
      <c r="O46" s="360">
        <f>M46*$M$8+N46*N44</f>
        <v>2050.69</v>
      </c>
    </row>
    <row r="47" spans="1:15" ht="15" x14ac:dyDescent="0.2">
      <c r="A47" s="170"/>
      <c r="B47" s="192"/>
      <c r="C47" s="560">
        <f t="shared" ref="C47:J47" si="13">SUM(C42:C46)</f>
        <v>750</v>
      </c>
      <c r="D47" s="560">
        <f t="shared" si="13"/>
        <v>1101.9299999999998</v>
      </c>
      <c r="E47" s="560">
        <f t="shared" si="13"/>
        <v>4060</v>
      </c>
      <c r="F47" s="560">
        <f t="shared" si="13"/>
        <v>355</v>
      </c>
      <c r="G47" s="560">
        <f t="shared" si="13"/>
        <v>6266.93</v>
      </c>
      <c r="H47" s="506">
        <f t="shared" si="13"/>
        <v>111</v>
      </c>
      <c r="I47" s="506">
        <f t="shared" si="13"/>
        <v>24</v>
      </c>
      <c r="J47" s="510">
        <f t="shared" si="13"/>
        <v>365</v>
      </c>
      <c r="L47" s="176" t="s">
        <v>12</v>
      </c>
      <c r="M47" s="176">
        <v>16</v>
      </c>
      <c r="N47" s="176">
        <v>1</v>
      </c>
      <c r="O47" s="360">
        <f>M47*$M$8+N47*N44</f>
        <v>1510.69</v>
      </c>
    </row>
    <row r="48" spans="1:15" ht="16" thickBot="1" x14ac:dyDescent="0.25">
      <c r="A48" s="170"/>
      <c r="B48" s="193"/>
      <c r="C48" s="413"/>
      <c r="D48" s="413"/>
      <c r="E48" s="413"/>
      <c r="F48" s="413"/>
      <c r="G48" s="413"/>
      <c r="H48" s="507"/>
      <c r="I48" s="507"/>
      <c r="J48" s="511"/>
      <c r="L48" s="176" t="s">
        <v>13</v>
      </c>
      <c r="M48" s="176">
        <v>23</v>
      </c>
      <c r="N48" s="176">
        <v>4</v>
      </c>
      <c r="O48" s="360">
        <f>M48*$M$8+N48*N44</f>
        <v>2352.7600000000002</v>
      </c>
    </row>
    <row r="49" spans="1:15" ht="16" thickBot="1" x14ac:dyDescent="0.25">
      <c r="A49" s="170"/>
      <c r="B49" s="194">
        <f>B46+3</f>
        <v>43878</v>
      </c>
      <c r="C49" s="24">
        <v>230</v>
      </c>
      <c r="D49" s="24">
        <v>81.319999999999993</v>
      </c>
      <c r="E49" s="24">
        <v>1290</v>
      </c>
      <c r="F49" s="24">
        <v>200</v>
      </c>
      <c r="G49" s="190">
        <f>SUM(C49:F49)</f>
        <v>1801.32</v>
      </c>
      <c r="H49" s="6">
        <v>31</v>
      </c>
      <c r="I49" s="6">
        <v>2</v>
      </c>
      <c r="J49" s="7">
        <v>200</v>
      </c>
      <c r="L49" s="176" t="s">
        <v>14</v>
      </c>
      <c r="M49" s="176"/>
      <c r="N49" s="176"/>
      <c r="O49" s="360">
        <f t="shared" ref="O49:O50" si="14">M49*$M$8+N49*$N$8</f>
        <v>0</v>
      </c>
    </row>
    <row r="50" spans="1:15" ht="16" thickBot="1" x14ac:dyDescent="0.25">
      <c r="A50" s="170"/>
      <c r="B50" s="195">
        <f>B49+1</f>
        <v>43879</v>
      </c>
      <c r="C50" s="187">
        <v>310</v>
      </c>
      <c r="D50" s="187">
        <v>121.98</v>
      </c>
      <c r="E50" s="187">
        <v>510</v>
      </c>
      <c r="F50" s="187">
        <v>0</v>
      </c>
      <c r="G50" s="190">
        <f>SUM(C50:F50)</f>
        <v>941.98</v>
      </c>
      <c r="H50" s="176">
        <v>18</v>
      </c>
      <c r="I50" s="176">
        <v>2</v>
      </c>
      <c r="J50" s="177">
        <v>0</v>
      </c>
      <c r="L50" s="12"/>
      <c r="M50" s="5"/>
      <c r="N50" s="5"/>
      <c r="O50" s="360">
        <f t="shared" si="14"/>
        <v>0</v>
      </c>
    </row>
    <row r="51" spans="1:15" ht="16" thickBot="1" x14ac:dyDescent="0.25">
      <c r="A51" s="170"/>
      <c r="B51" s="195">
        <f>B50+1</f>
        <v>43880</v>
      </c>
      <c r="C51" s="187">
        <v>150</v>
      </c>
      <c r="D51" s="187">
        <v>77.8</v>
      </c>
      <c r="E51" s="187">
        <v>770</v>
      </c>
      <c r="F51" s="187">
        <v>80</v>
      </c>
      <c r="G51" s="190">
        <f>SUM(C51:F51)</f>
        <v>1077.8</v>
      </c>
      <c r="H51" s="176">
        <v>21</v>
      </c>
      <c r="I51" s="176">
        <v>2</v>
      </c>
      <c r="J51" s="177">
        <v>80</v>
      </c>
    </row>
    <row r="52" spans="1:15" ht="16" thickBot="1" x14ac:dyDescent="0.25">
      <c r="A52" s="170"/>
      <c r="B52" s="195">
        <f>B51+1</f>
        <v>43881</v>
      </c>
      <c r="C52" s="187">
        <v>340</v>
      </c>
      <c r="D52" s="187">
        <v>152.01</v>
      </c>
      <c r="E52" s="187">
        <v>1160</v>
      </c>
      <c r="F52" s="187">
        <v>380</v>
      </c>
      <c r="G52" s="190">
        <f>SUM(C52:F52)</f>
        <v>2032.01</v>
      </c>
      <c r="H52" s="176">
        <v>33</v>
      </c>
      <c r="I52" s="176">
        <v>3</v>
      </c>
      <c r="J52" s="177">
        <v>380</v>
      </c>
      <c r="L52" s="5"/>
      <c r="M52" s="357">
        <f>SUM(M54:M58)</f>
        <v>54</v>
      </c>
      <c r="N52" s="357">
        <f>SUM(N54:N58)</f>
        <v>9</v>
      </c>
      <c r="O52" s="364">
        <f>SUM(O54:O58)</f>
        <v>5021.38</v>
      </c>
    </row>
    <row r="53" spans="1:15" ht="16" thickBot="1" x14ac:dyDescent="0.25">
      <c r="A53" s="170"/>
      <c r="B53" s="196">
        <f>B52+1</f>
        <v>43882</v>
      </c>
      <c r="C53" s="187">
        <v>280</v>
      </c>
      <c r="D53" s="187">
        <v>206.1</v>
      </c>
      <c r="E53" s="187">
        <v>890</v>
      </c>
      <c r="F53" s="187">
        <v>0</v>
      </c>
      <c r="G53" s="190">
        <f>SUM(C53:F53)</f>
        <v>1376.1</v>
      </c>
      <c r="H53" s="176">
        <v>24</v>
      </c>
      <c r="I53" s="176">
        <v>5</v>
      </c>
      <c r="J53" s="177">
        <v>0</v>
      </c>
      <c r="L53" s="375" t="s">
        <v>278</v>
      </c>
      <c r="M53" s="359">
        <v>90</v>
      </c>
      <c r="N53" s="359">
        <v>70.69</v>
      </c>
      <c r="O53" s="5"/>
    </row>
    <row r="54" spans="1:15" ht="15" x14ac:dyDescent="0.2">
      <c r="A54" s="170"/>
      <c r="B54" s="192"/>
      <c r="C54" s="560">
        <f t="shared" ref="C54:J54" si="15">SUM(C49:C53)</f>
        <v>1310</v>
      </c>
      <c r="D54" s="560">
        <f t="shared" si="15"/>
        <v>639.21</v>
      </c>
      <c r="E54" s="560">
        <f t="shared" si="15"/>
        <v>4620</v>
      </c>
      <c r="F54" s="560">
        <f t="shared" si="15"/>
        <v>660</v>
      </c>
      <c r="G54" s="560">
        <f t="shared" si="15"/>
        <v>7229.2100000000009</v>
      </c>
      <c r="H54" s="573">
        <f t="shared" si="15"/>
        <v>127</v>
      </c>
      <c r="I54" s="575">
        <f t="shared" si="15"/>
        <v>14</v>
      </c>
      <c r="J54" s="577">
        <f t="shared" si="15"/>
        <v>660</v>
      </c>
      <c r="L54" s="176" t="s">
        <v>10</v>
      </c>
      <c r="M54" s="176">
        <v>14</v>
      </c>
      <c r="N54" s="176">
        <v>2</v>
      </c>
      <c r="O54" s="360">
        <f>M54*$M$8+N54*$N$53</f>
        <v>1401.38</v>
      </c>
    </row>
    <row r="55" spans="1:15" ht="16" thickBot="1" x14ac:dyDescent="0.25">
      <c r="A55" s="170"/>
      <c r="B55" s="193"/>
      <c r="C55" s="413"/>
      <c r="D55" s="413"/>
      <c r="E55" s="413"/>
      <c r="F55" s="413"/>
      <c r="G55" s="413"/>
      <c r="H55" s="574"/>
      <c r="I55" s="576"/>
      <c r="J55" s="578"/>
      <c r="L55" s="176" t="s">
        <v>11</v>
      </c>
      <c r="M55" s="176">
        <v>20</v>
      </c>
      <c r="N55" s="176">
        <v>4</v>
      </c>
      <c r="O55" s="360">
        <f t="shared" ref="O55:O58" si="16">M55*$M$8+N55*N54</f>
        <v>1808</v>
      </c>
    </row>
    <row r="56" spans="1:15" ht="16" thickBot="1" x14ac:dyDescent="0.25">
      <c r="A56" s="170"/>
      <c r="B56" s="195">
        <f>B53+3</f>
        <v>43885</v>
      </c>
      <c r="C56" s="187">
        <v>240</v>
      </c>
      <c r="D56" s="187">
        <v>484.14</v>
      </c>
      <c r="E56" s="187">
        <v>690</v>
      </c>
      <c r="F56" s="187">
        <v>140</v>
      </c>
      <c r="G56" s="190">
        <f>SUM(C56:F56)</f>
        <v>1554.1399999999999</v>
      </c>
      <c r="H56" s="176">
        <v>30</v>
      </c>
      <c r="I56" s="176">
        <v>11</v>
      </c>
      <c r="J56" s="177">
        <v>140</v>
      </c>
      <c r="L56" s="176" t="s">
        <v>12</v>
      </c>
      <c r="M56" s="176">
        <v>19</v>
      </c>
      <c r="N56" s="176">
        <v>3</v>
      </c>
      <c r="O56" s="360">
        <f t="shared" si="16"/>
        <v>1722</v>
      </c>
    </row>
    <row r="57" spans="1:15" ht="16" thickBot="1" x14ac:dyDescent="0.25">
      <c r="A57" s="170"/>
      <c r="B57" s="196">
        <f>B56+1</f>
        <v>43886</v>
      </c>
      <c r="C57" s="187">
        <v>100</v>
      </c>
      <c r="D57" s="187">
        <v>181.88</v>
      </c>
      <c r="E57" s="187">
        <v>520</v>
      </c>
      <c r="F57" s="187">
        <v>0</v>
      </c>
      <c r="G57" s="190">
        <f>SUM(C57:F57)</f>
        <v>801.88</v>
      </c>
      <c r="H57" s="176">
        <v>19</v>
      </c>
      <c r="I57" s="176">
        <v>5</v>
      </c>
      <c r="J57" s="177">
        <v>0</v>
      </c>
      <c r="L57" s="176" t="s">
        <v>13</v>
      </c>
      <c r="M57" s="176"/>
      <c r="N57" s="176"/>
      <c r="O57" s="360">
        <f t="shared" si="16"/>
        <v>0</v>
      </c>
    </row>
    <row r="58" spans="1:15" ht="16" thickBot="1" x14ac:dyDescent="0.25">
      <c r="A58" s="170"/>
      <c r="B58" s="195">
        <f>B57+1</f>
        <v>43887</v>
      </c>
      <c r="C58" s="9">
        <v>260</v>
      </c>
      <c r="D58" s="9">
        <v>272.29000000000002</v>
      </c>
      <c r="E58" s="9">
        <v>780</v>
      </c>
      <c r="F58" s="9">
        <v>70</v>
      </c>
      <c r="G58" s="190">
        <f>SUM(C58:F58)</f>
        <v>1382.29</v>
      </c>
      <c r="H58" s="5">
        <v>24</v>
      </c>
      <c r="I58" s="6">
        <v>5</v>
      </c>
      <c r="J58" s="7">
        <v>70</v>
      </c>
      <c r="L58" s="176" t="s">
        <v>14</v>
      </c>
      <c r="M58" s="176">
        <v>1</v>
      </c>
      <c r="N58" s="176"/>
      <c r="O58" s="360">
        <f t="shared" si="16"/>
        <v>90</v>
      </c>
    </row>
    <row r="59" spans="1:15" ht="16" thickBot="1" x14ac:dyDescent="0.25">
      <c r="A59" s="170"/>
      <c r="B59" s="195">
        <f t="shared" ref="B59:B60" si="17">B58+1</f>
        <v>43888</v>
      </c>
      <c r="C59" s="6">
        <v>240</v>
      </c>
      <c r="D59" s="6">
        <v>162.63999999999999</v>
      </c>
      <c r="E59" s="6">
        <v>1460</v>
      </c>
      <c r="F59" s="6">
        <v>190</v>
      </c>
      <c r="G59" s="190">
        <f>SUM(C59:F59)</f>
        <v>2052.64</v>
      </c>
      <c r="H59" s="6">
        <v>36</v>
      </c>
      <c r="I59" s="6">
        <v>4</v>
      </c>
      <c r="J59" s="7">
        <v>190</v>
      </c>
    </row>
    <row r="60" spans="1:15" ht="16" thickBot="1" x14ac:dyDescent="0.25">
      <c r="A60" s="170"/>
      <c r="B60" s="195">
        <f t="shared" si="17"/>
        <v>43889</v>
      </c>
      <c r="C60" s="6">
        <v>160</v>
      </c>
      <c r="D60" s="6">
        <v>192.67</v>
      </c>
      <c r="E60" s="6">
        <v>990</v>
      </c>
      <c r="F60" s="6">
        <v>190</v>
      </c>
      <c r="G60" s="190">
        <f>SUM(C60:F60)</f>
        <v>1532.67</v>
      </c>
      <c r="H60" s="6">
        <v>25</v>
      </c>
      <c r="I60" s="6">
        <v>4</v>
      </c>
      <c r="J60" s="7">
        <v>200</v>
      </c>
    </row>
    <row r="61" spans="1:15" ht="16" thickBot="1" x14ac:dyDescent="0.25">
      <c r="A61" s="170"/>
      <c r="B61" s="572"/>
      <c r="C61" s="560">
        <f t="shared" ref="C61:J61" si="18">SUM(C56:C60)</f>
        <v>1000</v>
      </c>
      <c r="D61" s="560">
        <f t="shared" si="18"/>
        <v>1293.6199999999999</v>
      </c>
      <c r="E61" s="560">
        <f t="shared" si="18"/>
        <v>4440</v>
      </c>
      <c r="F61" s="560">
        <f t="shared" si="18"/>
        <v>590</v>
      </c>
      <c r="G61" s="560">
        <f t="shared" si="18"/>
        <v>7323.62</v>
      </c>
      <c r="H61" s="506">
        <f t="shared" si="18"/>
        <v>134</v>
      </c>
      <c r="I61" s="506">
        <f t="shared" si="18"/>
        <v>29</v>
      </c>
      <c r="J61" s="510">
        <f t="shared" si="18"/>
        <v>600</v>
      </c>
      <c r="L61" s="5"/>
      <c r="M61" s="357">
        <f>SUM(M63:M67)</f>
        <v>89</v>
      </c>
      <c r="N61" s="357">
        <f>SUM(N63:N67)</f>
        <v>14</v>
      </c>
      <c r="O61" s="364">
        <f>SUM(O63:O67)</f>
        <v>8999.66</v>
      </c>
    </row>
    <row r="62" spans="1:15" ht="16" thickBot="1" x14ac:dyDescent="0.25">
      <c r="A62" s="170"/>
      <c r="B62" s="572"/>
      <c r="C62" s="413"/>
      <c r="D62" s="413"/>
      <c r="E62" s="413"/>
      <c r="F62" s="413"/>
      <c r="G62" s="413"/>
      <c r="H62" s="507"/>
      <c r="I62" s="507"/>
      <c r="J62" s="511"/>
      <c r="L62" s="375" t="s">
        <v>256</v>
      </c>
      <c r="M62" s="359">
        <v>90</v>
      </c>
      <c r="N62" s="359">
        <v>70.69</v>
      </c>
      <c r="O62" s="5"/>
    </row>
    <row r="63" spans="1:15" ht="15" x14ac:dyDescent="0.2">
      <c r="B63" s="174">
        <v>43892</v>
      </c>
      <c r="C63" s="176">
        <v>260</v>
      </c>
      <c r="D63" s="176">
        <v>302.26</v>
      </c>
      <c r="E63" s="176">
        <v>1300</v>
      </c>
      <c r="F63" s="176">
        <v>190</v>
      </c>
      <c r="G63" s="8">
        <f>SUM(C63:F63)</f>
        <v>2052.2600000000002</v>
      </c>
      <c r="H63" s="176">
        <v>35</v>
      </c>
      <c r="I63" s="176">
        <v>6</v>
      </c>
      <c r="J63" s="177">
        <v>190</v>
      </c>
      <c r="L63" s="176" t="s">
        <v>10</v>
      </c>
      <c r="M63" s="176">
        <v>16</v>
      </c>
      <c r="N63" s="176">
        <v>3</v>
      </c>
      <c r="O63" s="360">
        <f>M63*$M$8+N63*$N$53</f>
        <v>1652.07</v>
      </c>
    </row>
    <row r="64" spans="1:15" ht="15" x14ac:dyDescent="0.2">
      <c r="B64" s="174">
        <f t="shared" ref="B64:B67" si="19">B63+1</f>
        <v>43893</v>
      </c>
      <c r="C64" s="176">
        <v>240</v>
      </c>
      <c r="D64" s="176">
        <v>201.54</v>
      </c>
      <c r="E64" s="176">
        <v>1300</v>
      </c>
      <c r="F64" s="176">
        <v>100</v>
      </c>
      <c r="G64" s="8">
        <f>SUM(C64:F64)</f>
        <v>1841.54</v>
      </c>
      <c r="H64" s="176">
        <v>31</v>
      </c>
      <c r="I64" s="176">
        <v>5</v>
      </c>
      <c r="J64" s="176">
        <v>100</v>
      </c>
      <c r="L64" s="176" t="s">
        <v>11</v>
      </c>
      <c r="M64" s="176">
        <v>24</v>
      </c>
      <c r="N64" s="176">
        <v>3</v>
      </c>
      <c r="O64" s="360">
        <f>M64*$M$8+N64*$N$53</f>
        <v>2372.0700000000002</v>
      </c>
    </row>
    <row r="65" spans="2:15" ht="15" x14ac:dyDescent="0.2">
      <c r="B65" s="174">
        <f t="shared" si="19"/>
        <v>43894</v>
      </c>
      <c r="C65" s="176">
        <v>270</v>
      </c>
      <c r="D65" s="176">
        <v>235.16</v>
      </c>
      <c r="E65" s="176">
        <v>340</v>
      </c>
      <c r="F65" s="176">
        <v>50</v>
      </c>
      <c r="G65" s="8">
        <f>SUM(C65:F65)</f>
        <v>895.16</v>
      </c>
      <c r="H65" s="176">
        <v>19</v>
      </c>
      <c r="I65" s="176">
        <v>6</v>
      </c>
      <c r="J65" s="176">
        <v>60</v>
      </c>
      <c r="L65" s="176" t="s">
        <v>12</v>
      </c>
      <c r="M65" s="176">
        <v>12</v>
      </c>
      <c r="N65" s="176">
        <v>3</v>
      </c>
      <c r="O65" s="360">
        <f>M65*$M$8+N65*$N$53</f>
        <v>1292.07</v>
      </c>
    </row>
    <row r="66" spans="2:15" ht="15" x14ac:dyDescent="0.2">
      <c r="B66" s="174">
        <f t="shared" si="19"/>
        <v>43895</v>
      </c>
      <c r="C66" s="176">
        <v>510</v>
      </c>
      <c r="D66" s="176">
        <v>233.33</v>
      </c>
      <c r="E66" s="176">
        <v>850</v>
      </c>
      <c r="F66" s="176">
        <v>140</v>
      </c>
      <c r="G66" s="8">
        <f>SUM(C66:F66)</f>
        <v>1733.33</v>
      </c>
      <c r="H66" s="176">
        <v>31</v>
      </c>
      <c r="I66" s="176">
        <v>5</v>
      </c>
      <c r="J66" s="176">
        <v>140</v>
      </c>
      <c r="L66" s="176" t="s">
        <v>13</v>
      </c>
      <c r="M66" s="176">
        <v>16</v>
      </c>
      <c r="N66" s="176">
        <v>2</v>
      </c>
      <c r="O66" s="360">
        <f>M66*$M$8+N66*$N$53</f>
        <v>1581.38</v>
      </c>
    </row>
    <row r="67" spans="2:15" ht="16" thickBot="1" x14ac:dyDescent="0.25">
      <c r="B67" s="174">
        <f t="shared" si="19"/>
        <v>43896</v>
      </c>
      <c r="C67" s="6">
        <v>250</v>
      </c>
      <c r="D67" s="6">
        <v>269.55</v>
      </c>
      <c r="E67" s="6">
        <v>770</v>
      </c>
      <c r="F67" s="6">
        <v>0</v>
      </c>
      <c r="G67" s="8">
        <f>SUM(C67:F67)</f>
        <v>1289.55</v>
      </c>
      <c r="H67" s="6">
        <v>23</v>
      </c>
      <c r="I67" s="6">
        <v>7</v>
      </c>
      <c r="J67" s="7">
        <v>0</v>
      </c>
      <c r="L67" s="176" t="s">
        <v>14</v>
      </c>
      <c r="M67" s="176">
        <v>21</v>
      </c>
      <c r="N67" s="176">
        <v>3</v>
      </c>
      <c r="O67" s="360">
        <f>M67*$M$8+N67*$N$53</f>
        <v>2102.0700000000002</v>
      </c>
    </row>
    <row r="68" spans="2:15" x14ac:dyDescent="0.15">
      <c r="B68" s="514"/>
      <c r="C68" s="508">
        <f t="shared" ref="C68:J68" si="20">SUM(C63:C67)</f>
        <v>1530</v>
      </c>
      <c r="D68" s="508">
        <f t="shared" si="20"/>
        <v>1241.8399999999999</v>
      </c>
      <c r="E68" s="508">
        <f t="shared" si="20"/>
        <v>4560</v>
      </c>
      <c r="F68" s="508">
        <f t="shared" si="20"/>
        <v>480</v>
      </c>
      <c r="G68" s="508">
        <f t="shared" si="20"/>
        <v>7811.84</v>
      </c>
      <c r="H68" s="506">
        <f t="shared" si="20"/>
        <v>139</v>
      </c>
      <c r="I68" s="506">
        <f t="shared" si="20"/>
        <v>29</v>
      </c>
      <c r="J68" s="510">
        <f t="shared" si="20"/>
        <v>490</v>
      </c>
    </row>
    <row r="69" spans="2:15" ht="14" thickBot="1" x14ac:dyDescent="0.2">
      <c r="B69" s="515"/>
      <c r="C69" s="537"/>
      <c r="D69" s="537"/>
      <c r="E69" s="537"/>
      <c r="F69" s="537"/>
      <c r="G69" s="509"/>
      <c r="H69" s="534"/>
      <c r="I69" s="534"/>
      <c r="J69" s="551"/>
    </row>
    <row r="70" spans="2:15" ht="15" x14ac:dyDescent="0.2">
      <c r="B70" s="180">
        <f>B67+3</f>
        <v>43899</v>
      </c>
      <c r="C70" s="181">
        <v>140</v>
      </c>
      <c r="D70" s="182">
        <v>121.98</v>
      </c>
      <c r="E70" s="182">
        <v>720</v>
      </c>
      <c r="F70" s="182">
        <v>0</v>
      </c>
      <c r="G70" s="8">
        <f>SUM(C70:F70)</f>
        <v>981.98</v>
      </c>
      <c r="H70" s="182">
        <v>20</v>
      </c>
      <c r="I70" s="182">
        <v>3</v>
      </c>
      <c r="J70" s="184">
        <v>0</v>
      </c>
    </row>
    <row r="71" spans="2:15" ht="16" thickBot="1" x14ac:dyDescent="0.25">
      <c r="B71" s="185">
        <f>B70+1</f>
        <v>43900</v>
      </c>
      <c r="C71" s="187">
        <v>150</v>
      </c>
      <c r="D71" s="176">
        <v>162.63999999999999</v>
      </c>
      <c r="E71" s="176">
        <v>710</v>
      </c>
      <c r="F71" s="176">
        <v>70</v>
      </c>
      <c r="G71" s="8">
        <f>SUM(C71:F71)</f>
        <v>1092.6399999999999</v>
      </c>
      <c r="H71" s="176">
        <v>20</v>
      </c>
      <c r="I71" s="176">
        <v>4</v>
      </c>
      <c r="J71" s="177">
        <v>50</v>
      </c>
      <c r="L71" s="12"/>
      <c r="M71" s="357">
        <f>SUM(M73:M77)</f>
        <v>43</v>
      </c>
      <c r="N71" s="357">
        <f>SUM(N73:N77)</f>
        <v>5</v>
      </c>
      <c r="O71" s="371">
        <f>SUM(O73:O77)</f>
        <v>4008.45</v>
      </c>
    </row>
    <row r="72" spans="2:15" ht="16" thickBot="1" x14ac:dyDescent="0.25">
      <c r="B72" s="185">
        <f>B71+1</f>
        <v>43901</v>
      </c>
      <c r="C72" s="187">
        <v>50</v>
      </c>
      <c r="D72" s="176">
        <v>217.86</v>
      </c>
      <c r="E72" s="176">
        <v>860</v>
      </c>
      <c r="F72" s="176">
        <v>50</v>
      </c>
      <c r="G72" s="8">
        <f>SUM(C72:F72)</f>
        <v>1177.8600000000001</v>
      </c>
      <c r="H72" s="176">
        <v>23</v>
      </c>
      <c r="I72" s="176">
        <v>4</v>
      </c>
      <c r="J72" s="177">
        <v>60</v>
      </c>
      <c r="L72" s="375" t="s">
        <v>263</v>
      </c>
      <c r="M72" s="372">
        <v>85</v>
      </c>
      <c r="N72" s="359">
        <v>70.69</v>
      </c>
      <c r="O72" s="5"/>
    </row>
    <row r="73" spans="2:15" ht="16" thickBot="1" x14ac:dyDescent="0.25">
      <c r="B73" s="185">
        <f>B72+1</f>
        <v>43902</v>
      </c>
      <c r="C73" s="187">
        <v>0</v>
      </c>
      <c r="D73" s="176">
        <v>233.33</v>
      </c>
      <c r="E73" s="176">
        <v>970</v>
      </c>
      <c r="F73" s="176">
        <v>90</v>
      </c>
      <c r="G73" s="8">
        <f>SUM(C73:F73)</f>
        <v>1293.33</v>
      </c>
      <c r="H73" s="176">
        <v>24</v>
      </c>
      <c r="I73" s="176">
        <v>5</v>
      </c>
      <c r="J73" s="177">
        <v>100</v>
      </c>
      <c r="L73" s="176" t="s">
        <v>10</v>
      </c>
      <c r="M73" s="291">
        <v>20</v>
      </c>
      <c r="N73" s="291">
        <v>3</v>
      </c>
      <c r="O73" s="360">
        <f>M73*$M$72+N73*$N$72</f>
        <v>1912.07</v>
      </c>
    </row>
    <row r="74" spans="2:15" ht="16" thickBot="1" x14ac:dyDescent="0.25">
      <c r="B74" s="185">
        <f>B73+1</f>
        <v>43903</v>
      </c>
      <c r="C74" s="188">
        <v>280</v>
      </c>
      <c r="D74" s="189">
        <v>323.42</v>
      </c>
      <c r="E74" s="189">
        <v>620</v>
      </c>
      <c r="F74" s="189">
        <v>120</v>
      </c>
      <c r="G74" s="8">
        <f>SUM(C74:F74)</f>
        <v>1343.42</v>
      </c>
      <c r="H74" s="189">
        <v>22</v>
      </c>
      <c r="I74" s="189">
        <v>5</v>
      </c>
      <c r="J74" s="191">
        <v>120</v>
      </c>
      <c r="L74" s="6" t="s">
        <v>11</v>
      </c>
      <c r="M74" s="76"/>
      <c r="N74" s="76"/>
      <c r="O74" s="203">
        <f>M74*$D$46+N74*$E$46</f>
        <v>0</v>
      </c>
    </row>
    <row r="75" spans="2:15" ht="15" x14ac:dyDescent="0.2">
      <c r="B75" s="514"/>
      <c r="C75" s="418">
        <f>SUM(C70:C74)</f>
        <v>620</v>
      </c>
      <c r="D75" s="418">
        <f t="shared" ref="D75:I75" si="21">SUM(D70:D74)</f>
        <v>1059.23</v>
      </c>
      <c r="E75" s="418">
        <f t="shared" si="21"/>
        <v>3880</v>
      </c>
      <c r="F75" s="418">
        <f t="shared" si="21"/>
        <v>330</v>
      </c>
      <c r="G75" s="418">
        <f t="shared" si="21"/>
        <v>5889.23</v>
      </c>
      <c r="H75" s="419">
        <f t="shared" si="21"/>
        <v>109</v>
      </c>
      <c r="I75" s="419">
        <f t="shared" si="21"/>
        <v>21</v>
      </c>
      <c r="J75" s="418">
        <f>SUM(J70:J74)</f>
        <v>330</v>
      </c>
      <c r="L75" s="6" t="s">
        <v>12</v>
      </c>
      <c r="M75" s="76"/>
      <c r="N75" s="76"/>
      <c r="O75" s="203">
        <f>M75*$D$47+N75*$E$47</f>
        <v>0</v>
      </c>
    </row>
    <row r="76" spans="2:15" ht="16" thickBot="1" x14ac:dyDescent="0.25">
      <c r="B76" s="571"/>
      <c r="C76" s="509"/>
      <c r="D76" s="509"/>
      <c r="E76" s="509"/>
      <c r="F76" s="509"/>
      <c r="G76" s="509"/>
      <c r="H76" s="559"/>
      <c r="I76" s="559"/>
      <c r="J76" s="509"/>
      <c r="L76" s="6" t="s">
        <v>13</v>
      </c>
      <c r="M76" s="76"/>
      <c r="N76" s="76"/>
      <c r="O76" s="203">
        <f>M76*$D$47+N76*$E$47</f>
        <v>0</v>
      </c>
    </row>
    <row r="77" spans="2:15" ht="15" x14ac:dyDescent="0.2">
      <c r="B77" s="180">
        <f>B74+3</f>
        <v>43906</v>
      </c>
      <c r="C77" s="181">
        <v>190</v>
      </c>
      <c r="D77" s="182">
        <v>70.66</v>
      </c>
      <c r="E77" s="182">
        <v>720</v>
      </c>
      <c r="F77" s="182">
        <v>100</v>
      </c>
      <c r="G77" s="197">
        <f>SUM(C77:F77)</f>
        <v>1080.6599999999999</v>
      </c>
      <c r="H77" s="182">
        <v>20</v>
      </c>
      <c r="I77" s="182">
        <v>2</v>
      </c>
      <c r="J77" s="184">
        <v>100</v>
      </c>
      <c r="L77" s="6" t="s">
        <v>14</v>
      </c>
      <c r="M77" s="9">
        <v>23</v>
      </c>
      <c r="N77" s="9">
        <v>2</v>
      </c>
      <c r="O77" s="360">
        <f>M77*$M$72+N77*$N$72</f>
        <v>2096.38</v>
      </c>
    </row>
    <row r="78" spans="2:15" ht="15" x14ac:dyDescent="0.2">
      <c r="B78" s="180">
        <f>B77+1</f>
        <v>43907</v>
      </c>
      <c r="C78" s="75"/>
      <c r="D78" s="42"/>
      <c r="E78" s="42"/>
      <c r="F78" s="42"/>
      <c r="G78" s="43">
        <f>SUM(C78:F78)</f>
        <v>0</v>
      </c>
      <c r="H78" s="178"/>
      <c r="I78" s="178"/>
      <c r="J78" s="179"/>
    </row>
    <row r="79" spans="2:15" ht="21" x14ac:dyDescent="0.2">
      <c r="B79" s="180">
        <f>B78+1</f>
        <v>43908</v>
      </c>
      <c r="C79" s="75"/>
      <c r="D79" s="42"/>
      <c r="E79" s="42"/>
      <c r="F79" s="42"/>
      <c r="G79" s="43">
        <f>SUM(C79:F79)</f>
        <v>0</v>
      </c>
      <c r="H79" s="178"/>
      <c r="I79" s="178"/>
      <c r="J79" s="179"/>
      <c r="M79" s="615">
        <f>M80+N80</f>
        <v>83</v>
      </c>
      <c r="N79" s="615"/>
    </row>
    <row r="80" spans="2:15" ht="16" thickBot="1" x14ac:dyDescent="0.25">
      <c r="B80" s="180">
        <f>B79+1</f>
        <v>43909</v>
      </c>
      <c r="C80" s="75"/>
      <c r="D80" s="42"/>
      <c r="E80" s="42"/>
      <c r="F80" s="42"/>
      <c r="G80" s="43">
        <f>SUM(C80:F80)</f>
        <v>0</v>
      </c>
      <c r="H80" s="178"/>
      <c r="I80" s="178"/>
      <c r="J80" s="179"/>
      <c r="L80" s="12"/>
      <c r="M80" s="357">
        <f>SUM(M82:M86)</f>
        <v>75</v>
      </c>
      <c r="N80" s="357">
        <f>SUM(N82:N86)</f>
        <v>8</v>
      </c>
      <c r="O80" s="371">
        <f>SUM(O82:O86)</f>
        <v>7315.52</v>
      </c>
    </row>
    <row r="81" spans="2:15" ht="16" thickBot="1" x14ac:dyDescent="0.25">
      <c r="B81" s="180">
        <f>B80+1</f>
        <v>43910</v>
      </c>
      <c r="C81" s="91"/>
      <c r="D81" s="198"/>
      <c r="E81" s="198"/>
      <c r="F81" s="198"/>
      <c r="G81" s="199">
        <f>SUM(C81:F81)</f>
        <v>0</v>
      </c>
      <c r="H81" s="200"/>
      <c r="I81" s="200"/>
      <c r="J81" s="201"/>
      <c r="L81" s="375" t="s">
        <v>261</v>
      </c>
      <c r="M81" s="372">
        <v>90</v>
      </c>
      <c r="N81" s="359">
        <v>70.69</v>
      </c>
      <c r="O81" s="5"/>
    </row>
    <row r="82" spans="2:15" ht="15" x14ac:dyDescent="0.2">
      <c r="B82" s="514"/>
      <c r="C82" s="418">
        <f t="shared" ref="C82:J82" si="22">SUM(C77:C81)</f>
        <v>190</v>
      </c>
      <c r="D82" s="418">
        <f t="shared" si="22"/>
        <v>70.66</v>
      </c>
      <c r="E82" s="418">
        <f t="shared" si="22"/>
        <v>720</v>
      </c>
      <c r="F82" s="418">
        <f t="shared" si="22"/>
        <v>100</v>
      </c>
      <c r="G82" s="418">
        <f t="shared" si="22"/>
        <v>1080.6599999999999</v>
      </c>
      <c r="H82" s="421">
        <f t="shared" si="22"/>
        <v>20</v>
      </c>
      <c r="I82" s="421">
        <f t="shared" si="22"/>
        <v>2</v>
      </c>
      <c r="J82" s="418">
        <f t="shared" si="22"/>
        <v>100</v>
      </c>
      <c r="L82" s="176" t="s">
        <v>10</v>
      </c>
      <c r="M82" s="291">
        <v>14</v>
      </c>
      <c r="N82" s="291">
        <v>1</v>
      </c>
      <c r="O82" s="360">
        <f>M82*$M$81+N82*$N$81</f>
        <v>1330.69</v>
      </c>
    </row>
    <row r="83" spans="2:15" ht="16" thickBot="1" x14ac:dyDescent="0.25">
      <c r="B83" s="571"/>
      <c r="C83" s="537"/>
      <c r="D83" s="537"/>
      <c r="E83" s="537"/>
      <c r="F83" s="537"/>
      <c r="G83" s="537"/>
      <c r="H83" s="533"/>
      <c r="I83" s="533"/>
      <c r="J83" s="537"/>
      <c r="L83" s="6" t="s">
        <v>11</v>
      </c>
      <c r="M83" s="9">
        <v>15</v>
      </c>
      <c r="N83" s="9">
        <v>2</v>
      </c>
      <c r="O83" s="360">
        <f>M83*$M$81+N83*$N$81</f>
        <v>1491.38</v>
      </c>
    </row>
    <row r="84" spans="2:15" ht="15" x14ac:dyDescent="0.2">
      <c r="B84" s="174">
        <f>B81+3</f>
        <v>43913</v>
      </c>
      <c r="C84" s="176">
        <v>50</v>
      </c>
      <c r="D84" s="176">
        <v>80</v>
      </c>
      <c r="E84" s="176">
        <v>150</v>
      </c>
      <c r="F84" s="176">
        <v>0</v>
      </c>
      <c r="G84" s="197">
        <f>SUM(C84:F84)</f>
        <v>280</v>
      </c>
      <c r="H84" s="176">
        <v>6</v>
      </c>
      <c r="I84" s="176">
        <v>2</v>
      </c>
      <c r="J84" s="176">
        <v>0</v>
      </c>
      <c r="L84" s="6" t="s">
        <v>12</v>
      </c>
      <c r="M84" s="9">
        <v>16</v>
      </c>
      <c r="N84" s="9">
        <v>1</v>
      </c>
      <c r="O84" s="360">
        <f t="shared" ref="O84:O86" si="23">M84*$M$81+N84*$N$81</f>
        <v>1510.69</v>
      </c>
    </row>
    <row r="85" spans="2:15" ht="15" x14ac:dyDescent="0.2">
      <c r="B85" s="174">
        <f>B84+1</f>
        <v>43914</v>
      </c>
      <c r="C85" s="176">
        <v>50</v>
      </c>
      <c r="D85" s="176">
        <v>0</v>
      </c>
      <c r="E85" s="176">
        <v>150</v>
      </c>
      <c r="F85" s="176">
        <v>0</v>
      </c>
      <c r="G85" s="8">
        <f>SUM(C85:F85)</f>
        <v>200</v>
      </c>
      <c r="H85" s="176">
        <v>4</v>
      </c>
      <c r="I85" s="176">
        <v>0</v>
      </c>
      <c r="J85" s="176">
        <v>0</v>
      </c>
      <c r="L85" s="6" t="s">
        <v>13</v>
      </c>
      <c r="M85" s="9">
        <v>20</v>
      </c>
      <c r="N85" s="9">
        <v>2</v>
      </c>
      <c r="O85" s="360">
        <f t="shared" si="23"/>
        <v>1941.38</v>
      </c>
    </row>
    <row r="86" spans="2:15" ht="15" x14ac:dyDescent="0.2">
      <c r="B86" s="174">
        <f>B83+3</f>
        <v>3</v>
      </c>
      <c r="C86" s="76"/>
      <c r="D86" s="76"/>
      <c r="E86" s="76"/>
      <c r="F86" s="76"/>
      <c r="G86" s="43">
        <f>SUM(C86:F86)</f>
        <v>0</v>
      </c>
      <c r="H86" s="76"/>
      <c r="I86" s="76"/>
      <c r="J86" s="76"/>
      <c r="L86" s="6" t="s">
        <v>14</v>
      </c>
      <c r="M86" s="9">
        <v>10</v>
      </c>
      <c r="N86" s="9">
        <v>2</v>
      </c>
      <c r="O86" s="360">
        <f t="shared" si="23"/>
        <v>1041.3800000000001</v>
      </c>
    </row>
    <row r="87" spans="2:15" ht="15" x14ac:dyDescent="0.2">
      <c r="B87" s="174">
        <f>B86+1</f>
        <v>4</v>
      </c>
      <c r="C87" s="76"/>
      <c r="D87" s="76"/>
      <c r="E87" s="76"/>
      <c r="F87" s="76"/>
      <c r="G87" s="43">
        <f>SUM(C87:F87)</f>
        <v>0</v>
      </c>
      <c r="H87" s="76"/>
      <c r="I87" s="76"/>
      <c r="J87" s="76"/>
    </row>
    <row r="88" spans="2:15" ht="22" thickBot="1" x14ac:dyDescent="0.25">
      <c r="B88" s="174">
        <f>B85+3</f>
        <v>43917</v>
      </c>
      <c r="C88" s="202"/>
      <c r="D88" s="202"/>
      <c r="E88" s="202"/>
      <c r="F88" s="202"/>
      <c r="G88" s="199">
        <f>SUM(C88:F88)</f>
        <v>0</v>
      </c>
      <c r="H88" s="202"/>
      <c r="I88" s="202"/>
      <c r="J88" s="202"/>
      <c r="L88" s="12"/>
      <c r="M88" s="615">
        <f>M89+N89</f>
        <v>88</v>
      </c>
      <c r="N88" s="615"/>
      <c r="O88" s="5"/>
    </row>
    <row r="89" spans="2:15" ht="16" thickBot="1" x14ac:dyDescent="0.25">
      <c r="B89" s="531"/>
      <c r="C89" s="425">
        <f>SUM(C84:C88)</f>
        <v>100</v>
      </c>
      <c r="D89" s="427">
        <f t="shared" ref="D89:J89" si="24">SUM(D84:D88)</f>
        <v>80</v>
      </c>
      <c r="E89" s="427">
        <f t="shared" si="24"/>
        <v>300</v>
      </c>
      <c r="F89" s="427">
        <f t="shared" si="24"/>
        <v>0</v>
      </c>
      <c r="G89" s="427">
        <f t="shared" si="24"/>
        <v>480</v>
      </c>
      <c r="H89" s="429">
        <f t="shared" si="24"/>
        <v>10</v>
      </c>
      <c r="I89" s="429">
        <f t="shared" si="24"/>
        <v>2</v>
      </c>
      <c r="J89" s="431">
        <f t="shared" si="24"/>
        <v>0</v>
      </c>
      <c r="L89" s="12"/>
      <c r="M89" s="357">
        <f>SUM(M91:M95)</f>
        <v>74</v>
      </c>
      <c r="N89" s="357">
        <f>SUM(N91:N95)</f>
        <v>14</v>
      </c>
      <c r="O89" s="364">
        <f>SUM(O91:O95)</f>
        <v>7649.66</v>
      </c>
    </row>
    <row r="90" spans="2:15" ht="16" thickBot="1" x14ac:dyDescent="0.25">
      <c r="B90" s="549"/>
      <c r="C90" s="426"/>
      <c r="D90" s="428"/>
      <c r="E90" s="428"/>
      <c r="F90" s="428"/>
      <c r="G90" s="428"/>
      <c r="H90" s="430"/>
      <c r="I90" s="430"/>
      <c r="J90" s="432"/>
      <c r="L90" s="375" t="s">
        <v>260</v>
      </c>
      <c r="M90" s="359">
        <v>90</v>
      </c>
      <c r="N90" s="359">
        <v>70.69</v>
      </c>
      <c r="O90" s="5"/>
    </row>
    <row r="91" spans="2:15" ht="15" x14ac:dyDescent="0.2">
      <c r="B91" s="174">
        <v>43922</v>
      </c>
      <c r="C91" s="178"/>
      <c r="D91" s="178"/>
      <c r="E91" s="178"/>
      <c r="F91" s="178"/>
      <c r="G91" s="78">
        <f>SUM(C91:F91)</f>
        <v>0</v>
      </c>
      <c r="H91" s="178"/>
      <c r="I91" s="178"/>
      <c r="J91" s="179"/>
      <c r="L91" s="176" t="s">
        <v>10</v>
      </c>
      <c r="M91" s="176">
        <v>14</v>
      </c>
      <c r="N91" s="176">
        <v>1</v>
      </c>
      <c r="O91" s="360">
        <f>M91*$M$90+N91*$N$90</f>
        <v>1330.69</v>
      </c>
    </row>
    <row r="92" spans="2:15" ht="15" x14ac:dyDescent="0.2">
      <c r="B92" s="174">
        <f>B91+1</f>
        <v>43923</v>
      </c>
      <c r="C92" s="178"/>
      <c r="D92" s="178"/>
      <c r="E92" s="178"/>
      <c r="F92" s="178"/>
      <c r="G92" s="78">
        <f>SUM(C92:F92)</f>
        <v>0</v>
      </c>
      <c r="H92" s="178"/>
      <c r="I92" s="178"/>
      <c r="J92" s="179"/>
      <c r="L92" s="176" t="s">
        <v>11</v>
      </c>
      <c r="M92" s="176">
        <v>18</v>
      </c>
      <c r="N92" s="176">
        <v>2</v>
      </c>
      <c r="O92" s="360">
        <f t="shared" ref="O92:O95" si="25">M92*$M$90+N92*$N$90</f>
        <v>1761.38</v>
      </c>
    </row>
    <row r="93" spans="2:15" ht="16" thickBot="1" x14ac:dyDescent="0.25">
      <c r="B93" s="174">
        <f t="shared" ref="B93:B100" si="26">B92+1</f>
        <v>43924</v>
      </c>
      <c r="C93" s="178"/>
      <c r="D93" s="178"/>
      <c r="E93" s="178"/>
      <c r="F93" s="178"/>
      <c r="G93" s="78">
        <f>SUM(C93:F93)</f>
        <v>0</v>
      </c>
      <c r="H93" s="178"/>
      <c r="I93" s="178"/>
      <c r="J93" s="179"/>
      <c r="L93" s="176" t="s">
        <v>12</v>
      </c>
      <c r="M93" s="176">
        <v>19</v>
      </c>
      <c r="N93" s="176">
        <v>6</v>
      </c>
      <c r="O93" s="360">
        <f t="shared" si="25"/>
        <v>2134.14</v>
      </c>
    </row>
    <row r="94" spans="2:15" ht="15" x14ac:dyDescent="0.2">
      <c r="B94" s="514"/>
      <c r="C94" s="508">
        <f t="shared" ref="C94:J94" si="27">SUM(C91:C93)</f>
        <v>0</v>
      </c>
      <c r="D94" s="508">
        <f t="shared" si="27"/>
        <v>0</v>
      </c>
      <c r="E94" s="508">
        <f t="shared" si="27"/>
        <v>0</v>
      </c>
      <c r="F94" s="508">
        <f t="shared" si="27"/>
        <v>0</v>
      </c>
      <c r="G94" s="508">
        <f t="shared" si="27"/>
        <v>0</v>
      </c>
      <c r="H94" s="506">
        <f t="shared" si="27"/>
        <v>0</v>
      </c>
      <c r="I94" s="506">
        <f t="shared" si="27"/>
        <v>0</v>
      </c>
      <c r="J94" s="510">
        <f t="shared" si="27"/>
        <v>0</v>
      </c>
      <c r="L94" s="176" t="s">
        <v>13</v>
      </c>
      <c r="M94" s="176">
        <v>6</v>
      </c>
      <c r="N94" s="176">
        <v>1</v>
      </c>
      <c r="O94" s="360">
        <f t="shared" si="25"/>
        <v>610.69000000000005</v>
      </c>
    </row>
    <row r="95" spans="2:15" ht="16" thickBot="1" x14ac:dyDescent="0.25">
      <c r="B95" s="515"/>
      <c r="C95" s="509"/>
      <c r="D95" s="509"/>
      <c r="E95" s="509"/>
      <c r="F95" s="509"/>
      <c r="G95" s="509"/>
      <c r="H95" s="507"/>
      <c r="I95" s="507"/>
      <c r="J95" s="511"/>
      <c r="L95" s="176" t="s">
        <v>14</v>
      </c>
      <c r="M95" s="176">
        <v>17</v>
      </c>
      <c r="N95" s="176">
        <v>4</v>
      </c>
      <c r="O95" s="360">
        <f t="shared" si="25"/>
        <v>1812.76</v>
      </c>
    </row>
    <row r="96" spans="2:15" ht="15" x14ac:dyDescent="0.2">
      <c r="B96" s="174">
        <f>B93+3</f>
        <v>43927</v>
      </c>
      <c r="C96" s="6">
        <v>0</v>
      </c>
      <c r="D96" s="6">
        <v>0</v>
      </c>
      <c r="E96" s="6">
        <v>350</v>
      </c>
      <c r="F96" s="6">
        <v>50</v>
      </c>
      <c r="G96" s="8">
        <f>SUM(C96:F96)</f>
        <v>400</v>
      </c>
      <c r="H96" s="6">
        <v>8</v>
      </c>
      <c r="I96" s="6">
        <v>0</v>
      </c>
      <c r="J96" s="7">
        <v>50</v>
      </c>
    </row>
    <row r="97" spans="2:15" ht="21" x14ac:dyDescent="0.2">
      <c r="B97" s="174">
        <f t="shared" si="26"/>
        <v>43928</v>
      </c>
      <c r="C97" s="178"/>
      <c r="D97" s="178"/>
      <c r="E97" s="178"/>
      <c r="F97" s="178"/>
      <c r="G97" s="43">
        <f>SUM(C97:F97)</f>
        <v>0</v>
      </c>
      <c r="H97" s="178"/>
      <c r="I97" s="178"/>
      <c r="J97" s="179"/>
      <c r="L97" s="12"/>
      <c r="M97" s="615">
        <f>M98+N98</f>
        <v>89</v>
      </c>
      <c r="N97" s="615"/>
      <c r="O97" s="5"/>
    </row>
    <row r="98" spans="2:15" ht="20" thickBot="1" x14ac:dyDescent="0.3">
      <c r="B98" s="174">
        <f t="shared" si="26"/>
        <v>43929</v>
      </c>
      <c r="C98" s="178"/>
      <c r="D98" s="178"/>
      <c r="E98" s="178"/>
      <c r="F98" s="178"/>
      <c r="G98" s="43">
        <f t="shared" ref="G98:G100" si="28">SUM(C98:F98)</f>
        <v>0</v>
      </c>
      <c r="H98" s="178"/>
      <c r="I98" s="178"/>
      <c r="J98" s="179"/>
      <c r="L98" s="12"/>
      <c r="M98" s="357">
        <f>SUM(M100:M104)</f>
        <v>68</v>
      </c>
      <c r="N98" s="357">
        <f>SUM(N100:N104)</f>
        <v>21</v>
      </c>
      <c r="O98" s="358">
        <f>SUM(O100:O104)</f>
        <v>7604.49</v>
      </c>
    </row>
    <row r="99" spans="2:15" ht="15" x14ac:dyDescent="0.2">
      <c r="B99" s="174">
        <f t="shared" si="26"/>
        <v>43930</v>
      </c>
      <c r="C99" s="176">
        <v>0</v>
      </c>
      <c r="D99" s="176">
        <v>0</v>
      </c>
      <c r="E99" s="176">
        <v>600</v>
      </c>
      <c r="F99" s="176">
        <v>0</v>
      </c>
      <c r="G99" s="8">
        <f t="shared" si="28"/>
        <v>600</v>
      </c>
      <c r="H99" s="176">
        <v>12</v>
      </c>
      <c r="I99" s="176">
        <v>0</v>
      </c>
      <c r="J99" s="177">
        <v>0</v>
      </c>
      <c r="L99" s="375" t="s">
        <v>262</v>
      </c>
      <c r="M99" s="359">
        <v>90</v>
      </c>
      <c r="N99" s="359">
        <v>70.69</v>
      </c>
      <c r="O99" s="5"/>
    </row>
    <row r="100" spans="2:15" ht="16" thickBot="1" x14ac:dyDescent="0.25">
      <c r="B100" s="174">
        <f t="shared" si="26"/>
        <v>43931</v>
      </c>
      <c r="C100" s="178"/>
      <c r="D100" s="178"/>
      <c r="E100" s="178"/>
      <c r="F100" s="178"/>
      <c r="G100" s="43">
        <f t="shared" si="28"/>
        <v>0</v>
      </c>
      <c r="H100" s="178"/>
      <c r="I100" s="178"/>
      <c r="J100" s="179"/>
      <c r="L100" s="176" t="s">
        <v>10</v>
      </c>
      <c r="M100" s="176">
        <v>10</v>
      </c>
      <c r="N100" s="176">
        <v>2</v>
      </c>
      <c r="O100" s="360">
        <f>M100*$M$99+N100*$N$99</f>
        <v>1041.3800000000001</v>
      </c>
    </row>
    <row r="101" spans="2:15" ht="15" x14ac:dyDescent="0.2">
      <c r="B101" s="514"/>
      <c r="C101" s="508">
        <f t="shared" ref="C101:J101" si="29">SUM(C96:C100)</f>
        <v>0</v>
      </c>
      <c r="D101" s="508">
        <f t="shared" si="29"/>
        <v>0</v>
      </c>
      <c r="E101" s="508">
        <f t="shared" si="29"/>
        <v>950</v>
      </c>
      <c r="F101" s="508">
        <f t="shared" si="29"/>
        <v>50</v>
      </c>
      <c r="G101" s="508">
        <f t="shared" si="29"/>
        <v>1000</v>
      </c>
      <c r="H101" s="506">
        <f t="shared" si="29"/>
        <v>20</v>
      </c>
      <c r="I101" s="506">
        <f t="shared" si="29"/>
        <v>0</v>
      </c>
      <c r="J101" s="556">
        <f t="shared" si="29"/>
        <v>50</v>
      </c>
      <c r="L101" s="176" t="s">
        <v>11</v>
      </c>
      <c r="M101" s="176">
        <v>24</v>
      </c>
      <c r="N101" s="176">
        <v>6</v>
      </c>
      <c r="O101" s="360">
        <f t="shared" ref="O101:O104" si="30">M101*$M$99+N101*$N$99</f>
        <v>2584.14</v>
      </c>
    </row>
    <row r="102" spans="2:15" ht="16" thickBot="1" x14ac:dyDescent="0.25">
      <c r="B102" s="515"/>
      <c r="C102" s="509"/>
      <c r="D102" s="509"/>
      <c r="E102" s="509"/>
      <c r="F102" s="509"/>
      <c r="G102" s="509"/>
      <c r="H102" s="507"/>
      <c r="I102" s="507"/>
      <c r="J102" s="557"/>
      <c r="L102" s="176" t="s">
        <v>12</v>
      </c>
      <c r="M102" s="176">
        <v>14</v>
      </c>
      <c r="N102" s="176">
        <v>7</v>
      </c>
      <c r="O102" s="360">
        <f t="shared" si="30"/>
        <v>1754.83</v>
      </c>
    </row>
    <row r="103" spans="2:15" ht="15" x14ac:dyDescent="0.2">
      <c r="B103" s="180">
        <f>B100+3</f>
        <v>43934</v>
      </c>
      <c r="C103" s="42"/>
      <c r="D103" s="42"/>
      <c r="E103" s="42"/>
      <c r="F103" s="42"/>
      <c r="G103" s="203">
        <f>SUM(C103:F103)</f>
        <v>0</v>
      </c>
      <c r="H103" s="42"/>
      <c r="I103" s="42"/>
      <c r="J103" s="42"/>
      <c r="L103" s="176" t="s">
        <v>13</v>
      </c>
      <c r="M103" s="176">
        <v>20</v>
      </c>
      <c r="N103" s="176">
        <v>6</v>
      </c>
      <c r="O103" s="360">
        <f t="shared" si="30"/>
        <v>2224.14</v>
      </c>
    </row>
    <row r="104" spans="2:15" ht="15" x14ac:dyDescent="0.2">
      <c r="B104" s="180">
        <f>B103+1</f>
        <v>43935</v>
      </c>
      <c r="C104" s="176">
        <v>0</v>
      </c>
      <c r="D104" s="176">
        <v>81.319999999999993</v>
      </c>
      <c r="E104" s="176">
        <v>370</v>
      </c>
      <c r="F104" s="176">
        <v>50</v>
      </c>
      <c r="G104" s="186">
        <f>SUM(C104:F104)</f>
        <v>501.32</v>
      </c>
      <c r="H104" s="176">
        <v>11</v>
      </c>
      <c r="I104" s="176">
        <v>2</v>
      </c>
      <c r="J104" s="176">
        <v>50</v>
      </c>
      <c r="L104" s="176" t="s">
        <v>14</v>
      </c>
      <c r="M104" s="176"/>
      <c r="N104" s="176"/>
      <c r="O104" s="360">
        <f t="shared" si="30"/>
        <v>0</v>
      </c>
    </row>
    <row r="105" spans="2:15" ht="15" x14ac:dyDescent="0.2">
      <c r="B105" s="180">
        <f>B104+1</f>
        <v>43936</v>
      </c>
      <c r="C105" s="176">
        <v>50</v>
      </c>
      <c r="D105" s="176">
        <v>38.9</v>
      </c>
      <c r="E105" s="176">
        <v>200</v>
      </c>
      <c r="F105" s="176">
        <v>50</v>
      </c>
      <c r="G105" s="186">
        <f>SUM(C105:F105)</f>
        <v>338.9</v>
      </c>
      <c r="H105" s="176">
        <v>7</v>
      </c>
      <c r="I105" s="176">
        <v>1</v>
      </c>
      <c r="J105" s="176">
        <v>50</v>
      </c>
    </row>
    <row r="106" spans="2:15" ht="21" x14ac:dyDescent="0.2">
      <c r="B106" s="180">
        <f>B105+1</f>
        <v>43937</v>
      </c>
      <c r="C106" s="176">
        <v>0</v>
      </c>
      <c r="D106" s="176">
        <v>81.319999999999993</v>
      </c>
      <c r="E106" s="176">
        <v>540</v>
      </c>
      <c r="F106" s="176">
        <v>150</v>
      </c>
      <c r="G106" s="204">
        <f>SUM(C106:F106)</f>
        <v>771.31999999999994</v>
      </c>
      <c r="H106" s="176">
        <v>16</v>
      </c>
      <c r="I106" s="176">
        <v>2</v>
      </c>
      <c r="J106" s="176">
        <v>150</v>
      </c>
      <c r="L106" s="12"/>
      <c r="M106" s="615">
        <f>M107+N107</f>
        <v>63</v>
      </c>
      <c r="N106" s="615"/>
      <c r="O106" s="5"/>
    </row>
    <row r="107" spans="2:15" ht="20" thickBot="1" x14ac:dyDescent="0.3">
      <c r="B107" s="180">
        <f>B106+1</f>
        <v>43938</v>
      </c>
      <c r="C107" s="205">
        <v>90</v>
      </c>
      <c r="D107" s="205">
        <v>0</v>
      </c>
      <c r="E107" s="205">
        <v>400</v>
      </c>
      <c r="F107" s="205">
        <v>0</v>
      </c>
      <c r="G107" s="204">
        <f>SUM(C107:F107)</f>
        <v>490</v>
      </c>
      <c r="H107" s="205">
        <v>12</v>
      </c>
      <c r="I107" s="205">
        <v>0</v>
      </c>
      <c r="J107" s="205">
        <v>0</v>
      </c>
      <c r="L107" s="12"/>
      <c r="M107" s="357">
        <f>SUM(M109:M113)</f>
        <v>53</v>
      </c>
      <c r="N107" s="357">
        <f>SUM(N109:N113)</f>
        <v>10</v>
      </c>
      <c r="O107" s="358">
        <f>SUM(O109:O113)</f>
        <v>5476.9</v>
      </c>
    </row>
    <row r="108" spans="2:15" ht="15" x14ac:dyDescent="0.2">
      <c r="B108" s="552"/>
      <c r="C108" s="560">
        <f t="shared" ref="C108:J108" si="31">SUM(C103:C107)</f>
        <v>140</v>
      </c>
      <c r="D108" s="560">
        <f t="shared" si="31"/>
        <v>201.54</v>
      </c>
      <c r="E108" s="560">
        <f t="shared" si="31"/>
        <v>1510</v>
      </c>
      <c r="F108" s="560">
        <f t="shared" si="31"/>
        <v>250</v>
      </c>
      <c r="G108" s="508">
        <f t="shared" si="31"/>
        <v>2101.54</v>
      </c>
      <c r="H108" s="520">
        <f t="shared" si="31"/>
        <v>46</v>
      </c>
      <c r="I108" s="506">
        <f t="shared" si="31"/>
        <v>5</v>
      </c>
      <c r="J108" s="560">
        <f t="shared" si="31"/>
        <v>250</v>
      </c>
      <c r="L108" s="375" t="s">
        <v>279</v>
      </c>
      <c r="M108" s="359">
        <v>90</v>
      </c>
      <c r="N108" s="359">
        <v>70.69</v>
      </c>
      <c r="O108" s="5"/>
    </row>
    <row r="109" spans="2:15" ht="16" thickBot="1" x14ac:dyDescent="0.25">
      <c r="B109" s="513"/>
      <c r="C109" s="413"/>
      <c r="D109" s="413"/>
      <c r="E109" s="413"/>
      <c r="F109" s="413"/>
      <c r="G109" s="509"/>
      <c r="H109" s="521"/>
      <c r="I109" s="507"/>
      <c r="J109" s="413"/>
      <c r="L109" s="176" t="s">
        <v>10</v>
      </c>
      <c r="M109" s="176">
        <v>19</v>
      </c>
      <c r="N109" s="176">
        <v>2</v>
      </c>
      <c r="O109" s="360">
        <f>M109*$M$108+N109*$N$108</f>
        <v>1851.38</v>
      </c>
    </row>
    <row r="110" spans="2:15" ht="15" x14ac:dyDescent="0.2">
      <c r="B110" s="180">
        <f>B107+3</f>
        <v>43941</v>
      </c>
      <c r="C110" s="176">
        <v>150</v>
      </c>
      <c r="D110" s="176">
        <v>81.319999999999993</v>
      </c>
      <c r="E110" s="176">
        <v>480</v>
      </c>
      <c r="F110" s="176">
        <v>50</v>
      </c>
      <c r="G110" s="206">
        <f>SUM(C110:F110)</f>
        <v>761.31999999999994</v>
      </c>
      <c r="H110" s="176">
        <v>15</v>
      </c>
      <c r="I110" s="176">
        <v>2</v>
      </c>
      <c r="J110" s="176">
        <v>50</v>
      </c>
      <c r="L110" s="176" t="s">
        <v>11</v>
      </c>
      <c r="M110" s="176">
        <v>10</v>
      </c>
      <c r="N110" s="176">
        <v>4</v>
      </c>
      <c r="O110" s="360">
        <f t="shared" ref="O110:O113" si="32">M110*$M$108+N110*$N$108</f>
        <v>1182.76</v>
      </c>
    </row>
    <row r="111" spans="2:15" ht="16" thickBot="1" x14ac:dyDescent="0.25">
      <c r="B111" s="185">
        <f>B110+1</f>
        <v>43942</v>
      </c>
      <c r="C111" s="176">
        <v>90</v>
      </c>
      <c r="D111" s="176">
        <v>81.319999999999993</v>
      </c>
      <c r="E111" s="176">
        <v>540</v>
      </c>
      <c r="F111" s="176">
        <v>0</v>
      </c>
      <c r="G111" s="206">
        <f>SUM(C111:F111)</f>
        <v>711.31999999999994</v>
      </c>
      <c r="H111" s="176">
        <v>13</v>
      </c>
      <c r="I111" s="176">
        <v>2</v>
      </c>
      <c r="J111" s="176">
        <v>0</v>
      </c>
      <c r="L111" s="176" t="s">
        <v>12</v>
      </c>
      <c r="M111" s="176"/>
      <c r="N111" s="176"/>
      <c r="O111" s="360">
        <f t="shared" si="32"/>
        <v>0</v>
      </c>
    </row>
    <row r="112" spans="2:15" ht="16" thickBot="1" x14ac:dyDescent="0.25">
      <c r="B112" s="185">
        <f>B111+1</f>
        <v>43943</v>
      </c>
      <c r="C112" s="178"/>
      <c r="D112" s="178"/>
      <c r="E112" s="178"/>
      <c r="F112" s="178"/>
      <c r="G112" s="70"/>
      <c r="H112" s="76"/>
      <c r="I112" s="76"/>
      <c r="J112" s="207"/>
      <c r="L112" s="176" t="s">
        <v>13</v>
      </c>
      <c r="M112" s="176">
        <v>20</v>
      </c>
      <c r="N112" s="176">
        <v>3</v>
      </c>
      <c r="O112" s="360">
        <f t="shared" si="32"/>
        <v>2012.07</v>
      </c>
    </row>
    <row r="113" spans="2:15" ht="16" thickBot="1" x14ac:dyDescent="0.25">
      <c r="B113" s="185">
        <f>B112+1</f>
        <v>43944</v>
      </c>
      <c r="C113" s="176">
        <v>0</v>
      </c>
      <c r="D113" s="176">
        <v>131.32</v>
      </c>
      <c r="E113" s="176">
        <v>350</v>
      </c>
      <c r="F113" s="176">
        <v>50</v>
      </c>
      <c r="G113" s="10">
        <f>SUM(C113:F113)</f>
        <v>531.31999999999994</v>
      </c>
      <c r="H113" s="9">
        <v>11</v>
      </c>
      <c r="I113" s="9">
        <v>3</v>
      </c>
      <c r="J113" s="208">
        <v>50</v>
      </c>
      <c r="L113" s="176" t="s">
        <v>14</v>
      </c>
      <c r="M113" s="176">
        <v>4</v>
      </c>
      <c r="N113" s="176">
        <v>1</v>
      </c>
      <c r="O113" s="360">
        <f t="shared" si="32"/>
        <v>430.69</v>
      </c>
    </row>
    <row r="114" spans="2:15" ht="16" thickBot="1" x14ac:dyDescent="0.25">
      <c r="B114" s="209">
        <f>B113+1</f>
        <v>43945</v>
      </c>
      <c r="C114" s="176">
        <v>140</v>
      </c>
      <c r="D114" s="176">
        <v>40</v>
      </c>
      <c r="E114" s="176">
        <v>310</v>
      </c>
      <c r="F114" s="176">
        <v>0</v>
      </c>
      <c r="G114" s="34">
        <f>SUM(C114:F114)</f>
        <v>490</v>
      </c>
      <c r="H114" s="176">
        <v>9</v>
      </c>
      <c r="I114" s="176">
        <v>1</v>
      </c>
      <c r="J114" s="176">
        <v>0</v>
      </c>
    </row>
    <row r="115" spans="2:15" x14ac:dyDescent="0.15">
      <c r="B115" s="552"/>
      <c r="C115" s="495">
        <f t="shared" ref="C115:J115" si="33">SUM(C110:C114)</f>
        <v>380</v>
      </c>
      <c r="D115" s="437">
        <f t="shared" si="33"/>
        <v>333.96</v>
      </c>
      <c r="E115" s="437">
        <f t="shared" si="33"/>
        <v>1680</v>
      </c>
      <c r="F115" s="437">
        <f t="shared" si="33"/>
        <v>100</v>
      </c>
      <c r="G115" s="560">
        <f t="shared" si="33"/>
        <v>2493.96</v>
      </c>
      <c r="H115" s="520">
        <f t="shared" si="33"/>
        <v>48</v>
      </c>
      <c r="I115" s="520">
        <f t="shared" si="33"/>
        <v>8</v>
      </c>
      <c r="J115" s="437">
        <f t="shared" si="33"/>
        <v>100</v>
      </c>
    </row>
    <row r="116" spans="2:15" ht="14" thickBot="1" x14ac:dyDescent="0.2">
      <c r="B116" s="513"/>
      <c r="C116" s="496"/>
      <c r="D116" s="413"/>
      <c r="E116" s="413"/>
      <c r="F116" s="413"/>
      <c r="G116" s="413"/>
      <c r="H116" s="533"/>
      <c r="I116" s="533"/>
      <c r="J116" s="437"/>
    </row>
    <row r="117" spans="2:15" ht="16" thickBot="1" x14ac:dyDescent="0.25">
      <c r="B117" s="185">
        <f>B114+3</f>
        <v>43948</v>
      </c>
      <c r="C117" s="205">
        <v>0</v>
      </c>
      <c r="D117" s="205">
        <v>40.659999999999997</v>
      </c>
      <c r="E117" s="205">
        <v>730</v>
      </c>
      <c r="F117" s="205">
        <v>0</v>
      </c>
      <c r="G117" s="34">
        <f>SUM(C117:F117)</f>
        <v>770.66</v>
      </c>
      <c r="H117" s="176">
        <v>13</v>
      </c>
      <c r="I117" s="176">
        <v>1</v>
      </c>
      <c r="J117" s="176">
        <v>0</v>
      </c>
    </row>
    <row r="118" spans="2:15" ht="16" thickBot="1" x14ac:dyDescent="0.25">
      <c r="B118" s="185">
        <f>B117+1</f>
        <v>43949</v>
      </c>
      <c r="C118" s="205">
        <v>120</v>
      </c>
      <c r="D118" s="205">
        <v>121.98</v>
      </c>
      <c r="E118" s="205">
        <v>500</v>
      </c>
      <c r="F118" s="205">
        <v>0</v>
      </c>
      <c r="G118" s="34">
        <f>SUM(C118:F118)</f>
        <v>741.98</v>
      </c>
      <c r="H118" s="176">
        <v>15</v>
      </c>
      <c r="I118" s="176">
        <v>3</v>
      </c>
      <c r="J118" s="176">
        <v>0</v>
      </c>
    </row>
    <row r="119" spans="2:15" ht="16" thickBot="1" x14ac:dyDescent="0.25">
      <c r="B119" s="185">
        <f t="shared" ref="B119:B120" si="34">B118+1</f>
        <v>43950</v>
      </c>
      <c r="C119" s="176">
        <v>0</v>
      </c>
      <c r="D119" s="176">
        <v>155.6</v>
      </c>
      <c r="E119" s="176">
        <v>0</v>
      </c>
      <c r="F119" s="176">
        <v>50</v>
      </c>
      <c r="G119" s="8">
        <f>SUM(C119:F119)</f>
        <v>205.6</v>
      </c>
      <c r="H119" s="176">
        <v>5</v>
      </c>
      <c r="I119" s="176">
        <v>4</v>
      </c>
      <c r="J119" s="177">
        <v>50</v>
      </c>
    </row>
    <row r="120" spans="2:15" ht="16" thickBot="1" x14ac:dyDescent="0.25">
      <c r="B120" s="185">
        <f t="shared" si="34"/>
        <v>43951</v>
      </c>
      <c r="C120" s="176">
        <v>140</v>
      </c>
      <c r="D120" s="176">
        <v>81.319999999999993</v>
      </c>
      <c r="E120" s="176">
        <v>920</v>
      </c>
      <c r="F120" s="176">
        <v>90</v>
      </c>
      <c r="G120" s="8">
        <f>SUM(C120:F120)</f>
        <v>1231.32</v>
      </c>
      <c r="H120" s="176">
        <v>22</v>
      </c>
      <c r="I120" s="176">
        <v>2</v>
      </c>
      <c r="J120" s="177">
        <v>100</v>
      </c>
    </row>
    <row r="121" spans="2:15" ht="15" x14ac:dyDescent="0.2">
      <c r="B121" s="210"/>
      <c r="C121" s="560">
        <f t="shared" ref="C121:J121" si="35">SUM(C117:C120)</f>
        <v>260</v>
      </c>
      <c r="D121" s="560">
        <f t="shared" si="35"/>
        <v>399.56</v>
      </c>
      <c r="E121" s="560">
        <f t="shared" si="35"/>
        <v>2150</v>
      </c>
      <c r="F121" s="560">
        <f t="shared" si="35"/>
        <v>140</v>
      </c>
      <c r="G121" s="560">
        <f t="shared" si="35"/>
        <v>2949.5599999999995</v>
      </c>
      <c r="H121" s="421">
        <f t="shared" si="35"/>
        <v>55</v>
      </c>
      <c r="I121" s="421">
        <f t="shared" si="35"/>
        <v>10</v>
      </c>
      <c r="J121" s="437">
        <f t="shared" si="35"/>
        <v>150</v>
      </c>
    </row>
    <row r="122" spans="2:15" ht="16" thickBot="1" x14ac:dyDescent="0.25">
      <c r="B122" s="211"/>
      <c r="C122" s="413"/>
      <c r="D122" s="413"/>
      <c r="E122" s="413"/>
      <c r="F122" s="413"/>
      <c r="G122" s="413"/>
      <c r="H122" s="521"/>
      <c r="I122" s="521"/>
      <c r="J122" s="413"/>
    </row>
    <row r="123" spans="2:15" ht="16" thickBot="1" x14ac:dyDescent="0.25">
      <c r="B123" s="174">
        <v>43952</v>
      </c>
      <c r="C123" s="42"/>
      <c r="D123" s="42"/>
      <c r="E123" s="42"/>
      <c r="F123" s="42"/>
      <c r="G123" s="43">
        <f>SUM(C123:F123)</f>
        <v>0</v>
      </c>
      <c r="H123" s="178"/>
      <c r="I123" s="178"/>
      <c r="J123" s="179"/>
    </row>
    <row r="124" spans="2:15" x14ac:dyDescent="0.15">
      <c r="B124" s="514"/>
      <c r="C124" s="569">
        <f>SUM(C123)</f>
        <v>0</v>
      </c>
      <c r="D124" s="569">
        <f t="shared" ref="D124:J124" si="36">SUM(D123)</f>
        <v>0</v>
      </c>
      <c r="E124" s="569">
        <f t="shared" si="36"/>
        <v>0</v>
      </c>
      <c r="F124" s="569">
        <f t="shared" si="36"/>
        <v>0</v>
      </c>
      <c r="G124" s="569">
        <f t="shared" si="36"/>
        <v>0</v>
      </c>
      <c r="H124" s="569">
        <f t="shared" si="36"/>
        <v>0</v>
      </c>
      <c r="I124" s="569">
        <f t="shared" si="36"/>
        <v>0</v>
      </c>
      <c r="J124" s="569">
        <f t="shared" si="36"/>
        <v>0</v>
      </c>
    </row>
    <row r="125" spans="2:15" ht="14" thickBot="1" x14ac:dyDescent="0.2">
      <c r="B125" s="515"/>
      <c r="C125" s="570"/>
      <c r="D125" s="570"/>
      <c r="E125" s="570"/>
      <c r="F125" s="570"/>
      <c r="G125" s="570"/>
      <c r="H125" s="570"/>
      <c r="I125" s="570"/>
      <c r="J125" s="570"/>
    </row>
    <row r="126" spans="2:15" ht="15" x14ac:dyDescent="0.2">
      <c r="B126" s="174">
        <f>B123+3</f>
        <v>43955</v>
      </c>
      <c r="C126" s="6">
        <v>0</v>
      </c>
      <c r="D126" s="6">
        <v>121.98</v>
      </c>
      <c r="E126" s="6">
        <v>480</v>
      </c>
      <c r="F126" s="6">
        <v>160</v>
      </c>
      <c r="G126" s="8">
        <f>SUM(C126:F126)</f>
        <v>761.98</v>
      </c>
      <c r="H126" s="176">
        <v>14</v>
      </c>
      <c r="I126" s="176">
        <v>3</v>
      </c>
      <c r="J126" s="177">
        <v>140</v>
      </c>
    </row>
    <row r="127" spans="2:15" ht="15" x14ac:dyDescent="0.2">
      <c r="B127" s="174">
        <f t="shared" ref="B127:B130" si="37">B126+1</f>
        <v>43956</v>
      </c>
      <c r="C127" s="6">
        <v>0</v>
      </c>
      <c r="D127" s="6">
        <v>70.69</v>
      </c>
      <c r="E127" s="6">
        <v>440</v>
      </c>
      <c r="F127" s="6">
        <v>100</v>
      </c>
      <c r="G127" s="8">
        <f>SUM(C127:F127)</f>
        <v>610.69000000000005</v>
      </c>
      <c r="H127" s="176">
        <v>11</v>
      </c>
      <c r="I127" s="176">
        <v>1</v>
      </c>
      <c r="J127" s="177">
        <v>100</v>
      </c>
    </row>
    <row r="128" spans="2:15" ht="15" x14ac:dyDescent="0.2">
      <c r="B128" s="174">
        <f t="shared" si="37"/>
        <v>43957</v>
      </c>
      <c r="C128" s="6">
        <v>50</v>
      </c>
      <c r="D128" s="6">
        <v>79.56</v>
      </c>
      <c r="E128" s="6">
        <v>340</v>
      </c>
      <c r="F128" s="6">
        <v>0</v>
      </c>
      <c r="G128" s="8">
        <f>SUM(C128:F128)</f>
        <v>469.56</v>
      </c>
      <c r="H128" s="176">
        <v>9</v>
      </c>
      <c r="I128" s="176">
        <v>2</v>
      </c>
      <c r="J128" s="177">
        <v>0</v>
      </c>
    </row>
    <row r="129" spans="2:10" ht="15" x14ac:dyDescent="0.2">
      <c r="B129" s="174">
        <f t="shared" si="37"/>
        <v>43958</v>
      </c>
      <c r="C129" s="6">
        <v>230</v>
      </c>
      <c r="D129" s="6">
        <v>121.98</v>
      </c>
      <c r="E129" s="6">
        <v>1080</v>
      </c>
      <c r="F129" s="6">
        <v>150</v>
      </c>
      <c r="G129" s="8">
        <f>SUM(C129:F129)</f>
        <v>1581.98</v>
      </c>
      <c r="H129" s="176">
        <v>30</v>
      </c>
      <c r="I129" s="176">
        <v>3</v>
      </c>
      <c r="J129" s="177">
        <v>150</v>
      </c>
    </row>
    <row r="130" spans="2:10" ht="16" thickBot="1" x14ac:dyDescent="0.25">
      <c r="B130" s="174">
        <f t="shared" si="37"/>
        <v>43959</v>
      </c>
      <c r="C130" s="42"/>
      <c r="D130" s="42"/>
      <c r="E130" s="42"/>
      <c r="F130" s="42"/>
      <c r="G130" s="43">
        <f>SUM(C130:F130)</f>
        <v>0</v>
      </c>
      <c r="H130" s="178"/>
      <c r="I130" s="178"/>
      <c r="J130" s="179"/>
    </row>
    <row r="131" spans="2:10" x14ac:dyDescent="0.15">
      <c r="B131" s="514"/>
      <c r="C131" s="508">
        <f>SUM(C126:C130)</f>
        <v>280</v>
      </c>
      <c r="D131" s="508">
        <f t="shared" ref="D131:J131" si="38">SUM(D126:D130)</f>
        <v>394.21000000000004</v>
      </c>
      <c r="E131" s="508">
        <f t="shared" si="38"/>
        <v>2340</v>
      </c>
      <c r="F131" s="510">
        <f t="shared" si="38"/>
        <v>410</v>
      </c>
      <c r="G131" s="508">
        <f t="shared" si="38"/>
        <v>3424.21</v>
      </c>
      <c r="H131" s="506">
        <f t="shared" si="38"/>
        <v>64</v>
      </c>
      <c r="I131" s="506">
        <f t="shared" si="38"/>
        <v>9</v>
      </c>
      <c r="J131" s="510">
        <f t="shared" si="38"/>
        <v>390</v>
      </c>
    </row>
    <row r="132" spans="2:10" ht="14" thickBot="1" x14ac:dyDescent="0.2">
      <c r="B132" s="515"/>
      <c r="C132" s="509"/>
      <c r="D132" s="509"/>
      <c r="E132" s="509"/>
      <c r="F132" s="511"/>
      <c r="G132" s="509"/>
      <c r="H132" s="507"/>
      <c r="I132" s="507"/>
      <c r="J132" s="511"/>
    </row>
    <row r="133" spans="2:10" ht="15" x14ac:dyDescent="0.2">
      <c r="B133" s="180">
        <f>B130+3</f>
        <v>43962</v>
      </c>
      <c r="C133" s="24">
        <v>0</v>
      </c>
      <c r="D133" s="6">
        <v>42.06</v>
      </c>
      <c r="E133" s="6">
        <v>1320</v>
      </c>
      <c r="F133" s="6">
        <v>100</v>
      </c>
      <c r="G133" s="8">
        <f>SUM(C133:F133)</f>
        <v>1462.06</v>
      </c>
      <c r="H133" s="6">
        <v>23</v>
      </c>
      <c r="I133" s="6">
        <v>1</v>
      </c>
      <c r="J133" s="7">
        <v>100</v>
      </c>
    </row>
    <row r="134" spans="2:10" ht="15" x14ac:dyDescent="0.2">
      <c r="B134" s="180">
        <f>B133+1</f>
        <v>43963</v>
      </c>
      <c r="C134" s="176">
        <v>0</v>
      </c>
      <c r="D134" s="176">
        <v>40.659999999999997</v>
      </c>
      <c r="E134" s="176">
        <v>1180</v>
      </c>
      <c r="F134" s="176">
        <v>120</v>
      </c>
      <c r="G134" s="8">
        <f>SUM(C134:F134)</f>
        <v>1340.66</v>
      </c>
      <c r="H134" s="176">
        <v>25</v>
      </c>
      <c r="I134" s="176">
        <v>1</v>
      </c>
      <c r="J134" s="177">
        <v>100</v>
      </c>
    </row>
    <row r="135" spans="2:10" ht="15" x14ac:dyDescent="0.2">
      <c r="B135" s="180">
        <f>B134+1</f>
        <v>43964</v>
      </c>
      <c r="C135" s="176">
        <v>100</v>
      </c>
      <c r="D135" s="176">
        <v>118.46</v>
      </c>
      <c r="E135" s="176">
        <v>690</v>
      </c>
      <c r="F135" s="176">
        <v>100</v>
      </c>
      <c r="G135" s="8">
        <f>SUM(C135:F135)</f>
        <v>1008.46</v>
      </c>
      <c r="H135" s="176">
        <v>20</v>
      </c>
      <c r="I135" s="176">
        <v>3</v>
      </c>
      <c r="J135" s="177">
        <v>100</v>
      </c>
    </row>
    <row r="136" spans="2:10" ht="15" x14ac:dyDescent="0.2">
      <c r="B136" s="180">
        <f>B135+1</f>
        <v>43965</v>
      </c>
      <c r="C136" s="176">
        <v>190</v>
      </c>
      <c r="D136" s="176">
        <v>81.319999999999993</v>
      </c>
      <c r="E136" s="176">
        <v>1430</v>
      </c>
      <c r="F136" s="176">
        <v>150</v>
      </c>
      <c r="G136" s="8">
        <f>SUM(C136:F136)</f>
        <v>1851.32</v>
      </c>
      <c r="H136" s="6">
        <v>32</v>
      </c>
      <c r="I136" s="6">
        <v>2</v>
      </c>
      <c r="J136" s="7">
        <v>150</v>
      </c>
    </row>
    <row r="137" spans="2:10" ht="16" thickBot="1" x14ac:dyDescent="0.25">
      <c r="B137" s="180">
        <f>B134+3</f>
        <v>43966</v>
      </c>
      <c r="C137" s="176">
        <v>0</v>
      </c>
      <c r="D137" s="176">
        <v>222.67</v>
      </c>
      <c r="E137" s="176">
        <v>820</v>
      </c>
      <c r="F137" s="176">
        <v>240</v>
      </c>
      <c r="G137" s="8">
        <f>SUM(C137:F137)</f>
        <v>1282.67</v>
      </c>
      <c r="H137" s="176">
        <v>21</v>
      </c>
      <c r="I137" s="176">
        <v>5</v>
      </c>
      <c r="J137" s="177">
        <v>240</v>
      </c>
    </row>
    <row r="138" spans="2:10" x14ac:dyDescent="0.15">
      <c r="B138" s="531"/>
      <c r="C138" s="508">
        <f>SUM(C133:C137)</f>
        <v>290</v>
      </c>
      <c r="D138" s="508">
        <f>SUM(D133:D137)</f>
        <v>505.16999999999996</v>
      </c>
      <c r="E138" s="508">
        <f t="shared" ref="E138:J138" si="39">SUM(E133:E137)</f>
        <v>5440</v>
      </c>
      <c r="F138" s="508">
        <f t="shared" si="39"/>
        <v>710</v>
      </c>
      <c r="G138" s="508">
        <f t="shared" si="39"/>
        <v>6945.17</v>
      </c>
      <c r="H138" s="558">
        <f t="shared" si="39"/>
        <v>121</v>
      </c>
      <c r="I138" s="558">
        <f t="shared" si="39"/>
        <v>12</v>
      </c>
      <c r="J138" s="510">
        <f t="shared" si="39"/>
        <v>690</v>
      </c>
    </row>
    <row r="139" spans="2:10" ht="14" thickBot="1" x14ac:dyDescent="0.2">
      <c r="B139" s="532"/>
      <c r="C139" s="509"/>
      <c r="D139" s="509"/>
      <c r="E139" s="509"/>
      <c r="F139" s="509"/>
      <c r="G139" s="509"/>
      <c r="H139" s="559"/>
      <c r="I139" s="559"/>
      <c r="J139" s="511"/>
    </row>
    <row r="140" spans="2:10" ht="15" x14ac:dyDescent="0.2">
      <c r="B140" s="180">
        <f>B137+3</f>
        <v>43969</v>
      </c>
      <c r="C140" s="24">
        <v>100</v>
      </c>
      <c r="D140" s="6">
        <v>344.65</v>
      </c>
      <c r="E140" s="6">
        <v>1160</v>
      </c>
      <c r="F140" s="6">
        <v>50</v>
      </c>
      <c r="G140" s="8">
        <f>SUM(C140:F140)</f>
        <v>1654.65</v>
      </c>
      <c r="H140" s="9">
        <v>31</v>
      </c>
      <c r="I140" s="9">
        <v>8</v>
      </c>
      <c r="J140" s="35">
        <v>60</v>
      </c>
    </row>
    <row r="141" spans="2:10" ht="15" x14ac:dyDescent="0.2">
      <c r="B141" s="180">
        <f>B140+1</f>
        <v>43970</v>
      </c>
      <c r="C141" s="6">
        <v>140</v>
      </c>
      <c r="D141" s="6">
        <v>121.98</v>
      </c>
      <c r="E141" s="6">
        <v>1390</v>
      </c>
      <c r="F141" s="6">
        <v>90</v>
      </c>
      <c r="G141" s="8">
        <f>SUM(C141:F141)</f>
        <v>1741.98</v>
      </c>
      <c r="H141" s="9">
        <v>31</v>
      </c>
      <c r="I141" s="9">
        <v>3</v>
      </c>
      <c r="J141" s="35">
        <v>100</v>
      </c>
    </row>
    <row r="142" spans="2:10" ht="15" x14ac:dyDescent="0.2">
      <c r="B142" s="180">
        <f>B141+1</f>
        <v>43971</v>
      </c>
      <c r="C142" s="6">
        <v>0</v>
      </c>
      <c r="D142" s="6">
        <v>79.56</v>
      </c>
      <c r="E142" s="6">
        <v>500</v>
      </c>
      <c r="F142" s="6">
        <v>100</v>
      </c>
      <c r="G142" s="10">
        <f>SUM(C142:F142)</f>
        <v>679.56</v>
      </c>
      <c r="H142" s="9">
        <v>14</v>
      </c>
      <c r="I142" s="9">
        <v>2</v>
      </c>
      <c r="J142" s="35">
        <v>100</v>
      </c>
    </row>
    <row r="143" spans="2:10" ht="15" x14ac:dyDescent="0.2">
      <c r="B143" s="180">
        <f>B142+1</f>
        <v>43972</v>
      </c>
      <c r="C143" s="42"/>
      <c r="D143" s="42"/>
      <c r="E143" s="42"/>
      <c r="F143" s="42"/>
      <c r="G143" s="70">
        <f>SUM(C143:F143)</f>
        <v>0</v>
      </c>
      <c r="H143" s="76"/>
      <c r="I143" s="76"/>
      <c r="J143" s="77"/>
    </row>
    <row r="144" spans="2:10" ht="16" thickBot="1" x14ac:dyDescent="0.25">
      <c r="B144" s="180">
        <f>B143+1</f>
        <v>43973</v>
      </c>
      <c r="C144" s="6">
        <v>190</v>
      </c>
      <c r="D144" s="6">
        <v>81.319999999999993</v>
      </c>
      <c r="E144" s="6">
        <v>920</v>
      </c>
      <c r="F144" s="6">
        <v>90</v>
      </c>
      <c r="G144" s="10">
        <f>SUM(C144:F144)</f>
        <v>1281.32</v>
      </c>
      <c r="H144" s="9">
        <v>20</v>
      </c>
      <c r="I144" s="9">
        <v>2</v>
      </c>
      <c r="J144" s="35">
        <v>100</v>
      </c>
    </row>
    <row r="145" spans="2:10" x14ac:dyDescent="0.15">
      <c r="B145" s="531"/>
      <c r="C145" s="508">
        <f t="shared" ref="C145:I145" si="40">SUM(C140:C144)</f>
        <v>430</v>
      </c>
      <c r="D145" s="508">
        <f>SUM(D140:D144)</f>
        <v>627.51</v>
      </c>
      <c r="E145" s="508">
        <f>SUM(E140:E144)</f>
        <v>3970</v>
      </c>
      <c r="F145" s="508">
        <f>SUM(F140:F144)</f>
        <v>330</v>
      </c>
      <c r="G145" s="508">
        <f t="shared" si="40"/>
        <v>5357.51</v>
      </c>
      <c r="H145" s="558">
        <f t="shared" si="40"/>
        <v>96</v>
      </c>
      <c r="I145" s="558">
        <f t="shared" si="40"/>
        <v>15</v>
      </c>
      <c r="J145" s="510">
        <f>SUM(J140:J144)</f>
        <v>360</v>
      </c>
    </row>
    <row r="146" spans="2:10" ht="14" thickBot="1" x14ac:dyDescent="0.2">
      <c r="B146" s="532"/>
      <c r="C146" s="509"/>
      <c r="D146" s="509"/>
      <c r="E146" s="509"/>
      <c r="F146" s="509"/>
      <c r="G146" s="509"/>
      <c r="H146" s="559"/>
      <c r="I146" s="559"/>
      <c r="J146" s="511"/>
    </row>
    <row r="147" spans="2:10" ht="15" x14ac:dyDescent="0.2">
      <c r="B147" s="180">
        <f>B144+3</f>
        <v>43976</v>
      </c>
      <c r="C147" s="24">
        <v>240</v>
      </c>
      <c r="D147" s="6">
        <v>121.98</v>
      </c>
      <c r="E147" s="6">
        <v>1600</v>
      </c>
      <c r="F147" s="6">
        <v>170</v>
      </c>
      <c r="G147" s="10">
        <f>SUM(C147:F147)</f>
        <v>2131.98</v>
      </c>
      <c r="H147" s="9">
        <v>37</v>
      </c>
      <c r="I147" s="9">
        <v>3</v>
      </c>
      <c r="J147" s="35">
        <v>160</v>
      </c>
    </row>
    <row r="148" spans="2:10" ht="15" x14ac:dyDescent="0.2">
      <c r="B148" s="180">
        <f>B147+1</f>
        <v>43977</v>
      </c>
      <c r="C148" s="24">
        <v>0</v>
      </c>
      <c r="D148" s="6">
        <v>344.68</v>
      </c>
      <c r="E148" s="6">
        <v>1160</v>
      </c>
      <c r="F148" s="6">
        <v>50</v>
      </c>
      <c r="G148" s="10">
        <f>SUM(C148:F148)</f>
        <v>1554.68</v>
      </c>
      <c r="H148" s="9">
        <v>30</v>
      </c>
      <c r="I148" s="9">
        <v>7</v>
      </c>
      <c r="J148" s="35">
        <v>40</v>
      </c>
    </row>
    <row r="149" spans="2:10" ht="15" x14ac:dyDescent="0.2">
      <c r="B149" s="180">
        <f t="shared" ref="B149:B151" si="41">B148+1</f>
        <v>43978</v>
      </c>
      <c r="C149" s="24">
        <v>260</v>
      </c>
      <c r="D149" s="6">
        <v>226.68</v>
      </c>
      <c r="E149" s="6">
        <v>510</v>
      </c>
      <c r="F149" s="6">
        <v>50</v>
      </c>
      <c r="G149" s="10">
        <f>SUM(C149:F149)</f>
        <v>1046.68</v>
      </c>
      <c r="H149" s="9">
        <v>21</v>
      </c>
      <c r="I149" s="9">
        <v>7</v>
      </c>
      <c r="J149" s="35">
        <v>50</v>
      </c>
    </row>
    <row r="150" spans="2:10" ht="15" x14ac:dyDescent="0.2">
      <c r="B150" s="180">
        <f t="shared" si="41"/>
        <v>43979</v>
      </c>
      <c r="C150" s="24">
        <v>260</v>
      </c>
      <c r="D150" s="6">
        <v>304.02</v>
      </c>
      <c r="E150" s="6">
        <v>1270</v>
      </c>
      <c r="F150" s="6">
        <v>50</v>
      </c>
      <c r="G150" s="10">
        <f t="shared" ref="G150:G151" si="42">SUM(C150:F150)</f>
        <v>1884.02</v>
      </c>
      <c r="H150" s="9">
        <v>34</v>
      </c>
      <c r="I150" s="9">
        <v>6</v>
      </c>
      <c r="J150" s="35">
        <v>50</v>
      </c>
    </row>
    <row r="151" spans="2:10" ht="16" thickBot="1" x14ac:dyDescent="0.25">
      <c r="B151" s="180">
        <f t="shared" si="41"/>
        <v>43980</v>
      </c>
      <c r="C151" s="24">
        <v>0</v>
      </c>
      <c r="D151" s="6">
        <v>192.67</v>
      </c>
      <c r="E151" s="6">
        <v>1130</v>
      </c>
      <c r="F151" s="6">
        <v>0</v>
      </c>
      <c r="G151" s="10">
        <f t="shared" si="42"/>
        <v>1322.67</v>
      </c>
      <c r="H151" s="9">
        <v>23</v>
      </c>
      <c r="I151" s="9">
        <v>4</v>
      </c>
      <c r="J151" s="35">
        <v>0</v>
      </c>
    </row>
    <row r="152" spans="2:10" x14ac:dyDescent="0.15">
      <c r="B152" s="531"/>
      <c r="C152" s="508">
        <f t="shared" ref="C152:J152" si="43">SUM(C147:C151)</f>
        <v>760</v>
      </c>
      <c r="D152" s="508">
        <f t="shared" si="43"/>
        <v>1190.03</v>
      </c>
      <c r="E152" s="508">
        <f t="shared" si="43"/>
        <v>5670</v>
      </c>
      <c r="F152" s="508">
        <f t="shared" si="43"/>
        <v>320</v>
      </c>
      <c r="G152" s="508">
        <f t="shared" si="43"/>
        <v>7940.0300000000007</v>
      </c>
      <c r="H152" s="558">
        <f t="shared" si="43"/>
        <v>145</v>
      </c>
      <c r="I152" s="558">
        <f t="shared" si="43"/>
        <v>27</v>
      </c>
      <c r="J152" s="510">
        <f t="shared" si="43"/>
        <v>300</v>
      </c>
    </row>
    <row r="153" spans="2:10" ht="14" thickBot="1" x14ac:dyDescent="0.2">
      <c r="B153" s="532"/>
      <c r="C153" s="509"/>
      <c r="D153" s="509"/>
      <c r="E153" s="509"/>
      <c r="F153" s="509"/>
      <c r="G153" s="509"/>
      <c r="H153" s="559"/>
      <c r="I153" s="559"/>
      <c r="J153" s="511"/>
    </row>
    <row r="154" spans="2:10" ht="15" x14ac:dyDescent="0.2">
      <c r="B154" s="174">
        <v>43983</v>
      </c>
      <c r="C154" s="178"/>
      <c r="D154" s="178"/>
      <c r="E154" s="178"/>
      <c r="F154" s="178"/>
      <c r="G154" s="78">
        <f>SUM(C154:F154)</f>
        <v>0</v>
      </c>
      <c r="H154" s="178"/>
      <c r="I154" s="178"/>
      <c r="J154" s="178"/>
    </row>
    <row r="155" spans="2:10" ht="15" x14ac:dyDescent="0.2">
      <c r="B155" s="174">
        <f t="shared" ref="B155:B165" si="44">B154+1</f>
        <v>43984</v>
      </c>
      <c r="C155" s="176">
        <v>250</v>
      </c>
      <c r="D155" s="176">
        <v>162.63999999999999</v>
      </c>
      <c r="E155" s="176">
        <v>660</v>
      </c>
      <c r="F155" s="176">
        <v>50</v>
      </c>
      <c r="G155" s="8">
        <f>SUM(C155:F155)</f>
        <v>1122.6399999999999</v>
      </c>
      <c r="H155" s="176">
        <v>21</v>
      </c>
      <c r="I155" s="176">
        <v>4</v>
      </c>
      <c r="J155" s="177">
        <v>50</v>
      </c>
    </row>
    <row r="156" spans="2:10" ht="15" x14ac:dyDescent="0.2">
      <c r="B156" s="174">
        <f t="shared" si="44"/>
        <v>43985</v>
      </c>
      <c r="C156" s="176">
        <v>100</v>
      </c>
      <c r="D156" s="176">
        <v>119.86</v>
      </c>
      <c r="E156" s="176">
        <v>790</v>
      </c>
      <c r="F156" s="176">
        <v>0</v>
      </c>
      <c r="G156" s="8">
        <f>SUM(C156:F156)</f>
        <v>1009.86</v>
      </c>
      <c r="H156" s="176">
        <v>18</v>
      </c>
      <c r="I156" s="176">
        <v>3</v>
      </c>
      <c r="J156" s="177">
        <v>0</v>
      </c>
    </row>
    <row r="157" spans="2:10" ht="15" x14ac:dyDescent="0.2">
      <c r="B157" s="174">
        <f t="shared" si="44"/>
        <v>43986</v>
      </c>
      <c r="C157" s="176">
        <v>150</v>
      </c>
      <c r="D157" s="176">
        <v>397.37</v>
      </c>
      <c r="E157" s="176">
        <v>1150</v>
      </c>
      <c r="F157" s="176">
        <v>50</v>
      </c>
      <c r="G157" s="8">
        <f>SUM(C157:F157)</f>
        <v>1747.37</v>
      </c>
      <c r="H157" s="176">
        <v>35</v>
      </c>
      <c r="I157" s="176">
        <v>9</v>
      </c>
      <c r="J157" s="177">
        <v>40</v>
      </c>
    </row>
    <row r="158" spans="2:10" ht="16" thickBot="1" x14ac:dyDescent="0.25">
      <c r="B158" s="174">
        <f t="shared" si="44"/>
        <v>43987</v>
      </c>
      <c r="C158" s="176">
        <v>100</v>
      </c>
      <c r="D158" s="176">
        <v>192.67</v>
      </c>
      <c r="E158" s="176">
        <v>1030</v>
      </c>
      <c r="F158" s="176">
        <v>0</v>
      </c>
      <c r="G158" s="8">
        <f>SUM(C158:F158)</f>
        <v>1322.67</v>
      </c>
      <c r="H158" s="176">
        <v>21</v>
      </c>
      <c r="I158" s="176">
        <v>4</v>
      </c>
      <c r="J158" s="177">
        <v>0</v>
      </c>
    </row>
    <row r="159" spans="2:10" x14ac:dyDescent="0.15">
      <c r="B159" s="514"/>
      <c r="C159" s="508">
        <f t="shared" ref="C159:J159" si="45">SUM(C154:C158)</f>
        <v>600</v>
      </c>
      <c r="D159" s="508">
        <f t="shared" si="45"/>
        <v>872.54</v>
      </c>
      <c r="E159" s="508">
        <f t="shared" si="45"/>
        <v>3630</v>
      </c>
      <c r="F159" s="508">
        <f t="shared" si="45"/>
        <v>100</v>
      </c>
      <c r="G159" s="508">
        <f t="shared" si="45"/>
        <v>5202.54</v>
      </c>
      <c r="H159" s="506">
        <f t="shared" si="45"/>
        <v>95</v>
      </c>
      <c r="I159" s="506">
        <f>SUM(I154:I158)</f>
        <v>20</v>
      </c>
      <c r="J159" s="510">
        <f t="shared" si="45"/>
        <v>90</v>
      </c>
    </row>
    <row r="160" spans="2:10" ht="14" thickBot="1" x14ac:dyDescent="0.2">
      <c r="B160" s="515"/>
      <c r="C160" s="509"/>
      <c r="D160" s="509"/>
      <c r="E160" s="509"/>
      <c r="F160" s="509"/>
      <c r="G160" s="509"/>
      <c r="H160" s="507"/>
      <c r="I160" s="507"/>
      <c r="J160" s="511"/>
    </row>
    <row r="161" spans="2:10" ht="15" x14ac:dyDescent="0.2">
      <c r="B161" s="174">
        <f>B158+3</f>
        <v>43990</v>
      </c>
      <c r="C161" s="176">
        <v>150</v>
      </c>
      <c r="D161" s="176">
        <v>81.319999999999993</v>
      </c>
      <c r="E161" s="176">
        <v>1070</v>
      </c>
      <c r="F161" s="176">
        <v>50</v>
      </c>
      <c r="G161" s="8">
        <f>SUM(C161:F161)</f>
        <v>1351.32</v>
      </c>
      <c r="H161" s="176">
        <v>28</v>
      </c>
      <c r="I161" s="176">
        <v>2</v>
      </c>
      <c r="J161" s="177">
        <v>50</v>
      </c>
    </row>
    <row r="162" spans="2:10" ht="15" x14ac:dyDescent="0.2">
      <c r="B162" s="174">
        <f t="shared" si="44"/>
        <v>43991</v>
      </c>
      <c r="C162" s="176">
        <v>90</v>
      </c>
      <c r="D162" s="176">
        <v>162.63999999999999</v>
      </c>
      <c r="E162" s="176">
        <v>820</v>
      </c>
      <c r="F162" s="176">
        <v>100</v>
      </c>
      <c r="G162" s="8">
        <f>SUM(C162:F162)</f>
        <v>1172.6399999999999</v>
      </c>
      <c r="H162" s="176">
        <v>21</v>
      </c>
      <c r="I162" s="176">
        <v>4</v>
      </c>
      <c r="J162" s="177">
        <v>100</v>
      </c>
    </row>
    <row r="163" spans="2:10" ht="15" x14ac:dyDescent="0.2">
      <c r="B163" s="174">
        <f t="shared" si="44"/>
        <v>43992</v>
      </c>
      <c r="C163" s="176">
        <v>170</v>
      </c>
      <c r="D163" s="176">
        <v>235.16</v>
      </c>
      <c r="E163" s="176">
        <v>790</v>
      </c>
      <c r="F163" s="176">
        <v>100</v>
      </c>
      <c r="G163" s="8">
        <f>SUM(C163:F163)</f>
        <v>1295.1599999999999</v>
      </c>
      <c r="H163" s="176">
        <v>26</v>
      </c>
      <c r="I163" s="176">
        <v>6</v>
      </c>
      <c r="J163" s="177">
        <v>100</v>
      </c>
    </row>
    <row r="164" spans="2:10" ht="15" x14ac:dyDescent="0.2">
      <c r="B164" s="174">
        <f t="shared" si="44"/>
        <v>43993</v>
      </c>
      <c r="C164" s="176">
        <v>180</v>
      </c>
      <c r="D164" s="176">
        <v>314.64999999999998</v>
      </c>
      <c r="E164" s="176">
        <v>910</v>
      </c>
      <c r="F164" s="176">
        <v>140</v>
      </c>
      <c r="G164" s="8">
        <f>SUM(C164:F164)</f>
        <v>1544.65</v>
      </c>
      <c r="H164" s="176">
        <v>26</v>
      </c>
      <c r="I164" s="176">
        <v>7</v>
      </c>
      <c r="J164" s="177">
        <v>140</v>
      </c>
    </row>
    <row r="165" spans="2:10" ht="16" thickBot="1" x14ac:dyDescent="0.25">
      <c r="B165" s="174">
        <f t="shared" si="44"/>
        <v>43994</v>
      </c>
      <c r="C165" s="176">
        <v>180</v>
      </c>
      <c r="D165" s="176">
        <v>334.05</v>
      </c>
      <c r="E165" s="176">
        <v>850</v>
      </c>
      <c r="F165" s="176">
        <v>100</v>
      </c>
      <c r="G165" s="8">
        <f>SUM(C165:F165)</f>
        <v>1464.05</v>
      </c>
      <c r="H165" s="176">
        <v>23</v>
      </c>
      <c r="I165" s="176">
        <v>6</v>
      </c>
      <c r="J165" s="177">
        <v>100</v>
      </c>
    </row>
    <row r="166" spans="2:10" x14ac:dyDescent="0.15">
      <c r="B166" s="514"/>
      <c r="C166" s="508">
        <f t="shared" ref="C166:I166" si="46">SUM(C161:C165)</f>
        <v>770</v>
      </c>
      <c r="D166" s="508">
        <f t="shared" si="46"/>
        <v>1127.82</v>
      </c>
      <c r="E166" s="508">
        <f t="shared" si="46"/>
        <v>4440</v>
      </c>
      <c r="F166" s="508">
        <f t="shared" si="46"/>
        <v>490</v>
      </c>
      <c r="G166" s="508">
        <f t="shared" si="46"/>
        <v>6827.8200000000006</v>
      </c>
      <c r="H166" s="506">
        <f t="shared" si="46"/>
        <v>124</v>
      </c>
      <c r="I166" s="506">
        <f t="shared" si="46"/>
        <v>25</v>
      </c>
      <c r="J166" s="510">
        <f>SUM(J161:J165)</f>
        <v>490</v>
      </c>
    </row>
    <row r="167" spans="2:10" ht="14" thickBot="1" x14ac:dyDescent="0.2">
      <c r="B167" s="515"/>
      <c r="C167" s="537"/>
      <c r="D167" s="537"/>
      <c r="E167" s="537"/>
      <c r="F167" s="537"/>
      <c r="G167" s="509"/>
      <c r="H167" s="534"/>
      <c r="I167" s="534"/>
      <c r="J167" s="551"/>
    </row>
    <row r="168" spans="2:10" ht="15" x14ac:dyDescent="0.2">
      <c r="B168" s="180">
        <f>B165+3</f>
        <v>43997</v>
      </c>
      <c r="C168" s="176">
        <v>0</v>
      </c>
      <c r="D168" s="176">
        <v>120.22</v>
      </c>
      <c r="E168" s="176">
        <v>1050</v>
      </c>
      <c r="F168" s="176">
        <v>0</v>
      </c>
      <c r="G168" s="8">
        <f>SUM(C168:F168)</f>
        <v>1170.22</v>
      </c>
      <c r="H168" s="176">
        <v>20</v>
      </c>
      <c r="I168" s="176">
        <v>3</v>
      </c>
      <c r="J168" s="176">
        <v>0</v>
      </c>
    </row>
    <row r="169" spans="2:10" ht="15" x14ac:dyDescent="0.2">
      <c r="B169" s="180">
        <f>B168+1</f>
        <v>43998</v>
      </c>
      <c r="C169" s="176">
        <v>140</v>
      </c>
      <c r="D169" s="176">
        <v>245.36</v>
      </c>
      <c r="E169" s="176">
        <v>610</v>
      </c>
      <c r="F169" s="176">
        <v>50</v>
      </c>
      <c r="G169" s="8">
        <f>SUM(C169:F169)</f>
        <v>1045.3600000000001</v>
      </c>
      <c r="H169" s="176">
        <v>20</v>
      </c>
      <c r="I169" s="176">
        <v>6</v>
      </c>
      <c r="J169" s="177">
        <v>50</v>
      </c>
    </row>
    <row r="170" spans="2:10" ht="15" x14ac:dyDescent="0.2">
      <c r="B170" s="180">
        <f>B169+1</f>
        <v>43999</v>
      </c>
      <c r="C170" s="176">
        <v>50</v>
      </c>
      <c r="D170" s="176">
        <v>226.29</v>
      </c>
      <c r="E170" s="176">
        <v>600</v>
      </c>
      <c r="F170" s="176">
        <v>150</v>
      </c>
      <c r="G170" s="8">
        <f>SUM(C170:F170)</f>
        <v>1026.29</v>
      </c>
      <c r="H170" s="176">
        <v>19</v>
      </c>
      <c r="I170" s="176">
        <v>5</v>
      </c>
      <c r="J170" s="177">
        <v>150</v>
      </c>
    </row>
    <row r="171" spans="2:10" ht="15" x14ac:dyDescent="0.2">
      <c r="B171" s="180">
        <f>B170+1</f>
        <v>44000</v>
      </c>
      <c r="C171" s="176">
        <v>320</v>
      </c>
      <c r="D171" s="176">
        <v>81.319999999999993</v>
      </c>
      <c r="E171" s="176">
        <v>1230</v>
      </c>
      <c r="F171" s="176">
        <v>100</v>
      </c>
      <c r="G171" s="8">
        <f>SUM(C171:F171)</f>
        <v>1731.32</v>
      </c>
      <c r="H171" s="176">
        <v>33</v>
      </c>
      <c r="I171" s="176">
        <v>2</v>
      </c>
      <c r="J171" s="177">
        <v>100</v>
      </c>
    </row>
    <row r="172" spans="2:10" ht="16" thickBot="1" x14ac:dyDescent="0.25">
      <c r="B172" s="180">
        <f>B171+1</f>
        <v>44001</v>
      </c>
      <c r="C172" s="176">
        <v>360</v>
      </c>
      <c r="D172" s="176">
        <v>152.01</v>
      </c>
      <c r="E172" s="176">
        <v>900</v>
      </c>
      <c r="F172" s="176">
        <v>150</v>
      </c>
      <c r="G172" s="8">
        <f>SUM(C172:F172)</f>
        <v>1562.01</v>
      </c>
      <c r="H172" s="176">
        <v>25</v>
      </c>
      <c r="I172" s="176">
        <v>3</v>
      </c>
      <c r="J172" s="177">
        <v>150</v>
      </c>
    </row>
    <row r="173" spans="2:10" x14ac:dyDescent="0.15">
      <c r="B173" s="531"/>
      <c r="C173" s="508">
        <f t="shared" ref="C173:I173" si="47">SUM(C168:C172)</f>
        <v>870</v>
      </c>
      <c r="D173" s="563">
        <f t="shared" si="47"/>
        <v>825.2</v>
      </c>
      <c r="E173" s="563">
        <f t="shared" si="47"/>
        <v>4390</v>
      </c>
      <c r="F173" s="563">
        <f t="shared" si="47"/>
        <v>450</v>
      </c>
      <c r="G173" s="563">
        <f>SUM(G168:G172)</f>
        <v>6535.2</v>
      </c>
      <c r="H173" s="565">
        <f t="shared" si="47"/>
        <v>117</v>
      </c>
      <c r="I173" s="565">
        <f t="shared" si="47"/>
        <v>19</v>
      </c>
      <c r="J173" s="567">
        <f>SUM(J168:J172)</f>
        <v>450</v>
      </c>
    </row>
    <row r="174" spans="2:10" ht="14" thickBot="1" x14ac:dyDescent="0.2">
      <c r="B174" s="532"/>
      <c r="C174" s="509"/>
      <c r="D174" s="564"/>
      <c r="E174" s="564"/>
      <c r="F174" s="564"/>
      <c r="G174" s="564"/>
      <c r="H174" s="566"/>
      <c r="I174" s="566"/>
      <c r="J174" s="568"/>
    </row>
    <row r="175" spans="2:10" ht="15" x14ac:dyDescent="0.2">
      <c r="B175" s="180">
        <f>B172+3</f>
        <v>44004</v>
      </c>
      <c r="C175" s="176">
        <v>220</v>
      </c>
      <c r="D175" s="176">
        <v>233.33</v>
      </c>
      <c r="E175" s="176">
        <v>1520</v>
      </c>
      <c r="F175" s="176">
        <v>90</v>
      </c>
      <c r="G175" s="8">
        <f>SUM(C175:F175)</f>
        <v>2063.33</v>
      </c>
      <c r="H175" s="176">
        <v>35</v>
      </c>
      <c r="I175" s="176">
        <v>5</v>
      </c>
      <c r="J175" s="176">
        <v>100</v>
      </c>
    </row>
    <row r="176" spans="2:10" ht="15" x14ac:dyDescent="0.2">
      <c r="B176" s="180">
        <f>B175+1</f>
        <v>44005</v>
      </c>
      <c r="C176" s="176">
        <v>90</v>
      </c>
      <c r="D176" s="176">
        <v>233.33</v>
      </c>
      <c r="E176" s="176">
        <v>800</v>
      </c>
      <c r="F176" s="176">
        <v>50</v>
      </c>
      <c r="G176" s="8">
        <f>SUM(C176:F176)</f>
        <v>1173.33</v>
      </c>
      <c r="H176" s="176">
        <v>24</v>
      </c>
      <c r="I176" s="176">
        <v>5</v>
      </c>
      <c r="J176" s="176">
        <v>50</v>
      </c>
    </row>
    <row r="177" spans="2:10" ht="15" x14ac:dyDescent="0.2">
      <c r="B177" s="180">
        <f>B176+1</f>
        <v>44006</v>
      </c>
      <c r="C177" s="176">
        <v>0</v>
      </c>
      <c r="D177" s="176">
        <v>233.4</v>
      </c>
      <c r="E177" s="176">
        <v>780</v>
      </c>
      <c r="F177" s="176">
        <v>0</v>
      </c>
      <c r="G177" s="8">
        <f>SUM(C177:F177)</f>
        <v>1013.4</v>
      </c>
      <c r="H177" s="176">
        <v>20</v>
      </c>
      <c r="I177" s="176">
        <v>6</v>
      </c>
      <c r="J177" s="176">
        <v>0</v>
      </c>
    </row>
    <row r="178" spans="2:10" ht="15" x14ac:dyDescent="0.2">
      <c r="B178" s="180">
        <f>B177+1</f>
        <v>44007</v>
      </c>
      <c r="C178" s="176">
        <v>100</v>
      </c>
      <c r="D178" s="176">
        <v>281.10000000000002</v>
      </c>
      <c r="E178" s="176">
        <v>1230</v>
      </c>
      <c r="F178" s="176">
        <v>80</v>
      </c>
      <c r="G178" s="8">
        <f>SUM(C178:F178)</f>
        <v>1691.1</v>
      </c>
      <c r="H178" s="176">
        <v>35</v>
      </c>
      <c r="I178" s="176">
        <v>7</v>
      </c>
      <c r="J178" s="176">
        <v>80</v>
      </c>
    </row>
    <row r="179" spans="2:10" ht="16" thickBot="1" x14ac:dyDescent="0.25">
      <c r="B179" s="180">
        <f>B178+1</f>
        <v>44008</v>
      </c>
      <c r="C179" s="176">
        <v>230</v>
      </c>
      <c r="D179" s="176">
        <v>192.67</v>
      </c>
      <c r="E179" s="176">
        <v>710</v>
      </c>
      <c r="F179" s="176">
        <v>240</v>
      </c>
      <c r="G179" s="8">
        <f>SUM(C179:F179)</f>
        <v>1372.67</v>
      </c>
      <c r="H179" s="176">
        <v>22</v>
      </c>
      <c r="I179" s="176">
        <v>4</v>
      </c>
      <c r="J179" s="176">
        <v>240</v>
      </c>
    </row>
    <row r="180" spans="2:10" x14ac:dyDescent="0.15">
      <c r="B180" s="531"/>
      <c r="C180" s="508">
        <f>SUM(C175:C179)</f>
        <v>640</v>
      </c>
      <c r="D180" s="508">
        <f t="shared" ref="D180:F180" si="48">SUM(D175:D179)</f>
        <v>1173.8300000000002</v>
      </c>
      <c r="E180" s="508">
        <f t="shared" si="48"/>
        <v>5040</v>
      </c>
      <c r="F180" s="508">
        <f t="shared" si="48"/>
        <v>460</v>
      </c>
      <c r="G180" s="508">
        <f>SUM(G175:G179)</f>
        <v>7313.83</v>
      </c>
      <c r="H180" s="558">
        <f>SUM(H175:H179)</f>
        <v>136</v>
      </c>
      <c r="I180" s="558">
        <f>SUM(I175:I179)</f>
        <v>27</v>
      </c>
      <c r="J180" s="510">
        <f>SUM(J175:J179)</f>
        <v>470</v>
      </c>
    </row>
    <row r="181" spans="2:10" ht="14" thickBot="1" x14ac:dyDescent="0.2">
      <c r="B181" s="532"/>
      <c r="C181" s="509"/>
      <c r="D181" s="509"/>
      <c r="E181" s="509"/>
      <c r="F181" s="509"/>
      <c r="G181" s="509"/>
      <c r="H181" s="559"/>
      <c r="I181" s="559"/>
      <c r="J181" s="511"/>
    </row>
    <row r="182" spans="2:10" ht="15" x14ac:dyDescent="0.2">
      <c r="B182" s="180">
        <f>B179+3</f>
        <v>44011</v>
      </c>
      <c r="C182" s="176">
        <v>50</v>
      </c>
      <c r="D182" s="176">
        <v>162.63999999999999</v>
      </c>
      <c r="E182" s="176">
        <v>810</v>
      </c>
      <c r="F182" s="176">
        <v>50</v>
      </c>
      <c r="G182" s="8">
        <f>SUM(C182:F182)</f>
        <v>1072.6399999999999</v>
      </c>
      <c r="H182" s="176">
        <v>21</v>
      </c>
      <c r="I182" s="176">
        <v>4</v>
      </c>
      <c r="J182" s="176">
        <v>50</v>
      </c>
    </row>
    <row r="183" spans="2:10" ht="16" thickBot="1" x14ac:dyDescent="0.25">
      <c r="B183" s="180">
        <f>B182+1</f>
        <v>44012</v>
      </c>
      <c r="C183" s="176">
        <v>200</v>
      </c>
      <c r="D183" s="176">
        <v>123.38</v>
      </c>
      <c r="E183" s="176">
        <v>500</v>
      </c>
      <c r="F183" s="176">
        <v>0</v>
      </c>
      <c r="G183" s="8">
        <f>SUM(C183:F183)</f>
        <v>823.38</v>
      </c>
      <c r="H183" s="176">
        <v>18</v>
      </c>
      <c r="I183" s="176">
        <v>3</v>
      </c>
      <c r="J183" s="176">
        <v>0</v>
      </c>
    </row>
    <row r="184" spans="2:10" x14ac:dyDescent="0.15">
      <c r="B184" s="552"/>
      <c r="C184" s="560">
        <f>SUM(C182:C183)</f>
        <v>250</v>
      </c>
      <c r="D184" s="560">
        <f t="shared" ref="D184:F184" si="49">SUM(D182:D183)</f>
        <v>286.02</v>
      </c>
      <c r="E184" s="560">
        <f t="shared" si="49"/>
        <v>1310</v>
      </c>
      <c r="F184" s="560">
        <f t="shared" si="49"/>
        <v>50</v>
      </c>
      <c r="G184" s="560">
        <f>SUM(G181:G182)</f>
        <v>1072.6399999999999</v>
      </c>
      <c r="H184" s="561">
        <f>SUM(H182:H183)</f>
        <v>39</v>
      </c>
      <c r="I184" s="561">
        <f>SUM(I182:I183)</f>
        <v>7</v>
      </c>
      <c r="J184" s="560">
        <f>SUM(J182:J183)</f>
        <v>50</v>
      </c>
    </row>
    <row r="185" spans="2:10" ht="14" thickBot="1" x14ac:dyDescent="0.2">
      <c r="B185" s="513"/>
      <c r="C185" s="413"/>
      <c r="D185" s="413"/>
      <c r="E185" s="413"/>
      <c r="F185" s="413"/>
      <c r="G185" s="413"/>
      <c r="H185" s="562"/>
      <c r="I185" s="562"/>
      <c r="J185" s="413"/>
    </row>
    <row r="186" spans="2:10" ht="15" x14ac:dyDescent="0.2">
      <c r="B186" s="174">
        <v>44013</v>
      </c>
      <c r="C186" s="6">
        <v>150</v>
      </c>
      <c r="D186" s="6">
        <v>118.46</v>
      </c>
      <c r="E186" s="6">
        <v>630</v>
      </c>
      <c r="F186" s="6">
        <v>220</v>
      </c>
      <c r="G186" s="82">
        <f>SUM(C186:F186)</f>
        <v>1118.46</v>
      </c>
      <c r="H186" s="6">
        <v>22</v>
      </c>
      <c r="I186" s="6">
        <v>3</v>
      </c>
      <c r="J186" s="6">
        <v>230</v>
      </c>
    </row>
    <row r="187" spans="2:10" ht="15" x14ac:dyDescent="0.2">
      <c r="B187" s="174">
        <f>B186+1</f>
        <v>44014</v>
      </c>
      <c r="C187" s="6">
        <v>190</v>
      </c>
      <c r="D187" s="6">
        <v>263.36</v>
      </c>
      <c r="E187" s="6">
        <v>1590</v>
      </c>
      <c r="F187" s="6">
        <v>90</v>
      </c>
      <c r="G187" s="82">
        <f>SUM(C187:F187)</f>
        <v>2133.36</v>
      </c>
      <c r="H187" s="6">
        <v>34</v>
      </c>
      <c r="I187" s="6">
        <v>5</v>
      </c>
      <c r="J187" s="6">
        <v>100</v>
      </c>
    </row>
    <row r="188" spans="2:10" ht="16" thickBot="1" x14ac:dyDescent="0.25">
      <c r="B188" s="174">
        <f>B187+1</f>
        <v>44015</v>
      </c>
      <c r="C188" s="6">
        <v>180</v>
      </c>
      <c r="D188" s="6">
        <v>111.35</v>
      </c>
      <c r="E188" s="6">
        <v>1150</v>
      </c>
      <c r="F188" s="6">
        <v>190</v>
      </c>
      <c r="G188" s="82">
        <f t="shared" ref="G188" si="50">SUM(C188:F188)</f>
        <v>1631.35</v>
      </c>
      <c r="H188" s="6">
        <v>26</v>
      </c>
      <c r="I188" s="6">
        <v>2</v>
      </c>
      <c r="J188" s="6">
        <v>200</v>
      </c>
    </row>
    <row r="189" spans="2:10" x14ac:dyDescent="0.15">
      <c r="B189" s="514"/>
      <c r="C189" s="508">
        <f t="shared" ref="C189:J189" si="51">SUM(C186:C188)</f>
        <v>520</v>
      </c>
      <c r="D189" s="508">
        <f t="shared" si="51"/>
        <v>493.16999999999996</v>
      </c>
      <c r="E189" s="508">
        <f t="shared" si="51"/>
        <v>3370</v>
      </c>
      <c r="F189" s="508">
        <f t="shared" si="51"/>
        <v>500</v>
      </c>
      <c r="G189" s="541">
        <f t="shared" si="51"/>
        <v>4883.17</v>
      </c>
      <c r="H189" s="506">
        <f t="shared" si="51"/>
        <v>82</v>
      </c>
      <c r="I189" s="506">
        <f t="shared" si="51"/>
        <v>10</v>
      </c>
      <c r="J189" s="510">
        <f t="shared" si="51"/>
        <v>530</v>
      </c>
    </row>
    <row r="190" spans="2:10" ht="14" thickBot="1" x14ac:dyDescent="0.2">
      <c r="B190" s="515"/>
      <c r="C190" s="537"/>
      <c r="D190" s="537"/>
      <c r="E190" s="537"/>
      <c r="F190" s="537"/>
      <c r="G190" s="536"/>
      <c r="H190" s="534"/>
      <c r="I190" s="534"/>
      <c r="J190" s="551"/>
    </row>
    <row r="191" spans="2:10" ht="15" x14ac:dyDescent="0.2">
      <c r="B191" s="180">
        <f>B188+3</f>
        <v>44018</v>
      </c>
      <c r="C191" s="181">
        <v>330</v>
      </c>
      <c r="D191" s="182">
        <v>232.97</v>
      </c>
      <c r="E191" s="182">
        <v>1380</v>
      </c>
      <c r="F191" s="182">
        <v>50</v>
      </c>
      <c r="G191" s="83">
        <f t="shared" ref="G191:G193" si="52">SUM(C191:F191)</f>
        <v>1992.97</v>
      </c>
      <c r="H191" s="182">
        <v>37</v>
      </c>
      <c r="I191" s="182">
        <v>5</v>
      </c>
      <c r="J191" s="182">
        <v>50</v>
      </c>
    </row>
    <row r="192" spans="2:10" ht="15" x14ac:dyDescent="0.2">
      <c r="B192" s="180">
        <f>B191+1</f>
        <v>44019</v>
      </c>
      <c r="C192" s="24">
        <v>50</v>
      </c>
      <c r="D192" s="9">
        <v>204.7</v>
      </c>
      <c r="E192" s="9">
        <v>770</v>
      </c>
      <c r="F192" s="9">
        <v>100</v>
      </c>
      <c r="G192" s="83">
        <f t="shared" si="52"/>
        <v>1124.7</v>
      </c>
      <c r="H192" s="9">
        <v>22</v>
      </c>
      <c r="I192" s="9">
        <v>5</v>
      </c>
      <c r="J192" s="9">
        <v>100</v>
      </c>
    </row>
    <row r="193" spans="2:10" ht="15" x14ac:dyDescent="0.2">
      <c r="B193" s="180">
        <f>B192+1</f>
        <v>44020</v>
      </c>
      <c r="C193" s="24">
        <v>100</v>
      </c>
      <c r="D193" s="9">
        <v>197.66</v>
      </c>
      <c r="E193" s="9">
        <v>610</v>
      </c>
      <c r="F193" s="9">
        <v>100</v>
      </c>
      <c r="G193" s="83">
        <f t="shared" si="52"/>
        <v>1007.66</v>
      </c>
      <c r="H193" s="9">
        <v>20</v>
      </c>
      <c r="I193" s="9">
        <v>5</v>
      </c>
      <c r="J193" s="9">
        <v>100</v>
      </c>
    </row>
    <row r="194" spans="2:10" ht="15" x14ac:dyDescent="0.2">
      <c r="B194" s="180">
        <f>B193+1</f>
        <v>44021</v>
      </c>
      <c r="C194" s="24">
        <v>100</v>
      </c>
      <c r="D194" s="9">
        <v>386.74</v>
      </c>
      <c r="E194" s="9">
        <v>1290</v>
      </c>
      <c r="F194" s="9">
        <v>90</v>
      </c>
      <c r="G194" s="83">
        <f>SUM(C194:F194)</f>
        <v>1866.74</v>
      </c>
      <c r="H194" s="9">
        <v>33</v>
      </c>
      <c r="I194" s="9">
        <v>8</v>
      </c>
      <c r="J194" s="9">
        <v>100</v>
      </c>
    </row>
    <row r="195" spans="2:10" ht="16" thickBot="1" x14ac:dyDescent="0.25">
      <c r="B195" s="180">
        <f>B194+1</f>
        <v>44022</v>
      </c>
      <c r="C195" s="24">
        <v>180</v>
      </c>
      <c r="D195" s="9">
        <v>123.38</v>
      </c>
      <c r="E195" s="9">
        <v>660</v>
      </c>
      <c r="F195" s="9">
        <v>140</v>
      </c>
      <c r="G195" s="83">
        <f>SUM(C195:F195)</f>
        <v>1103.3800000000001</v>
      </c>
      <c r="H195" s="9">
        <v>17</v>
      </c>
      <c r="I195" s="9">
        <v>3</v>
      </c>
      <c r="J195" s="9">
        <v>120</v>
      </c>
    </row>
    <row r="196" spans="2:10" x14ac:dyDescent="0.15">
      <c r="B196" s="514"/>
      <c r="C196" s="418">
        <f t="shared" ref="C196:J196" si="53">SUM(C191:C195)</f>
        <v>760</v>
      </c>
      <c r="D196" s="418">
        <f t="shared" si="53"/>
        <v>1145.4499999999998</v>
      </c>
      <c r="E196" s="418">
        <f t="shared" si="53"/>
        <v>4710</v>
      </c>
      <c r="F196" s="418">
        <f t="shared" si="53"/>
        <v>480</v>
      </c>
      <c r="G196" s="450">
        <f t="shared" si="53"/>
        <v>7095.45</v>
      </c>
      <c r="H196" s="506">
        <f t="shared" si="53"/>
        <v>129</v>
      </c>
      <c r="I196" s="506">
        <f t="shared" si="53"/>
        <v>26</v>
      </c>
      <c r="J196" s="510">
        <f t="shared" si="53"/>
        <v>470</v>
      </c>
    </row>
    <row r="197" spans="2:10" ht="14" thickBot="1" x14ac:dyDescent="0.2">
      <c r="B197" s="515"/>
      <c r="C197" s="509"/>
      <c r="D197" s="509"/>
      <c r="E197" s="509"/>
      <c r="F197" s="509"/>
      <c r="G197" s="536"/>
      <c r="H197" s="507"/>
      <c r="I197" s="507"/>
      <c r="J197" s="511"/>
    </row>
    <row r="198" spans="2:10" ht="15" x14ac:dyDescent="0.2">
      <c r="B198" s="212">
        <f>B195+3</f>
        <v>44025</v>
      </c>
      <c r="C198" s="75"/>
      <c r="D198" s="75"/>
      <c r="E198" s="75"/>
      <c r="F198" s="75"/>
      <c r="G198" s="148"/>
      <c r="H198" s="75"/>
      <c r="I198" s="75"/>
      <c r="J198" s="75"/>
    </row>
    <row r="199" spans="2:10" ht="15" x14ac:dyDescent="0.2">
      <c r="B199" s="213">
        <f>B198+1</f>
        <v>44026</v>
      </c>
      <c r="C199" s="75"/>
      <c r="D199" s="75"/>
      <c r="E199" s="75"/>
      <c r="F199" s="75"/>
      <c r="G199" s="148"/>
      <c r="H199" s="75"/>
      <c r="I199" s="75"/>
      <c r="J199" s="75"/>
    </row>
    <row r="200" spans="2:10" ht="15" x14ac:dyDescent="0.2">
      <c r="B200" s="213">
        <f>B199+1</f>
        <v>44027</v>
      </c>
      <c r="C200" s="5">
        <v>0</v>
      </c>
      <c r="D200" s="24">
        <v>155.6</v>
      </c>
      <c r="E200" s="24">
        <v>850</v>
      </c>
      <c r="F200" s="24">
        <v>0</v>
      </c>
      <c r="G200" s="83">
        <f>SUM(C200:F200)</f>
        <v>1005.6</v>
      </c>
      <c r="H200" s="24">
        <v>19</v>
      </c>
      <c r="I200" s="24">
        <v>4</v>
      </c>
      <c r="J200" s="24">
        <v>0</v>
      </c>
    </row>
    <row r="201" spans="2:10" ht="15" x14ac:dyDescent="0.2">
      <c r="B201" s="213">
        <f>B200+1</f>
        <v>44028</v>
      </c>
      <c r="C201" s="24">
        <v>280</v>
      </c>
      <c r="D201" s="24">
        <v>342.92</v>
      </c>
      <c r="E201" s="24">
        <v>910</v>
      </c>
      <c r="F201" s="24">
        <v>230</v>
      </c>
      <c r="G201" s="83">
        <f>SUM(C201:F201)</f>
        <v>1762.92</v>
      </c>
      <c r="H201" s="24">
        <v>30</v>
      </c>
      <c r="I201" s="24">
        <v>7</v>
      </c>
      <c r="J201" s="24">
        <v>220</v>
      </c>
    </row>
    <row r="202" spans="2:10" ht="16" thickBot="1" x14ac:dyDescent="0.25">
      <c r="B202" s="214">
        <f>B201+1</f>
        <v>44029</v>
      </c>
      <c r="C202" s="24">
        <v>50</v>
      </c>
      <c r="D202" s="24">
        <v>182.01</v>
      </c>
      <c r="E202" s="24">
        <v>760</v>
      </c>
      <c r="F202" s="24">
        <v>100</v>
      </c>
      <c r="G202" s="83">
        <f>SUM(C202:F202)</f>
        <v>1092.01</v>
      </c>
      <c r="H202" s="24">
        <v>20</v>
      </c>
      <c r="I202" s="24">
        <v>5</v>
      </c>
      <c r="J202" s="24">
        <v>100</v>
      </c>
    </row>
    <row r="203" spans="2:10" x14ac:dyDescent="0.15">
      <c r="B203" s="514"/>
      <c r="C203" s="508">
        <f>SUM(C198:C202)</f>
        <v>330</v>
      </c>
      <c r="D203" s="508">
        <f t="shared" ref="D203:J203" si="54">SUM(D198:D202)</f>
        <v>680.53</v>
      </c>
      <c r="E203" s="508">
        <f t="shared" si="54"/>
        <v>2520</v>
      </c>
      <c r="F203" s="508">
        <f t="shared" si="54"/>
        <v>330</v>
      </c>
      <c r="G203" s="541">
        <f t="shared" si="54"/>
        <v>3860.5299999999997</v>
      </c>
      <c r="H203" s="506">
        <f t="shared" si="54"/>
        <v>69</v>
      </c>
      <c r="I203" s="506">
        <f t="shared" si="54"/>
        <v>16</v>
      </c>
      <c r="J203" s="556">
        <f t="shared" si="54"/>
        <v>320</v>
      </c>
    </row>
    <row r="204" spans="2:10" ht="14" thickBot="1" x14ac:dyDescent="0.2">
      <c r="B204" s="515"/>
      <c r="C204" s="509"/>
      <c r="D204" s="509"/>
      <c r="E204" s="509"/>
      <c r="F204" s="509"/>
      <c r="G204" s="536"/>
      <c r="H204" s="507"/>
      <c r="I204" s="507"/>
      <c r="J204" s="557"/>
    </row>
    <row r="205" spans="2:10" ht="15" x14ac:dyDescent="0.2">
      <c r="B205" s="213">
        <f>B202+3</f>
        <v>44032</v>
      </c>
      <c r="C205" s="24">
        <v>100</v>
      </c>
      <c r="D205" s="24">
        <v>152.01</v>
      </c>
      <c r="E205" s="24">
        <v>1200</v>
      </c>
      <c r="F205" s="24">
        <v>240</v>
      </c>
      <c r="G205" s="84">
        <f t="shared" ref="G205:G206" si="55">SUM(C205:F205)</f>
        <v>1692.01</v>
      </c>
      <c r="H205" s="9">
        <v>31</v>
      </c>
      <c r="I205" s="9">
        <v>3</v>
      </c>
      <c r="J205" s="24">
        <v>220</v>
      </c>
    </row>
    <row r="206" spans="2:10" ht="15" x14ac:dyDescent="0.2">
      <c r="B206" s="213">
        <f>B205+1</f>
        <v>44033</v>
      </c>
      <c r="C206" s="24">
        <v>150</v>
      </c>
      <c r="D206" s="24">
        <v>81.319999999999993</v>
      </c>
      <c r="E206" s="24">
        <v>580</v>
      </c>
      <c r="F206" s="24">
        <v>200</v>
      </c>
      <c r="G206" s="84">
        <f t="shared" si="55"/>
        <v>1011.3199999999999</v>
      </c>
      <c r="H206" s="9">
        <v>19</v>
      </c>
      <c r="I206" s="9">
        <v>2</v>
      </c>
      <c r="J206" s="24">
        <v>200</v>
      </c>
    </row>
    <row r="207" spans="2:10" ht="15" x14ac:dyDescent="0.2">
      <c r="B207" s="213">
        <f>B206+1</f>
        <v>44034</v>
      </c>
      <c r="C207" s="24">
        <v>390</v>
      </c>
      <c r="D207" s="24">
        <v>119.86</v>
      </c>
      <c r="E207" s="24">
        <v>270</v>
      </c>
      <c r="F207" s="24">
        <v>200</v>
      </c>
      <c r="G207" s="84">
        <f>SUM(C207:F207)</f>
        <v>979.86</v>
      </c>
      <c r="H207" s="9">
        <v>19</v>
      </c>
      <c r="I207" s="9">
        <v>3</v>
      </c>
      <c r="J207" s="24">
        <v>220</v>
      </c>
    </row>
    <row r="208" spans="2:10" ht="15" x14ac:dyDescent="0.2">
      <c r="B208" s="213">
        <f>B207+1</f>
        <v>44035</v>
      </c>
      <c r="C208" s="24">
        <v>180</v>
      </c>
      <c r="D208" s="24">
        <v>152.01</v>
      </c>
      <c r="E208" s="24">
        <v>1020</v>
      </c>
      <c r="F208" s="24">
        <v>230</v>
      </c>
      <c r="G208" s="84">
        <f>SUM(C208:F208)</f>
        <v>1582.01</v>
      </c>
      <c r="H208" s="9">
        <v>32</v>
      </c>
      <c r="I208" s="9">
        <v>3</v>
      </c>
      <c r="J208" s="24">
        <v>240</v>
      </c>
    </row>
    <row r="209" spans="2:10" ht="16" thickBot="1" x14ac:dyDescent="0.25">
      <c r="B209" s="213">
        <f>B208+1</f>
        <v>44036</v>
      </c>
      <c r="C209" s="24">
        <v>140</v>
      </c>
      <c r="D209" s="24">
        <v>61.66</v>
      </c>
      <c r="E209" s="24">
        <v>1110</v>
      </c>
      <c r="F209" s="24">
        <v>140</v>
      </c>
      <c r="G209" s="84">
        <f>SUM(C209:F209)</f>
        <v>1451.66</v>
      </c>
      <c r="H209" s="9">
        <v>25</v>
      </c>
      <c r="I209" s="9">
        <v>2</v>
      </c>
      <c r="J209" s="24">
        <v>150</v>
      </c>
    </row>
    <row r="210" spans="2:10" x14ac:dyDescent="0.15">
      <c r="B210" s="514"/>
      <c r="C210" s="508">
        <f t="shared" ref="C210:J210" si="56">SUM(C205:C209)</f>
        <v>960</v>
      </c>
      <c r="D210" s="508">
        <f t="shared" si="56"/>
        <v>566.86</v>
      </c>
      <c r="E210" s="508">
        <f t="shared" si="56"/>
        <v>4180</v>
      </c>
      <c r="F210" s="508">
        <f t="shared" si="56"/>
        <v>1010</v>
      </c>
      <c r="G210" s="541">
        <f t="shared" si="56"/>
        <v>6716.86</v>
      </c>
      <c r="H210" s="506">
        <f t="shared" si="56"/>
        <v>126</v>
      </c>
      <c r="I210" s="506">
        <f t="shared" si="56"/>
        <v>13</v>
      </c>
      <c r="J210" s="510">
        <f t="shared" si="56"/>
        <v>1030</v>
      </c>
    </row>
    <row r="211" spans="2:10" ht="14" thickBot="1" x14ac:dyDescent="0.2">
      <c r="B211" s="515"/>
      <c r="C211" s="509"/>
      <c r="D211" s="509"/>
      <c r="E211" s="509"/>
      <c r="F211" s="509"/>
      <c r="G211" s="536"/>
      <c r="H211" s="507"/>
      <c r="I211" s="507"/>
      <c r="J211" s="511"/>
    </row>
    <row r="212" spans="2:10" ht="15" x14ac:dyDescent="0.2">
      <c r="B212" s="213">
        <f>B209+3</f>
        <v>44039</v>
      </c>
      <c r="C212" s="24">
        <v>190</v>
      </c>
      <c r="D212" s="24">
        <v>312.89</v>
      </c>
      <c r="E212" s="24">
        <v>1210</v>
      </c>
      <c r="F212" s="24">
        <v>190</v>
      </c>
      <c r="G212" s="84">
        <f>SUM(C212:F212)</f>
        <v>1902.8899999999999</v>
      </c>
      <c r="H212" s="9">
        <v>33</v>
      </c>
      <c r="I212" s="9">
        <v>7</v>
      </c>
      <c r="J212" s="24">
        <v>200</v>
      </c>
    </row>
    <row r="213" spans="2:10" ht="15" x14ac:dyDescent="0.2">
      <c r="B213" s="213">
        <f>B212+1</f>
        <v>44040</v>
      </c>
      <c r="C213" s="24">
        <v>140</v>
      </c>
      <c r="D213" s="24">
        <v>233.33</v>
      </c>
      <c r="E213" s="24">
        <v>930</v>
      </c>
      <c r="F213" s="24">
        <v>150</v>
      </c>
      <c r="G213" s="84">
        <f>SUM(C213:F213)</f>
        <v>1453.33</v>
      </c>
      <c r="H213" s="9">
        <v>27</v>
      </c>
      <c r="I213" s="9">
        <v>5</v>
      </c>
      <c r="J213" s="24">
        <v>150</v>
      </c>
    </row>
    <row r="214" spans="2:10" ht="15" x14ac:dyDescent="0.2">
      <c r="B214" s="213">
        <f t="shared" ref="B214:B216" si="57">B213+1</f>
        <v>44041</v>
      </c>
      <c r="C214" s="24">
        <v>190</v>
      </c>
      <c r="D214" s="24">
        <v>166.84</v>
      </c>
      <c r="E214" s="24">
        <v>690</v>
      </c>
      <c r="F214" s="24">
        <v>80</v>
      </c>
      <c r="G214" s="84">
        <f t="shared" ref="G214:G215" si="58">SUM(C214:F214)</f>
        <v>1126.8400000000001</v>
      </c>
      <c r="H214" s="9">
        <v>23</v>
      </c>
      <c r="I214" s="9">
        <v>4</v>
      </c>
      <c r="J214" s="24">
        <v>60</v>
      </c>
    </row>
    <row r="215" spans="2:10" ht="15" x14ac:dyDescent="0.2">
      <c r="B215" s="213">
        <f t="shared" si="57"/>
        <v>44042</v>
      </c>
      <c r="C215" s="24">
        <v>150</v>
      </c>
      <c r="D215" s="24">
        <v>192.67</v>
      </c>
      <c r="E215" s="24">
        <v>1370</v>
      </c>
      <c r="F215" s="24">
        <v>50</v>
      </c>
      <c r="G215" s="84">
        <f t="shared" si="58"/>
        <v>1762.67</v>
      </c>
      <c r="H215" s="9">
        <v>31</v>
      </c>
      <c r="I215" s="9">
        <v>4</v>
      </c>
      <c r="J215" s="24">
        <v>50</v>
      </c>
    </row>
    <row r="216" spans="2:10" ht="16" thickBot="1" x14ac:dyDescent="0.25">
      <c r="B216" s="213">
        <f t="shared" si="57"/>
        <v>44043</v>
      </c>
      <c r="C216" s="24">
        <v>90</v>
      </c>
      <c r="D216" s="24">
        <v>81.319999999999993</v>
      </c>
      <c r="E216" s="24">
        <v>620</v>
      </c>
      <c r="F216" s="24">
        <v>50</v>
      </c>
      <c r="G216" s="84">
        <f>SUM(C216:F216)</f>
        <v>841.31999999999994</v>
      </c>
      <c r="H216" s="9">
        <v>14</v>
      </c>
      <c r="I216" s="9">
        <v>2</v>
      </c>
      <c r="J216" s="24">
        <v>50</v>
      </c>
    </row>
    <row r="217" spans="2:10" x14ac:dyDescent="0.15">
      <c r="B217" s="514"/>
      <c r="C217" s="508">
        <f t="shared" ref="C217:J217" si="59">SUM(C212:C216)</f>
        <v>760</v>
      </c>
      <c r="D217" s="508">
        <f t="shared" si="59"/>
        <v>987.05</v>
      </c>
      <c r="E217" s="508">
        <f t="shared" si="59"/>
        <v>4820</v>
      </c>
      <c r="F217" s="508">
        <f t="shared" si="59"/>
        <v>520</v>
      </c>
      <c r="G217" s="541">
        <f t="shared" si="59"/>
        <v>7087.0499999999993</v>
      </c>
      <c r="H217" s="506">
        <f t="shared" si="59"/>
        <v>128</v>
      </c>
      <c r="I217" s="506">
        <f t="shared" si="59"/>
        <v>22</v>
      </c>
      <c r="J217" s="554">
        <f t="shared" si="59"/>
        <v>510</v>
      </c>
    </row>
    <row r="218" spans="2:10" ht="14" thickBot="1" x14ac:dyDescent="0.2">
      <c r="B218" s="515"/>
      <c r="C218" s="537"/>
      <c r="D218" s="537"/>
      <c r="E218" s="537"/>
      <c r="F218" s="537"/>
      <c r="G218" s="542"/>
      <c r="H218" s="507"/>
      <c r="I218" s="507"/>
      <c r="J218" s="555"/>
    </row>
    <row r="219" spans="2:10" ht="15" x14ac:dyDescent="0.2">
      <c r="B219" s="180">
        <v>44046</v>
      </c>
      <c r="C219" s="176">
        <v>220</v>
      </c>
      <c r="D219" s="176">
        <v>273.99</v>
      </c>
      <c r="E219" s="176">
        <v>720</v>
      </c>
      <c r="F219" s="176">
        <v>200</v>
      </c>
      <c r="G219" s="215">
        <f>SUM(C219:F219)</f>
        <v>1413.99</v>
      </c>
      <c r="H219" s="176">
        <v>29</v>
      </c>
      <c r="I219" s="176">
        <v>6</v>
      </c>
      <c r="J219" s="176">
        <v>200</v>
      </c>
    </row>
    <row r="220" spans="2:10" ht="15" x14ac:dyDescent="0.2">
      <c r="B220" s="180">
        <f>B219+1</f>
        <v>44047</v>
      </c>
      <c r="C220" s="176">
        <v>0</v>
      </c>
      <c r="D220" s="176">
        <v>141.38</v>
      </c>
      <c r="E220" s="176">
        <v>1220</v>
      </c>
      <c r="F220" s="176">
        <v>240</v>
      </c>
      <c r="G220" s="215">
        <f>SUM(C220:F220)</f>
        <v>1601.38</v>
      </c>
      <c r="H220" s="176">
        <v>27</v>
      </c>
      <c r="I220" s="176">
        <v>2</v>
      </c>
      <c r="J220" s="176">
        <v>260</v>
      </c>
    </row>
    <row r="221" spans="2:10" ht="15" x14ac:dyDescent="0.2">
      <c r="B221" s="180">
        <f>B220+1</f>
        <v>44048</v>
      </c>
      <c r="C221" s="176">
        <v>50</v>
      </c>
      <c r="D221" s="176">
        <v>123.38</v>
      </c>
      <c r="E221" s="176">
        <v>450</v>
      </c>
      <c r="F221" s="176">
        <v>100</v>
      </c>
      <c r="G221" s="215">
        <f>SUM(C221:F221)</f>
        <v>723.38</v>
      </c>
      <c r="H221" s="176">
        <v>14</v>
      </c>
      <c r="I221" s="176">
        <v>3</v>
      </c>
      <c r="J221" s="176">
        <v>100</v>
      </c>
    </row>
    <row r="222" spans="2:10" ht="15" x14ac:dyDescent="0.2">
      <c r="B222" s="180">
        <f>B221+1</f>
        <v>44049</v>
      </c>
      <c r="C222" s="176">
        <v>320</v>
      </c>
      <c r="D222" s="176">
        <v>164.04</v>
      </c>
      <c r="E222" s="176">
        <v>1030</v>
      </c>
      <c r="F222" s="176">
        <v>50</v>
      </c>
      <c r="G222" s="215">
        <f>SUM(C222:F222)</f>
        <v>1564.04</v>
      </c>
      <c r="H222" s="176">
        <v>24</v>
      </c>
      <c r="I222" s="176">
        <v>4</v>
      </c>
      <c r="J222" s="176">
        <v>50</v>
      </c>
    </row>
    <row r="223" spans="2:10" ht="16" thickBot="1" x14ac:dyDescent="0.25">
      <c r="B223" s="180">
        <f>B222+1</f>
        <v>44050</v>
      </c>
      <c r="C223" s="176">
        <v>140</v>
      </c>
      <c r="D223" s="176">
        <v>111.35</v>
      </c>
      <c r="E223" s="176">
        <v>450</v>
      </c>
      <c r="F223" s="176">
        <v>50</v>
      </c>
      <c r="G223" s="215">
        <f>SUM(C223:F223)</f>
        <v>751.35</v>
      </c>
      <c r="H223" s="176">
        <v>12</v>
      </c>
      <c r="I223" s="176">
        <v>2</v>
      </c>
      <c r="J223" s="176">
        <v>50</v>
      </c>
    </row>
    <row r="224" spans="2:10" x14ac:dyDescent="0.15">
      <c r="B224" s="552"/>
      <c r="C224" s="437">
        <f t="shared" ref="C224:J224" si="60">SUM(C219:C223)</f>
        <v>730</v>
      </c>
      <c r="D224" s="437">
        <f t="shared" si="60"/>
        <v>814.14</v>
      </c>
      <c r="E224" s="437">
        <f t="shared" si="60"/>
        <v>3870</v>
      </c>
      <c r="F224" s="437">
        <f t="shared" si="60"/>
        <v>640</v>
      </c>
      <c r="G224" s="450">
        <f t="shared" si="60"/>
        <v>6054.14</v>
      </c>
      <c r="H224" s="550">
        <f t="shared" si="60"/>
        <v>106</v>
      </c>
      <c r="I224" s="550">
        <f t="shared" si="60"/>
        <v>17</v>
      </c>
      <c r="J224" s="458">
        <f t="shared" si="60"/>
        <v>660</v>
      </c>
    </row>
    <row r="225" spans="2:10" ht="14" thickBot="1" x14ac:dyDescent="0.2">
      <c r="B225" s="553"/>
      <c r="C225" s="452"/>
      <c r="D225" s="452"/>
      <c r="E225" s="452"/>
      <c r="F225" s="452"/>
      <c r="G225" s="536"/>
      <c r="H225" s="507"/>
      <c r="I225" s="507"/>
      <c r="J225" s="454"/>
    </row>
    <row r="226" spans="2:10" ht="15" x14ac:dyDescent="0.2">
      <c r="B226" s="212">
        <f>B223+3</f>
        <v>44053</v>
      </c>
      <c r="C226" s="216"/>
      <c r="D226" s="217"/>
      <c r="E226" s="217"/>
      <c r="F226" s="217"/>
      <c r="G226" s="218"/>
      <c r="H226" s="217"/>
      <c r="I226" s="217"/>
      <c r="J226" s="219"/>
    </row>
    <row r="227" spans="2:10" ht="15" x14ac:dyDescent="0.2">
      <c r="B227" s="213">
        <f>B226+1</f>
        <v>44054</v>
      </c>
      <c r="C227" s="75"/>
      <c r="D227" s="76"/>
      <c r="E227" s="76"/>
      <c r="F227" s="76"/>
      <c r="G227" s="220"/>
      <c r="H227" s="178"/>
      <c r="I227" s="178"/>
      <c r="J227" s="179"/>
    </row>
    <row r="228" spans="2:10" ht="15" x14ac:dyDescent="0.2">
      <c r="B228" s="213">
        <f>B227+1</f>
        <v>44055</v>
      </c>
      <c r="C228" s="75"/>
      <c r="D228" s="76"/>
      <c r="E228" s="76"/>
      <c r="F228" s="76"/>
      <c r="G228" s="220"/>
      <c r="H228" s="178"/>
      <c r="I228" s="178"/>
      <c r="J228" s="179"/>
    </row>
    <row r="229" spans="2:10" ht="15" x14ac:dyDescent="0.2">
      <c r="B229" s="213">
        <f>B228+1</f>
        <v>44056</v>
      </c>
      <c r="C229" s="75"/>
      <c r="D229" s="76"/>
      <c r="E229" s="76"/>
      <c r="F229" s="76"/>
      <c r="G229" s="220"/>
      <c r="H229" s="178"/>
      <c r="I229" s="178"/>
      <c r="J229" s="179"/>
    </row>
    <row r="230" spans="2:10" ht="16" thickBot="1" x14ac:dyDescent="0.25">
      <c r="B230" s="214">
        <f>B229+1</f>
        <v>44057</v>
      </c>
      <c r="C230" s="91"/>
      <c r="D230" s="92"/>
      <c r="E230" s="92"/>
      <c r="F230" s="92"/>
      <c r="G230" s="220"/>
      <c r="H230" s="200"/>
      <c r="I230" s="200"/>
      <c r="J230" s="201"/>
    </row>
    <row r="231" spans="2:10" x14ac:dyDescent="0.15">
      <c r="B231" s="514"/>
      <c r="C231" s="551">
        <f t="shared" ref="C231:I231" si="61">SUM(C226:C230)</f>
        <v>0</v>
      </c>
      <c r="D231" s="551">
        <f t="shared" si="61"/>
        <v>0</v>
      </c>
      <c r="E231" s="551">
        <f t="shared" si="61"/>
        <v>0</v>
      </c>
      <c r="F231" s="551">
        <f t="shared" si="61"/>
        <v>0</v>
      </c>
      <c r="G231" s="541">
        <f t="shared" si="61"/>
        <v>0</v>
      </c>
      <c r="H231" s="523">
        <f t="shared" si="61"/>
        <v>0</v>
      </c>
      <c r="I231" s="523">
        <f t="shared" si="61"/>
        <v>0</v>
      </c>
      <c r="J231" s="551">
        <f>SUM(J226:J230)</f>
        <v>0</v>
      </c>
    </row>
    <row r="232" spans="2:10" ht="14" thickBot="1" x14ac:dyDescent="0.2">
      <c r="B232" s="515"/>
      <c r="C232" s="452"/>
      <c r="D232" s="452"/>
      <c r="E232" s="452"/>
      <c r="F232" s="452"/>
      <c r="G232" s="536"/>
      <c r="H232" s="452"/>
      <c r="I232" s="452"/>
      <c r="J232" s="452"/>
    </row>
    <row r="233" spans="2:10" ht="15" x14ac:dyDescent="0.2">
      <c r="B233" s="180">
        <f>B230+3</f>
        <v>44060</v>
      </c>
      <c r="C233" s="216"/>
      <c r="D233" s="217"/>
      <c r="E233" s="217"/>
      <c r="F233" s="217"/>
      <c r="G233" s="218"/>
      <c r="H233" s="217"/>
      <c r="I233" s="217"/>
      <c r="J233" s="219"/>
    </row>
    <row r="234" spans="2:10" ht="15" x14ac:dyDescent="0.2">
      <c r="B234" s="213">
        <f>B233+1</f>
        <v>44061</v>
      </c>
      <c r="C234" s="75"/>
      <c r="D234" s="76"/>
      <c r="E234" s="76"/>
      <c r="F234" s="76"/>
      <c r="G234" s="220"/>
      <c r="H234" s="178"/>
      <c r="I234" s="178"/>
      <c r="J234" s="179"/>
    </row>
    <row r="235" spans="2:10" ht="15" x14ac:dyDescent="0.2">
      <c r="B235" s="180">
        <f>B234+1</f>
        <v>44062</v>
      </c>
      <c r="C235" s="75"/>
      <c r="D235" s="76"/>
      <c r="E235" s="76"/>
      <c r="F235" s="76"/>
      <c r="G235" s="220"/>
      <c r="H235" s="178"/>
      <c r="I235" s="178"/>
      <c r="J235" s="179"/>
    </row>
    <row r="236" spans="2:10" ht="15" x14ac:dyDescent="0.2">
      <c r="B236" s="213">
        <f>B235+1</f>
        <v>44063</v>
      </c>
      <c r="C236" s="75"/>
      <c r="D236" s="76"/>
      <c r="E236" s="76"/>
      <c r="F236" s="76"/>
      <c r="G236" s="220"/>
      <c r="H236" s="178"/>
      <c r="I236" s="178"/>
      <c r="J236" s="179"/>
    </row>
    <row r="237" spans="2:10" ht="16" thickBot="1" x14ac:dyDescent="0.25">
      <c r="B237" s="180">
        <f>B236+1</f>
        <v>44064</v>
      </c>
      <c r="C237" s="91"/>
      <c r="D237" s="92"/>
      <c r="E237" s="92"/>
      <c r="F237" s="92"/>
      <c r="G237" s="220"/>
      <c r="H237" s="200"/>
      <c r="I237" s="200"/>
      <c r="J237" s="201"/>
    </row>
    <row r="238" spans="2:10" x14ac:dyDescent="0.15">
      <c r="B238" s="514"/>
      <c r="C238" s="551">
        <f t="shared" ref="C238:J238" si="62">SUM(C230:C237)</f>
        <v>0</v>
      </c>
      <c r="D238" s="551">
        <f t="shared" si="62"/>
        <v>0</v>
      </c>
      <c r="E238" s="551">
        <f t="shared" si="62"/>
        <v>0</v>
      </c>
      <c r="F238" s="551">
        <f t="shared" si="62"/>
        <v>0</v>
      </c>
      <c r="G238" s="541">
        <f t="shared" si="62"/>
        <v>0</v>
      </c>
      <c r="H238" s="523">
        <f t="shared" si="62"/>
        <v>0</v>
      </c>
      <c r="I238" s="523">
        <f t="shared" si="62"/>
        <v>0</v>
      </c>
      <c r="J238" s="551">
        <f t="shared" si="62"/>
        <v>0</v>
      </c>
    </row>
    <row r="239" spans="2:10" ht="14" thickBot="1" x14ac:dyDescent="0.2">
      <c r="B239" s="515"/>
      <c r="C239" s="457"/>
      <c r="D239" s="457"/>
      <c r="E239" s="457"/>
      <c r="F239" s="457"/>
      <c r="G239" s="536"/>
      <c r="H239" s="457"/>
      <c r="I239" s="457"/>
      <c r="J239" s="457"/>
    </row>
    <row r="240" spans="2:10" ht="16" thickBot="1" x14ac:dyDescent="0.25">
      <c r="B240" s="180">
        <f>B237+3</f>
        <v>44067</v>
      </c>
      <c r="C240" s="181">
        <v>140</v>
      </c>
      <c r="D240" s="182">
        <v>363.99</v>
      </c>
      <c r="E240" s="182">
        <v>940</v>
      </c>
      <c r="F240" s="182">
        <v>130</v>
      </c>
      <c r="G240" s="85">
        <f>SUM(C240:F240)</f>
        <v>1573.99</v>
      </c>
      <c r="H240" s="182">
        <v>27</v>
      </c>
      <c r="I240" s="182">
        <v>8</v>
      </c>
      <c r="J240" s="184">
        <v>140</v>
      </c>
    </row>
    <row r="241" spans="2:10" ht="16" thickBot="1" x14ac:dyDescent="0.25">
      <c r="B241" s="180">
        <f>B240+1</f>
        <v>44068</v>
      </c>
      <c r="C241" s="181">
        <v>240</v>
      </c>
      <c r="D241" s="182">
        <v>81.319999999999993</v>
      </c>
      <c r="E241" s="182">
        <v>1000</v>
      </c>
      <c r="F241" s="182">
        <v>250</v>
      </c>
      <c r="G241" s="85">
        <f t="shared" ref="G241:G244" si="63">SUM(C241:F241)</f>
        <v>1571.32</v>
      </c>
      <c r="H241" s="182">
        <v>27</v>
      </c>
      <c r="I241" s="182">
        <v>2</v>
      </c>
      <c r="J241" s="184">
        <v>250</v>
      </c>
    </row>
    <row r="242" spans="2:10" ht="16" thickBot="1" x14ac:dyDescent="0.25">
      <c r="B242" s="180">
        <f t="shared" ref="B242:B244" si="64">B241+1</f>
        <v>44069</v>
      </c>
      <c r="C242" s="181">
        <v>50</v>
      </c>
      <c r="D242" s="182">
        <v>154.81</v>
      </c>
      <c r="E242" s="182">
        <v>520</v>
      </c>
      <c r="F242" s="182">
        <v>0</v>
      </c>
      <c r="G242" s="85">
        <f t="shared" si="63"/>
        <v>724.81</v>
      </c>
      <c r="H242" s="182">
        <v>14</v>
      </c>
      <c r="I242" s="182">
        <v>3</v>
      </c>
      <c r="J242" s="184">
        <v>0</v>
      </c>
    </row>
    <row r="243" spans="2:10" ht="16" thickBot="1" x14ac:dyDescent="0.25">
      <c r="B243" s="180">
        <f t="shared" si="64"/>
        <v>44070</v>
      </c>
      <c r="C243" s="181">
        <v>250</v>
      </c>
      <c r="D243" s="182">
        <v>353.42</v>
      </c>
      <c r="E243" s="182">
        <v>807.93</v>
      </c>
      <c r="F243" s="182">
        <v>50</v>
      </c>
      <c r="G243" s="85">
        <f t="shared" si="63"/>
        <v>1461.35</v>
      </c>
      <c r="H243" s="182">
        <v>25</v>
      </c>
      <c r="I243" s="182">
        <v>6</v>
      </c>
      <c r="J243" s="184">
        <v>50</v>
      </c>
    </row>
    <row r="244" spans="2:10" ht="16" thickBot="1" x14ac:dyDescent="0.25">
      <c r="B244" s="180">
        <f t="shared" si="64"/>
        <v>44071</v>
      </c>
      <c r="C244" s="181">
        <v>160</v>
      </c>
      <c r="D244" s="182">
        <v>81.319999999999993</v>
      </c>
      <c r="E244" s="182">
        <v>810</v>
      </c>
      <c r="F244" s="182">
        <v>50</v>
      </c>
      <c r="G244" s="85">
        <f t="shared" si="63"/>
        <v>1101.32</v>
      </c>
      <c r="H244" s="182">
        <v>19</v>
      </c>
      <c r="I244" s="182">
        <v>2</v>
      </c>
      <c r="J244" s="184">
        <v>50</v>
      </c>
    </row>
    <row r="245" spans="2:10" x14ac:dyDescent="0.15">
      <c r="B245" s="514"/>
      <c r="C245" s="437">
        <f t="shared" ref="C245:J245" si="65">SUM(C240:C244)</f>
        <v>840</v>
      </c>
      <c r="D245" s="437">
        <f t="shared" si="65"/>
        <v>1034.8599999999999</v>
      </c>
      <c r="E245" s="437">
        <f t="shared" si="65"/>
        <v>4077.93</v>
      </c>
      <c r="F245" s="437">
        <f t="shared" si="65"/>
        <v>480</v>
      </c>
      <c r="G245" s="541">
        <f t="shared" si="65"/>
        <v>6432.7899999999991</v>
      </c>
      <c r="H245" s="455">
        <f t="shared" si="65"/>
        <v>112</v>
      </c>
      <c r="I245" s="455">
        <f t="shared" si="65"/>
        <v>21</v>
      </c>
      <c r="J245" s="458">
        <f t="shared" si="65"/>
        <v>490</v>
      </c>
    </row>
    <row r="246" spans="2:10" ht="14" thickBot="1" x14ac:dyDescent="0.2">
      <c r="B246" s="515"/>
      <c r="C246" s="452"/>
      <c r="D246" s="452"/>
      <c r="E246" s="452"/>
      <c r="F246" s="452"/>
      <c r="G246" s="536"/>
      <c r="H246" s="452"/>
      <c r="I246" s="452"/>
      <c r="J246" s="454"/>
    </row>
    <row r="247" spans="2:10" ht="16" thickBot="1" x14ac:dyDescent="0.25">
      <c r="B247" s="180">
        <v>44074</v>
      </c>
      <c r="C247" s="95">
        <v>360</v>
      </c>
      <c r="D247" s="95">
        <v>160.88</v>
      </c>
      <c r="E247" s="95">
        <v>720</v>
      </c>
      <c r="F247" s="95">
        <v>250</v>
      </c>
      <c r="G247" s="82">
        <f>SUM(C247:F247)</f>
        <v>1490.88</v>
      </c>
      <c r="H247" s="6">
        <v>27</v>
      </c>
      <c r="I247" s="6">
        <v>4</v>
      </c>
      <c r="J247" s="95">
        <v>240</v>
      </c>
    </row>
    <row r="248" spans="2:10" x14ac:dyDescent="0.15">
      <c r="B248" s="514"/>
      <c r="C248" s="437">
        <f>SUM(C247)</f>
        <v>360</v>
      </c>
      <c r="D248" s="437">
        <f>SUM(D247)</f>
        <v>160.88</v>
      </c>
      <c r="E248" s="437">
        <f>SUM(E247)</f>
        <v>720</v>
      </c>
      <c r="F248" s="437">
        <f>SUM(F247)</f>
        <v>250</v>
      </c>
      <c r="G248" s="437">
        <f>SUM(G247)</f>
        <v>1490.88</v>
      </c>
      <c r="H248" s="550">
        <f t="shared" ref="H248:J248" si="66">SUM(H247)</f>
        <v>27</v>
      </c>
      <c r="I248" s="550">
        <f t="shared" si="66"/>
        <v>4</v>
      </c>
      <c r="J248" s="437">
        <f t="shared" si="66"/>
        <v>240</v>
      </c>
    </row>
    <row r="249" spans="2:10" ht="14" thickBot="1" x14ac:dyDescent="0.2">
      <c r="B249" s="515"/>
      <c r="C249" s="452"/>
      <c r="D249" s="452"/>
      <c r="E249" s="452"/>
      <c r="F249" s="452"/>
      <c r="G249" s="452"/>
      <c r="H249" s="507"/>
      <c r="I249" s="507"/>
      <c r="J249" s="452"/>
    </row>
    <row r="250" spans="2:10" ht="15" x14ac:dyDescent="0.2">
      <c r="B250" s="174">
        <v>44075</v>
      </c>
      <c r="C250" s="95">
        <v>280</v>
      </c>
      <c r="D250" s="95">
        <v>81.319999999999993</v>
      </c>
      <c r="E250" s="95">
        <v>520</v>
      </c>
      <c r="F250" s="95">
        <v>40</v>
      </c>
      <c r="G250" s="82">
        <f>SUM(C250:F250)</f>
        <v>921.31999999999994</v>
      </c>
      <c r="H250" s="6">
        <v>16</v>
      </c>
      <c r="I250" s="6">
        <v>2</v>
      </c>
      <c r="J250" s="95">
        <v>40</v>
      </c>
    </row>
    <row r="251" spans="2:10" ht="15" x14ac:dyDescent="0.2">
      <c r="B251" s="174">
        <f>B250+1</f>
        <v>44076</v>
      </c>
      <c r="C251" s="95">
        <v>150</v>
      </c>
      <c r="D251" s="95">
        <v>165.08</v>
      </c>
      <c r="E251" s="95">
        <v>600</v>
      </c>
      <c r="F251" s="95">
        <v>0</v>
      </c>
      <c r="G251" s="82">
        <f>SUM(C251:F251)</f>
        <v>915.08</v>
      </c>
      <c r="H251" s="6">
        <v>17</v>
      </c>
      <c r="I251" s="6">
        <v>4</v>
      </c>
      <c r="J251" s="95">
        <v>0</v>
      </c>
    </row>
    <row r="252" spans="2:10" ht="15" x14ac:dyDescent="0.2">
      <c r="B252" s="174">
        <f>B251+1</f>
        <v>44077</v>
      </c>
      <c r="C252" s="95">
        <v>299.31</v>
      </c>
      <c r="D252" s="95">
        <v>152.01</v>
      </c>
      <c r="E252" s="95">
        <v>1020</v>
      </c>
      <c r="F252" s="95">
        <v>0</v>
      </c>
      <c r="G252" s="82">
        <f>SUM(C252:F252)</f>
        <v>1471.32</v>
      </c>
      <c r="H252" s="6">
        <v>26</v>
      </c>
      <c r="I252" s="6">
        <v>3</v>
      </c>
      <c r="J252" s="95">
        <v>0</v>
      </c>
    </row>
    <row r="253" spans="2:10" ht="16" thickBot="1" x14ac:dyDescent="0.25">
      <c r="B253" s="174">
        <f>B252+1</f>
        <v>44078</v>
      </c>
      <c r="C253" s="95">
        <v>410</v>
      </c>
      <c r="D253" s="95">
        <v>182.04</v>
      </c>
      <c r="E253" s="95">
        <v>460</v>
      </c>
      <c r="F253" s="95">
        <v>0</v>
      </c>
      <c r="G253" s="82">
        <f>SUM(C253:F253)</f>
        <v>1052.04</v>
      </c>
      <c r="H253" s="6">
        <v>16</v>
      </c>
      <c r="I253" s="6">
        <v>3</v>
      </c>
      <c r="J253" s="95">
        <v>0</v>
      </c>
    </row>
    <row r="254" spans="2:10" x14ac:dyDescent="0.15">
      <c r="B254" s="531"/>
      <c r="C254" s="541">
        <f t="shared" ref="C254:J254" si="67">SUM(C250:C253)</f>
        <v>1139.31</v>
      </c>
      <c r="D254" s="543">
        <f t="shared" si="67"/>
        <v>580.44999999999993</v>
      </c>
      <c r="E254" s="543">
        <f t="shared" si="67"/>
        <v>2600</v>
      </c>
      <c r="F254" s="543">
        <f t="shared" si="67"/>
        <v>40</v>
      </c>
      <c r="G254" s="543">
        <f t="shared" si="67"/>
        <v>4359.76</v>
      </c>
      <c r="H254" s="545">
        <f t="shared" si="67"/>
        <v>75</v>
      </c>
      <c r="I254" s="545">
        <f t="shared" si="67"/>
        <v>12</v>
      </c>
      <c r="J254" s="541">
        <f t="shared" si="67"/>
        <v>40</v>
      </c>
    </row>
    <row r="255" spans="2:10" ht="14" thickBot="1" x14ac:dyDescent="0.2">
      <c r="B255" s="532"/>
      <c r="C255" s="536"/>
      <c r="D255" s="540"/>
      <c r="E255" s="540"/>
      <c r="F255" s="540"/>
      <c r="G255" s="540"/>
      <c r="H255" s="535"/>
      <c r="I255" s="535"/>
      <c r="J255" s="536"/>
    </row>
    <row r="256" spans="2:10" ht="15" x14ac:dyDescent="0.2">
      <c r="B256" s="180">
        <f>B253+3</f>
        <v>44081</v>
      </c>
      <c r="C256" s="95">
        <v>240</v>
      </c>
      <c r="D256" s="95">
        <v>178.49</v>
      </c>
      <c r="E256" s="95">
        <v>400</v>
      </c>
      <c r="F256" s="95">
        <v>0</v>
      </c>
      <c r="G256" s="96">
        <f>SUM(C256:F256)</f>
        <v>818.49</v>
      </c>
      <c r="H256" s="6">
        <v>16</v>
      </c>
      <c r="I256" s="6">
        <v>4</v>
      </c>
      <c r="J256" s="95">
        <v>0</v>
      </c>
    </row>
    <row r="257" spans="2:10" ht="15" x14ac:dyDescent="0.2">
      <c r="B257" s="180">
        <f>B256+1</f>
        <v>44082</v>
      </c>
      <c r="C257" s="221">
        <v>0</v>
      </c>
      <c r="D257" s="221">
        <v>148.49</v>
      </c>
      <c r="E257" s="221">
        <v>660</v>
      </c>
      <c r="F257" s="221">
        <v>0</v>
      </c>
      <c r="G257" s="222">
        <f>SUM(C257:F257)</f>
        <v>808.49</v>
      </c>
      <c r="H257" s="176">
        <v>16</v>
      </c>
      <c r="I257" s="176">
        <v>3</v>
      </c>
      <c r="J257" s="221">
        <v>0</v>
      </c>
    </row>
    <row r="258" spans="2:10" ht="15" x14ac:dyDescent="0.2">
      <c r="B258" s="180">
        <f>B257+1</f>
        <v>44083</v>
      </c>
      <c r="C258" s="221">
        <v>190</v>
      </c>
      <c r="D258" s="221">
        <v>38.9</v>
      </c>
      <c r="E258" s="221">
        <v>730</v>
      </c>
      <c r="F258" s="221">
        <v>0</v>
      </c>
      <c r="G258" s="222">
        <f>SUM(C258:F258)</f>
        <v>958.9</v>
      </c>
      <c r="H258" s="176">
        <v>17</v>
      </c>
      <c r="I258" s="176">
        <v>1</v>
      </c>
      <c r="J258" s="221">
        <v>0</v>
      </c>
    </row>
    <row r="259" spans="2:10" ht="15" x14ac:dyDescent="0.2">
      <c r="B259" s="180">
        <f>B258+1</f>
        <v>44084</v>
      </c>
      <c r="C259" s="221">
        <v>240</v>
      </c>
      <c r="D259" s="221">
        <v>158.11000000000001</v>
      </c>
      <c r="E259" s="221">
        <v>850</v>
      </c>
      <c r="F259" s="221">
        <v>210</v>
      </c>
      <c r="G259" s="222">
        <f>SUM(C259:F259)</f>
        <v>1458.1100000000001</v>
      </c>
      <c r="H259" s="176">
        <v>27</v>
      </c>
      <c r="I259" s="176">
        <v>4</v>
      </c>
      <c r="J259" s="221">
        <v>220</v>
      </c>
    </row>
    <row r="260" spans="2:10" ht="16" thickBot="1" x14ac:dyDescent="0.25">
      <c r="B260" s="180">
        <f>B259+1</f>
        <v>44085</v>
      </c>
      <c r="C260" s="223">
        <v>90</v>
      </c>
      <c r="D260" s="223">
        <v>98.9</v>
      </c>
      <c r="E260" s="223">
        <v>910</v>
      </c>
      <c r="F260" s="223">
        <v>0</v>
      </c>
      <c r="G260" s="224">
        <f>SUM(C260:F260)</f>
        <v>1098.9000000000001</v>
      </c>
      <c r="H260" s="205">
        <v>20</v>
      </c>
      <c r="I260" s="205">
        <v>3</v>
      </c>
      <c r="J260" s="223">
        <v>0</v>
      </c>
    </row>
    <row r="261" spans="2:10" x14ac:dyDescent="0.15">
      <c r="B261" s="531"/>
      <c r="C261" s="541">
        <f>SUM(C256:C260)</f>
        <v>760</v>
      </c>
      <c r="D261" s="543">
        <f t="shared" ref="D261:I261" si="68">SUM(D256:D260)</f>
        <v>622.89</v>
      </c>
      <c r="E261" s="543">
        <f t="shared" si="68"/>
        <v>3550</v>
      </c>
      <c r="F261" s="543">
        <f t="shared" si="68"/>
        <v>210</v>
      </c>
      <c r="G261" s="543">
        <f t="shared" si="68"/>
        <v>5142.8900000000003</v>
      </c>
      <c r="H261" s="545">
        <f t="shared" si="68"/>
        <v>96</v>
      </c>
      <c r="I261" s="545">
        <f t="shared" si="68"/>
        <v>15</v>
      </c>
      <c r="J261" s="541">
        <f>SUM(J256:J260)</f>
        <v>220</v>
      </c>
    </row>
    <row r="262" spans="2:10" ht="14" thickBot="1" x14ac:dyDescent="0.2">
      <c r="B262" s="532"/>
      <c r="C262" s="536"/>
      <c r="D262" s="540"/>
      <c r="E262" s="540"/>
      <c r="F262" s="540"/>
      <c r="G262" s="540"/>
      <c r="H262" s="535"/>
      <c r="I262" s="535"/>
      <c r="J262" s="536"/>
    </row>
    <row r="263" spans="2:10" ht="15" x14ac:dyDescent="0.2">
      <c r="B263" s="180">
        <f>B260+3</f>
        <v>44088</v>
      </c>
      <c r="C263" s="95">
        <v>170</v>
      </c>
      <c r="D263" s="95">
        <v>181</v>
      </c>
      <c r="E263" s="95">
        <v>960</v>
      </c>
      <c r="F263" s="95">
        <v>50</v>
      </c>
      <c r="G263" s="96">
        <f>SUM(C263:F263)</f>
        <v>1361</v>
      </c>
      <c r="H263" s="6">
        <v>26</v>
      </c>
      <c r="I263" s="6">
        <v>4</v>
      </c>
      <c r="J263" s="95">
        <v>50</v>
      </c>
    </row>
    <row r="264" spans="2:10" ht="15" x14ac:dyDescent="0.2">
      <c r="B264" s="180">
        <f>B263+1</f>
        <v>44089</v>
      </c>
      <c r="C264" s="221">
        <v>190</v>
      </c>
      <c r="D264" s="221">
        <v>0</v>
      </c>
      <c r="E264" s="221">
        <v>680</v>
      </c>
      <c r="F264" s="221">
        <v>70</v>
      </c>
      <c r="G264" s="222">
        <f>SUM(C264:F264)</f>
        <v>940</v>
      </c>
      <c r="H264" s="176">
        <v>15</v>
      </c>
      <c r="I264" s="176">
        <v>0</v>
      </c>
      <c r="J264" s="221">
        <v>70</v>
      </c>
    </row>
    <row r="265" spans="2:10" ht="15" x14ac:dyDescent="0.2">
      <c r="B265" s="180">
        <f>B264+1</f>
        <v>44090</v>
      </c>
      <c r="C265" s="221">
        <v>200</v>
      </c>
      <c r="D265" s="221">
        <v>116.7</v>
      </c>
      <c r="E265" s="221">
        <v>420</v>
      </c>
      <c r="F265" s="221">
        <v>70</v>
      </c>
      <c r="G265" s="222">
        <f>SUM(C265:F265)</f>
        <v>806.7</v>
      </c>
      <c r="H265" s="176">
        <v>16</v>
      </c>
      <c r="I265" s="176">
        <v>3</v>
      </c>
      <c r="J265" s="221">
        <v>70</v>
      </c>
    </row>
    <row r="266" spans="2:10" ht="15" x14ac:dyDescent="0.2">
      <c r="B266" s="180">
        <f>B265+1</f>
        <v>44091</v>
      </c>
      <c r="C266" s="221">
        <v>370</v>
      </c>
      <c r="D266" s="221">
        <v>80.31</v>
      </c>
      <c r="E266" s="221">
        <v>950</v>
      </c>
      <c r="F266" s="221">
        <v>50</v>
      </c>
      <c r="G266" s="222">
        <f t="shared" ref="G266:G267" si="69">SUM(C266:F266)</f>
        <v>1450.31</v>
      </c>
      <c r="H266" s="176">
        <v>27</v>
      </c>
      <c r="I266" s="176">
        <v>2</v>
      </c>
      <c r="J266" s="221">
        <v>50</v>
      </c>
    </row>
    <row r="267" spans="2:10" ht="16" thickBot="1" x14ac:dyDescent="0.25">
      <c r="B267" s="180">
        <f>B266+1</f>
        <v>44092</v>
      </c>
      <c r="C267" s="225"/>
      <c r="D267" s="225"/>
      <c r="E267" s="225"/>
      <c r="F267" s="225"/>
      <c r="G267" s="226">
        <f t="shared" si="69"/>
        <v>0</v>
      </c>
      <c r="H267" s="227"/>
      <c r="I267" s="227"/>
      <c r="J267" s="225"/>
    </row>
    <row r="268" spans="2:10" x14ac:dyDescent="0.15">
      <c r="B268" s="531"/>
      <c r="C268" s="541">
        <f t="shared" ref="C268:I268" si="70">SUM(C263:C267)</f>
        <v>930</v>
      </c>
      <c r="D268" s="543">
        <f t="shared" si="70"/>
        <v>378.01</v>
      </c>
      <c r="E268" s="543">
        <f t="shared" si="70"/>
        <v>3010</v>
      </c>
      <c r="F268" s="543">
        <f t="shared" si="70"/>
        <v>240</v>
      </c>
      <c r="G268" s="543">
        <f t="shared" si="70"/>
        <v>4558.01</v>
      </c>
      <c r="H268" s="545">
        <f t="shared" si="70"/>
        <v>84</v>
      </c>
      <c r="I268" s="545">
        <f t="shared" si="70"/>
        <v>9</v>
      </c>
      <c r="J268" s="541">
        <f>SUM(J263:J267)</f>
        <v>240</v>
      </c>
    </row>
    <row r="269" spans="2:10" ht="14" thickBot="1" x14ac:dyDescent="0.2">
      <c r="B269" s="549"/>
      <c r="C269" s="536"/>
      <c r="D269" s="540"/>
      <c r="E269" s="540"/>
      <c r="F269" s="540"/>
      <c r="G269" s="540"/>
      <c r="H269" s="535"/>
      <c r="I269" s="535"/>
      <c r="J269" s="536"/>
    </row>
    <row r="270" spans="2:10" ht="16" thickBot="1" x14ac:dyDescent="0.25">
      <c r="B270" s="228">
        <f>B267+3</f>
        <v>44095</v>
      </c>
      <c r="C270" s="102">
        <v>100</v>
      </c>
      <c r="D270" s="102">
        <v>185.6</v>
      </c>
      <c r="E270" s="102">
        <v>600</v>
      </c>
      <c r="F270" s="103">
        <v>50</v>
      </c>
      <c r="G270" s="96">
        <f>SUM(C270:F270)</f>
        <v>935.6</v>
      </c>
      <c r="H270" s="6">
        <v>19</v>
      </c>
      <c r="I270" s="6">
        <v>5</v>
      </c>
      <c r="J270" s="95">
        <v>50</v>
      </c>
    </row>
    <row r="271" spans="2:10" ht="16" thickBot="1" x14ac:dyDescent="0.25">
      <c r="B271" s="229">
        <f>B270+1</f>
        <v>44096</v>
      </c>
      <c r="C271" s="189">
        <v>240</v>
      </c>
      <c r="D271" s="189">
        <v>155.6</v>
      </c>
      <c r="E271" s="189">
        <v>540</v>
      </c>
      <c r="F271" s="230">
        <v>100</v>
      </c>
      <c r="G271" s="222">
        <f>SUM(C271:F271)</f>
        <v>1035.5999999999999</v>
      </c>
      <c r="H271" s="231">
        <v>20</v>
      </c>
      <c r="I271" s="182">
        <v>4</v>
      </c>
      <c r="J271" s="184">
        <v>100</v>
      </c>
    </row>
    <row r="272" spans="2:10" ht="16" thickBot="1" x14ac:dyDescent="0.25">
      <c r="B272" s="228">
        <f t="shared" ref="B272" si="71">B269+3</f>
        <v>3</v>
      </c>
      <c r="C272" s="189">
        <v>170</v>
      </c>
      <c r="D272" s="189">
        <v>116.7</v>
      </c>
      <c r="E272" s="189">
        <v>540</v>
      </c>
      <c r="F272" s="230">
        <v>0</v>
      </c>
      <c r="G272" s="222">
        <f>SUM(C272:F272)</f>
        <v>826.7</v>
      </c>
      <c r="H272" s="232">
        <v>19</v>
      </c>
      <c r="I272" s="189">
        <v>3</v>
      </c>
      <c r="J272" s="191">
        <v>0</v>
      </c>
    </row>
    <row r="273" spans="2:10" ht="16" thickBot="1" x14ac:dyDescent="0.25">
      <c r="B273" s="229">
        <f t="shared" ref="B273" si="72">B272+1</f>
        <v>4</v>
      </c>
      <c r="C273" s="189">
        <v>190</v>
      </c>
      <c r="D273" s="189">
        <v>231.31</v>
      </c>
      <c r="E273" s="189">
        <v>970</v>
      </c>
      <c r="F273" s="230">
        <v>50</v>
      </c>
      <c r="G273" s="222">
        <f>SUM(C273:F273)</f>
        <v>1441.31</v>
      </c>
      <c r="H273" s="232">
        <v>25</v>
      </c>
      <c r="I273" s="189">
        <v>5</v>
      </c>
      <c r="J273" s="191">
        <v>40</v>
      </c>
    </row>
    <row r="274" spans="2:10" ht="16" thickBot="1" x14ac:dyDescent="0.25">
      <c r="B274" s="228">
        <f t="shared" ref="B274" si="73">B271+3</f>
        <v>44099</v>
      </c>
      <c r="C274" s="205">
        <v>289.31</v>
      </c>
      <c r="D274" s="205">
        <v>151</v>
      </c>
      <c r="E274" s="205">
        <v>750</v>
      </c>
      <c r="F274" s="233">
        <v>320</v>
      </c>
      <c r="G274" s="224">
        <f>SUM(C274:F274)</f>
        <v>1510.31</v>
      </c>
      <c r="H274" s="234">
        <v>22</v>
      </c>
      <c r="I274" s="205">
        <v>3</v>
      </c>
      <c r="J274" s="235">
        <v>320</v>
      </c>
    </row>
    <row r="275" spans="2:10" x14ac:dyDescent="0.15">
      <c r="B275" s="539"/>
      <c r="C275" s="541">
        <f>SUM(C270:C274)</f>
        <v>989.31</v>
      </c>
      <c r="D275" s="543">
        <f t="shared" ref="D275:F275" si="74">SUM(D270:D274)</f>
        <v>840.21</v>
      </c>
      <c r="E275" s="543">
        <f t="shared" si="74"/>
        <v>3400</v>
      </c>
      <c r="F275" s="543">
        <f t="shared" si="74"/>
        <v>520</v>
      </c>
      <c r="G275" s="543">
        <f>SUM(G270:G274)</f>
        <v>5749.5199999999986</v>
      </c>
      <c r="H275" s="545">
        <f>SUM(H270:H274)</f>
        <v>105</v>
      </c>
      <c r="I275" s="545">
        <f>SUM(I270:I274)</f>
        <v>20</v>
      </c>
      <c r="J275" s="547">
        <f>SUM(J270:J274)</f>
        <v>510</v>
      </c>
    </row>
    <row r="276" spans="2:10" ht="14" thickBot="1" x14ac:dyDescent="0.2">
      <c r="B276" s="532"/>
      <c r="C276" s="542"/>
      <c r="D276" s="544"/>
      <c r="E276" s="544"/>
      <c r="F276" s="544"/>
      <c r="G276" s="540"/>
      <c r="H276" s="546"/>
      <c r="I276" s="546"/>
      <c r="J276" s="548"/>
    </row>
    <row r="277" spans="2:10" ht="16" thickBot="1" x14ac:dyDescent="0.25">
      <c r="B277" s="229">
        <f>B274+3</f>
        <v>44102</v>
      </c>
      <c r="C277" s="176">
        <v>0</v>
      </c>
      <c r="D277" s="176">
        <v>272.29000000000002</v>
      </c>
      <c r="E277" s="176">
        <v>1350</v>
      </c>
      <c r="F277" s="176">
        <v>180</v>
      </c>
      <c r="G277" s="96">
        <f>SUM(C277:F277)</f>
        <v>1802.29</v>
      </c>
      <c r="H277" s="176">
        <v>29</v>
      </c>
      <c r="I277" s="176">
        <v>6</v>
      </c>
      <c r="J277" s="176">
        <v>170</v>
      </c>
    </row>
    <row r="278" spans="2:10" ht="16" thickBot="1" x14ac:dyDescent="0.25">
      <c r="B278" s="229">
        <f>B277+1</f>
        <v>44103</v>
      </c>
      <c r="C278" s="176">
        <v>50</v>
      </c>
      <c r="D278" s="176">
        <v>178.49</v>
      </c>
      <c r="E278" s="176">
        <v>420</v>
      </c>
      <c r="F278" s="176">
        <v>270</v>
      </c>
      <c r="G278" s="222">
        <f t="shared" ref="G278:G279" si="75">SUM(C278:F278)</f>
        <v>918.49</v>
      </c>
      <c r="H278" s="176">
        <v>16</v>
      </c>
      <c r="I278" s="176">
        <v>4</v>
      </c>
      <c r="J278" s="176">
        <v>270</v>
      </c>
    </row>
    <row r="279" spans="2:10" ht="16" thickBot="1" x14ac:dyDescent="0.25">
      <c r="B279" s="229">
        <f>B278+1</f>
        <v>44104</v>
      </c>
      <c r="C279" s="176">
        <v>170</v>
      </c>
      <c r="D279" s="176">
        <v>303.19</v>
      </c>
      <c r="E279" s="176">
        <v>428.84</v>
      </c>
      <c r="F279" s="176">
        <v>0</v>
      </c>
      <c r="G279" s="222">
        <f t="shared" si="75"/>
        <v>902.03</v>
      </c>
      <c r="H279" s="176"/>
      <c r="I279" s="176"/>
      <c r="J279" s="176"/>
    </row>
    <row r="280" spans="2:10" x14ac:dyDescent="0.15">
      <c r="B280" s="539" t="s">
        <v>9</v>
      </c>
      <c r="C280" s="450">
        <f>SUM(C277:C279)</f>
        <v>220</v>
      </c>
      <c r="D280" s="450">
        <f t="shared" ref="D280:F280" si="76">SUM(D277:D279)</f>
        <v>753.97</v>
      </c>
      <c r="E280" s="450">
        <f t="shared" si="76"/>
        <v>2198.84</v>
      </c>
      <c r="F280" s="450">
        <f t="shared" si="76"/>
        <v>450</v>
      </c>
      <c r="G280" s="468">
        <f>SUM(G277:G279)</f>
        <v>3622.8099999999995</v>
      </c>
      <c r="H280" s="469">
        <f>SUM(H277:H279)</f>
        <v>45</v>
      </c>
      <c r="I280" s="469">
        <f>SUM(I277:I279)</f>
        <v>10</v>
      </c>
      <c r="J280" s="450">
        <f>SUM(J277:J279)</f>
        <v>440</v>
      </c>
    </row>
    <row r="281" spans="2:10" ht="14" thickBot="1" x14ac:dyDescent="0.2">
      <c r="B281" s="532"/>
      <c r="C281" s="536"/>
      <c r="D281" s="536"/>
      <c r="E281" s="536"/>
      <c r="F281" s="536"/>
      <c r="G281" s="540"/>
      <c r="H281" s="535"/>
      <c r="I281" s="535"/>
      <c r="J281" s="536"/>
    </row>
    <row r="282" spans="2:10" ht="15" x14ac:dyDescent="0.2">
      <c r="B282" s="174">
        <v>44105</v>
      </c>
      <c r="C282" s="6">
        <v>320</v>
      </c>
      <c r="D282" s="6">
        <v>80.31</v>
      </c>
      <c r="E282" s="5">
        <v>810</v>
      </c>
      <c r="F282" s="6">
        <v>190</v>
      </c>
      <c r="G282" s="8">
        <f>SUM(C282:F282)</f>
        <v>1400.31</v>
      </c>
      <c r="H282" s="6">
        <v>24</v>
      </c>
      <c r="I282" s="6">
        <v>2</v>
      </c>
      <c r="J282" s="6">
        <v>200</v>
      </c>
    </row>
    <row r="283" spans="2:10" ht="16" thickBot="1" x14ac:dyDescent="0.25">
      <c r="B283" s="174">
        <f>B282+1</f>
        <v>44106</v>
      </c>
      <c r="C283" s="6">
        <v>19.309999999999999</v>
      </c>
      <c r="D283" s="6">
        <v>151</v>
      </c>
      <c r="E283" s="6">
        <v>850</v>
      </c>
      <c r="F283" s="6">
        <v>90</v>
      </c>
      <c r="G283" s="8">
        <f>SUM(C283:F283)</f>
        <v>1110.31</v>
      </c>
      <c r="H283" s="6">
        <v>17</v>
      </c>
      <c r="I283" s="6">
        <v>3</v>
      </c>
      <c r="J283" s="6">
        <v>90</v>
      </c>
    </row>
    <row r="284" spans="2:10" x14ac:dyDescent="0.15">
      <c r="B284" s="514"/>
      <c r="C284" s="508">
        <f>SUM(C282:C283)</f>
        <v>339.31</v>
      </c>
      <c r="D284" s="508">
        <f t="shared" ref="D284:F284" si="77">SUM(D282:D283)</f>
        <v>231.31</v>
      </c>
      <c r="E284" s="508">
        <f t="shared" si="77"/>
        <v>1660</v>
      </c>
      <c r="F284" s="508">
        <f t="shared" si="77"/>
        <v>280</v>
      </c>
      <c r="G284" s="538">
        <f>SUM(G282:G283)</f>
        <v>2510.62</v>
      </c>
      <c r="H284" s="506">
        <f>SUM(H282:H283)</f>
        <v>41</v>
      </c>
      <c r="I284" s="506">
        <f>SUM(I282:I283)</f>
        <v>5</v>
      </c>
      <c r="J284" s="510">
        <f>SUM(J282:J283)</f>
        <v>290</v>
      </c>
    </row>
    <row r="285" spans="2:10" ht="14" thickBot="1" x14ac:dyDescent="0.2">
      <c r="B285" s="515"/>
      <c r="C285" s="537"/>
      <c r="D285" s="537"/>
      <c r="E285" s="537"/>
      <c r="F285" s="537"/>
      <c r="G285" s="509"/>
      <c r="H285" s="534"/>
      <c r="I285" s="534"/>
      <c r="J285" s="511"/>
    </row>
    <row r="286" spans="2:10" ht="15" x14ac:dyDescent="0.2">
      <c r="B286" s="180">
        <f>B283+3</f>
        <v>44109</v>
      </c>
      <c r="C286" s="181">
        <v>0</v>
      </c>
      <c r="D286" s="182">
        <v>0</v>
      </c>
      <c r="E286" s="182">
        <v>570</v>
      </c>
      <c r="F286" s="182">
        <v>150</v>
      </c>
      <c r="G286" s="10">
        <f>SUM(C286:F286)</f>
        <v>720</v>
      </c>
      <c r="H286" s="182">
        <v>14</v>
      </c>
      <c r="I286" s="182">
        <v>0</v>
      </c>
      <c r="J286" s="184">
        <v>150</v>
      </c>
    </row>
    <row r="287" spans="2:10" ht="15" x14ac:dyDescent="0.2">
      <c r="B287" s="180">
        <f>B286+1</f>
        <v>44110</v>
      </c>
      <c r="C287" s="24">
        <v>50</v>
      </c>
      <c r="D287" s="9">
        <v>194.5</v>
      </c>
      <c r="E287" s="9">
        <v>530</v>
      </c>
      <c r="F287" s="9">
        <v>0</v>
      </c>
      <c r="G287" s="10">
        <f>SUM(C287:F287)</f>
        <v>774.5</v>
      </c>
      <c r="H287" s="9">
        <v>15</v>
      </c>
      <c r="I287" s="9">
        <v>5</v>
      </c>
      <c r="J287" s="11">
        <v>0</v>
      </c>
    </row>
    <row r="288" spans="2:10" ht="15" x14ac:dyDescent="0.2">
      <c r="B288" s="180">
        <f>B287+1</f>
        <v>44111</v>
      </c>
      <c r="C288" s="24">
        <v>300</v>
      </c>
      <c r="D288" s="9">
        <v>0</v>
      </c>
      <c r="E288" s="9">
        <v>360</v>
      </c>
      <c r="F288" s="9">
        <v>120</v>
      </c>
      <c r="G288" s="10">
        <f>SUM(C288:F288)</f>
        <v>780</v>
      </c>
      <c r="H288" s="9">
        <v>14</v>
      </c>
      <c r="I288" s="9">
        <v>0</v>
      </c>
      <c r="J288" s="11">
        <v>120</v>
      </c>
    </row>
    <row r="289" spans="2:10" ht="15" x14ac:dyDescent="0.2">
      <c r="B289" s="180">
        <f>B288+1</f>
        <v>44112</v>
      </c>
      <c r="C289" s="24">
        <v>150</v>
      </c>
      <c r="D289" s="9">
        <v>219.9</v>
      </c>
      <c r="E289" s="9">
        <v>930</v>
      </c>
      <c r="F289" s="9">
        <v>270</v>
      </c>
      <c r="G289" s="10">
        <f>SUM(C289:F289)</f>
        <v>1569.9</v>
      </c>
      <c r="H289" s="9">
        <v>26</v>
      </c>
      <c r="I289" s="9">
        <v>5</v>
      </c>
      <c r="J289" s="11">
        <v>270</v>
      </c>
    </row>
    <row r="290" spans="2:10" ht="16" thickBot="1" x14ac:dyDescent="0.25">
      <c r="B290" s="180">
        <f>B289+1</f>
        <v>44113</v>
      </c>
      <c r="C290" s="29">
        <v>230</v>
      </c>
      <c r="D290" s="9">
        <v>267.7</v>
      </c>
      <c r="E290" s="9">
        <v>560</v>
      </c>
      <c r="F290" s="9">
        <v>140</v>
      </c>
      <c r="G290" s="10">
        <f>SUM(C290:F290)</f>
        <v>1197.7</v>
      </c>
      <c r="H290" s="9">
        <v>19</v>
      </c>
      <c r="I290" s="9">
        <v>6</v>
      </c>
      <c r="J290" s="11">
        <v>140</v>
      </c>
    </row>
    <row r="291" spans="2:10" x14ac:dyDescent="0.15">
      <c r="B291" s="514"/>
      <c r="C291" s="510">
        <f t="shared" ref="C291:I291" si="78">SUM(C286:C290)</f>
        <v>730</v>
      </c>
      <c r="D291" s="510">
        <f t="shared" si="78"/>
        <v>682.09999999999991</v>
      </c>
      <c r="E291" s="510">
        <f t="shared" si="78"/>
        <v>2950</v>
      </c>
      <c r="F291" s="510">
        <f t="shared" si="78"/>
        <v>680</v>
      </c>
      <c r="G291" s="510">
        <f t="shared" si="78"/>
        <v>5042.1000000000004</v>
      </c>
      <c r="H291" s="506">
        <f t="shared" si="78"/>
        <v>88</v>
      </c>
      <c r="I291" s="506">
        <f t="shared" si="78"/>
        <v>16</v>
      </c>
      <c r="J291" s="510">
        <f>SUM(J286:J290)</f>
        <v>680</v>
      </c>
    </row>
    <row r="292" spans="2:10" ht="14" thickBot="1" x14ac:dyDescent="0.2">
      <c r="B292" s="515"/>
      <c r="C292" s="511"/>
      <c r="D292" s="511"/>
      <c r="E292" s="511"/>
      <c r="F292" s="511"/>
      <c r="G292" s="511"/>
      <c r="H292" s="534"/>
      <c r="I292" s="534"/>
      <c r="J292" s="511"/>
    </row>
    <row r="293" spans="2:10" ht="16" thickBot="1" x14ac:dyDescent="0.25">
      <c r="B293" s="210">
        <f>B290+3</f>
        <v>44116</v>
      </c>
      <c r="C293" s="9">
        <v>240</v>
      </c>
      <c r="D293" s="9">
        <v>141.38</v>
      </c>
      <c r="E293" s="9">
        <v>1050</v>
      </c>
      <c r="F293" s="9">
        <v>0</v>
      </c>
      <c r="G293" s="10">
        <f>SUM(C293:F293)</f>
        <v>1431.38</v>
      </c>
      <c r="H293" s="182">
        <v>24</v>
      </c>
      <c r="I293" s="182">
        <v>2</v>
      </c>
      <c r="J293" s="6">
        <v>0</v>
      </c>
    </row>
    <row r="294" spans="2:10" ht="16" thickBot="1" x14ac:dyDescent="0.25">
      <c r="B294" s="210">
        <f>B293+1</f>
        <v>44117</v>
      </c>
      <c r="C294" s="24">
        <v>0</v>
      </c>
      <c r="D294" s="9">
        <v>70.69</v>
      </c>
      <c r="E294" s="9">
        <v>630</v>
      </c>
      <c r="F294" s="9">
        <v>140</v>
      </c>
      <c r="G294" s="10">
        <f>SUM(C294:F294)</f>
        <v>840.69</v>
      </c>
      <c r="H294" s="182">
        <v>14</v>
      </c>
      <c r="I294" s="182">
        <v>1</v>
      </c>
      <c r="J294" s="6">
        <v>140</v>
      </c>
    </row>
    <row r="295" spans="2:10" ht="16" thickBot="1" x14ac:dyDescent="0.25">
      <c r="B295" s="210">
        <f>B294+1</f>
        <v>44118</v>
      </c>
      <c r="C295" s="24">
        <v>0</v>
      </c>
      <c r="D295" s="9">
        <v>0</v>
      </c>
      <c r="E295" s="9">
        <v>900</v>
      </c>
      <c r="F295" s="9">
        <v>50</v>
      </c>
      <c r="G295" s="10">
        <f>SUM(C295:F295)</f>
        <v>950</v>
      </c>
      <c r="H295" s="182">
        <v>17</v>
      </c>
      <c r="I295" s="182">
        <v>0</v>
      </c>
      <c r="J295" s="6">
        <v>50</v>
      </c>
    </row>
    <row r="296" spans="2:10" ht="16" thickBot="1" x14ac:dyDescent="0.25">
      <c r="B296" s="210">
        <f>B295+1</f>
        <v>44119</v>
      </c>
      <c r="C296" s="24">
        <v>170</v>
      </c>
      <c r="D296" s="9">
        <v>38.9</v>
      </c>
      <c r="E296" s="9">
        <v>1150</v>
      </c>
      <c r="F296" s="9">
        <v>120</v>
      </c>
      <c r="G296" s="10">
        <f>SUM(C296:F296)</f>
        <v>1478.9</v>
      </c>
      <c r="H296" s="182">
        <v>26</v>
      </c>
      <c r="I296" s="182">
        <v>1</v>
      </c>
      <c r="J296" s="6">
        <v>130</v>
      </c>
    </row>
    <row r="297" spans="2:10" ht="16" thickBot="1" x14ac:dyDescent="0.25">
      <c r="B297" s="210">
        <f>B296+1</f>
        <v>44120</v>
      </c>
      <c r="C297" s="24">
        <v>90</v>
      </c>
      <c r="D297" s="9">
        <v>280.97000000000003</v>
      </c>
      <c r="E297" s="9">
        <v>650</v>
      </c>
      <c r="F297" s="9">
        <v>50</v>
      </c>
      <c r="G297" s="10">
        <f>SUM(C297:F297)</f>
        <v>1070.97</v>
      </c>
      <c r="H297" s="182">
        <v>16</v>
      </c>
      <c r="I297" s="182">
        <v>5</v>
      </c>
      <c r="J297" s="6">
        <v>50</v>
      </c>
    </row>
    <row r="298" spans="2:10" x14ac:dyDescent="0.15">
      <c r="B298" s="514"/>
      <c r="C298" s="508">
        <f>SUM(C293:C297)</f>
        <v>500</v>
      </c>
      <c r="D298" s="508">
        <f>SUM(D293:D297)</f>
        <v>531.94000000000005</v>
      </c>
      <c r="E298" s="508">
        <f t="shared" ref="E298:J298" si="79">SUM(E293:E297)</f>
        <v>4380</v>
      </c>
      <c r="F298" s="508">
        <f t="shared" si="79"/>
        <v>360</v>
      </c>
      <c r="G298" s="508">
        <f t="shared" si="79"/>
        <v>5771.9400000000005</v>
      </c>
      <c r="H298" s="520">
        <f t="shared" si="79"/>
        <v>97</v>
      </c>
      <c r="I298" s="520">
        <f t="shared" si="79"/>
        <v>9</v>
      </c>
      <c r="J298" s="510">
        <f t="shared" si="79"/>
        <v>370</v>
      </c>
    </row>
    <row r="299" spans="2:10" ht="14" thickBot="1" x14ac:dyDescent="0.2">
      <c r="B299" s="515"/>
      <c r="C299" s="509"/>
      <c r="D299" s="509"/>
      <c r="E299" s="509"/>
      <c r="F299" s="509"/>
      <c r="G299" s="509"/>
      <c r="H299" s="533"/>
      <c r="I299" s="533"/>
      <c r="J299" s="511"/>
    </row>
    <row r="300" spans="2:10" ht="15" x14ac:dyDescent="0.2">
      <c r="B300" s="212">
        <f>B297+3</f>
        <v>44123</v>
      </c>
      <c r="C300" s="24">
        <v>240</v>
      </c>
      <c r="D300" s="24">
        <v>227.01</v>
      </c>
      <c r="E300" s="24">
        <v>1160</v>
      </c>
      <c r="F300" s="24">
        <v>150</v>
      </c>
      <c r="G300" s="30">
        <f>SUM(C300:F300)</f>
        <v>1777.01</v>
      </c>
      <c r="H300" s="181">
        <v>33</v>
      </c>
      <c r="I300" s="184">
        <v>6</v>
      </c>
      <c r="J300" s="6">
        <v>140</v>
      </c>
    </row>
    <row r="301" spans="2:10" ht="15" x14ac:dyDescent="0.2">
      <c r="B301" s="213">
        <f>B300+1</f>
        <v>44124</v>
      </c>
      <c r="C301" s="24">
        <v>120</v>
      </c>
      <c r="D301" s="24">
        <v>187.39</v>
      </c>
      <c r="E301" s="24">
        <v>860</v>
      </c>
      <c r="F301" s="24">
        <v>50</v>
      </c>
      <c r="G301" s="30">
        <f>SUM(C301:F301)</f>
        <v>1217.3899999999999</v>
      </c>
      <c r="H301" s="24">
        <v>21</v>
      </c>
      <c r="I301" s="24">
        <v>4</v>
      </c>
      <c r="J301" s="6">
        <v>50</v>
      </c>
    </row>
    <row r="302" spans="2:10" ht="15" x14ac:dyDescent="0.2">
      <c r="B302" s="213">
        <f>B301+1</f>
        <v>44125</v>
      </c>
      <c r="C302" s="75"/>
      <c r="D302" s="75"/>
      <c r="E302" s="75"/>
      <c r="F302" s="75"/>
      <c r="G302" s="168">
        <f>SUM(C302:F302)</f>
        <v>0</v>
      </c>
      <c r="H302" s="75"/>
      <c r="I302" s="75"/>
      <c r="J302" s="42"/>
    </row>
    <row r="303" spans="2:10" ht="15" x14ac:dyDescent="0.2">
      <c r="B303" s="213">
        <f>B302+1</f>
        <v>44126</v>
      </c>
      <c r="C303" s="75"/>
      <c r="D303" s="75"/>
      <c r="E303" s="75"/>
      <c r="F303" s="75"/>
      <c r="G303" s="168">
        <f>SUM(C303:F303)</f>
        <v>0</v>
      </c>
      <c r="H303" s="75"/>
      <c r="I303" s="75"/>
      <c r="J303" s="42"/>
    </row>
    <row r="304" spans="2:10" ht="16" thickBot="1" x14ac:dyDescent="0.25">
      <c r="B304" s="213">
        <f>B303+1</f>
        <v>44127</v>
      </c>
      <c r="C304" s="167"/>
      <c r="D304" s="167"/>
      <c r="E304" s="167"/>
      <c r="F304" s="167"/>
      <c r="G304" s="169">
        <f>SUM(C304:F304)</f>
        <v>0</v>
      </c>
      <c r="H304" s="167"/>
      <c r="I304" s="167"/>
      <c r="J304" s="236"/>
    </row>
    <row r="305" spans="2:10" x14ac:dyDescent="0.15">
      <c r="B305" s="514"/>
      <c r="C305" s="508">
        <f t="shared" ref="C305:J305" si="80">SUM(C300:C304)</f>
        <v>360</v>
      </c>
      <c r="D305" s="508">
        <f t="shared" si="80"/>
        <v>414.4</v>
      </c>
      <c r="E305" s="508">
        <f t="shared" si="80"/>
        <v>2020</v>
      </c>
      <c r="F305" s="508">
        <f t="shared" si="80"/>
        <v>200</v>
      </c>
      <c r="G305" s="508">
        <f t="shared" si="80"/>
        <v>2994.3999999999996</v>
      </c>
      <c r="H305" s="520">
        <f t="shared" si="80"/>
        <v>54</v>
      </c>
      <c r="I305" s="520">
        <f t="shared" si="80"/>
        <v>10</v>
      </c>
      <c r="J305" s="510">
        <f t="shared" si="80"/>
        <v>190</v>
      </c>
    </row>
    <row r="306" spans="2:10" ht="14" thickBot="1" x14ac:dyDescent="0.2">
      <c r="B306" s="515"/>
      <c r="C306" s="509"/>
      <c r="D306" s="509"/>
      <c r="E306" s="509"/>
      <c r="F306" s="509"/>
      <c r="G306" s="509"/>
      <c r="H306" s="533"/>
      <c r="I306" s="533"/>
      <c r="J306" s="511"/>
    </row>
    <row r="307" spans="2:10" ht="15" x14ac:dyDescent="0.2">
      <c r="B307" s="213">
        <f>B304+3</f>
        <v>44130</v>
      </c>
      <c r="C307" s="24">
        <v>140</v>
      </c>
      <c r="D307" s="24">
        <v>116.7</v>
      </c>
      <c r="E307" s="24">
        <v>740</v>
      </c>
      <c r="F307" s="24">
        <v>200</v>
      </c>
      <c r="G307" s="30">
        <f>SUM(C307:F307)</f>
        <v>1196.7</v>
      </c>
      <c r="H307" s="181">
        <v>25</v>
      </c>
      <c r="I307" s="184">
        <v>3</v>
      </c>
      <c r="J307" s="6">
        <v>200</v>
      </c>
    </row>
    <row r="308" spans="2:10" ht="15" x14ac:dyDescent="0.2">
      <c r="B308" s="213">
        <f>B307+1</f>
        <v>44131</v>
      </c>
      <c r="C308" s="24">
        <v>140</v>
      </c>
      <c r="D308" s="24">
        <v>219.18</v>
      </c>
      <c r="E308" s="24">
        <v>1029.31</v>
      </c>
      <c r="F308" s="24">
        <v>50</v>
      </c>
      <c r="G308" s="30">
        <f>SUM(C308:F308)</f>
        <v>1438.49</v>
      </c>
      <c r="H308" s="24">
        <v>25</v>
      </c>
      <c r="I308" s="24">
        <v>4</v>
      </c>
      <c r="J308" s="6">
        <v>50</v>
      </c>
    </row>
    <row r="309" spans="2:10" ht="15" x14ac:dyDescent="0.2">
      <c r="B309" s="213">
        <f>B308+1</f>
        <v>44132</v>
      </c>
      <c r="C309" s="24">
        <v>240</v>
      </c>
      <c r="D309" s="24">
        <v>181.47</v>
      </c>
      <c r="E309" s="24">
        <v>540</v>
      </c>
      <c r="F309" s="24">
        <v>18.84</v>
      </c>
      <c r="G309" s="30">
        <f t="shared" ref="G309:G311" si="81">SUM(C309:F309)</f>
        <v>980.31000000000006</v>
      </c>
      <c r="H309" s="24">
        <v>18</v>
      </c>
      <c r="I309" s="24">
        <v>3</v>
      </c>
      <c r="J309" s="6">
        <v>20</v>
      </c>
    </row>
    <row r="310" spans="2:10" ht="15" x14ac:dyDescent="0.2">
      <c r="B310" s="213">
        <f>B309+1</f>
        <v>44133</v>
      </c>
      <c r="C310" s="24">
        <v>119.31</v>
      </c>
      <c r="D310" s="24">
        <v>258.08</v>
      </c>
      <c r="E310" s="24">
        <v>830</v>
      </c>
      <c r="F310" s="24">
        <v>100</v>
      </c>
      <c r="G310" s="30">
        <f t="shared" si="81"/>
        <v>1307.3899999999999</v>
      </c>
      <c r="H310" s="24">
        <v>26</v>
      </c>
      <c r="I310" s="24">
        <v>5</v>
      </c>
      <c r="J310" s="6">
        <v>110</v>
      </c>
    </row>
    <row r="311" spans="2:10" ht="16" thickBot="1" x14ac:dyDescent="0.25">
      <c r="B311" s="213">
        <f>B310+1</f>
        <v>44134</v>
      </c>
      <c r="C311" s="24">
        <v>190</v>
      </c>
      <c r="D311" s="24">
        <v>68.900000000000006</v>
      </c>
      <c r="E311" s="24">
        <v>1120</v>
      </c>
      <c r="F311" s="24">
        <v>140</v>
      </c>
      <c r="G311" s="30">
        <f t="shared" si="81"/>
        <v>1518.9</v>
      </c>
      <c r="H311" s="24">
        <v>24</v>
      </c>
      <c r="I311" s="24">
        <v>2</v>
      </c>
      <c r="J311" s="6">
        <v>130</v>
      </c>
    </row>
    <row r="312" spans="2:10" x14ac:dyDescent="0.15">
      <c r="B312" s="514"/>
      <c r="C312" s="508">
        <f t="shared" ref="C312:J312" si="82">SUM(C307:C311)</f>
        <v>829.31</v>
      </c>
      <c r="D312" s="508">
        <f t="shared" si="82"/>
        <v>844.33</v>
      </c>
      <c r="E312" s="508">
        <f t="shared" si="82"/>
        <v>4259.3099999999995</v>
      </c>
      <c r="F312" s="508">
        <f t="shared" si="82"/>
        <v>508.84</v>
      </c>
      <c r="G312" s="508">
        <f t="shared" si="82"/>
        <v>6441.7899999999991</v>
      </c>
      <c r="H312" s="421">
        <f t="shared" si="82"/>
        <v>118</v>
      </c>
      <c r="I312" s="421">
        <f t="shared" si="82"/>
        <v>17</v>
      </c>
      <c r="J312" s="471">
        <f t="shared" si="82"/>
        <v>510</v>
      </c>
    </row>
    <row r="313" spans="2:10" ht="14" thickBot="1" x14ac:dyDescent="0.2">
      <c r="B313" s="515"/>
      <c r="C313" s="509"/>
      <c r="D313" s="509"/>
      <c r="E313" s="509"/>
      <c r="F313" s="509"/>
      <c r="G313" s="509"/>
      <c r="H313" s="521"/>
      <c r="I313" s="521"/>
      <c r="J313" s="511"/>
    </row>
    <row r="314" spans="2:10" ht="15" x14ac:dyDescent="0.2">
      <c r="B314" s="180">
        <v>44137</v>
      </c>
      <c r="C314" s="237">
        <v>50</v>
      </c>
      <c r="D314" s="238">
        <v>158.11000000000001</v>
      </c>
      <c r="E314" s="238">
        <v>310</v>
      </c>
      <c r="F314" s="238">
        <v>90</v>
      </c>
      <c r="G314" s="239">
        <f>SUM(C314:F314)</f>
        <v>608.11</v>
      </c>
      <c r="H314" s="182">
        <v>12</v>
      </c>
      <c r="I314" s="182">
        <v>4</v>
      </c>
      <c r="J314" s="240">
        <v>90</v>
      </c>
    </row>
    <row r="315" spans="2:10" ht="15" x14ac:dyDescent="0.2">
      <c r="B315" s="180">
        <f t="shared" ref="B315:B325" si="83">B314+1</f>
        <v>44138</v>
      </c>
      <c r="C315" s="241">
        <v>100</v>
      </c>
      <c r="D315" s="242">
        <v>180.28</v>
      </c>
      <c r="E315" s="242">
        <v>750</v>
      </c>
      <c r="F315" s="242">
        <v>50</v>
      </c>
      <c r="G315" s="239">
        <f>SUM(C315:F315)</f>
        <v>1080.28</v>
      </c>
      <c r="H315" s="176">
        <v>17</v>
      </c>
      <c r="I315" s="176">
        <v>3</v>
      </c>
      <c r="J315" s="243">
        <v>50</v>
      </c>
    </row>
    <row r="316" spans="2:10" ht="15" x14ac:dyDescent="0.2">
      <c r="B316" s="180">
        <f t="shared" si="83"/>
        <v>44139</v>
      </c>
      <c r="C316" s="241">
        <v>50</v>
      </c>
      <c r="D316" s="242">
        <v>155.6</v>
      </c>
      <c r="E316" s="242">
        <v>270</v>
      </c>
      <c r="F316" s="242">
        <v>50</v>
      </c>
      <c r="G316" s="239">
        <f>SUM(C316:F316)</f>
        <v>525.6</v>
      </c>
      <c r="H316" s="176">
        <v>11</v>
      </c>
      <c r="I316" s="176">
        <v>4</v>
      </c>
      <c r="J316" s="243">
        <v>50</v>
      </c>
    </row>
    <row r="317" spans="2:10" ht="15" x14ac:dyDescent="0.2">
      <c r="B317" s="180">
        <f t="shared" si="83"/>
        <v>44140</v>
      </c>
      <c r="C317" s="244"/>
      <c r="D317" s="245"/>
      <c r="E317" s="245"/>
      <c r="F317" s="245"/>
      <c r="G317" s="246">
        <f>SUM(C317:F317)</f>
        <v>0</v>
      </c>
      <c r="H317" s="178"/>
      <c r="I317" s="178"/>
      <c r="J317" s="247"/>
    </row>
    <row r="318" spans="2:10" ht="16" thickBot="1" x14ac:dyDescent="0.25">
      <c r="B318" s="180">
        <f t="shared" si="83"/>
        <v>44141</v>
      </c>
      <c r="C318" s="241">
        <v>240</v>
      </c>
      <c r="D318" s="242">
        <v>190.62</v>
      </c>
      <c r="E318" s="242">
        <v>800</v>
      </c>
      <c r="F318" s="242">
        <v>0</v>
      </c>
      <c r="G318" s="239">
        <f>SUM(C318:F318)</f>
        <v>1230.6199999999999</v>
      </c>
      <c r="H318" s="176">
        <v>24</v>
      </c>
      <c r="I318" s="176">
        <v>5</v>
      </c>
      <c r="J318" s="243">
        <v>0</v>
      </c>
    </row>
    <row r="319" spans="2:10" x14ac:dyDescent="0.15">
      <c r="B319" s="531"/>
      <c r="C319" s="524">
        <f t="shared" ref="C319:J319" si="84">SUM(C314:C318)</f>
        <v>440</v>
      </c>
      <c r="D319" s="524">
        <f t="shared" si="84"/>
        <v>684.61</v>
      </c>
      <c r="E319" s="524">
        <f t="shared" si="84"/>
        <v>2130</v>
      </c>
      <c r="F319" s="524">
        <f t="shared" si="84"/>
        <v>190</v>
      </c>
      <c r="G319" s="524">
        <f t="shared" si="84"/>
        <v>3444.6099999999997</v>
      </c>
      <c r="H319" s="518">
        <f t="shared" si="84"/>
        <v>64</v>
      </c>
      <c r="I319" s="518">
        <f>SUM(I314:I318)</f>
        <v>16</v>
      </c>
      <c r="J319" s="524">
        <f t="shared" si="84"/>
        <v>190</v>
      </c>
    </row>
    <row r="320" spans="2:10" ht="14" thickBot="1" x14ac:dyDescent="0.2">
      <c r="B320" s="532"/>
      <c r="C320" s="526"/>
      <c r="D320" s="526"/>
      <c r="E320" s="526"/>
      <c r="F320" s="526"/>
      <c r="G320" s="526"/>
      <c r="H320" s="519"/>
      <c r="I320" s="519"/>
      <c r="J320" s="526"/>
    </row>
    <row r="321" spans="2:10" ht="15" x14ac:dyDescent="0.2">
      <c r="B321" s="174">
        <f>B318+3</f>
        <v>44144</v>
      </c>
      <c r="C321" s="14">
        <v>210</v>
      </c>
      <c r="D321" s="15">
        <v>468.36</v>
      </c>
      <c r="E321" s="15">
        <v>840</v>
      </c>
      <c r="F321" s="15">
        <v>150</v>
      </c>
      <c r="G321" s="32">
        <f>SUM(C321:F321)</f>
        <v>1668.3600000000001</v>
      </c>
      <c r="H321" s="176">
        <v>23</v>
      </c>
      <c r="I321" s="176">
        <v>9</v>
      </c>
      <c r="J321" s="119">
        <v>150</v>
      </c>
    </row>
    <row r="322" spans="2:10" ht="15" x14ac:dyDescent="0.2">
      <c r="B322" s="174">
        <f t="shared" si="83"/>
        <v>44145</v>
      </c>
      <c r="C322" s="14">
        <v>50</v>
      </c>
      <c r="D322" s="15">
        <v>155.6</v>
      </c>
      <c r="E322" s="15">
        <v>750</v>
      </c>
      <c r="F322" s="15">
        <v>70</v>
      </c>
      <c r="G322" s="32">
        <f>SUM(C322:F322)</f>
        <v>1025.5999999999999</v>
      </c>
      <c r="H322" s="176">
        <v>17</v>
      </c>
      <c r="I322" s="176">
        <v>4</v>
      </c>
      <c r="J322" s="119">
        <v>70</v>
      </c>
    </row>
    <row r="323" spans="2:10" ht="15" x14ac:dyDescent="0.2">
      <c r="B323" s="174">
        <f t="shared" si="83"/>
        <v>44146</v>
      </c>
      <c r="C323" s="115"/>
      <c r="D323" s="116"/>
      <c r="E323" s="116"/>
      <c r="F323" s="116"/>
      <c r="G323" s="117">
        <f t="shared" ref="G323:G325" si="85">SUM(C323:F323)</f>
        <v>0</v>
      </c>
      <c r="H323" s="178"/>
      <c r="I323" s="178"/>
      <c r="J323" s="118"/>
    </row>
    <row r="324" spans="2:10" ht="15" x14ac:dyDescent="0.2">
      <c r="B324" s="174">
        <f t="shared" si="83"/>
        <v>44147</v>
      </c>
      <c r="C324" s="14">
        <v>360</v>
      </c>
      <c r="D324" s="15">
        <v>189.9</v>
      </c>
      <c r="E324" s="15">
        <v>1319.31</v>
      </c>
      <c r="F324" s="15">
        <v>50</v>
      </c>
      <c r="G324" s="32">
        <f t="shared" si="85"/>
        <v>1919.21</v>
      </c>
      <c r="H324" s="176">
        <v>29</v>
      </c>
      <c r="I324" s="176">
        <v>4</v>
      </c>
      <c r="J324" s="119">
        <v>50</v>
      </c>
    </row>
    <row r="325" spans="2:10" ht="16" thickBot="1" x14ac:dyDescent="0.25">
      <c r="B325" s="174">
        <f t="shared" si="83"/>
        <v>44148</v>
      </c>
      <c r="C325" s="14">
        <v>220</v>
      </c>
      <c r="D325" s="15">
        <v>187.39</v>
      </c>
      <c r="E325" s="15">
        <v>980</v>
      </c>
      <c r="F325" s="15">
        <v>50</v>
      </c>
      <c r="G325" s="32">
        <f t="shared" si="85"/>
        <v>1437.3899999999999</v>
      </c>
      <c r="H325" s="176">
        <v>25</v>
      </c>
      <c r="I325" s="176">
        <v>4</v>
      </c>
      <c r="J325" s="119">
        <v>50</v>
      </c>
    </row>
    <row r="326" spans="2:10" x14ac:dyDescent="0.15">
      <c r="B326" s="514"/>
      <c r="C326" s="529">
        <f>SUM(C321:C325)</f>
        <v>840</v>
      </c>
      <c r="D326" s="529">
        <f t="shared" ref="D326:J326" si="86">SUM(D321:D325)</f>
        <v>1001.25</v>
      </c>
      <c r="E326" s="529">
        <f t="shared" si="86"/>
        <v>3889.31</v>
      </c>
      <c r="F326" s="529">
        <f t="shared" si="86"/>
        <v>320</v>
      </c>
      <c r="G326" s="527">
        <f t="shared" si="86"/>
        <v>6050.5599999999995</v>
      </c>
      <c r="H326" s="522">
        <f t="shared" si="86"/>
        <v>94</v>
      </c>
      <c r="I326" s="518">
        <f t="shared" si="86"/>
        <v>21</v>
      </c>
      <c r="J326" s="524">
        <f t="shared" si="86"/>
        <v>320</v>
      </c>
    </row>
    <row r="327" spans="2:10" ht="14" thickBot="1" x14ac:dyDescent="0.2">
      <c r="B327" s="515"/>
      <c r="C327" s="530"/>
      <c r="D327" s="530"/>
      <c r="E327" s="530"/>
      <c r="F327" s="530"/>
      <c r="G327" s="528"/>
      <c r="H327" s="483"/>
      <c r="I327" s="519"/>
      <c r="J327" s="525"/>
    </row>
    <row r="328" spans="2:10" ht="15" x14ac:dyDescent="0.2">
      <c r="B328" s="180">
        <f>B325+3</f>
        <v>44151</v>
      </c>
      <c r="C328" s="237">
        <v>190</v>
      </c>
      <c r="D328" s="238">
        <v>0</v>
      </c>
      <c r="E328" s="238">
        <v>670</v>
      </c>
      <c r="F328" s="238">
        <v>0</v>
      </c>
      <c r="G328" s="33">
        <f>SUM(C328:F328)</f>
        <v>860</v>
      </c>
      <c r="H328" s="6">
        <v>12</v>
      </c>
      <c r="I328" s="6">
        <v>0</v>
      </c>
      <c r="J328" s="240">
        <v>0</v>
      </c>
    </row>
    <row r="329" spans="2:10" ht="15" x14ac:dyDescent="0.2">
      <c r="B329" s="180">
        <f>B328+1</f>
        <v>44152</v>
      </c>
      <c r="C329" s="14">
        <v>240</v>
      </c>
      <c r="D329" s="15">
        <v>258.08</v>
      </c>
      <c r="E329" s="15">
        <v>870</v>
      </c>
      <c r="F329" s="15">
        <v>50</v>
      </c>
      <c r="G329" s="33">
        <f>SUM(C329:F329)</f>
        <v>1418.08</v>
      </c>
      <c r="H329" s="176">
        <v>25</v>
      </c>
      <c r="I329" s="176">
        <v>5</v>
      </c>
      <c r="J329" s="120">
        <v>50</v>
      </c>
    </row>
    <row r="330" spans="2:10" ht="15" x14ac:dyDescent="0.2">
      <c r="B330" s="180">
        <f>B329+1</f>
        <v>44153</v>
      </c>
      <c r="C330" s="14">
        <v>140</v>
      </c>
      <c r="D330" s="15">
        <v>77.8</v>
      </c>
      <c r="E330" s="15">
        <v>420</v>
      </c>
      <c r="F330" s="15">
        <v>0</v>
      </c>
      <c r="G330" s="33">
        <f>SUM(C330:F330)</f>
        <v>637.79999999999995</v>
      </c>
      <c r="H330" s="176">
        <v>13</v>
      </c>
      <c r="I330" s="176">
        <v>2</v>
      </c>
      <c r="J330" s="120">
        <v>0</v>
      </c>
    </row>
    <row r="331" spans="2:10" ht="15" x14ac:dyDescent="0.2">
      <c r="B331" s="180">
        <f>B330+1</f>
        <v>44154</v>
      </c>
      <c r="C331" s="14">
        <v>140</v>
      </c>
      <c r="D331" s="15">
        <v>267.7</v>
      </c>
      <c r="E331" s="15">
        <v>870</v>
      </c>
      <c r="F331" s="15">
        <v>249.31</v>
      </c>
      <c r="G331" s="33">
        <f>SUM(C331:F331)</f>
        <v>1527.01</v>
      </c>
      <c r="H331" s="176">
        <v>29</v>
      </c>
      <c r="I331" s="176">
        <v>6</v>
      </c>
      <c r="J331" s="120">
        <v>250</v>
      </c>
    </row>
    <row r="332" spans="2:10" ht="16" thickBot="1" x14ac:dyDescent="0.25">
      <c r="B332" s="180">
        <f>B331+1</f>
        <v>44155</v>
      </c>
      <c r="C332" s="14">
        <v>0</v>
      </c>
      <c r="D332" s="15">
        <v>438.36</v>
      </c>
      <c r="E332" s="15">
        <v>590</v>
      </c>
      <c r="F332" s="15">
        <v>210</v>
      </c>
      <c r="G332" s="33">
        <f>SUM(C332:F332)</f>
        <v>1238.3600000000001</v>
      </c>
      <c r="H332" s="176">
        <v>24</v>
      </c>
      <c r="I332" s="176">
        <v>8</v>
      </c>
      <c r="J332" s="121">
        <v>210</v>
      </c>
    </row>
    <row r="333" spans="2:10" x14ac:dyDescent="0.15">
      <c r="B333" s="514"/>
      <c r="C333" s="529">
        <f t="shared" ref="C333:I333" si="87">SUM(C328:C332)</f>
        <v>710</v>
      </c>
      <c r="D333" s="529">
        <f t="shared" si="87"/>
        <v>1041.94</v>
      </c>
      <c r="E333" s="529">
        <f t="shared" si="87"/>
        <v>3420</v>
      </c>
      <c r="F333" s="529">
        <f t="shared" si="87"/>
        <v>509.31</v>
      </c>
      <c r="G333" s="527">
        <f t="shared" si="87"/>
        <v>5681.25</v>
      </c>
      <c r="H333" s="522">
        <f t="shared" si="87"/>
        <v>103</v>
      </c>
      <c r="I333" s="518">
        <f t="shared" si="87"/>
        <v>21</v>
      </c>
      <c r="J333" s="524">
        <f>SUM(J328:J332)</f>
        <v>510</v>
      </c>
    </row>
    <row r="334" spans="2:10" ht="14" thickBot="1" x14ac:dyDescent="0.2">
      <c r="B334" s="515"/>
      <c r="C334" s="530"/>
      <c r="D334" s="530"/>
      <c r="E334" s="530"/>
      <c r="F334" s="530"/>
      <c r="G334" s="528"/>
      <c r="H334" s="455"/>
      <c r="I334" s="523"/>
      <c r="J334" s="525"/>
    </row>
    <row r="335" spans="2:10" ht="15" x14ac:dyDescent="0.2">
      <c r="B335" s="180">
        <f>B332+3</f>
        <v>44158</v>
      </c>
      <c r="C335" s="237">
        <v>90</v>
      </c>
      <c r="D335" s="238">
        <v>109.59</v>
      </c>
      <c r="E335" s="238">
        <v>1120</v>
      </c>
      <c r="F335" s="240">
        <v>120</v>
      </c>
      <c r="G335" s="122">
        <f>SUM(C335:F335)</f>
        <v>1439.59</v>
      </c>
      <c r="H335" s="181">
        <v>25</v>
      </c>
      <c r="I335" s="182">
        <v>2</v>
      </c>
      <c r="J335" s="240">
        <v>120</v>
      </c>
    </row>
    <row r="336" spans="2:10" ht="15" x14ac:dyDescent="0.2">
      <c r="B336" s="180">
        <f>B335+1</f>
        <v>44159</v>
      </c>
      <c r="C336" s="241">
        <v>0</v>
      </c>
      <c r="D336" s="242">
        <v>155.6</v>
      </c>
      <c r="E336" s="242">
        <v>610</v>
      </c>
      <c r="F336" s="243">
        <v>50</v>
      </c>
      <c r="G336" s="122">
        <f>SUM(C336:F336)</f>
        <v>815.6</v>
      </c>
      <c r="H336" s="187">
        <v>14</v>
      </c>
      <c r="I336" s="176">
        <v>4</v>
      </c>
      <c r="J336" s="243">
        <v>60</v>
      </c>
    </row>
    <row r="337" spans="2:10" ht="15" x14ac:dyDescent="0.2">
      <c r="B337" s="180">
        <f>B336+1</f>
        <v>44160</v>
      </c>
      <c r="C337" s="248">
        <v>50</v>
      </c>
      <c r="D337" s="249">
        <v>327.45</v>
      </c>
      <c r="E337" s="249">
        <v>748.84</v>
      </c>
      <c r="F337" s="250">
        <v>70</v>
      </c>
      <c r="G337" s="122">
        <f>SUM(C337:F337)</f>
        <v>1196.29</v>
      </c>
      <c r="H337" s="251">
        <v>21</v>
      </c>
      <c r="I337" s="205">
        <v>6</v>
      </c>
      <c r="J337" s="250">
        <v>80</v>
      </c>
    </row>
    <row r="338" spans="2:10" ht="15" x14ac:dyDescent="0.2">
      <c r="B338" s="180">
        <f>B337+1</f>
        <v>44161</v>
      </c>
      <c r="C338" s="248">
        <v>410</v>
      </c>
      <c r="D338" s="249">
        <v>268.67</v>
      </c>
      <c r="E338" s="249">
        <v>680</v>
      </c>
      <c r="F338" s="250">
        <v>270.51</v>
      </c>
      <c r="G338" s="122">
        <f>SUM(C338:F338)</f>
        <v>1629.18</v>
      </c>
      <c r="H338" s="251">
        <v>25</v>
      </c>
      <c r="I338" s="205">
        <v>5</v>
      </c>
      <c r="J338" s="250">
        <v>290</v>
      </c>
    </row>
    <row r="339" spans="2:10" ht="16" thickBot="1" x14ac:dyDescent="0.25">
      <c r="B339" s="180">
        <f>B338+1</f>
        <v>44162</v>
      </c>
      <c r="C339" s="248">
        <v>230</v>
      </c>
      <c r="D339" s="249">
        <v>296.98</v>
      </c>
      <c r="E339" s="249">
        <v>530</v>
      </c>
      <c r="F339" s="250">
        <v>170</v>
      </c>
      <c r="G339" s="122">
        <f>SUM(C339:F339)</f>
        <v>1226.98</v>
      </c>
      <c r="H339" s="251">
        <v>21</v>
      </c>
      <c r="I339" s="205">
        <v>6</v>
      </c>
      <c r="J339" s="250">
        <v>170</v>
      </c>
    </row>
    <row r="340" spans="2:10" x14ac:dyDescent="0.15">
      <c r="B340" s="514"/>
      <c r="C340" s="484">
        <f>SUM(C335:C339)</f>
        <v>780</v>
      </c>
      <c r="D340" s="484">
        <f>SUM(D335:D339)</f>
        <v>1158.29</v>
      </c>
      <c r="E340" s="484">
        <f>SUM(E335:E339)</f>
        <v>3688.84</v>
      </c>
      <c r="F340" s="484">
        <f>SUM(F335:F339)</f>
        <v>680.51</v>
      </c>
      <c r="G340" s="527">
        <f>SUM(G334:G339)</f>
        <v>6307.6399999999994</v>
      </c>
      <c r="H340" s="485">
        <f>SUM(H335:H339)</f>
        <v>106</v>
      </c>
      <c r="I340" s="485">
        <f>SUM(I335:I339)</f>
        <v>23</v>
      </c>
      <c r="J340" s="484">
        <f>SUM(J335:J339)</f>
        <v>720</v>
      </c>
    </row>
    <row r="341" spans="2:10" ht="14" thickBot="1" x14ac:dyDescent="0.2">
      <c r="B341" s="515"/>
      <c r="C341" s="526"/>
      <c r="D341" s="526"/>
      <c r="E341" s="526"/>
      <c r="F341" s="526"/>
      <c r="G341" s="528"/>
      <c r="H341" s="519"/>
      <c r="I341" s="519"/>
      <c r="J341" s="526"/>
    </row>
    <row r="342" spans="2:10" ht="15" x14ac:dyDescent="0.2">
      <c r="B342" s="180">
        <f>B339+3</f>
        <v>44165</v>
      </c>
      <c r="C342" s="6">
        <v>0</v>
      </c>
      <c r="D342" s="6">
        <v>70.69</v>
      </c>
      <c r="E342" s="6">
        <v>610</v>
      </c>
      <c r="F342" s="6">
        <v>150</v>
      </c>
      <c r="G342" s="8">
        <f>SUM(C342:F342)</f>
        <v>830.69</v>
      </c>
      <c r="H342" s="6">
        <v>14</v>
      </c>
      <c r="I342" s="6">
        <v>1</v>
      </c>
      <c r="J342" s="7">
        <v>150</v>
      </c>
    </row>
    <row r="343" spans="2:10" ht="15" x14ac:dyDescent="0.2">
      <c r="B343" s="174">
        <v>44166</v>
      </c>
      <c r="C343" s="252">
        <v>50</v>
      </c>
      <c r="D343" s="176">
        <v>272.29000000000002</v>
      </c>
      <c r="E343" s="176">
        <v>670</v>
      </c>
      <c r="F343" s="176">
        <v>50</v>
      </c>
      <c r="G343" s="8">
        <f>SUM(C343:F343)</f>
        <v>1042.29</v>
      </c>
      <c r="H343" s="176">
        <v>17</v>
      </c>
      <c r="I343" s="176">
        <v>6</v>
      </c>
      <c r="J343" s="177">
        <v>50</v>
      </c>
    </row>
    <row r="344" spans="2:10" ht="15" x14ac:dyDescent="0.2">
      <c r="B344" s="174">
        <f>B343+1</f>
        <v>44167</v>
      </c>
      <c r="C344" s="252">
        <v>120</v>
      </c>
      <c r="D344" s="176">
        <v>116.7</v>
      </c>
      <c r="E344" s="176">
        <v>270</v>
      </c>
      <c r="F344" s="176">
        <v>50</v>
      </c>
      <c r="G344" s="8">
        <f>SUM(C344:F344)</f>
        <v>556.70000000000005</v>
      </c>
      <c r="H344" s="176">
        <v>11</v>
      </c>
      <c r="I344" s="176">
        <v>3</v>
      </c>
      <c r="J344" s="177">
        <v>50</v>
      </c>
    </row>
    <row r="345" spans="2:10" ht="15" x14ac:dyDescent="0.2">
      <c r="B345" s="174">
        <f>B344+1</f>
        <v>44168</v>
      </c>
      <c r="C345" s="176">
        <v>100</v>
      </c>
      <c r="D345" s="176">
        <v>445.47</v>
      </c>
      <c r="E345" s="176">
        <v>669.31</v>
      </c>
      <c r="F345" s="176">
        <v>240</v>
      </c>
      <c r="G345" s="8">
        <f>SUM(C345:F345)</f>
        <v>1454.78</v>
      </c>
      <c r="H345" s="176">
        <v>26</v>
      </c>
      <c r="I345" s="176">
        <v>9</v>
      </c>
      <c r="J345" s="177">
        <v>240</v>
      </c>
    </row>
    <row r="346" spans="2:10" ht="16" thickBot="1" x14ac:dyDescent="0.25">
      <c r="B346" s="174">
        <f>B345+1</f>
        <v>44169</v>
      </c>
      <c r="C346" s="176">
        <v>270</v>
      </c>
      <c r="D346" s="176">
        <v>141.38</v>
      </c>
      <c r="E346" s="176">
        <v>950</v>
      </c>
      <c r="F346" s="176">
        <v>50</v>
      </c>
      <c r="G346" s="4">
        <f>SUM(C346:F346)</f>
        <v>1411.38</v>
      </c>
      <c r="H346" s="176">
        <v>21</v>
      </c>
      <c r="I346" s="176">
        <v>2</v>
      </c>
      <c r="J346" s="177">
        <v>50</v>
      </c>
    </row>
    <row r="347" spans="2:10" x14ac:dyDescent="0.15">
      <c r="B347" s="514"/>
      <c r="C347" s="508">
        <f t="shared" ref="C347:J347" si="88">SUM(C343:C346)</f>
        <v>540</v>
      </c>
      <c r="D347" s="508">
        <f t="shared" si="88"/>
        <v>975.84</v>
      </c>
      <c r="E347" s="508">
        <f t="shared" si="88"/>
        <v>2559.31</v>
      </c>
      <c r="F347" s="508">
        <f t="shared" si="88"/>
        <v>390</v>
      </c>
      <c r="G347" s="508">
        <f t="shared" si="88"/>
        <v>4465.1499999999996</v>
      </c>
      <c r="H347" s="506">
        <f t="shared" si="88"/>
        <v>75</v>
      </c>
      <c r="I347" s="506">
        <f t="shared" si="88"/>
        <v>20</v>
      </c>
      <c r="J347" s="510">
        <f t="shared" si="88"/>
        <v>390</v>
      </c>
    </row>
    <row r="348" spans="2:10" ht="14" thickBot="1" x14ac:dyDescent="0.2">
      <c r="B348" s="515"/>
      <c r="C348" s="509"/>
      <c r="D348" s="509"/>
      <c r="E348" s="509"/>
      <c r="F348" s="509"/>
      <c r="G348" s="509"/>
      <c r="H348" s="507"/>
      <c r="I348" s="507"/>
      <c r="J348" s="511"/>
    </row>
    <row r="349" spans="2:10" ht="15" x14ac:dyDescent="0.2">
      <c r="B349" s="253">
        <f>B346+3</f>
        <v>44172</v>
      </c>
      <c r="C349" s="6">
        <v>100</v>
      </c>
      <c r="D349" s="6">
        <v>148.49</v>
      </c>
      <c r="E349" s="6">
        <v>1109.31</v>
      </c>
      <c r="F349" s="6">
        <v>120</v>
      </c>
      <c r="G349" s="4">
        <f>SUM(C349:F349)</f>
        <v>1477.8</v>
      </c>
      <c r="H349" s="6">
        <v>27</v>
      </c>
      <c r="I349" s="6">
        <v>3</v>
      </c>
      <c r="J349" s="7">
        <v>120</v>
      </c>
    </row>
    <row r="350" spans="2:10" ht="15" x14ac:dyDescent="0.2">
      <c r="B350" s="180">
        <f>B349+1</f>
        <v>44173</v>
      </c>
      <c r="C350" s="6">
        <v>109.31</v>
      </c>
      <c r="D350" s="6">
        <v>141.38</v>
      </c>
      <c r="E350" s="6">
        <v>559.30999999999995</v>
      </c>
      <c r="F350" s="6">
        <v>0</v>
      </c>
      <c r="G350" s="10">
        <f>SUM(C350:F350)</f>
        <v>810</v>
      </c>
      <c r="H350" s="9">
        <v>13</v>
      </c>
      <c r="I350" s="9">
        <v>2</v>
      </c>
      <c r="J350" s="7">
        <v>0</v>
      </c>
    </row>
    <row r="351" spans="2:10" ht="15" x14ac:dyDescent="0.2">
      <c r="B351" s="180">
        <f>B350+1</f>
        <v>44174</v>
      </c>
      <c r="C351" s="6">
        <v>50</v>
      </c>
      <c r="D351" s="6">
        <v>77.8</v>
      </c>
      <c r="E351" s="6">
        <v>490</v>
      </c>
      <c r="F351" s="6">
        <v>150</v>
      </c>
      <c r="G351" s="10">
        <f>SUM(C351:F351)</f>
        <v>767.8</v>
      </c>
      <c r="H351" s="9">
        <v>16</v>
      </c>
      <c r="I351" s="9">
        <v>2</v>
      </c>
      <c r="J351" s="7">
        <v>150</v>
      </c>
    </row>
    <row r="352" spans="2:10" ht="15" x14ac:dyDescent="0.2">
      <c r="B352" s="180">
        <f>B351+1</f>
        <v>44175</v>
      </c>
      <c r="C352" s="6">
        <v>140</v>
      </c>
      <c r="D352" s="6">
        <v>231.31</v>
      </c>
      <c r="E352" s="6">
        <v>820</v>
      </c>
      <c r="F352" s="6">
        <v>50</v>
      </c>
      <c r="G352" s="10">
        <f>SUM(C352:F352)</f>
        <v>1241.31</v>
      </c>
      <c r="H352" s="6">
        <v>26</v>
      </c>
      <c r="I352" s="6">
        <v>5</v>
      </c>
      <c r="J352" s="7">
        <v>50</v>
      </c>
    </row>
    <row r="353" spans="2:10" ht="16" thickBot="1" x14ac:dyDescent="0.25">
      <c r="B353" s="180">
        <f>B352+1</f>
        <v>44176</v>
      </c>
      <c r="C353" s="28">
        <v>50</v>
      </c>
      <c r="D353" s="28">
        <v>80.31</v>
      </c>
      <c r="E353" s="28">
        <v>880</v>
      </c>
      <c r="F353" s="28">
        <v>50</v>
      </c>
      <c r="G353" s="10">
        <f>SUM(C353:F353)</f>
        <v>1060.31</v>
      </c>
      <c r="H353" s="28">
        <v>20</v>
      </c>
      <c r="I353" s="28">
        <v>2</v>
      </c>
      <c r="J353" s="28">
        <v>50</v>
      </c>
    </row>
    <row r="354" spans="2:10" x14ac:dyDescent="0.15">
      <c r="B354" s="514"/>
      <c r="C354" s="508">
        <f t="shared" ref="C354:J354" si="89">SUM(C349:C353)</f>
        <v>449.31</v>
      </c>
      <c r="D354" s="508">
        <f t="shared" si="89"/>
        <v>679.29</v>
      </c>
      <c r="E354" s="508">
        <f t="shared" si="89"/>
        <v>3858.62</v>
      </c>
      <c r="F354" s="508">
        <f t="shared" si="89"/>
        <v>370</v>
      </c>
      <c r="G354" s="516">
        <f t="shared" si="89"/>
        <v>5357.2199999999993</v>
      </c>
      <c r="H354" s="518">
        <f t="shared" si="89"/>
        <v>102</v>
      </c>
      <c r="I354" s="520">
        <f t="shared" si="89"/>
        <v>14</v>
      </c>
      <c r="J354" s="510">
        <f t="shared" si="89"/>
        <v>370</v>
      </c>
    </row>
    <row r="355" spans="2:10" ht="14" thickBot="1" x14ac:dyDescent="0.2">
      <c r="B355" s="515"/>
      <c r="C355" s="509"/>
      <c r="D355" s="509"/>
      <c r="E355" s="509"/>
      <c r="F355" s="509"/>
      <c r="G355" s="517"/>
      <c r="H355" s="519"/>
      <c r="I355" s="521"/>
      <c r="J355" s="511"/>
    </row>
    <row r="356" spans="2:10" ht="15" x14ac:dyDescent="0.2">
      <c r="B356" s="210">
        <f>B353+3</f>
        <v>44179</v>
      </c>
      <c r="C356" s="6">
        <v>150</v>
      </c>
      <c r="D356" s="6">
        <v>77.8</v>
      </c>
      <c r="E356" s="6">
        <v>620</v>
      </c>
      <c r="F356" s="6">
        <v>90</v>
      </c>
      <c r="G356" s="10">
        <f>SUM(C356:F356)</f>
        <v>937.8</v>
      </c>
      <c r="H356" s="6">
        <v>16</v>
      </c>
      <c r="I356" s="6">
        <v>2</v>
      </c>
      <c r="J356" s="7">
        <v>90</v>
      </c>
    </row>
    <row r="357" spans="2:10" ht="15" x14ac:dyDescent="0.2">
      <c r="B357" s="210">
        <f>B356+1</f>
        <v>44180</v>
      </c>
      <c r="C357" s="254">
        <v>90</v>
      </c>
      <c r="D357" s="176">
        <v>70.69</v>
      </c>
      <c r="E357" s="176">
        <v>830</v>
      </c>
      <c r="F357" s="176">
        <v>0</v>
      </c>
      <c r="G357" s="4">
        <f>SUM(C357:F357)</f>
        <v>990.69</v>
      </c>
      <c r="H357" s="176">
        <v>15</v>
      </c>
      <c r="I357" s="176">
        <v>1</v>
      </c>
      <c r="J357" s="177">
        <v>0</v>
      </c>
    </row>
    <row r="358" spans="2:10" ht="15" x14ac:dyDescent="0.2">
      <c r="B358" s="210">
        <f>B357+1</f>
        <v>44181</v>
      </c>
      <c r="C358" s="254">
        <v>70</v>
      </c>
      <c r="D358" s="176">
        <v>375.97</v>
      </c>
      <c r="E358" s="176">
        <v>300</v>
      </c>
      <c r="F358" s="176">
        <v>50</v>
      </c>
      <c r="G358" s="4">
        <f>SUM(C358:F358)</f>
        <v>795.97</v>
      </c>
      <c r="H358" s="176">
        <v>16</v>
      </c>
      <c r="I358" s="176">
        <v>8</v>
      </c>
      <c r="J358" s="177">
        <v>50</v>
      </c>
    </row>
    <row r="359" spans="2:10" ht="15" x14ac:dyDescent="0.2">
      <c r="B359" s="210">
        <f>B358+1</f>
        <v>44182</v>
      </c>
      <c r="C359" s="254">
        <v>150</v>
      </c>
      <c r="D359" s="176">
        <v>0</v>
      </c>
      <c r="E359" s="176">
        <v>890</v>
      </c>
      <c r="F359" s="176">
        <v>150</v>
      </c>
      <c r="G359" s="4">
        <f>SUM(C359:F359)</f>
        <v>1190</v>
      </c>
      <c r="H359" s="176">
        <v>20</v>
      </c>
      <c r="I359" s="176">
        <v>0</v>
      </c>
      <c r="J359" s="177">
        <v>150</v>
      </c>
    </row>
    <row r="360" spans="2:10" ht="16" thickBot="1" x14ac:dyDescent="0.25">
      <c r="B360" s="210">
        <f>B359+1</f>
        <v>44183</v>
      </c>
      <c r="C360" s="254">
        <v>430</v>
      </c>
      <c r="D360" s="176">
        <v>180.28</v>
      </c>
      <c r="E360" s="176">
        <v>579.30999999999995</v>
      </c>
      <c r="F360" s="176">
        <v>140</v>
      </c>
      <c r="G360" s="4">
        <f>SUM(C360:F360)</f>
        <v>1329.59</v>
      </c>
      <c r="H360" s="176">
        <v>22</v>
      </c>
      <c r="I360" s="176">
        <v>3</v>
      </c>
      <c r="J360" s="177">
        <v>150</v>
      </c>
    </row>
    <row r="361" spans="2:10" x14ac:dyDescent="0.15">
      <c r="B361" s="512"/>
      <c r="C361" s="508">
        <f>SUM(C356:C360)</f>
        <v>890</v>
      </c>
      <c r="D361" s="508">
        <f t="shared" ref="D361:I361" si="90">SUM(D356:D360)</f>
        <v>704.74</v>
      </c>
      <c r="E361" s="508">
        <f t="shared" si="90"/>
        <v>3219.31</v>
      </c>
      <c r="F361" s="508">
        <f t="shared" si="90"/>
        <v>430</v>
      </c>
      <c r="G361" s="508">
        <f t="shared" si="90"/>
        <v>5244.05</v>
      </c>
      <c r="H361" s="506">
        <f t="shared" si="90"/>
        <v>89</v>
      </c>
      <c r="I361" s="506">
        <f t="shared" si="90"/>
        <v>14</v>
      </c>
      <c r="J361" s="510">
        <f>SUM(J356:J360)</f>
        <v>440</v>
      </c>
    </row>
    <row r="362" spans="2:10" ht="14" thickBot="1" x14ac:dyDescent="0.2">
      <c r="B362" s="513"/>
      <c r="C362" s="509"/>
      <c r="D362" s="509"/>
      <c r="E362" s="509"/>
      <c r="F362" s="509"/>
      <c r="G362" s="509"/>
      <c r="H362" s="507"/>
      <c r="I362" s="507"/>
      <c r="J362" s="511"/>
    </row>
    <row r="363" spans="2:10" ht="15" x14ac:dyDescent="0.2">
      <c r="B363" s="210">
        <f>B360+3</f>
        <v>44186</v>
      </c>
      <c r="C363" s="254">
        <v>19.309999999999999</v>
      </c>
      <c r="D363" s="176">
        <v>219.9</v>
      </c>
      <c r="E363" s="176">
        <v>820</v>
      </c>
      <c r="F363" s="176">
        <v>150</v>
      </c>
      <c r="G363" s="4">
        <f>SUM(C363:F363)</f>
        <v>1209.21</v>
      </c>
      <c r="H363" s="176">
        <v>22</v>
      </c>
      <c r="I363" s="176">
        <v>5</v>
      </c>
      <c r="J363" s="177">
        <v>150</v>
      </c>
    </row>
    <row r="364" spans="2:10" ht="15" x14ac:dyDescent="0.2">
      <c r="B364" s="210">
        <f>B363+1</f>
        <v>44187</v>
      </c>
      <c r="C364" s="254">
        <v>0</v>
      </c>
      <c r="D364" s="176">
        <v>158.11000000000001</v>
      </c>
      <c r="E364" s="176">
        <v>240</v>
      </c>
      <c r="F364" s="176">
        <v>50</v>
      </c>
      <c r="G364" s="10">
        <f>SUM(C364:F364)</f>
        <v>448.11</v>
      </c>
      <c r="H364" s="176">
        <v>9</v>
      </c>
      <c r="I364" s="176">
        <v>4</v>
      </c>
      <c r="J364" s="177">
        <v>50</v>
      </c>
    </row>
    <row r="365" spans="2:10" ht="15" x14ac:dyDescent="0.2">
      <c r="B365" s="210">
        <f>B364+1</f>
        <v>44188</v>
      </c>
      <c r="C365" s="255"/>
      <c r="D365" s="178"/>
      <c r="E365" s="178"/>
      <c r="F365" s="178"/>
      <c r="G365" s="70">
        <f t="shared" ref="G365:G367" si="91">SUM(C365:F365)</f>
        <v>0</v>
      </c>
      <c r="H365" s="178"/>
      <c r="I365" s="178"/>
      <c r="J365" s="179"/>
    </row>
    <row r="366" spans="2:10" ht="15" x14ac:dyDescent="0.2">
      <c r="B366" s="210">
        <f>B365+1</f>
        <v>44189</v>
      </c>
      <c r="C366" s="255"/>
      <c r="D366" s="178"/>
      <c r="E366" s="178"/>
      <c r="F366" s="178"/>
      <c r="G366" s="70">
        <f t="shared" si="91"/>
        <v>0</v>
      </c>
      <c r="H366" s="178"/>
      <c r="I366" s="178"/>
      <c r="J366" s="179"/>
    </row>
    <row r="367" spans="2:10" ht="16" thickBot="1" x14ac:dyDescent="0.25">
      <c r="B367" s="210">
        <f>B366+1</f>
        <v>44190</v>
      </c>
      <c r="C367" s="255"/>
      <c r="D367" s="178"/>
      <c r="E367" s="178"/>
      <c r="F367" s="178"/>
      <c r="G367" s="70">
        <f t="shared" si="91"/>
        <v>0</v>
      </c>
      <c r="H367" s="178"/>
      <c r="I367" s="178"/>
      <c r="J367" s="179"/>
    </row>
    <row r="368" spans="2:10" x14ac:dyDescent="0.15">
      <c r="B368" s="512"/>
      <c r="C368" s="508">
        <f t="shared" ref="C368:J368" si="92">SUM(C363:C367)</f>
        <v>19.309999999999999</v>
      </c>
      <c r="D368" s="508">
        <f t="shared" si="92"/>
        <v>378.01</v>
      </c>
      <c r="E368" s="508">
        <f t="shared" si="92"/>
        <v>1060</v>
      </c>
      <c r="F368" s="508">
        <f t="shared" si="92"/>
        <v>200</v>
      </c>
      <c r="G368" s="508">
        <f t="shared" si="92"/>
        <v>1657.3200000000002</v>
      </c>
      <c r="H368" s="506">
        <f t="shared" si="92"/>
        <v>31</v>
      </c>
      <c r="I368" s="506">
        <f t="shared" si="92"/>
        <v>9</v>
      </c>
      <c r="J368" s="508">
        <f t="shared" si="92"/>
        <v>200</v>
      </c>
    </row>
    <row r="369" spans="2:10" ht="14" thickBot="1" x14ac:dyDescent="0.2">
      <c r="B369" s="513"/>
      <c r="C369" s="509"/>
      <c r="D369" s="509"/>
      <c r="E369" s="509"/>
      <c r="F369" s="509"/>
      <c r="G369" s="509"/>
      <c r="H369" s="507"/>
      <c r="I369" s="507"/>
      <c r="J369" s="509"/>
    </row>
    <row r="370" spans="2:10" ht="15" x14ac:dyDescent="0.2">
      <c r="B370" s="210">
        <f>B367+3</f>
        <v>44193</v>
      </c>
      <c r="C370" s="255"/>
      <c r="D370" s="178"/>
      <c r="E370" s="178"/>
      <c r="F370" s="178"/>
      <c r="G370" s="78">
        <f>SUM(C370:F370)</f>
        <v>0</v>
      </c>
      <c r="H370" s="178"/>
      <c r="I370" s="178"/>
      <c r="J370" s="179"/>
    </row>
    <row r="371" spans="2:10" ht="15" x14ac:dyDescent="0.2">
      <c r="B371" s="210">
        <f>B370+1</f>
        <v>44194</v>
      </c>
      <c r="C371" s="255"/>
      <c r="D371" s="178"/>
      <c r="E371" s="178"/>
      <c r="F371" s="178"/>
      <c r="G371" s="78">
        <f t="shared" ref="G371" si="93">SUM(C371:F371)</f>
        <v>0</v>
      </c>
      <c r="H371" s="178"/>
      <c r="I371" s="178"/>
      <c r="J371" s="179"/>
    </row>
    <row r="372" spans="2:10" ht="15" x14ac:dyDescent="0.2">
      <c r="B372" s="210">
        <f>B371+1</f>
        <v>44195</v>
      </c>
      <c r="C372" s="255"/>
      <c r="D372" s="178"/>
      <c r="E372" s="178"/>
      <c r="F372" s="178"/>
      <c r="G372" s="78">
        <f>SUM(C372:F372)</f>
        <v>0</v>
      </c>
      <c r="H372" s="178"/>
      <c r="I372" s="178"/>
      <c r="J372" s="179"/>
    </row>
    <row r="373" spans="2:10" ht="15" x14ac:dyDescent="0.2">
      <c r="B373" s="210">
        <f>B372+1</f>
        <v>44196</v>
      </c>
      <c r="C373" s="255"/>
      <c r="D373" s="178"/>
      <c r="E373" s="178"/>
      <c r="F373" s="178"/>
      <c r="G373" s="78">
        <f t="shared" ref="G373" si="94">SUM(C373:F373)</f>
        <v>0</v>
      </c>
      <c r="H373" s="178"/>
      <c r="I373" s="178"/>
      <c r="J373" s="179"/>
    </row>
  </sheetData>
  <mergeCells count="508">
    <mergeCell ref="M6:N6"/>
    <mergeCell ref="M15:N15"/>
    <mergeCell ref="M23:N23"/>
    <mergeCell ref="M88:N88"/>
    <mergeCell ref="M97:N97"/>
    <mergeCell ref="M106:N106"/>
    <mergeCell ref="M79:N79"/>
    <mergeCell ref="H5:H6"/>
    <mergeCell ref="I5:I6"/>
    <mergeCell ref="J5:J6"/>
    <mergeCell ref="B12:B13"/>
    <mergeCell ref="C12:C13"/>
    <mergeCell ref="D12:D13"/>
    <mergeCell ref="E12:E13"/>
    <mergeCell ref="F12:F13"/>
    <mergeCell ref="G12:G13"/>
    <mergeCell ref="H12:H13"/>
    <mergeCell ref="B5:B6"/>
    <mergeCell ref="C5:C6"/>
    <mergeCell ref="D5:D6"/>
    <mergeCell ref="E5:E6"/>
    <mergeCell ref="F5:F6"/>
    <mergeCell ref="G5:G6"/>
    <mergeCell ref="I12:I13"/>
    <mergeCell ref="J12:J13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I47:I48"/>
    <mergeCell ref="J47:J48"/>
    <mergeCell ref="I54:I55"/>
    <mergeCell ref="J54:J55"/>
    <mergeCell ref="H33:H34"/>
    <mergeCell ref="I33:I34"/>
    <mergeCell ref="J33:J34"/>
    <mergeCell ref="B40:B41"/>
    <mergeCell ref="C40:C41"/>
    <mergeCell ref="D40:D41"/>
    <mergeCell ref="E40:E41"/>
    <mergeCell ref="F40:F41"/>
    <mergeCell ref="G40:G41"/>
    <mergeCell ref="H40:H41"/>
    <mergeCell ref="B33:B34"/>
    <mergeCell ref="C33:C34"/>
    <mergeCell ref="D33:D34"/>
    <mergeCell ref="E33:E34"/>
    <mergeCell ref="F33:F34"/>
    <mergeCell ref="G33:G34"/>
    <mergeCell ref="I40:I41"/>
    <mergeCell ref="J40:J41"/>
    <mergeCell ref="C54:C55"/>
    <mergeCell ref="D54:D55"/>
    <mergeCell ref="E54:E55"/>
    <mergeCell ref="F54:F55"/>
    <mergeCell ref="G54:G55"/>
    <mergeCell ref="H54:H55"/>
    <mergeCell ref="C47:C48"/>
    <mergeCell ref="D47:D48"/>
    <mergeCell ref="E47:E48"/>
    <mergeCell ref="F47:F48"/>
    <mergeCell ref="G47:G48"/>
    <mergeCell ref="H47:H48"/>
    <mergeCell ref="J61:J62"/>
    <mergeCell ref="B68:B69"/>
    <mergeCell ref="C68:C69"/>
    <mergeCell ref="D68:D69"/>
    <mergeCell ref="E68:E69"/>
    <mergeCell ref="F68:F69"/>
    <mergeCell ref="G68:G69"/>
    <mergeCell ref="H68:H69"/>
    <mergeCell ref="I68:I69"/>
    <mergeCell ref="J68:J69"/>
    <mergeCell ref="B61:B62"/>
    <mergeCell ref="C61:C62"/>
    <mergeCell ref="D61:D62"/>
    <mergeCell ref="E61:E62"/>
    <mergeCell ref="F61:F62"/>
    <mergeCell ref="G61:G62"/>
    <mergeCell ref="H61:H62"/>
    <mergeCell ref="I61:I62"/>
    <mergeCell ref="H75:H76"/>
    <mergeCell ref="I75:I76"/>
    <mergeCell ref="J75:J76"/>
    <mergeCell ref="B82:B83"/>
    <mergeCell ref="C82:C83"/>
    <mergeCell ref="D82:D83"/>
    <mergeCell ref="E82:E83"/>
    <mergeCell ref="F82:F83"/>
    <mergeCell ref="G82:G83"/>
    <mergeCell ref="H82:H83"/>
    <mergeCell ref="B75:B76"/>
    <mergeCell ref="C75:C76"/>
    <mergeCell ref="D75:D76"/>
    <mergeCell ref="E75:E76"/>
    <mergeCell ref="F75:F76"/>
    <mergeCell ref="G75:G76"/>
    <mergeCell ref="I82:I83"/>
    <mergeCell ref="J82:J83"/>
    <mergeCell ref="B89:B90"/>
    <mergeCell ref="C89:C90"/>
    <mergeCell ref="D89:D90"/>
    <mergeCell ref="E89:E90"/>
    <mergeCell ref="F89:F90"/>
    <mergeCell ref="G89:G90"/>
    <mergeCell ref="H89:H90"/>
    <mergeCell ref="I89:I90"/>
    <mergeCell ref="J89:J90"/>
    <mergeCell ref="B94:B95"/>
    <mergeCell ref="C94:C95"/>
    <mergeCell ref="D94:D95"/>
    <mergeCell ref="E94:E95"/>
    <mergeCell ref="F94:F95"/>
    <mergeCell ref="G94:G95"/>
    <mergeCell ref="H94:H95"/>
    <mergeCell ref="I94:I95"/>
    <mergeCell ref="J94:J95"/>
    <mergeCell ref="E121:E122"/>
    <mergeCell ref="F121:F122"/>
    <mergeCell ref="G121:G122"/>
    <mergeCell ref="H121:H122"/>
    <mergeCell ref="I121:I122"/>
    <mergeCell ref="H101:H102"/>
    <mergeCell ref="I101:I102"/>
    <mergeCell ref="J101:J102"/>
    <mergeCell ref="B108:B109"/>
    <mergeCell ref="C108:C109"/>
    <mergeCell ref="D108:D109"/>
    <mergeCell ref="E108:E109"/>
    <mergeCell ref="F108:F109"/>
    <mergeCell ref="G108:G109"/>
    <mergeCell ref="H108:H109"/>
    <mergeCell ref="B101:B102"/>
    <mergeCell ref="C101:C102"/>
    <mergeCell ref="D101:D102"/>
    <mergeCell ref="E101:E102"/>
    <mergeCell ref="F101:F102"/>
    <mergeCell ref="G101:G102"/>
    <mergeCell ref="I108:I109"/>
    <mergeCell ref="J108:J109"/>
    <mergeCell ref="D131:D132"/>
    <mergeCell ref="E131:E132"/>
    <mergeCell ref="F131:F132"/>
    <mergeCell ref="G131:G132"/>
    <mergeCell ref="H131:H132"/>
    <mergeCell ref="I124:I125"/>
    <mergeCell ref="J124:J125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J115:J116"/>
    <mergeCell ref="B124:B125"/>
    <mergeCell ref="C124:C125"/>
    <mergeCell ref="D124:D125"/>
    <mergeCell ref="E124:E125"/>
    <mergeCell ref="F124:F125"/>
    <mergeCell ref="G124:G125"/>
    <mergeCell ref="C121:C122"/>
    <mergeCell ref="D121:D122"/>
    <mergeCell ref="J121:J122"/>
    <mergeCell ref="H124:H125"/>
    <mergeCell ref="B145:B146"/>
    <mergeCell ref="C145:C146"/>
    <mergeCell ref="D145:D146"/>
    <mergeCell ref="E145:E146"/>
    <mergeCell ref="F145:F146"/>
    <mergeCell ref="G145:G146"/>
    <mergeCell ref="H145:H146"/>
    <mergeCell ref="I145:I146"/>
    <mergeCell ref="J145:J146"/>
    <mergeCell ref="I131:I132"/>
    <mergeCell ref="J131:J132"/>
    <mergeCell ref="B138:B139"/>
    <mergeCell ref="C138:C139"/>
    <mergeCell ref="D138:D139"/>
    <mergeCell ref="E138:E139"/>
    <mergeCell ref="F138:F139"/>
    <mergeCell ref="G138:G139"/>
    <mergeCell ref="H138:H139"/>
    <mergeCell ref="I138:I139"/>
    <mergeCell ref="J138:J139"/>
    <mergeCell ref="B131:B132"/>
    <mergeCell ref="C131:C132"/>
    <mergeCell ref="H152:H153"/>
    <mergeCell ref="I152:I153"/>
    <mergeCell ref="J152:J153"/>
    <mergeCell ref="B159:B160"/>
    <mergeCell ref="C159:C160"/>
    <mergeCell ref="D159:D160"/>
    <mergeCell ref="E159:E160"/>
    <mergeCell ref="F159:F160"/>
    <mergeCell ref="G159:G160"/>
    <mergeCell ref="H159:H160"/>
    <mergeCell ref="B152:B153"/>
    <mergeCell ref="C152:C153"/>
    <mergeCell ref="D152:D153"/>
    <mergeCell ref="E152:E153"/>
    <mergeCell ref="F152:F153"/>
    <mergeCell ref="G152:G153"/>
    <mergeCell ref="I159:I160"/>
    <mergeCell ref="J159:J160"/>
    <mergeCell ref="B166:B167"/>
    <mergeCell ref="C166:C167"/>
    <mergeCell ref="D166:D167"/>
    <mergeCell ref="E166:E167"/>
    <mergeCell ref="F166:F167"/>
    <mergeCell ref="G166:G167"/>
    <mergeCell ref="H166:H167"/>
    <mergeCell ref="I166:I167"/>
    <mergeCell ref="J166:J167"/>
    <mergeCell ref="B173:B174"/>
    <mergeCell ref="C173:C174"/>
    <mergeCell ref="D173:D174"/>
    <mergeCell ref="E173:E174"/>
    <mergeCell ref="F173:F174"/>
    <mergeCell ref="G173:G174"/>
    <mergeCell ref="H173:H174"/>
    <mergeCell ref="I173:I174"/>
    <mergeCell ref="J173:J174"/>
    <mergeCell ref="H180:H181"/>
    <mergeCell ref="I180:I181"/>
    <mergeCell ref="J180:J181"/>
    <mergeCell ref="B184:B185"/>
    <mergeCell ref="C184:C185"/>
    <mergeCell ref="D184:D185"/>
    <mergeCell ref="E184:E185"/>
    <mergeCell ref="F184:F185"/>
    <mergeCell ref="G184:G185"/>
    <mergeCell ref="H184:H185"/>
    <mergeCell ref="B180:B181"/>
    <mergeCell ref="C180:C181"/>
    <mergeCell ref="D180:D181"/>
    <mergeCell ref="E180:E181"/>
    <mergeCell ref="F180:F181"/>
    <mergeCell ref="G180:G181"/>
    <mergeCell ref="I184:I185"/>
    <mergeCell ref="J184:J185"/>
    <mergeCell ref="B189:B190"/>
    <mergeCell ref="C189:C190"/>
    <mergeCell ref="D189:D190"/>
    <mergeCell ref="E189:E190"/>
    <mergeCell ref="F189:F190"/>
    <mergeCell ref="G189:G190"/>
    <mergeCell ref="H189:H190"/>
    <mergeCell ref="I189:I190"/>
    <mergeCell ref="J189:J190"/>
    <mergeCell ref="B196:B197"/>
    <mergeCell ref="C196:C197"/>
    <mergeCell ref="D196:D197"/>
    <mergeCell ref="E196:E197"/>
    <mergeCell ref="F196:F197"/>
    <mergeCell ref="G196:G197"/>
    <mergeCell ref="H196:H197"/>
    <mergeCell ref="I196:I197"/>
    <mergeCell ref="J196:J197"/>
    <mergeCell ref="H203:H204"/>
    <mergeCell ref="I203:I204"/>
    <mergeCell ref="J203:J204"/>
    <mergeCell ref="B210:B211"/>
    <mergeCell ref="C210:C211"/>
    <mergeCell ref="D210:D211"/>
    <mergeCell ref="E210:E211"/>
    <mergeCell ref="F210:F211"/>
    <mergeCell ref="G210:G211"/>
    <mergeCell ref="H210:H211"/>
    <mergeCell ref="B203:B204"/>
    <mergeCell ref="C203:C204"/>
    <mergeCell ref="D203:D204"/>
    <mergeCell ref="E203:E204"/>
    <mergeCell ref="F203:F204"/>
    <mergeCell ref="G203:G204"/>
    <mergeCell ref="I210:I211"/>
    <mergeCell ref="J210:J211"/>
    <mergeCell ref="B217:B218"/>
    <mergeCell ref="C217:C218"/>
    <mergeCell ref="D217:D218"/>
    <mergeCell ref="E217:E218"/>
    <mergeCell ref="F217:F218"/>
    <mergeCell ref="G217:G218"/>
    <mergeCell ref="H217:H218"/>
    <mergeCell ref="I217:I218"/>
    <mergeCell ref="J217:J218"/>
    <mergeCell ref="B224:B225"/>
    <mergeCell ref="C224:C225"/>
    <mergeCell ref="D224:D225"/>
    <mergeCell ref="E224:E225"/>
    <mergeCell ref="F224:F225"/>
    <mergeCell ref="G224:G225"/>
    <mergeCell ref="H224:H225"/>
    <mergeCell ref="I224:I225"/>
    <mergeCell ref="J224:J225"/>
    <mergeCell ref="H231:H232"/>
    <mergeCell ref="I231:I232"/>
    <mergeCell ref="J231:J232"/>
    <mergeCell ref="B238:B239"/>
    <mergeCell ref="C238:C239"/>
    <mergeCell ref="D238:D239"/>
    <mergeCell ref="E238:E239"/>
    <mergeCell ref="F238:F239"/>
    <mergeCell ref="G238:G239"/>
    <mergeCell ref="H238:H239"/>
    <mergeCell ref="B231:B232"/>
    <mergeCell ref="C231:C232"/>
    <mergeCell ref="D231:D232"/>
    <mergeCell ref="E231:E232"/>
    <mergeCell ref="F231:F232"/>
    <mergeCell ref="G231:G232"/>
    <mergeCell ref="I238:I239"/>
    <mergeCell ref="J238:J239"/>
    <mergeCell ref="B245:B246"/>
    <mergeCell ref="C245:C246"/>
    <mergeCell ref="D245:D246"/>
    <mergeCell ref="E245:E246"/>
    <mergeCell ref="F245:F246"/>
    <mergeCell ref="G245:G246"/>
    <mergeCell ref="H245:H246"/>
    <mergeCell ref="I245:I246"/>
    <mergeCell ref="J245:J246"/>
    <mergeCell ref="B248:B249"/>
    <mergeCell ref="C248:C249"/>
    <mergeCell ref="D248:D249"/>
    <mergeCell ref="E248:E249"/>
    <mergeCell ref="F248:F249"/>
    <mergeCell ref="G248:G249"/>
    <mergeCell ref="H248:H249"/>
    <mergeCell ref="I248:I249"/>
    <mergeCell ref="J248:J249"/>
    <mergeCell ref="H254:H255"/>
    <mergeCell ref="I254:I255"/>
    <mergeCell ref="J254:J255"/>
    <mergeCell ref="B261:B262"/>
    <mergeCell ref="C261:C262"/>
    <mergeCell ref="D261:D262"/>
    <mergeCell ref="E261:E262"/>
    <mergeCell ref="F261:F262"/>
    <mergeCell ref="G261:G262"/>
    <mergeCell ref="H261:H262"/>
    <mergeCell ref="B254:B255"/>
    <mergeCell ref="C254:C255"/>
    <mergeCell ref="D254:D255"/>
    <mergeCell ref="E254:E255"/>
    <mergeCell ref="F254:F255"/>
    <mergeCell ref="G254:G255"/>
    <mergeCell ref="I261:I262"/>
    <mergeCell ref="J261:J262"/>
    <mergeCell ref="B268:B269"/>
    <mergeCell ref="C268:C269"/>
    <mergeCell ref="D268:D269"/>
    <mergeCell ref="E268:E269"/>
    <mergeCell ref="F268:F269"/>
    <mergeCell ref="G268:G269"/>
    <mergeCell ref="H268:H269"/>
    <mergeCell ref="I268:I269"/>
    <mergeCell ref="J268:J269"/>
    <mergeCell ref="B275:B276"/>
    <mergeCell ref="C275:C276"/>
    <mergeCell ref="D275:D276"/>
    <mergeCell ref="E275:E276"/>
    <mergeCell ref="F275:F276"/>
    <mergeCell ref="G275:G276"/>
    <mergeCell ref="H275:H276"/>
    <mergeCell ref="I275:I276"/>
    <mergeCell ref="J275:J276"/>
    <mergeCell ref="H280:H281"/>
    <mergeCell ref="I280:I281"/>
    <mergeCell ref="J280:J281"/>
    <mergeCell ref="B284:B285"/>
    <mergeCell ref="C284:C285"/>
    <mergeCell ref="D284:D285"/>
    <mergeCell ref="E284:E285"/>
    <mergeCell ref="F284:F285"/>
    <mergeCell ref="G284:G285"/>
    <mergeCell ref="H284:H285"/>
    <mergeCell ref="B280:B281"/>
    <mergeCell ref="C280:C281"/>
    <mergeCell ref="D280:D281"/>
    <mergeCell ref="E280:E281"/>
    <mergeCell ref="F280:F281"/>
    <mergeCell ref="G280:G281"/>
    <mergeCell ref="I284:I285"/>
    <mergeCell ref="J284:J285"/>
    <mergeCell ref="B291:B292"/>
    <mergeCell ref="C291:C292"/>
    <mergeCell ref="D291:D292"/>
    <mergeCell ref="E291:E292"/>
    <mergeCell ref="F291:F292"/>
    <mergeCell ref="G291:G292"/>
    <mergeCell ref="H291:H292"/>
    <mergeCell ref="I291:I292"/>
    <mergeCell ref="J291:J292"/>
    <mergeCell ref="B298:B299"/>
    <mergeCell ref="C298:C299"/>
    <mergeCell ref="D298:D299"/>
    <mergeCell ref="E298:E299"/>
    <mergeCell ref="F298:F299"/>
    <mergeCell ref="G298:G299"/>
    <mergeCell ref="H298:H299"/>
    <mergeCell ref="I298:I299"/>
    <mergeCell ref="J298:J299"/>
    <mergeCell ref="H305:H306"/>
    <mergeCell ref="I305:I306"/>
    <mergeCell ref="J305:J306"/>
    <mergeCell ref="B312:B313"/>
    <mergeCell ref="C312:C313"/>
    <mergeCell ref="D312:D313"/>
    <mergeCell ref="E312:E313"/>
    <mergeCell ref="F312:F313"/>
    <mergeCell ref="G312:G313"/>
    <mergeCell ref="H312:H313"/>
    <mergeCell ref="B305:B306"/>
    <mergeCell ref="C305:C306"/>
    <mergeCell ref="D305:D306"/>
    <mergeCell ref="E305:E306"/>
    <mergeCell ref="F305:F306"/>
    <mergeCell ref="G305:G306"/>
    <mergeCell ref="I312:I313"/>
    <mergeCell ref="J312:J313"/>
    <mergeCell ref="B319:B320"/>
    <mergeCell ref="C319:C320"/>
    <mergeCell ref="D319:D320"/>
    <mergeCell ref="E319:E320"/>
    <mergeCell ref="F319:F320"/>
    <mergeCell ref="G319:G320"/>
    <mergeCell ref="H319:H320"/>
    <mergeCell ref="I319:I320"/>
    <mergeCell ref="J319:J320"/>
    <mergeCell ref="B326:B327"/>
    <mergeCell ref="C326:C327"/>
    <mergeCell ref="D326:D327"/>
    <mergeCell ref="E326:E327"/>
    <mergeCell ref="F326:F327"/>
    <mergeCell ref="G326:G327"/>
    <mergeCell ref="H326:H327"/>
    <mergeCell ref="I326:I327"/>
    <mergeCell ref="J326:J327"/>
    <mergeCell ref="H333:H334"/>
    <mergeCell ref="I333:I334"/>
    <mergeCell ref="J333:J334"/>
    <mergeCell ref="B340:B341"/>
    <mergeCell ref="C340:C341"/>
    <mergeCell ref="D340:D341"/>
    <mergeCell ref="E340:E341"/>
    <mergeCell ref="F340:F341"/>
    <mergeCell ref="G340:G341"/>
    <mergeCell ref="H340:H341"/>
    <mergeCell ref="B333:B334"/>
    <mergeCell ref="C333:C334"/>
    <mergeCell ref="D333:D334"/>
    <mergeCell ref="E333:E334"/>
    <mergeCell ref="F333:F334"/>
    <mergeCell ref="G333:G334"/>
    <mergeCell ref="I340:I341"/>
    <mergeCell ref="J340:J341"/>
    <mergeCell ref="B347:B348"/>
    <mergeCell ref="C347:C348"/>
    <mergeCell ref="D347:D348"/>
    <mergeCell ref="E347:E348"/>
    <mergeCell ref="F347:F348"/>
    <mergeCell ref="G347:G348"/>
    <mergeCell ref="H347:H348"/>
    <mergeCell ref="I347:I348"/>
    <mergeCell ref="J347:J348"/>
    <mergeCell ref="B354:B355"/>
    <mergeCell ref="C354:C355"/>
    <mergeCell ref="D354:D355"/>
    <mergeCell ref="E354:E355"/>
    <mergeCell ref="F354:F355"/>
    <mergeCell ref="G354:G355"/>
    <mergeCell ref="H354:H355"/>
    <mergeCell ref="I354:I355"/>
    <mergeCell ref="J354:J355"/>
    <mergeCell ref="I368:I369"/>
    <mergeCell ref="J368:J369"/>
    <mergeCell ref="H361:H362"/>
    <mergeCell ref="I361:I362"/>
    <mergeCell ref="J361:J362"/>
    <mergeCell ref="B368:B369"/>
    <mergeCell ref="C368:C369"/>
    <mergeCell ref="D368:D369"/>
    <mergeCell ref="E368:E369"/>
    <mergeCell ref="F368:F369"/>
    <mergeCell ref="G368:G369"/>
    <mergeCell ref="H368:H369"/>
    <mergeCell ref="B361:B362"/>
    <mergeCell ref="C361:C362"/>
    <mergeCell ref="D361:D362"/>
    <mergeCell ref="E361:E362"/>
    <mergeCell ref="F361:F362"/>
    <mergeCell ref="G361:G36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92EE5-0BF7-E541-ABBC-BA872C7A93E9}">
  <sheetPr>
    <tabColor rgb="FF00B050"/>
  </sheetPr>
  <dimension ref="A1:O381"/>
  <sheetViews>
    <sheetView workbookViewId="0">
      <selection activeCell="L4" sqref="L4"/>
    </sheetView>
  </sheetViews>
  <sheetFormatPr baseColWidth="10" defaultRowHeight="13" x14ac:dyDescent="0.15"/>
  <cols>
    <col min="2" max="2" width="13" bestFit="1" customWidth="1"/>
    <col min="12" max="12" width="13.83203125" customWidth="1"/>
    <col min="15" max="15" width="15.83203125" customWidth="1"/>
  </cols>
  <sheetData>
    <row r="1" spans="1:15" ht="16" thickBot="1" x14ac:dyDescent="0.25">
      <c r="A1" s="170"/>
    </row>
    <row r="2" spans="1:15" ht="16" thickBot="1" x14ac:dyDescent="0.25">
      <c r="A2" s="170"/>
      <c r="B2" s="264" t="s">
        <v>2</v>
      </c>
      <c r="C2" s="171" t="s">
        <v>3</v>
      </c>
      <c r="D2" s="171" t="s">
        <v>4</v>
      </c>
      <c r="E2" s="171" t="s">
        <v>5</v>
      </c>
      <c r="F2" s="171" t="s">
        <v>6</v>
      </c>
      <c r="G2" s="171" t="s">
        <v>7</v>
      </c>
      <c r="H2" s="172" t="s">
        <v>0</v>
      </c>
      <c r="I2" s="171" t="s">
        <v>1</v>
      </c>
      <c r="J2" s="173" t="s">
        <v>8</v>
      </c>
    </row>
    <row r="3" spans="1:15" ht="16" thickBot="1" x14ac:dyDescent="0.25">
      <c r="A3" s="170"/>
      <c r="B3" s="298">
        <v>44197</v>
      </c>
      <c r="C3" s="265"/>
      <c r="D3" s="265"/>
      <c r="E3" s="265"/>
      <c r="F3" s="265"/>
      <c r="G3" s="266">
        <f>SUM(C3:F3)</f>
        <v>0</v>
      </c>
      <c r="H3" s="265"/>
      <c r="I3" s="265"/>
      <c r="J3" s="267"/>
    </row>
    <row r="4" spans="1:15" ht="21" x14ac:dyDescent="0.25">
      <c r="A4" s="170"/>
      <c r="B4" s="580" t="s">
        <v>9</v>
      </c>
      <c r="C4" s="508">
        <f t="shared" ref="C4:J4" si="0">SUM(C3:C3)</f>
        <v>0</v>
      </c>
      <c r="D4" s="508">
        <f t="shared" si="0"/>
        <v>0</v>
      </c>
      <c r="E4" s="508">
        <f t="shared" si="0"/>
        <v>0</v>
      </c>
      <c r="F4" s="508">
        <f t="shared" si="0"/>
        <v>0</v>
      </c>
      <c r="G4" s="554">
        <f t="shared" si="0"/>
        <v>0</v>
      </c>
      <c r="H4" s="506">
        <f t="shared" si="0"/>
        <v>0</v>
      </c>
      <c r="I4" s="506">
        <f t="shared" si="0"/>
        <v>0</v>
      </c>
      <c r="J4" s="556">
        <f t="shared" si="0"/>
        <v>0</v>
      </c>
      <c r="L4" s="361" t="s">
        <v>280</v>
      </c>
      <c r="M4" s="5"/>
      <c r="N4" s="5"/>
      <c r="O4" s="5"/>
    </row>
    <row r="5" spans="1:15" ht="16" thickBot="1" x14ac:dyDescent="0.25">
      <c r="A5" s="170"/>
      <c r="B5" s="581" t="s">
        <v>9</v>
      </c>
      <c r="C5" s="509"/>
      <c r="D5" s="509"/>
      <c r="E5" s="509"/>
      <c r="F5" s="509"/>
      <c r="G5" s="555"/>
      <c r="H5" s="507"/>
      <c r="I5" s="507"/>
      <c r="J5" s="557"/>
      <c r="L5" s="12"/>
      <c r="M5" s="5"/>
      <c r="N5" s="5"/>
      <c r="O5" s="5"/>
    </row>
    <row r="6" spans="1:15" ht="21" x14ac:dyDescent="0.2">
      <c r="A6" s="170"/>
      <c r="B6" s="288">
        <v>44200</v>
      </c>
      <c r="C6" s="6">
        <v>0</v>
      </c>
      <c r="D6" s="6">
        <v>431.25</v>
      </c>
      <c r="E6" s="6">
        <v>988.62</v>
      </c>
      <c r="F6" s="6">
        <v>240</v>
      </c>
      <c r="G6" s="8">
        <f>SUM(C6:F6)</f>
        <v>1659.87</v>
      </c>
      <c r="H6" s="6">
        <v>27</v>
      </c>
      <c r="I6" s="6">
        <v>7</v>
      </c>
      <c r="J6" s="7">
        <v>240</v>
      </c>
      <c r="L6" s="12"/>
      <c r="M6" s="615">
        <f>M7+N7</f>
        <v>64</v>
      </c>
      <c r="N6" s="615"/>
      <c r="O6" s="5"/>
    </row>
    <row r="7" spans="1:15" ht="19" x14ac:dyDescent="0.25">
      <c r="A7" s="170"/>
      <c r="B7" s="298">
        <f t="shared" ref="B7:B24" si="1">B6+1</f>
        <v>44201</v>
      </c>
      <c r="C7" s="6">
        <v>90</v>
      </c>
      <c r="D7" s="6">
        <v>59.9</v>
      </c>
      <c r="E7" s="6">
        <v>630</v>
      </c>
      <c r="F7" s="6">
        <v>140</v>
      </c>
      <c r="G7" s="8">
        <f>SUM(C7:F7)</f>
        <v>919.9</v>
      </c>
      <c r="H7" s="6">
        <v>16</v>
      </c>
      <c r="I7" s="6">
        <v>2</v>
      </c>
      <c r="J7" s="7">
        <v>150</v>
      </c>
      <c r="L7" s="12"/>
      <c r="M7" s="357">
        <f>SUM(M9:M13)</f>
        <v>48</v>
      </c>
      <c r="N7" s="357">
        <f>SUM(N9:N13)</f>
        <v>16</v>
      </c>
      <c r="O7" s="358">
        <f>SUM(O9:O13)</f>
        <v>5451.04</v>
      </c>
    </row>
    <row r="8" spans="1:15" ht="15" x14ac:dyDescent="0.2">
      <c r="A8" s="170"/>
      <c r="B8" s="298">
        <f t="shared" si="1"/>
        <v>44202</v>
      </c>
      <c r="C8" s="6">
        <v>70</v>
      </c>
      <c r="D8" s="6">
        <v>38.9</v>
      </c>
      <c r="E8" s="6">
        <v>850</v>
      </c>
      <c r="F8" s="6">
        <v>100</v>
      </c>
      <c r="G8" s="8">
        <f>SUM(C8:F8)</f>
        <v>1058.9000000000001</v>
      </c>
      <c r="H8" s="6">
        <v>21</v>
      </c>
      <c r="I8" s="6">
        <v>1</v>
      </c>
      <c r="J8" s="7">
        <v>100</v>
      </c>
      <c r="L8" s="624" t="s">
        <v>258</v>
      </c>
      <c r="M8" s="623">
        <v>90</v>
      </c>
      <c r="N8" s="623">
        <v>70.69</v>
      </c>
      <c r="O8" s="176"/>
    </row>
    <row r="9" spans="1:15" ht="15" x14ac:dyDescent="0.2">
      <c r="A9" s="170"/>
      <c r="B9" s="298">
        <f t="shared" si="1"/>
        <v>44203</v>
      </c>
      <c r="C9" s="6">
        <v>90</v>
      </c>
      <c r="D9" s="6">
        <v>253.48</v>
      </c>
      <c r="E9" s="6">
        <v>1389.31</v>
      </c>
      <c r="F9" s="6">
        <v>209.31</v>
      </c>
      <c r="G9" s="8">
        <f>SUM(C9:F9)</f>
        <v>1942.1</v>
      </c>
      <c r="H9" s="6">
        <v>29</v>
      </c>
      <c r="I9" s="6">
        <v>4</v>
      </c>
      <c r="J9" s="7">
        <v>210</v>
      </c>
      <c r="L9" s="176" t="s">
        <v>10</v>
      </c>
      <c r="M9" s="176">
        <v>27</v>
      </c>
      <c r="N9" s="176">
        <v>10</v>
      </c>
      <c r="O9" s="360">
        <f>M9*$M$8+N9*$N$8</f>
        <v>3136.9</v>
      </c>
    </row>
    <row r="10" spans="1:15" ht="16" thickBot="1" x14ac:dyDescent="0.25">
      <c r="A10" s="170"/>
      <c r="B10" s="298">
        <f t="shared" si="1"/>
        <v>44204</v>
      </c>
      <c r="C10" s="6">
        <v>90</v>
      </c>
      <c r="D10" s="6">
        <v>141.38</v>
      </c>
      <c r="E10" s="6">
        <v>1170</v>
      </c>
      <c r="F10" s="6">
        <v>100</v>
      </c>
      <c r="G10" s="8">
        <f>SUM(C10:F10)</f>
        <v>1501.38</v>
      </c>
      <c r="H10" s="6">
        <v>23</v>
      </c>
      <c r="I10" s="6">
        <v>2</v>
      </c>
      <c r="J10" s="7">
        <v>100</v>
      </c>
      <c r="L10" s="176" t="s">
        <v>11</v>
      </c>
      <c r="M10" s="176">
        <v>21</v>
      </c>
      <c r="N10" s="176">
        <v>6</v>
      </c>
      <c r="O10" s="360">
        <f>M10*$M$8+N10*$N$8</f>
        <v>2314.14</v>
      </c>
    </row>
    <row r="11" spans="1:15" ht="15" x14ac:dyDescent="0.2">
      <c r="A11" s="170"/>
      <c r="B11" s="580"/>
      <c r="C11" s="508">
        <f t="shared" ref="C11:J11" si="2">SUM(C6:C10)</f>
        <v>340</v>
      </c>
      <c r="D11" s="508">
        <f t="shared" si="2"/>
        <v>924.91</v>
      </c>
      <c r="E11" s="508">
        <f t="shared" si="2"/>
        <v>5027.93</v>
      </c>
      <c r="F11" s="508">
        <f t="shared" si="2"/>
        <v>789.31</v>
      </c>
      <c r="G11" s="554">
        <f t="shared" si="2"/>
        <v>7082.1500000000005</v>
      </c>
      <c r="H11" s="506">
        <f t="shared" si="2"/>
        <v>116</v>
      </c>
      <c r="I11" s="506">
        <f t="shared" si="2"/>
        <v>16</v>
      </c>
      <c r="J11" s="556">
        <f t="shared" si="2"/>
        <v>800</v>
      </c>
      <c r="L11" s="176" t="s">
        <v>12</v>
      </c>
      <c r="M11" s="176"/>
      <c r="N11" s="176"/>
      <c r="O11" s="360">
        <f>M11*$D$49+N11*$E$49</f>
        <v>0</v>
      </c>
    </row>
    <row r="12" spans="1:15" ht="16" thickBot="1" x14ac:dyDescent="0.25">
      <c r="A12" s="170"/>
      <c r="B12" s="581"/>
      <c r="C12" s="509"/>
      <c r="D12" s="509"/>
      <c r="E12" s="509"/>
      <c r="F12" s="509"/>
      <c r="G12" s="555"/>
      <c r="H12" s="507"/>
      <c r="I12" s="507"/>
      <c r="J12" s="557"/>
      <c r="L12" s="176" t="s">
        <v>13</v>
      </c>
      <c r="M12" s="176"/>
      <c r="N12" s="176"/>
      <c r="O12" s="360">
        <f>M12*$D$49+N12*$E$49</f>
        <v>0</v>
      </c>
    </row>
    <row r="13" spans="1:15" ht="15" x14ac:dyDescent="0.2">
      <c r="A13" s="170"/>
      <c r="B13" s="298">
        <f>B10+3</f>
        <v>44207</v>
      </c>
      <c r="C13" s="6">
        <v>0</v>
      </c>
      <c r="D13" s="6">
        <v>180.28</v>
      </c>
      <c r="E13" s="6">
        <v>548.62</v>
      </c>
      <c r="F13" s="6">
        <v>250</v>
      </c>
      <c r="G13" s="8">
        <f>SUM(C13:F13)</f>
        <v>978.9</v>
      </c>
      <c r="H13" s="6">
        <v>17</v>
      </c>
      <c r="I13" s="6">
        <v>3</v>
      </c>
      <c r="J13" s="7">
        <v>240</v>
      </c>
      <c r="L13" s="176" t="s">
        <v>14</v>
      </c>
      <c r="M13" s="176"/>
      <c r="N13" s="176"/>
      <c r="O13" s="360">
        <f>M13*$D$49+N13*$E$49</f>
        <v>0</v>
      </c>
    </row>
    <row r="14" spans="1:15" ht="15" x14ac:dyDescent="0.2">
      <c r="A14" s="170"/>
      <c r="B14" s="298">
        <f t="shared" si="1"/>
        <v>44208</v>
      </c>
      <c r="C14" s="176">
        <v>0</v>
      </c>
      <c r="D14" s="176">
        <v>77.8</v>
      </c>
      <c r="E14" s="176">
        <v>880</v>
      </c>
      <c r="F14" s="176">
        <v>50</v>
      </c>
      <c r="G14" s="8">
        <f>SUM(C14:F14)</f>
        <v>1007.8</v>
      </c>
      <c r="H14" s="176">
        <v>17</v>
      </c>
      <c r="I14" s="176">
        <v>2</v>
      </c>
      <c r="J14" s="177">
        <v>50</v>
      </c>
    </row>
    <row r="15" spans="1:15" ht="21" x14ac:dyDescent="0.2">
      <c r="A15" s="170"/>
      <c r="B15" s="298">
        <f t="shared" si="1"/>
        <v>44209</v>
      </c>
      <c r="C15" s="176">
        <v>50</v>
      </c>
      <c r="D15" s="176">
        <v>259.27</v>
      </c>
      <c r="E15" s="176">
        <v>460</v>
      </c>
      <c r="F15" s="176">
        <v>120</v>
      </c>
      <c r="G15" s="8">
        <f>SUM(C15:F15)</f>
        <v>889.27</v>
      </c>
      <c r="H15" s="176">
        <v>16</v>
      </c>
      <c r="I15" s="176">
        <v>5</v>
      </c>
      <c r="J15" s="177">
        <v>120</v>
      </c>
      <c r="L15" s="616"/>
      <c r="M15" s="615">
        <v>93</v>
      </c>
      <c r="N15" s="615"/>
    </row>
    <row r="16" spans="1:15" ht="15" x14ac:dyDescent="0.2">
      <c r="A16" s="170"/>
      <c r="B16" s="298">
        <f t="shared" si="1"/>
        <v>44210</v>
      </c>
      <c r="C16" s="176">
        <v>330</v>
      </c>
      <c r="D16" s="176">
        <v>414.39</v>
      </c>
      <c r="E16" s="176">
        <v>870</v>
      </c>
      <c r="F16" s="176">
        <v>160</v>
      </c>
      <c r="G16" s="8">
        <f t="shared" ref="G16:G17" si="3">SUM(C16:F16)</f>
        <v>1774.3899999999999</v>
      </c>
      <c r="H16" s="176">
        <v>31</v>
      </c>
      <c r="I16" s="176">
        <v>9</v>
      </c>
      <c r="J16" s="177">
        <v>170</v>
      </c>
      <c r="L16" s="616"/>
      <c r="M16" s="357">
        <v>67</v>
      </c>
      <c r="N16" s="357">
        <v>26</v>
      </c>
      <c r="O16" s="617">
        <v>7867.9400000000005</v>
      </c>
    </row>
    <row r="17" spans="1:15" ht="16" thickBot="1" x14ac:dyDescent="0.25">
      <c r="A17" s="170"/>
      <c r="B17" s="298">
        <f t="shared" si="1"/>
        <v>44211</v>
      </c>
      <c r="C17" s="176">
        <v>340</v>
      </c>
      <c r="D17" s="176">
        <v>281.58999999999997</v>
      </c>
      <c r="E17" s="176">
        <v>750</v>
      </c>
      <c r="F17" s="176">
        <v>139.31</v>
      </c>
      <c r="G17" s="8">
        <f t="shared" si="3"/>
        <v>1510.8999999999999</v>
      </c>
      <c r="H17" s="176">
        <v>23</v>
      </c>
      <c r="I17" s="176">
        <v>6</v>
      </c>
      <c r="J17" s="177">
        <v>140</v>
      </c>
      <c r="L17" s="624" t="s">
        <v>277</v>
      </c>
      <c r="M17" s="621">
        <v>90</v>
      </c>
      <c r="N17" s="621">
        <v>70.69</v>
      </c>
      <c r="O17" s="620"/>
    </row>
    <row r="18" spans="1:15" ht="15" x14ac:dyDescent="0.2">
      <c r="A18" s="170"/>
      <c r="B18" s="580"/>
      <c r="C18" s="508">
        <f t="shared" ref="C18:J18" si="4">SUM(C13:C17)</f>
        <v>720</v>
      </c>
      <c r="D18" s="508">
        <f t="shared" si="4"/>
        <v>1213.33</v>
      </c>
      <c r="E18" s="508">
        <f t="shared" si="4"/>
        <v>3508.62</v>
      </c>
      <c r="F18" s="508">
        <f>SUM(F13:F17)</f>
        <v>719.31</v>
      </c>
      <c r="G18" s="508">
        <f t="shared" si="4"/>
        <v>6161.2599999999993</v>
      </c>
      <c r="H18" s="506">
        <f t="shared" si="4"/>
        <v>104</v>
      </c>
      <c r="I18" s="506">
        <f t="shared" si="4"/>
        <v>25</v>
      </c>
      <c r="J18" s="556">
        <f t="shared" si="4"/>
        <v>720</v>
      </c>
      <c r="L18" s="620" t="s">
        <v>10</v>
      </c>
      <c r="M18" s="620">
        <v>22</v>
      </c>
      <c r="N18" s="620">
        <v>6</v>
      </c>
      <c r="O18" s="621">
        <v>2404.14</v>
      </c>
    </row>
    <row r="19" spans="1:15" ht="16" thickBot="1" x14ac:dyDescent="0.25">
      <c r="A19" s="170"/>
      <c r="B19" s="581"/>
      <c r="C19" s="537"/>
      <c r="D19" s="537"/>
      <c r="E19" s="537"/>
      <c r="F19" s="537"/>
      <c r="G19" s="509"/>
      <c r="H19" s="534"/>
      <c r="I19" s="534"/>
      <c r="J19" s="557"/>
      <c r="L19" s="620" t="s">
        <v>11</v>
      </c>
      <c r="M19" s="620">
        <v>20</v>
      </c>
      <c r="N19" s="620">
        <v>3</v>
      </c>
      <c r="O19" s="621">
        <v>2012.07</v>
      </c>
    </row>
    <row r="20" spans="1:15" ht="15" x14ac:dyDescent="0.2">
      <c r="A20" s="170"/>
      <c r="B20" s="298">
        <f>B17+3</f>
        <v>44214</v>
      </c>
      <c r="C20" s="176">
        <v>140</v>
      </c>
      <c r="D20" s="176">
        <v>346.98</v>
      </c>
      <c r="E20" s="176">
        <v>1079.31</v>
      </c>
      <c r="F20" s="176">
        <v>50</v>
      </c>
      <c r="G20" s="8">
        <f>SUM(C20:F20)</f>
        <v>1616.29</v>
      </c>
      <c r="H20" s="176">
        <v>26</v>
      </c>
      <c r="I20" s="176">
        <v>7</v>
      </c>
      <c r="J20" s="177">
        <v>50</v>
      </c>
      <c r="L20" s="620" t="s">
        <v>12</v>
      </c>
      <c r="M20" s="620">
        <v>15</v>
      </c>
      <c r="N20" s="620">
        <v>7</v>
      </c>
      <c r="O20" s="621">
        <v>1844.83</v>
      </c>
    </row>
    <row r="21" spans="1:15" ht="15" x14ac:dyDescent="0.2">
      <c r="A21" s="170"/>
      <c r="B21" s="298">
        <f t="shared" si="1"/>
        <v>44215</v>
      </c>
      <c r="C21" s="6">
        <v>50</v>
      </c>
      <c r="D21" s="6">
        <v>123.8</v>
      </c>
      <c r="E21" s="6">
        <v>590</v>
      </c>
      <c r="F21" s="6">
        <v>0</v>
      </c>
      <c r="G21" s="8">
        <f>SUM(C21:F21)</f>
        <v>763.8</v>
      </c>
      <c r="H21" s="6">
        <v>16</v>
      </c>
      <c r="I21" s="6">
        <v>3</v>
      </c>
      <c r="J21" s="7">
        <v>0</v>
      </c>
      <c r="L21" s="620" t="s">
        <v>13</v>
      </c>
      <c r="M21" s="620">
        <v>10</v>
      </c>
      <c r="N21" s="620">
        <v>10</v>
      </c>
      <c r="O21" s="621">
        <v>1606.9</v>
      </c>
    </row>
    <row r="22" spans="1:15" ht="15" x14ac:dyDescent="0.2">
      <c r="A22" s="170"/>
      <c r="B22" s="298">
        <f t="shared" si="1"/>
        <v>44216</v>
      </c>
      <c r="C22" s="176">
        <v>100</v>
      </c>
      <c r="D22" s="176">
        <v>38.9</v>
      </c>
      <c r="E22" s="176">
        <v>710</v>
      </c>
      <c r="F22" s="176">
        <v>110</v>
      </c>
      <c r="G22" s="8">
        <f>SUM(C22:F22)</f>
        <v>958.9</v>
      </c>
      <c r="H22" s="176">
        <v>19</v>
      </c>
      <c r="I22" s="176">
        <v>1</v>
      </c>
      <c r="J22" s="177">
        <v>100</v>
      </c>
    </row>
    <row r="23" spans="1:15" ht="21" x14ac:dyDescent="0.2">
      <c r="A23" s="170"/>
      <c r="B23" s="298">
        <f t="shared" si="1"/>
        <v>44217</v>
      </c>
      <c r="C23" s="176">
        <v>140</v>
      </c>
      <c r="D23" s="176">
        <v>223.29</v>
      </c>
      <c r="E23" s="176">
        <v>1100</v>
      </c>
      <c r="F23" s="176">
        <v>0</v>
      </c>
      <c r="G23" s="8">
        <f>SUM(C23:F23)</f>
        <v>1463.29</v>
      </c>
      <c r="H23" s="176">
        <v>26</v>
      </c>
      <c r="I23" s="176">
        <v>5</v>
      </c>
      <c r="J23" s="177">
        <v>0</v>
      </c>
      <c r="L23" s="616"/>
      <c r="M23" s="615">
        <v>91</v>
      </c>
      <c r="N23" s="615"/>
    </row>
    <row r="24" spans="1:15" ht="16" thickBot="1" x14ac:dyDescent="0.25">
      <c r="A24" s="170"/>
      <c r="B24" s="298">
        <f t="shared" si="1"/>
        <v>44218</v>
      </c>
      <c r="C24" s="176">
        <v>0</v>
      </c>
      <c r="D24" s="176">
        <v>431.97</v>
      </c>
      <c r="E24" s="176">
        <v>249.31</v>
      </c>
      <c r="F24" s="176">
        <v>70</v>
      </c>
      <c r="G24" s="8">
        <f>SUM(C24:F24)</f>
        <v>751.28</v>
      </c>
      <c r="H24" s="176">
        <v>12</v>
      </c>
      <c r="I24" s="176">
        <v>8</v>
      </c>
      <c r="J24" s="177">
        <v>70</v>
      </c>
      <c r="M24" s="357">
        <v>43</v>
      </c>
      <c r="N24" s="357">
        <v>48</v>
      </c>
      <c r="O24" s="617">
        <v>7263.119999999999</v>
      </c>
    </row>
    <row r="25" spans="1:15" ht="15" x14ac:dyDescent="0.2">
      <c r="A25" s="170"/>
      <c r="B25" s="580"/>
      <c r="C25" s="508">
        <f t="shared" ref="C25:J25" si="5">SUM(C20:C24)</f>
        <v>430</v>
      </c>
      <c r="D25" s="508">
        <f t="shared" si="5"/>
        <v>1164.94</v>
      </c>
      <c r="E25" s="508">
        <f t="shared" si="5"/>
        <v>3728.62</v>
      </c>
      <c r="F25" s="508">
        <f t="shared" si="5"/>
        <v>230</v>
      </c>
      <c r="G25" s="508">
        <f t="shared" si="5"/>
        <v>5553.56</v>
      </c>
      <c r="H25" s="506">
        <f t="shared" si="5"/>
        <v>99</v>
      </c>
      <c r="I25" s="506">
        <f t="shared" si="5"/>
        <v>24</v>
      </c>
      <c r="J25" s="510">
        <f t="shared" si="5"/>
        <v>220</v>
      </c>
      <c r="L25" s="624" t="s">
        <v>253</v>
      </c>
      <c r="M25" s="622">
        <v>90</v>
      </c>
      <c r="N25" s="622">
        <v>70.69</v>
      </c>
      <c r="O25" s="620"/>
    </row>
    <row r="26" spans="1:15" ht="16" thickBot="1" x14ac:dyDescent="0.25">
      <c r="A26" s="170"/>
      <c r="B26" s="581"/>
      <c r="C26" s="509"/>
      <c r="D26" s="509"/>
      <c r="E26" s="509"/>
      <c r="F26" s="509"/>
      <c r="G26" s="509"/>
      <c r="H26" s="507"/>
      <c r="I26" s="507"/>
      <c r="J26" s="511"/>
      <c r="L26" s="620" t="s">
        <v>10</v>
      </c>
      <c r="M26" s="620">
        <v>13</v>
      </c>
      <c r="N26" s="620">
        <v>11</v>
      </c>
      <c r="O26" s="621">
        <v>1947.59</v>
      </c>
    </row>
    <row r="27" spans="1:15" ht="15" x14ac:dyDescent="0.2">
      <c r="A27" s="170"/>
      <c r="B27" s="298">
        <f>B24+3</f>
        <v>44221</v>
      </c>
      <c r="C27" s="176">
        <v>50</v>
      </c>
      <c r="D27" s="176">
        <v>265.19</v>
      </c>
      <c r="E27" s="176">
        <v>639.30999999999995</v>
      </c>
      <c r="F27" s="176">
        <v>90</v>
      </c>
      <c r="G27" s="8">
        <f>SUM(C27:F27)</f>
        <v>1044.5</v>
      </c>
      <c r="H27" s="176">
        <v>18</v>
      </c>
      <c r="I27" s="176">
        <v>6</v>
      </c>
      <c r="J27" s="177">
        <v>90</v>
      </c>
      <c r="L27" s="620" t="s">
        <v>11</v>
      </c>
      <c r="M27" s="620">
        <v>12</v>
      </c>
      <c r="N27" s="620">
        <v>13</v>
      </c>
      <c r="O27" s="621">
        <v>1998.97</v>
      </c>
    </row>
    <row r="28" spans="1:15" ht="15" x14ac:dyDescent="0.2">
      <c r="A28" s="170"/>
      <c r="B28" s="298">
        <f>B27+1</f>
        <v>44222</v>
      </c>
      <c r="C28" s="176">
        <v>190</v>
      </c>
      <c r="D28" s="176">
        <v>130.59</v>
      </c>
      <c r="E28" s="176">
        <v>360</v>
      </c>
      <c r="F28" s="176">
        <v>100</v>
      </c>
      <c r="G28" s="8">
        <f>SUM(C28:F28)</f>
        <v>780.59</v>
      </c>
      <c r="H28" s="176">
        <v>14</v>
      </c>
      <c r="I28" s="176">
        <v>3</v>
      </c>
      <c r="J28" s="177">
        <v>90</v>
      </c>
      <c r="L28" s="620" t="s">
        <v>12</v>
      </c>
      <c r="M28" s="620">
        <v>7</v>
      </c>
      <c r="N28" s="620">
        <v>14</v>
      </c>
      <c r="O28" s="621">
        <v>1619.6599999999999</v>
      </c>
    </row>
    <row r="29" spans="1:15" ht="15" x14ac:dyDescent="0.2">
      <c r="A29" s="170"/>
      <c r="B29" s="298">
        <f>B28+1</f>
        <v>44223</v>
      </c>
      <c r="C29" s="176">
        <v>0</v>
      </c>
      <c r="D29" s="176">
        <v>101.16</v>
      </c>
      <c r="E29" s="176">
        <v>680</v>
      </c>
      <c r="F29" s="176">
        <v>150</v>
      </c>
      <c r="G29" s="8">
        <f>SUM(C29:F29)</f>
        <v>931.16</v>
      </c>
      <c r="H29" s="176">
        <v>17</v>
      </c>
      <c r="I29" s="176">
        <v>1</v>
      </c>
      <c r="J29" s="177">
        <v>150</v>
      </c>
      <c r="L29" s="620" t="s">
        <v>13</v>
      </c>
      <c r="M29" s="620">
        <v>11</v>
      </c>
      <c r="N29" s="620">
        <v>10</v>
      </c>
      <c r="O29" s="621">
        <v>1696.9</v>
      </c>
    </row>
    <row r="30" spans="1:15" ht="15" x14ac:dyDescent="0.2">
      <c r="A30" s="170"/>
      <c r="B30" s="298">
        <f>B29+1</f>
        <v>44224</v>
      </c>
      <c r="C30" s="176">
        <v>309.31</v>
      </c>
      <c r="D30" s="176">
        <v>342.98</v>
      </c>
      <c r="E30" s="176">
        <v>940</v>
      </c>
      <c r="F30" s="176">
        <v>140</v>
      </c>
      <c r="G30" s="8">
        <f>SUM(C30:F30)</f>
        <v>1732.29</v>
      </c>
      <c r="H30" s="176">
        <v>29</v>
      </c>
      <c r="I30" s="176">
        <v>7</v>
      </c>
      <c r="J30" s="177">
        <v>140</v>
      </c>
      <c r="L30" s="620" t="s">
        <v>14</v>
      </c>
      <c r="M30" s="620"/>
      <c r="N30" s="620"/>
      <c r="O30" s="621">
        <v>0</v>
      </c>
    </row>
    <row r="31" spans="1:15" ht="16" thickBot="1" x14ac:dyDescent="0.25">
      <c r="A31" s="170"/>
      <c r="B31" s="298">
        <f>B30+1</f>
        <v>44225</v>
      </c>
      <c r="C31" s="176">
        <v>140</v>
      </c>
      <c r="D31" s="176">
        <v>309.11</v>
      </c>
      <c r="E31" s="176">
        <v>980</v>
      </c>
      <c r="F31" s="176">
        <v>230</v>
      </c>
      <c r="G31" s="8">
        <f>SUM(C31:F31)</f>
        <v>1659.1100000000001</v>
      </c>
      <c r="H31" s="176">
        <v>29</v>
      </c>
      <c r="I31" s="176">
        <v>7</v>
      </c>
      <c r="J31" s="177">
        <v>230</v>
      </c>
    </row>
    <row r="32" spans="1:15" ht="21" x14ac:dyDescent="0.2">
      <c r="A32" s="170"/>
      <c r="B32" s="580"/>
      <c r="C32" s="508">
        <f t="shared" ref="C32:J32" si="6">SUM(C27:C31)</f>
        <v>689.31</v>
      </c>
      <c r="D32" s="508">
        <f t="shared" si="6"/>
        <v>1149.03</v>
      </c>
      <c r="E32" s="508">
        <f t="shared" si="6"/>
        <v>3599.31</v>
      </c>
      <c r="F32" s="508">
        <f t="shared" si="6"/>
        <v>710</v>
      </c>
      <c r="G32" s="508">
        <f t="shared" si="6"/>
        <v>6147.65</v>
      </c>
      <c r="H32" s="506">
        <f t="shared" si="6"/>
        <v>107</v>
      </c>
      <c r="I32" s="506">
        <f t="shared" si="6"/>
        <v>24</v>
      </c>
      <c r="J32" s="510">
        <f t="shared" si="6"/>
        <v>700</v>
      </c>
      <c r="M32" s="615">
        <f>M33+N33</f>
        <v>84</v>
      </c>
      <c r="N32" s="615"/>
    </row>
    <row r="33" spans="1:15" ht="16" thickBot="1" x14ac:dyDescent="0.25">
      <c r="A33" s="170"/>
      <c r="B33" s="581"/>
      <c r="C33" s="509"/>
      <c r="D33" s="509"/>
      <c r="E33" s="509"/>
      <c r="F33" s="509"/>
      <c r="G33" s="509"/>
      <c r="H33" s="507"/>
      <c r="I33" s="507"/>
      <c r="J33" s="511"/>
      <c r="M33" s="357">
        <v>53</v>
      </c>
      <c r="N33" s="357">
        <v>31</v>
      </c>
      <c r="O33" s="619">
        <v>6996.42</v>
      </c>
    </row>
    <row r="34" spans="1:15" ht="15" x14ac:dyDescent="0.2">
      <c r="B34" s="298">
        <v>44228</v>
      </c>
      <c r="C34" s="6">
        <v>140</v>
      </c>
      <c r="D34" s="6">
        <v>377.29</v>
      </c>
      <c r="E34" s="6">
        <v>989.31</v>
      </c>
      <c r="F34" s="6">
        <v>150</v>
      </c>
      <c r="G34" s="4">
        <f>SUM(C34:F34)</f>
        <v>1656.6</v>
      </c>
      <c r="H34" s="6">
        <v>29</v>
      </c>
      <c r="I34" s="6">
        <v>8</v>
      </c>
      <c r="J34" s="7">
        <v>150</v>
      </c>
      <c r="L34" s="624" t="s">
        <v>254</v>
      </c>
      <c r="M34" s="622">
        <v>90</v>
      </c>
      <c r="N34" s="622">
        <v>71.819999999999993</v>
      </c>
      <c r="O34" s="620"/>
    </row>
    <row r="35" spans="1:15" ht="15" x14ac:dyDescent="0.2">
      <c r="B35" s="298">
        <f t="shared" ref="B35:B38" si="7">B34+1</f>
        <v>44229</v>
      </c>
      <c r="C35" s="176">
        <v>50</v>
      </c>
      <c r="D35" s="176">
        <v>119.21</v>
      </c>
      <c r="E35" s="176">
        <v>650</v>
      </c>
      <c r="F35" s="176">
        <v>100</v>
      </c>
      <c r="G35" s="4">
        <f>SUM(C35:F35)</f>
        <v>919.21</v>
      </c>
      <c r="H35" s="176">
        <v>17</v>
      </c>
      <c r="I35" s="176">
        <v>3</v>
      </c>
      <c r="J35" s="177">
        <v>100</v>
      </c>
      <c r="L35" s="620" t="s">
        <v>10</v>
      </c>
      <c r="M35" s="620">
        <v>0</v>
      </c>
      <c r="N35" s="620">
        <v>0</v>
      </c>
      <c r="O35" s="621">
        <v>0</v>
      </c>
    </row>
    <row r="36" spans="1:15" ht="15" x14ac:dyDescent="0.2">
      <c r="B36" s="298">
        <f t="shared" si="7"/>
        <v>44230</v>
      </c>
      <c r="C36" s="176">
        <v>100</v>
      </c>
      <c r="D36" s="176">
        <v>281.86</v>
      </c>
      <c r="E36" s="176">
        <v>382.43</v>
      </c>
      <c r="F36" s="176">
        <v>100</v>
      </c>
      <c r="G36" s="4">
        <f>SUM(C36:F36)</f>
        <v>864.29</v>
      </c>
      <c r="H36" s="176">
        <v>17</v>
      </c>
      <c r="I36" s="176">
        <v>6</v>
      </c>
      <c r="J36" s="177">
        <v>100</v>
      </c>
      <c r="L36" s="620" t="s">
        <v>11</v>
      </c>
      <c r="M36" s="620">
        <v>7</v>
      </c>
      <c r="N36" s="620">
        <v>9</v>
      </c>
      <c r="O36" s="621">
        <v>1276.3799999999999</v>
      </c>
    </row>
    <row r="37" spans="1:15" ht="15" x14ac:dyDescent="0.2">
      <c r="B37" s="298">
        <f t="shared" si="7"/>
        <v>44231</v>
      </c>
      <c r="C37" s="176">
        <v>100</v>
      </c>
      <c r="D37" s="176">
        <v>477.26</v>
      </c>
      <c r="E37" s="176">
        <v>1119.31</v>
      </c>
      <c r="F37" s="176">
        <v>20</v>
      </c>
      <c r="G37" s="4">
        <f>SUM(C37:F37)</f>
        <v>1716.57</v>
      </c>
      <c r="H37" s="176">
        <v>29</v>
      </c>
      <c r="I37" s="176">
        <v>9</v>
      </c>
      <c r="J37" s="177">
        <v>20</v>
      </c>
      <c r="L37" s="620" t="s">
        <v>12</v>
      </c>
      <c r="M37" s="620">
        <v>17</v>
      </c>
      <c r="N37" s="620">
        <v>15</v>
      </c>
      <c r="O37" s="621">
        <v>2607.3000000000002</v>
      </c>
    </row>
    <row r="38" spans="1:15" ht="16" thickBot="1" x14ac:dyDescent="0.25">
      <c r="B38" s="298">
        <f t="shared" si="7"/>
        <v>44232</v>
      </c>
      <c r="C38" s="176">
        <v>260</v>
      </c>
      <c r="D38" s="176">
        <v>21</v>
      </c>
      <c r="E38" s="176">
        <v>1080</v>
      </c>
      <c r="F38" s="176">
        <v>190</v>
      </c>
      <c r="G38" s="4">
        <f>SUM(C38:F38)</f>
        <v>1551</v>
      </c>
      <c r="H38" s="176">
        <v>22</v>
      </c>
      <c r="I38" s="176">
        <v>1</v>
      </c>
      <c r="J38" s="177">
        <v>200</v>
      </c>
      <c r="L38" s="620" t="s">
        <v>13</v>
      </c>
      <c r="M38" s="620">
        <v>18</v>
      </c>
      <c r="N38" s="620">
        <v>3</v>
      </c>
      <c r="O38" s="621">
        <v>1835.46</v>
      </c>
    </row>
    <row r="39" spans="1:15" x14ac:dyDescent="0.15">
      <c r="B39" s="580"/>
      <c r="C39" s="508">
        <f>SUM(C34:C38)</f>
        <v>650</v>
      </c>
      <c r="D39" s="508">
        <f t="shared" ref="D39:J39" si="8">SUM(D34:D38)</f>
        <v>1276.6199999999999</v>
      </c>
      <c r="E39" s="508">
        <f t="shared" si="8"/>
        <v>4221.05</v>
      </c>
      <c r="F39" s="508">
        <f t="shared" si="8"/>
        <v>560</v>
      </c>
      <c r="G39" s="508">
        <f t="shared" si="8"/>
        <v>6707.67</v>
      </c>
      <c r="H39" s="506">
        <f t="shared" si="8"/>
        <v>114</v>
      </c>
      <c r="I39" s="506">
        <f t="shared" si="8"/>
        <v>27</v>
      </c>
      <c r="J39" s="556">
        <f t="shared" si="8"/>
        <v>570</v>
      </c>
      <c r="L39" s="620" t="s">
        <v>14</v>
      </c>
      <c r="M39" s="620">
        <v>11</v>
      </c>
      <c r="N39" s="620">
        <v>4</v>
      </c>
      <c r="O39" s="621">
        <v>1277.28</v>
      </c>
    </row>
    <row r="40" spans="1:15" ht="14" thickBot="1" x14ac:dyDescent="0.2">
      <c r="B40" s="581"/>
      <c r="C40" s="537"/>
      <c r="D40" s="537"/>
      <c r="E40" s="537"/>
      <c r="F40" s="537"/>
      <c r="G40" s="537"/>
      <c r="H40" s="534"/>
      <c r="I40" s="534"/>
      <c r="J40" s="582"/>
      <c r="L40" s="616"/>
    </row>
    <row r="41" spans="1:15" ht="15" x14ac:dyDescent="0.2">
      <c r="B41" s="300">
        <f>B38+3</f>
        <v>44235</v>
      </c>
      <c r="C41" s="181">
        <v>190</v>
      </c>
      <c r="D41" s="182">
        <v>38.9</v>
      </c>
      <c r="E41" s="182">
        <v>1110</v>
      </c>
      <c r="F41" s="182">
        <v>420</v>
      </c>
      <c r="G41" s="183">
        <f>SUM(C41:F41)</f>
        <v>1758.9</v>
      </c>
      <c r="H41" s="182">
        <v>29</v>
      </c>
      <c r="I41" s="182">
        <v>1</v>
      </c>
      <c r="J41" s="184">
        <v>420</v>
      </c>
    </row>
    <row r="42" spans="1:15" ht="22" thickBot="1" x14ac:dyDescent="0.25">
      <c r="B42" s="301">
        <f>B41+1</f>
        <v>44236</v>
      </c>
      <c r="C42" s="176">
        <v>310</v>
      </c>
      <c r="D42" s="176">
        <v>391.93</v>
      </c>
      <c r="E42" s="176">
        <v>710</v>
      </c>
      <c r="F42" s="5">
        <v>219.31</v>
      </c>
      <c r="G42" s="186">
        <f>SUM(C42:F42)</f>
        <v>1631.24</v>
      </c>
      <c r="H42" s="176">
        <v>31</v>
      </c>
      <c r="I42" s="176">
        <v>9</v>
      </c>
      <c r="J42" s="177">
        <v>220</v>
      </c>
      <c r="M42" s="615">
        <f>M43+N43</f>
        <v>92</v>
      </c>
      <c r="N42" s="615"/>
    </row>
    <row r="43" spans="1:15" ht="16" thickBot="1" x14ac:dyDescent="0.25">
      <c r="B43" s="301">
        <f>B42+1</f>
        <v>44237</v>
      </c>
      <c r="C43" s="187">
        <v>120</v>
      </c>
      <c r="D43" s="176">
        <v>155.6</v>
      </c>
      <c r="E43" s="176">
        <v>660</v>
      </c>
      <c r="F43" s="176">
        <v>0</v>
      </c>
      <c r="G43" s="186">
        <f>SUM(C43:F43)</f>
        <v>935.6</v>
      </c>
      <c r="H43" s="176">
        <v>18</v>
      </c>
      <c r="I43" s="176">
        <v>4</v>
      </c>
      <c r="J43" s="177">
        <v>0</v>
      </c>
      <c r="M43" s="357">
        <v>76</v>
      </c>
      <c r="N43" s="357">
        <v>16</v>
      </c>
      <c r="O43" s="617">
        <v>7989.12</v>
      </c>
    </row>
    <row r="44" spans="1:15" ht="16" thickBot="1" x14ac:dyDescent="0.25">
      <c r="B44" s="301">
        <f>B43+1</f>
        <v>44238</v>
      </c>
      <c r="C44" s="187">
        <v>310</v>
      </c>
      <c r="D44" s="176">
        <v>119.21</v>
      </c>
      <c r="E44" s="176">
        <v>1300</v>
      </c>
      <c r="F44" s="176">
        <v>0</v>
      </c>
      <c r="G44" s="186">
        <f>SUM(C44:F44)</f>
        <v>1729.21</v>
      </c>
      <c r="H44" s="176">
        <v>29</v>
      </c>
      <c r="I44" s="176">
        <v>3</v>
      </c>
      <c r="J44" s="177">
        <v>0</v>
      </c>
      <c r="L44" s="624" t="s">
        <v>275</v>
      </c>
      <c r="M44" s="622">
        <v>90</v>
      </c>
      <c r="N44" s="622">
        <v>71.819999999999993</v>
      </c>
      <c r="O44" s="620"/>
    </row>
    <row r="45" spans="1:15" ht="16" thickBot="1" x14ac:dyDescent="0.25">
      <c r="B45" s="301">
        <f>B44+1</f>
        <v>44239</v>
      </c>
      <c r="C45" s="188">
        <v>89.31</v>
      </c>
      <c r="D45" s="189">
        <v>109.59</v>
      </c>
      <c r="E45" s="189">
        <v>960</v>
      </c>
      <c r="F45" s="189">
        <v>100</v>
      </c>
      <c r="G45" s="190">
        <f>SUM(C45:F45)</f>
        <v>1258.9000000000001</v>
      </c>
      <c r="H45" s="189">
        <v>22</v>
      </c>
      <c r="I45" s="189">
        <v>2</v>
      </c>
      <c r="J45" s="191">
        <v>100</v>
      </c>
      <c r="L45" s="620" t="s">
        <v>10</v>
      </c>
      <c r="M45" s="620">
        <v>17</v>
      </c>
      <c r="N45" s="620">
        <v>6</v>
      </c>
      <c r="O45" s="621">
        <v>1960.92</v>
      </c>
    </row>
    <row r="46" spans="1:15" ht="15" x14ac:dyDescent="0.15">
      <c r="B46" s="268"/>
      <c r="C46" s="560">
        <f t="shared" ref="C46:J46" si="9">SUM(C41:C45)</f>
        <v>1019.31</v>
      </c>
      <c r="D46" s="560">
        <f t="shared" si="9"/>
        <v>815.23</v>
      </c>
      <c r="E46" s="560">
        <f t="shared" si="9"/>
        <v>4740</v>
      </c>
      <c r="F46" s="560">
        <f t="shared" si="9"/>
        <v>739.31</v>
      </c>
      <c r="G46" s="560">
        <f t="shared" si="9"/>
        <v>7313.85</v>
      </c>
      <c r="H46" s="506">
        <f t="shared" si="9"/>
        <v>129</v>
      </c>
      <c r="I46" s="506">
        <f t="shared" si="9"/>
        <v>19</v>
      </c>
      <c r="J46" s="510">
        <f t="shared" si="9"/>
        <v>740</v>
      </c>
      <c r="L46" s="620" t="s">
        <v>11</v>
      </c>
      <c r="M46" s="620">
        <v>10</v>
      </c>
      <c r="N46" s="620">
        <v>2</v>
      </c>
      <c r="O46" s="621">
        <v>1043.6399999999999</v>
      </c>
    </row>
    <row r="47" spans="1:15" ht="16" thickBot="1" x14ac:dyDescent="0.2">
      <c r="B47" s="269"/>
      <c r="C47" s="413"/>
      <c r="D47" s="413"/>
      <c r="E47" s="413"/>
      <c r="F47" s="413"/>
      <c r="G47" s="413"/>
      <c r="H47" s="507"/>
      <c r="I47" s="507"/>
      <c r="J47" s="511"/>
      <c r="L47" s="620" t="s">
        <v>12</v>
      </c>
      <c r="M47" s="620">
        <v>26</v>
      </c>
      <c r="N47" s="620">
        <v>4</v>
      </c>
      <c r="O47" s="621">
        <v>2627.2799999999997</v>
      </c>
    </row>
    <row r="48" spans="1:15" ht="16" thickBot="1" x14ac:dyDescent="0.25">
      <c r="B48" s="270">
        <f>B45+3</f>
        <v>44242</v>
      </c>
      <c r="C48" s="24">
        <v>0</v>
      </c>
      <c r="D48" s="24">
        <v>267.7</v>
      </c>
      <c r="E48" s="24">
        <v>850</v>
      </c>
      <c r="F48" s="24">
        <v>0</v>
      </c>
      <c r="G48" s="190">
        <f>SUM(C48:F48)</f>
        <v>1117.7</v>
      </c>
      <c r="H48" s="6">
        <v>21</v>
      </c>
      <c r="I48" s="6">
        <v>6</v>
      </c>
      <c r="J48" s="7">
        <v>0</v>
      </c>
      <c r="L48" s="620" t="s">
        <v>13</v>
      </c>
      <c r="M48" s="620">
        <v>22</v>
      </c>
      <c r="N48" s="620">
        <v>2</v>
      </c>
      <c r="O48" s="621">
        <v>2123.64</v>
      </c>
    </row>
    <row r="49" spans="2:15" ht="16" thickBot="1" x14ac:dyDescent="0.25">
      <c r="B49" s="61">
        <f>B48+1</f>
        <v>44243</v>
      </c>
      <c r="C49" s="187">
        <v>120</v>
      </c>
      <c r="D49" s="187">
        <v>339.36</v>
      </c>
      <c r="E49" s="187">
        <v>1269.82</v>
      </c>
      <c r="F49" s="187">
        <v>0</v>
      </c>
      <c r="G49" s="190">
        <f>SUM(C49:F49)</f>
        <v>1729.1799999999998</v>
      </c>
      <c r="H49" s="176">
        <v>29</v>
      </c>
      <c r="I49" s="176">
        <v>6</v>
      </c>
      <c r="J49" s="177">
        <v>0</v>
      </c>
      <c r="L49" s="620" t="s">
        <v>14</v>
      </c>
      <c r="M49" s="620">
        <v>1</v>
      </c>
      <c r="N49" s="620">
        <v>2</v>
      </c>
      <c r="O49" s="621">
        <v>233.64</v>
      </c>
    </row>
    <row r="50" spans="2:15" ht="16" thickBot="1" x14ac:dyDescent="0.25">
      <c r="B50" s="61">
        <f>B49+1</f>
        <v>44244</v>
      </c>
      <c r="C50" s="187">
        <v>150</v>
      </c>
      <c r="D50" s="187">
        <v>116.7</v>
      </c>
      <c r="E50" s="187">
        <v>420</v>
      </c>
      <c r="F50" s="187">
        <v>50</v>
      </c>
      <c r="G50" s="190">
        <f>SUM(C50:F50)</f>
        <v>736.7</v>
      </c>
      <c r="H50" s="176">
        <v>15</v>
      </c>
      <c r="I50" s="176">
        <v>3</v>
      </c>
      <c r="J50" s="177">
        <v>50</v>
      </c>
      <c r="L50" s="616"/>
      <c r="O50" s="617">
        <v>7755.48</v>
      </c>
    </row>
    <row r="51" spans="2:15" ht="22" thickBot="1" x14ac:dyDescent="0.25">
      <c r="B51" s="61">
        <f>B50+1</f>
        <v>44245</v>
      </c>
      <c r="C51" s="187">
        <v>290</v>
      </c>
      <c r="D51" s="187">
        <v>226.69</v>
      </c>
      <c r="E51" s="187">
        <v>1299.31</v>
      </c>
      <c r="F51" s="187">
        <v>0</v>
      </c>
      <c r="G51" s="190">
        <f>SUM(C51:F51)</f>
        <v>1816</v>
      </c>
      <c r="H51" s="176">
        <v>31</v>
      </c>
      <c r="I51" s="176">
        <v>5</v>
      </c>
      <c r="J51" s="177">
        <v>0</v>
      </c>
      <c r="M51" s="615">
        <f>M52+N52</f>
        <v>91</v>
      </c>
      <c r="N51" s="615"/>
    </row>
    <row r="52" spans="2:15" ht="16" thickBot="1" x14ac:dyDescent="0.25">
      <c r="B52" s="271">
        <f>B51+1</f>
        <v>44246</v>
      </c>
      <c r="C52" s="187">
        <v>0</v>
      </c>
      <c r="D52" s="187">
        <v>268.67</v>
      </c>
      <c r="E52" s="187">
        <v>1019.13</v>
      </c>
      <c r="F52" s="187">
        <v>50</v>
      </c>
      <c r="G52" s="190">
        <f>SUM(C52:F52)</f>
        <v>1337.8</v>
      </c>
      <c r="H52" s="176">
        <v>23</v>
      </c>
      <c r="I52" s="176">
        <v>5</v>
      </c>
      <c r="J52" s="177">
        <v>50</v>
      </c>
      <c r="L52" s="5"/>
      <c r="M52" s="357">
        <v>75</v>
      </c>
      <c r="N52" s="357">
        <v>16</v>
      </c>
      <c r="O52" s="364">
        <v>7899.119999999999</v>
      </c>
    </row>
    <row r="53" spans="2:15" ht="15" x14ac:dyDescent="0.2">
      <c r="B53" s="268"/>
      <c r="C53" s="560">
        <f t="shared" ref="C53:J53" si="10">SUM(C48:C52)</f>
        <v>560</v>
      </c>
      <c r="D53" s="560">
        <f t="shared" si="10"/>
        <v>1219.1200000000001</v>
      </c>
      <c r="E53" s="560">
        <f t="shared" si="10"/>
        <v>4858.2599999999993</v>
      </c>
      <c r="F53" s="560">
        <f t="shared" si="10"/>
        <v>100</v>
      </c>
      <c r="G53" s="560">
        <f t="shared" si="10"/>
        <v>6737.38</v>
      </c>
      <c r="H53" s="573">
        <f t="shared" si="10"/>
        <v>119</v>
      </c>
      <c r="I53" s="575">
        <f t="shared" si="10"/>
        <v>25</v>
      </c>
      <c r="J53" s="583">
        <f t="shared" si="10"/>
        <v>100</v>
      </c>
      <c r="L53" s="625" t="s">
        <v>278</v>
      </c>
      <c r="M53" s="622">
        <v>90</v>
      </c>
      <c r="N53" s="622">
        <v>71.819999999999993</v>
      </c>
      <c r="O53" s="176"/>
    </row>
    <row r="54" spans="2:15" ht="16" thickBot="1" x14ac:dyDescent="0.25">
      <c r="B54" s="269"/>
      <c r="C54" s="413"/>
      <c r="D54" s="413"/>
      <c r="E54" s="413"/>
      <c r="F54" s="413"/>
      <c r="G54" s="413"/>
      <c r="H54" s="574"/>
      <c r="I54" s="576"/>
      <c r="J54" s="584"/>
      <c r="L54" s="176" t="s">
        <v>10</v>
      </c>
      <c r="M54" s="176">
        <v>11</v>
      </c>
      <c r="N54" s="176">
        <v>4</v>
      </c>
      <c r="O54" s="618">
        <v>1277.28</v>
      </c>
    </row>
    <row r="55" spans="2:15" ht="16" thickBot="1" x14ac:dyDescent="0.25">
      <c r="B55" s="61">
        <f>B52+3</f>
        <v>44249</v>
      </c>
      <c r="C55" s="187">
        <v>270</v>
      </c>
      <c r="D55" s="187">
        <v>250.97</v>
      </c>
      <c r="E55" s="187">
        <v>210</v>
      </c>
      <c r="F55" s="187">
        <v>50</v>
      </c>
      <c r="G55" s="190">
        <f>SUM(C55:F55)</f>
        <v>780.97</v>
      </c>
      <c r="H55" s="176">
        <v>13</v>
      </c>
      <c r="I55" s="176">
        <v>4</v>
      </c>
      <c r="J55" s="177">
        <v>50</v>
      </c>
      <c r="L55" s="176" t="s">
        <v>11</v>
      </c>
      <c r="M55" s="176">
        <v>23</v>
      </c>
      <c r="N55" s="176">
        <v>7</v>
      </c>
      <c r="O55" s="618">
        <v>2572.7399999999998</v>
      </c>
    </row>
    <row r="56" spans="2:15" ht="16" thickBot="1" x14ac:dyDescent="0.25">
      <c r="B56" s="271">
        <f>B55+1</f>
        <v>44250</v>
      </c>
      <c r="C56" s="187">
        <v>50</v>
      </c>
      <c r="D56" s="187">
        <v>109.59</v>
      </c>
      <c r="E56" s="187">
        <v>640</v>
      </c>
      <c r="F56" s="187">
        <v>0</v>
      </c>
      <c r="G56" s="190">
        <f>SUM(C56:F56)</f>
        <v>799.59</v>
      </c>
      <c r="H56" s="176">
        <v>17</v>
      </c>
      <c r="I56" s="176">
        <v>2</v>
      </c>
      <c r="J56" s="177">
        <v>0</v>
      </c>
      <c r="L56" s="176" t="s">
        <v>12</v>
      </c>
      <c r="M56" s="176">
        <v>18</v>
      </c>
      <c r="N56" s="176">
        <v>1</v>
      </c>
      <c r="O56" s="618">
        <v>1691.82</v>
      </c>
    </row>
    <row r="57" spans="2:15" ht="16" thickBot="1" x14ac:dyDescent="0.25">
      <c r="B57" s="61">
        <f>B56+1</f>
        <v>44251</v>
      </c>
      <c r="C57" s="9">
        <v>0</v>
      </c>
      <c r="D57" s="9">
        <v>311.2</v>
      </c>
      <c r="E57" s="9">
        <v>310</v>
      </c>
      <c r="F57" s="9">
        <v>50</v>
      </c>
      <c r="G57" s="190">
        <f>SUM(C57:F57)</f>
        <v>671.2</v>
      </c>
      <c r="H57" s="5">
        <v>14</v>
      </c>
      <c r="I57" s="6">
        <v>8</v>
      </c>
      <c r="J57" s="7">
        <v>50</v>
      </c>
      <c r="L57" s="176" t="s">
        <v>13</v>
      </c>
      <c r="M57" s="176">
        <v>13</v>
      </c>
      <c r="N57" s="176">
        <v>3</v>
      </c>
      <c r="O57" s="618">
        <v>1385.46</v>
      </c>
    </row>
    <row r="58" spans="2:15" ht="16" thickBot="1" x14ac:dyDescent="0.25">
      <c r="B58" s="61">
        <f t="shared" ref="B58:B59" si="11">B57+1</f>
        <v>44252</v>
      </c>
      <c r="C58" s="6">
        <v>0</v>
      </c>
      <c r="D58" s="6">
        <v>537.91</v>
      </c>
      <c r="E58" s="6">
        <v>999.31</v>
      </c>
      <c r="F58" s="6">
        <v>99.31</v>
      </c>
      <c r="G58" s="190">
        <f>SUM(C58:F58)</f>
        <v>1636.5299999999997</v>
      </c>
      <c r="H58" s="6">
        <v>30</v>
      </c>
      <c r="I58" s="6">
        <v>12</v>
      </c>
      <c r="J58" s="7">
        <v>100</v>
      </c>
      <c r="L58" s="176" t="s">
        <v>14</v>
      </c>
      <c r="M58" s="176">
        <v>10</v>
      </c>
      <c r="N58" s="176">
        <v>1</v>
      </c>
      <c r="O58" s="618">
        <v>971.81999999999994</v>
      </c>
    </row>
    <row r="59" spans="2:15" ht="16" thickBot="1" x14ac:dyDescent="0.25">
      <c r="B59" s="61">
        <f t="shared" si="11"/>
        <v>44253</v>
      </c>
      <c r="C59" s="6">
        <v>50</v>
      </c>
      <c r="D59" s="6">
        <v>399.46</v>
      </c>
      <c r="E59" s="6">
        <v>1017.93</v>
      </c>
      <c r="F59" s="6">
        <v>50</v>
      </c>
      <c r="G59" s="190">
        <f>SUM(C59:F59)</f>
        <v>1517.3899999999999</v>
      </c>
      <c r="H59" s="5">
        <v>25</v>
      </c>
      <c r="I59" s="5">
        <v>7</v>
      </c>
      <c r="J59" s="302">
        <v>50</v>
      </c>
    </row>
    <row r="60" spans="2:15" ht="21" x14ac:dyDescent="0.15">
      <c r="B60" s="268" t="s">
        <v>9</v>
      </c>
      <c r="C60" s="560">
        <f t="shared" ref="C60:G60" si="12">SUM(C55:C59)</f>
        <v>370</v>
      </c>
      <c r="D60" s="560">
        <f t="shared" si="12"/>
        <v>1609.13</v>
      </c>
      <c r="E60" s="560">
        <f t="shared" si="12"/>
        <v>3177.24</v>
      </c>
      <c r="F60" s="560">
        <f t="shared" si="12"/>
        <v>249.31</v>
      </c>
      <c r="G60" s="560">
        <f t="shared" si="12"/>
        <v>5405.68</v>
      </c>
      <c r="H60" s="506">
        <f>SUM(H55:H59)</f>
        <v>99</v>
      </c>
      <c r="I60" s="506">
        <f>SUM(I55:I59)</f>
        <v>33</v>
      </c>
      <c r="J60" s="510">
        <f>SUM(J55:J59)</f>
        <v>250</v>
      </c>
      <c r="M60" s="615">
        <f>M61+N61</f>
        <v>97</v>
      </c>
      <c r="N60" s="615"/>
    </row>
    <row r="61" spans="2:15" ht="16" thickBot="1" x14ac:dyDescent="0.25">
      <c r="B61" s="269"/>
      <c r="C61" s="413"/>
      <c r="D61" s="413"/>
      <c r="E61" s="413"/>
      <c r="F61" s="413"/>
      <c r="G61" s="413"/>
      <c r="H61" s="507"/>
      <c r="I61" s="507"/>
      <c r="J61" s="511"/>
      <c r="M61" s="357">
        <v>84</v>
      </c>
      <c r="N61" s="357">
        <v>13</v>
      </c>
      <c r="O61" s="617">
        <v>8493.66</v>
      </c>
    </row>
    <row r="62" spans="2:15" ht="15" x14ac:dyDescent="0.2">
      <c r="B62" s="298">
        <v>44256</v>
      </c>
      <c r="C62" s="176">
        <v>209.31</v>
      </c>
      <c r="D62" s="176">
        <v>440.87</v>
      </c>
      <c r="E62" s="176">
        <v>558.62</v>
      </c>
      <c r="F62" s="176">
        <v>190</v>
      </c>
      <c r="G62" s="8">
        <f>SUM(C62:F62)</f>
        <v>1398.8000000000002</v>
      </c>
      <c r="H62" s="176">
        <v>25</v>
      </c>
      <c r="I62" s="176">
        <v>8</v>
      </c>
      <c r="J62" s="177">
        <v>190</v>
      </c>
      <c r="L62" s="625" t="s">
        <v>256</v>
      </c>
      <c r="M62" s="619">
        <v>90</v>
      </c>
      <c r="N62" s="619">
        <v>71.819999999999993</v>
      </c>
      <c r="O62" s="620"/>
    </row>
    <row r="63" spans="2:15" ht="15" x14ac:dyDescent="0.2">
      <c r="B63" s="298">
        <f t="shared" ref="B63:B66" si="13">B62+1</f>
        <v>44257</v>
      </c>
      <c r="C63" s="176">
        <v>150</v>
      </c>
      <c r="D63" s="176">
        <v>109.59</v>
      </c>
      <c r="E63" s="176">
        <v>499.31</v>
      </c>
      <c r="F63" s="176">
        <v>190</v>
      </c>
      <c r="G63" s="8">
        <f>SUM(C63:F63)</f>
        <v>948.90000000000009</v>
      </c>
      <c r="H63" s="176">
        <v>16</v>
      </c>
      <c r="I63" s="176">
        <v>2</v>
      </c>
      <c r="J63" s="177">
        <v>200</v>
      </c>
      <c r="L63" s="620" t="s">
        <v>10</v>
      </c>
      <c r="M63" s="620">
        <v>14</v>
      </c>
      <c r="N63" s="620">
        <v>5</v>
      </c>
      <c r="O63" s="621">
        <v>1619.1</v>
      </c>
    </row>
    <row r="64" spans="2:15" ht="15" x14ac:dyDescent="0.2">
      <c r="B64" s="298">
        <f t="shared" si="13"/>
        <v>44258</v>
      </c>
      <c r="C64" s="176">
        <v>120</v>
      </c>
      <c r="D64" s="176">
        <v>267.7</v>
      </c>
      <c r="E64" s="176">
        <v>300</v>
      </c>
      <c r="F64" s="176">
        <v>0</v>
      </c>
      <c r="G64" s="8">
        <f>SUM(C64:F64)</f>
        <v>687.7</v>
      </c>
      <c r="H64" s="176">
        <v>14</v>
      </c>
      <c r="I64" s="176">
        <v>6</v>
      </c>
      <c r="J64" s="177">
        <v>0</v>
      </c>
      <c r="L64" s="620" t="s">
        <v>11</v>
      </c>
      <c r="M64" s="620">
        <v>26</v>
      </c>
      <c r="N64" s="620">
        <v>1</v>
      </c>
      <c r="O64" s="621">
        <v>2411.8200000000002</v>
      </c>
    </row>
    <row r="65" spans="2:15" ht="15" x14ac:dyDescent="0.2">
      <c r="B65" s="298">
        <f t="shared" si="13"/>
        <v>44259</v>
      </c>
      <c r="C65" s="176">
        <v>100</v>
      </c>
      <c r="D65" s="176">
        <v>333.79</v>
      </c>
      <c r="E65" s="176">
        <v>1040</v>
      </c>
      <c r="F65" s="176">
        <v>150</v>
      </c>
      <c r="G65" s="8">
        <f>SUM(C65:F65)</f>
        <v>1623.79</v>
      </c>
      <c r="H65" s="176">
        <v>28</v>
      </c>
      <c r="I65" s="176">
        <v>6</v>
      </c>
      <c r="J65" s="177">
        <v>150</v>
      </c>
      <c r="L65" s="620" t="s">
        <v>12</v>
      </c>
      <c r="M65" s="620">
        <v>15</v>
      </c>
      <c r="N65" s="620">
        <v>1</v>
      </c>
      <c r="O65" s="621">
        <v>1421.82</v>
      </c>
    </row>
    <row r="66" spans="2:15" ht="16" thickBot="1" x14ac:dyDescent="0.25">
      <c r="B66" s="298">
        <f t="shared" si="13"/>
        <v>44260</v>
      </c>
      <c r="C66" s="6">
        <v>160</v>
      </c>
      <c r="D66" s="6">
        <v>302</v>
      </c>
      <c r="E66" s="6">
        <v>788.62</v>
      </c>
      <c r="F66" s="6">
        <v>70</v>
      </c>
      <c r="G66" s="8">
        <f>SUM(C66:F66)</f>
        <v>1320.62</v>
      </c>
      <c r="H66" s="6">
        <v>23</v>
      </c>
      <c r="I66" s="6">
        <v>6</v>
      </c>
      <c r="J66" s="7">
        <v>70</v>
      </c>
      <c r="L66" s="620" t="s">
        <v>13</v>
      </c>
      <c r="M66" s="620">
        <v>23</v>
      </c>
      <c r="N66" s="620">
        <v>1</v>
      </c>
      <c r="O66" s="621">
        <v>2141.8200000000002</v>
      </c>
    </row>
    <row r="67" spans="2:15" x14ac:dyDescent="0.15">
      <c r="B67" s="580"/>
      <c r="C67" s="508">
        <f t="shared" ref="C67:J67" si="14">SUM(C62:C66)</f>
        <v>739.31</v>
      </c>
      <c r="D67" s="508">
        <f t="shared" si="14"/>
        <v>1453.95</v>
      </c>
      <c r="E67" s="508">
        <f t="shared" si="14"/>
        <v>3186.55</v>
      </c>
      <c r="F67" s="508">
        <f t="shared" si="14"/>
        <v>600</v>
      </c>
      <c r="G67" s="508">
        <f>SUM(G62:G66)</f>
        <v>5979.81</v>
      </c>
      <c r="H67" s="506">
        <f t="shared" si="14"/>
        <v>106</v>
      </c>
      <c r="I67" s="506">
        <f t="shared" si="14"/>
        <v>28</v>
      </c>
      <c r="J67" s="510">
        <f t="shared" si="14"/>
        <v>610</v>
      </c>
      <c r="L67" s="620" t="s">
        <v>14</v>
      </c>
      <c r="M67" s="620">
        <v>6</v>
      </c>
      <c r="N67" s="620">
        <v>5</v>
      </c>
      <c r="O67" s="621">
        <v>899.09999999999991</v>
      </c>
    </row>
    <row r="68" spans="2:15" ht="14" thickBot="1" x14ac:dyDescent="0.2">
      <c r="B68" s="581"/>
      <c r="C68" s="537"/>
      <c r="D68" s="537"/>
      <c r="E68" s="537"/>
      <c r="F68" s="537"/>
      <c r="G68" s="509"/>
      <c r="H68" s="534"/>
      <c r="I68" s="534"/>
      <c r="J68" s="551"/>
    </row>
    <row r="69" spans="2:15" ht="15" x14ac:dyDescent="0.2">
      <c r="B69" s="300">
        <f>B66+3</f>
        <v>44263</v>
      </c>
      <c r="C69" s="181">
        <v>180</v>
      </c>
      <c r="D69" s="182">
        <v>226.28</v>
      </c>
      <c r="E69" s="182">
        <v>578.62</v>
      </c>
      <c r="F69" s="182">
        <v>90</v>
      </c>
      <c r="G69" s="8">
        <f>SUM(C69:F69)</f>
        <v>1074.9000000000001</v>
      </c>
      <c r="H69" s="182">
        <v>17</v>
      </c>
      <c r="I69" s="182">
        <v>4</v>
      </c>
      <c r="J69" s="184">
        <v>100</v>
      </c>
    </row>
    <row r="70" spans="2:15" ht="22" thickBot="1" x14ac:dyDescent="0.25">
      <c r="B70" s="301">
        <f>B69+1</f>
        <v>44264</v>
      </c>
      <c r="C70" s="187">
        <v>310</v>
      </c>
      <c r="D70" s="176">
        <v>253.48</v>
      </c>
      <c r="E70" s="176">
        <v>289.31</v>
      </c>
      <c r="F70" s="176">
        <v>19.309999999999999</v>
      </c>
      <c r="G70" s="8">
        <f>SUM(C70:F70)</f>
        <v>872.09999999999991</v>
      </c>
      <c r="H70" s="176">
        <v>14</v>
      </c>
      <c r="I70" s="176">
        <v>4</v>
      </c>
      <c r="J70" s="177">
        <v>19.309999999999999</v>
      </c>
      <c r="M70" s="615">
        <f>M71+N71</f>
        <v>45</v>
      </c>
      <c r="N70" s="615"/>
    </row>
    <row r="71" spans="2:15" ht="16" thickBot="1" x14ac:dyDescent="0.25">
      <c r="B71" s="301">
        <f>B70+1</f>
        <v>44265</v>
      </c>
      <c r="C71" s="187">
        <v>200</v>
      </c>
      <c r="D71" s="176">
        <v>119.21</v>
      </c>
      <c r="E71" s="176">
        <v>480</v>
      </c>
      <c r="F71" s="176">
        <v>0</v>
      </c>
      <c r="G71" s="8">
        <f>SUM(C71:F71)</f>
        <v>799.21</v>
      </c>
      <c r="H71" s="176">
        <v>15</v>
      </c>
      <c r="I71" s="176">
        <v>3</v>
      </c>
      <c r="J71" s="177">
        <v>0</v>
      </c>
      <c r="L71" s="616"/>
      <c r="M71" s="357">
        <v>33</v>
      </c>
      <c r="N71" s="357">
        <v>12</v>
      </c>
      <c r="O71" s="617">
        <v>2123.46</v>
      </c>
    </row>
    <row r="72" spans="2:15" ht="16" thickBot="1" x14ac:dyDescent="0.25">
      <c r="B72" s="301">
        <f>B71+1</f>
        <v>44266</v>
      </c>
      <c r="C72" s="187">
        <v>107.93</v>
      </c>
      <c r="D72" s="176">
        <v>591.87</v>
      </c>
      <c r="E72" s="176">
        <v>740</v>
      </c>
      <c r="F72" s="176">
        <v>0</v>
      </c>
      <c r="G72" s="8">
        <f>SUM(C72:F72)</f>
        <v>1439.8</v>
      </c>
      <c r="H72" s="176">
        <v>26</v>
      </c>
      <c r="I72" s="176">
        <v>11</v>
      </c>
      <c r="J72" s="177">
        <v>0</v>
      </c>
      <c r="L72" s="625" t="s">
        <v>263</v>
      </c>
      <c r="M72" s="622">
        <v>85</v>
      </c>
      <c r="N72" s="622">
        <v>71.819999999999993</v>
      </c>
      <c r="O72" s="620"/>
    </row>
    <row r="73" spans="2:15" ht="16" thickBot="1" x14ac:dyDescent="0.25">
      <c r="B73" s="301">
        <f>B72+1</f>
        <v>44267</v>
      </c>
      <c r="C73" s="188">
        <v>159.31</v>
      </c>
      <c r="D73" s="189">
        <v>253.48</v>
      </c>
      <c r="E73" s="189">
        <v>1069.31</v>
      </c>
      <c r="F73" s="189">
        <v>50</v>
      </c>
      <c r="G73" s="8">
        <f>SUM(C73:F73)</f>
        <v>1532.1</v>
      </c>
      <c r="H73" s="189">
        <v>23</v>
      </c>
      <c r="I73" s="189">
        <v>4</v>
      </c>
      <c r="J73" s="191">
        <v>50</v>
      </c>
      <c r="L73" s="620" t="s">
        <v>10</v>
      </c>
      <c r="M73" s="620">
        <v>19</v>
      </c>
      <c r="N73" s="620">
        <v>3</v>
      </c>
      <c r="O73" s="621">
        <v>1830.46</v>
      </c>
    </row>
    <row r="74" spans="2:15" x14ac:dyDescent="0.15">
      <c r="B74" s="580"/>
      <c r="C74" s="418">
        <f>SUM(C69:C73)</f>
        <v>957.24</v>
      </c>
      <c r="D74" s="418">
        <f t="shared" ref="D74:I74" si="15">SUM(D69:D73)</f>
        <v>1444.3200000000002</v>
      </c>
      <c r="E74" s="418">
        <f t="shared" si="15"/>
        <v>3157.2400000000002</v>
      </c>
      <c r="F74" s="418">
        <f t="shared" si="15"/>
        <v>159.31</v>
      </c>
      <c r="G74" s="418">
        <f t="shared" si="15"/>
        <v>5718.1100000000006</v>
      </c>
      <c r="H74" s="419">
        <f t="shared" si="15"/>
        <v>95</v>
      </c>
      <c r="I74" s="419">
        <f t="shared" si="15"/>
        <v>26</v>
      </c>
      <c r="J74" s="471">
        <f>SUM(J69:J73)</f>
        <v>169.31</v>
      </c>
      <c r="L74" s="620" t="s">
        <v>11</v>
      </c>
      <c r="M74" s="620"/>
      <c r="N74" s="620"/>
      <c r="O74" s="621">
        <v>0</v>
      </c>
    </row>
    <row r="75" spans="2:15" ht="14" thickBot="1" x14ac:dyDescent="0.2">
      <c r="B75" s="585"/>
      <c r="C75" s="509"/>
      <c r="D75" s="509"/>
      <c r="E75" s="509"/>
      <c r="F75" s="509"/>
      <c r="G75" s="509"/>
      <c r="H75" s="559"/>
      <c r="I75" s="559"/>
      <c r="J75" s="511"/>
      <c r="L75" s="620" t="s">
        <v>12</v>
      </c>
      <c r="M75" s="620"/>
      <c r="N75" s="620"/>
      <c r="O75" s="621">
        <v>0</v>
      </c>
    </row>
    <row r="76" spans="2:15" ht="15" x14ac:dyDescent="0.2">
      <c r="B76" s="300">
        <f>B73+3</f>
        <v>44270</v>
      </c>
      <c r="C76" s="181">
        <v>69.31</v>
      </c>
      <c r="D76" s="182">
        <v>726.14</v>
      </c>
      <c r="E76" s="182">
        <v>766.52</v>
      </c>
      <c r="F76" s="182">
        <v>138.62</v>
      </c>
      <c r="G76" s="8">
        <f>SUM(C76:F76)</f>
        <v>1700.5900000000001</v>
      </c>
      <c r="H76" s="182">
        <v>27</v>
      </c>
      <c r="I76" s="182">
        <v>12</v>
      </c>
      <c r="J76" s="184">
        <v>140</v>
      </c>
      <c r="L76" s="620" t="s">
        <v>13</v>
      </c>
      <c r="M76" s="620">
        <v>14</v>
      </c>
      <c r="N76" s="620">
        <v>9</v>
      </c>
      <c r="O76" s="621">
        <v>293</v>
      </c>
    </row>
    <row r="77" spans="2:15" ht="15" x14ac:dyDescent="0.2">
      <c r="B77" s="300">
        <f>B76+1</f>
        <v>44271</v>
      </c>
      <c r="C77" s="187">
        <v>0</v>
      </c>
      <c r="D77" s="176">
        <v>0</v>
      </c>
      <c r="E77" s="176">
        <v>151</v>
      </c>
      <c r="F77" s="176">
        <v>650</v>
      </c>
      <c r="G77" s="8">
        <f t="shared" ref="G77:G79" si="16">SUM(C77:F77)</f>
        <v>801</v>
      </c>
      <c r="H77" s="176">
        <v>14</v>
      </c>
      <c r="I77" s="176">
        <v>3</v>
      </c>
      <c r="J77" s="177">
        <v>0</v>
      </c>
      <c r="L77" s="620" t="s">
        <v>14</v>
      </c>
      <c r="M77" s="620">
        <v>5</v>
      </c>
      <c r="N77" s="620">
        <v>4</v>
      </c>
      <c r="O77" s="621">
        <v>107</v>
      </c>
    </row>
    <row r="78" spans="2:15" ht="15" x14ac:dyDescent="0.2">
      <c r="B78" s="300">
        <f>B77+1</f>
        <v>44272</v>
      </c>
      <c r="C78" s="187">
        <v>100</v>
      </c>
      <c r="D78" s="176">
        <v>158.11000000000001</v>
      </c>
      <c r="E78" s="176">
        <v>340</v>
      </c>
      <c r="F78" s="176">
        <v>100</v>
      </c>
      <c r="G78" s="8">
        <f t="shared" si="16"/>
        <v>698.11</v>
      </c>
      <c r="H78" s="176">
        <v>15</v>
      </c>
      <c r="I78" s="176">
        <v>4</v>
      </c>
      <c r="J78" s="177">
        <v>100</v>
      </c>
    </row>
    <row r="79" spans="2:15" ht="21" x14ac:dyDescent="0.2">
      <c r="B79" s="300">
        <f>B78+1</f>
        <v>44273</v>
      </c>
      <c r="C79" s="187">
        <v>150</v>
      </c>
      <c r="D79" s="176">
        <v>260.58999999999997</v>
      </c>
      <c r="E79" s="176">
        <f>1019.31-20</f>
        <v>999.31</v>
      </c>
      <c r="F79" s="176">
        <f>140+50</f>
        <v>190</v>
      </c>
      <c r="G79" s="8">
        <f t="shared" si="16"/>
        <v>1599.8999999999999</v>
      </c>
      <c r="H79" s="176">
        <v>27</v>
      </c>
      <c r="I79" s="176">
        <v>5</v>
      </c>
      <c r="J79" s="177">
        <v>150</v>
      </c>
      <c r="M79" s="615">
        <f>M80+N80</f>
        <v>104</v>
      </c>
      <c r="N79" s="615"/>
    </row>
    <row r="80" spans="2:15" ht="16" thickBot="1" x14ac:dyDescent="0.25">
      <c r="B80" s="300">
        <f>B79+1</f>
        <v>44274</v>
      </c>
      <c r="C80" s="188">
        <v>50</v>
      </c>
      <c r="D80" s="189">
        <v>329.48</v>
      </c>
      <c r="E80" s="189">
        <v>638.62</v>
      </c>
      <c r="F80" s="189">
        <v>69.31</v>
      </c>
      <c r="G80" s="8">
        <f>SUM(C80:F80)</f>
        <v>1087.4100000000001</v>
      </c>
      <c r="H80" s="189">
        <v>20</v>
      </c>
      <c r="I80" s="189">
        <v>6</v>
      </c>
      <c r="J80" s="191">
        <v>50</v>
      </c>
      <c r="L80" s="616"/>
      <c r="M80" s="357">
        <v>88</v>
      </c>
      <c r="N80" s="357">
        <v>16</v>
      </c>
      <c r="O80" s="617">
        <v>9069.119999999999</v>
      </c>
    </row>
    <row r="81" spans="2:15" ht="15" x14ac:dyDescent="0.2">
      <c r="B81" s="580"/>
      <c r="C81" s="418">
        <f t="shared" ref="C81:J81" si="17">SUM(C76:C80)</f>
        <v>369.31</v>
      </c>
      <c r="D81" s="418">
        <f t="shared" si="17"/>
        <v>1474.32</v>
      </c>
      <c r="E81" s="418">
        <f t="shared" si="17"/>
        <v>2895.45</v>
      </c>
      <c r="F81" s="418">
        <f t="shared" si="17"/>
        <v>1147.9299999999998</v>
      </c>
      <c r="G81" s="418">
        <f t="shared" si="17"/>
        <v>5887.01</v>
      </c>
      <c r="H81" s="421">
        <f t="shared" si="17"/>
        <v>103</v>
      </c>
      <c r="I81" s="421">
        <f t="shared" si="17"/>
        <v>30</v>
      </c>
      <c r="J81" s="471">
        <f t="shared" si="17"/>
        <v>440</v>
      </c>
      <c r="L81" s="625" t="s">
        <v>261</v>
      </c>
      <c r="M81" s="622">
        <v>90</v>
      </c>
      <c r="N81" s="622">
        <v>71.819999999999993</v>
      </c>
      <c r="O81" s="620"/>
    </row>
    <row r="82" spans="2:15" ht="14" thickBot="1" x14ac:dyDescent="0.2">
      <c r="B82" s="585"/>
      <c r="C82" s="537"/>
      <c r="D82" s="537"/>
      <c r="E82" s="537"/>
      <c r="F82" s="537"/>
      <c r="G82" s="537"/>
      <c r="H82" s="533"/>
      <c r="I82" s="533"/>
      <c r="J82" s="551"/>
      <c r="L82" s="620" t="s">
        <v>10</v>
      </c>
      <c r="M82" s="620">
        <v>12</v>
      </c>
      <c r="N82" s="620">
        <v>2</v>
      </c>
      <c r="O82" s="621">
        <v>1223.6399999999999</v>
      </c>
    </row>
    <row r="83" spans="2:15" ht="15" x14ac:dyDescent="0.2">
      <c r="B83" s="298">
        <f>B80+3</f>
        <v>44277</v>
      </c>
      <c r="C83" s="181">
        <v>200</v>
      </c>
      <c r="D83" s="182">
        <v>124.23</v>
      </c>
      <c r="E83" s="182">
        <v>550</v>
      </c>
      <c r="F83" s="182">
        <v>50</v>
      </c>
      <c r="G83" s="8">
        <f>SUM(C83:F83)</f>
        <v>924.23</v>
      </c>
      <c r="H83" s="182">
        <v>17</v>
      </c>
      <c r="I83" s="182">
        <v>3</v>
      </c>
      <c r="J83" s="184">
        <v>50</v>
      </c>
      <c r="L83" s="620" t="s">
        <v>11</v>
      </c>
      <c r="M83" s="620">
        <v>8</v>
      </c>
      <c r="N83" s="620">
        <v>2</v>
      </c>
      <c r="O83" s="621">
        <v>863.64</v>
      </c>
    </row>
    <row r="84" spans="2:15" ht="15" x14ac:dyDescent="0.2">
      <c r="B84" s="298">
        <f>B83+1</f>
        <v>44278</v>
      </c>
      <c r="C84" s="187">
        <v>119.31</v>
      </c>
      <c r="D84" s="176">
        <v>112.1</v>
      </c>
      <c r="E84" s="176">
        <v>520</v>
      </c>
      <c r="F84" s="176">
        <v>100</v>
      </c>
      <c r="G84" s="8">
        <f t="shared" ref="G84:G87" si="18">SUM(C84:F84)</f>
        <v>851.41</v>
      </c>
      <c r="H84" s="176">
        <v>15</v>
      </c>
      <c r="I84" s="176">
        <v>2</v>
      </c>
      <c r="J84" s="177">
        <v>100</v>
      </c>
      <c r="L84" s="620" t="s">
        <v>12</v>
      </c>
      <c r="M84" s="620">
        <v>32</v>
      </c>
      <c r="N84" s="620">
        <v>4</v>
      </c>
      <c r="O84" s="621">
        <v>3167.2799999999997</v>
      </c>
    </row>
    <row r="85" spans="2:15" ht="15" x14ac:dyDescent="0.2">
      <c r="B85" s="298">
        <f>B84+1</f>
        <v>44279</v>
      </c>
      <c r="C85" s="187">
        <v>0</v>
      </c>
      <c r="D85" s="176">
        <v>0</v>
      </c>
      <c r="E85" s="176">
        <v>119.21</v>
      </c>
      <c r="F85" s="176">
        <v>340</v>
      </c>
      <c r="G85" s="8">
        <f t="shared" si="18"/>
        <v>459.21</v>
      </c>
      <c r="H85" s="176">
        <v>12</v>
      </c>
      <c r="I85" s="176">
        <v>3</v>
      </c>
      <c r="J85" s="177">
        <v>0</v>
      </c>
      <c r="L85" s="620" t="s">
        <v>13</v>
      </c>
      <c r="M85" s="620">
        <v>22</v>
      </c>
      <c r="N85" s="620">
        <v>3</v>
      </c>
      <c r="O85" s="621">
        <v>2195.46</v>
      </c>
    </row>
    <row r="86" spans="2:15" ht="15" x14ac:dyDescent="0.2">
      <c r="B86" s="298">
        <f>B85+1</f>
        <v>44280</v>
      </c>
      <c r="C86" s="187">
        <v>50</v>
      </c>
      <c r="D86" s="176">
        <v>514.07000000000005</v>
      </c>
      <c r="E86" s="176">
        <v>1188.6199999999999</v>
      </c>
      <c r="F86" s="176">
        <v>69.31</v>
      </c>
      <c r="G86" s="8">
        <f t="shared" si="18"/>
        <v>1822</v>
      </c>
      <c r="H86" s="176">
        <v>31</v>
      </c>
      <c r="I86" s="176">
        <v>9</v>
      </c>
      <c r="J86" s="177">
        <v>70</v>
      </c>
      <c r="L86" s="620" t="s">
        <v>14</v>
      </c>
      <c r="M86" s="620">
        <v>14</v>
      </c>
      <c r="N86" s="620">
        <v>5</v>
      </c>
      <c r="O86" s="621">
        <v>1619.1</v>
      </c>
    </row>
    <row r="87" spans="2:15" ht="16" thickBot="1" x14ac:dyDescent="0.25">
      <c r="B87" s="298">
        <f>B84+3</f>
        <v>44281</v>
      </c>
      <c r="C87" s="188">
        <v>140</v>
      </c>
      <c r="D87" s="189">
        <v>544.54</v>
      </c>
      <c r="E87" s="189">
        <v>637.92999999999995</v>
      </c>
      <c r="F87" s="189">
        <v>0</v>
      </c>
      <c r="G87" s="8">
        <f t="shared" si="18"/>
        <v>1322.4699999999998</v>
      </c>
      <c r="H87" s="189">
        <v>22</v>
      </c>
      <c r="I87" s="189">
        <v>9</v>
      </c>
      <c r="J87" s="191">
        <v>0</v>
      </c>
    </row>
    <row r="88" spans="2:15" ht="21" x14ac:dyDescent="0.15">
      <c r="B88" s="586"/>
      <c r="C88" s="425">
        <f>SUM(C83:C87)</f>
        <v>509.31</v>
      </c>
      <c r="D88" s="427">
        <f t="shared" ref="D88:J88" si="19">SUM(D83:D87)</f>
        <v>1294.94</v>
      </c>
      <c r="E88" s="427">
        <f t="shared" si="19"/>
        <v>3015.7599999999998</v>
      </c>
      <c r="F88" s="427">
        <f t="shared" si="19"/>
        <v>559.30999999999995</v>
      </c>
      <c r="G88" s="427">
        <f t="shared" si="19"/>
        <v>5379.32</v>
      </c>
      <c r="H88" s="429">
        <f t="shared" si="19"/>
        <v>97</v>
      </c>
      <c r="I88" s="429">
        <f t="shared" si="19"/>
        <v>26</v>
      </c>
      <c r="J88" s="587">
        <f t="shared" si="19"/>
        <v>220</v>
      </c>
      <c r="L88" s="616"/>
      <c r="M88" s="615">
        <v>107</v>
      </c>
      <c r="N88" s="615"/>
    </row>
    <row r="89" spans="2:15" ht="16" thickBot="1" x14ac:dyDescent="0.25">
      <c r="B89" s="424"/>
      <c r="C89" s="426"/>
      <c r="D89" s="428"/>
      <c r="E89" s="428"/>
      <c r="F89" s="428"/>
      <c r="G89" s="428"/>
      <c r="H89" s="430"/>
      <c r="I89" s="430"/>
      <c r="J89" s="588"/>
      <c r="L89" s="616"/>
      <c r="M89" s="357">
        <v>92</v>
      </c>
      <c r="N89" s="357">
        <v>15</v>
      </c>
      <c r="O89" s="617">
        <v>9357.2999999999993</v>
      </c>
    </row>
    <row r="90" spans="2:15" ht="15" x14ac:dyDescent="0.2">
      <c r="B90" s="298">
        <f>B87+3</f>
        <v>44284</v>
      </c>
      <c r="C90" s="181">
        <v>200</v>
      </c>
      <c r="D90" s="182">
        <v>189.9</v>
      </c>
      <c r="E90" s="182">
        <v>909.31</v>
      </c>
      <c r="F90" s="182">
        <v>100</v>
      </c>
      <c r="G90" s="8">
        <f>SUM(C90:F90)</f>
        <v>1399.21</v>
      </c>
      <c r="H90" s="182">
        <v>28</v>
      </c>
      <c r="I90" s="182">
        <v>4</v>
      </c>
      <c r="J90" s="184">
        <v>110</v>
      </c>
      <c r="L90" s="625" t="s">
        <v>260</v>
      </c>
      <c r="M90" s="622">
        <v>90</v>
      </c>
      <c r="N90" s="622">
        <v>71.819999999999993</v>
      </c>
      <c r="O90" s="620"/>
    </row>
    <row r="91" spans="2:15" ht="15" x14ac:dyDescent="0.2">
      <c r="B91" s="298">
        <f>B90+1</f>
        <v>44285</v>
      </c>
      <c r="C91" s="187">
        <v>50</v>
      </c>
      <c r="D91" s="176">
        <v>324.76</v>
      </c>
      <c r="E91" s="176">
        <v>409.31</v>
      </c>
      <c r="F91" s="176">
        <v>50</v>
      </c>
      <c r="G91" s="8">
        <f t="shared" ref="G91:G92" si="20">SUM(C91:F91)</f>
        <v>834.06999999999994</v>
      </c>
      <c r="H91" s="176">
        <v>15</v>
      </c>
      <c r="I91" s="176">
        <v>6</v>
      </c>
      <c r="J91" s="177">
        <v>50</v>
      </c>
      <c r="L91" s="620" t="s">
        <v>10</v>
      </c>
      <c r="M91" s="620">
        <v>3</v>
      </c>
      <c r="N91" s="620">
        <v>0</v>
      </c>
      <c r="O91" s="621">
        <v>270</v>
      </c>
    </row>
    <row r="92" spans="2:15" ht="16" thickBot="1" x14ac:dyDescent="0.25">
      <c r="B92" s="298">
        <f>B91+1</f>
        <v>44286</v>
      </c>
      <c r="C92" s="187">
        <v>100</v>
      </c>
      <c r="D92" s="176">
        <v>139.59</v>
      </c>
      <c r="E92" s="176">
        <v>470</v>
      </c>
      <c r="F92" s="176">
        <v>190</v>
      </c>
      <c r="G92" s="8">
        <f t="shared" si="20"/>
        <v>899.59</v>
      </c>
      <c r="H92" s="176">
        <v>18</v>
      </c>
      <c r="I92" s="176">
        <v>3</v>
      </c>
      <c r="J92" s="177">
        <v>180</v>
      </c>
      <c r="L92" s="620" t="s">
        <v>11</v>
      </c>
      <c r="M92" s="620">
        <v>22</v>
      </c>
      <c r="N92" s="620">
        <v>2</v>
      </c>
      <c r="O92" s="621">
        <v>2123.64</v>
      </c>
    </row>
    <row r="93" spans="2:15" x14ac:dyDescent="0.15">
      <c r="B93" s="586"/>
      <c r="C93" s="427">
        <f>SUM(C90:C92)</f>
        <v>350</v>
      </c>
      <c r="D93" s="427">
        <f t="shared" ref="D93:F93" si="21">SUM(D90:D92)</f>
        <v>654.25</v>
      </c>
      <c r="E93" s="427">
        <f t="shared" si="21"/>
        <v>1788.62</v>
      </c>
      <c r="F93" s="427">
        <f t="shared" si="21"/>
        <v>340</v>
      </c>
      <c r="G93" s="427">
        <f>SUM(G90:G92)</f>
        <v>3132.87</v>
      </c>
      <c r="H93" s="429">
        <f>SUM(H90:H92)</f>
        <v>61</v>
      </c>
      <c r="I93" s="429">
        <f>SUM(I90:I92)</f>
        <v>13</v>
      </c>
      <c r="J93" s="587">
        <f>SUM(J90:J92)</f>
        <v>340</v>
      </c>
      <c r="L93" s="620" t="s">
        <v>12</v>
      </c>
      <c r="M93" s="620">
        <v>32</v>
      </c>
      <c r="N93" s="620">
        <v>2</v>
      </c>
      <c r="O93" s="621">
        <v>3023.64</v>
      </c>
    </row>
    <row r="94" spans="2:15" ht="14" thickBot="1" x14ac:dyDescent="0.2">
      <c r="B94" s="424"/>
      <c r="C94" s="428"/>
      <c r="D94" s="428"/>
      <c r="E94" s="428"/>
      <c r="F94" s="428"/>
      <c r="G94" s="430"/>
      <c r="H94" s="430"/>
      <c r="I94" s="430"/>
      <c r="J94" s="588"/>
      <c r="L94" s="620" t="s">
        <v>13</v>
      </c>
      <c r="M94" s="620">
        <v>15</v>
      </c>
      <c r="N94" s="620">
        <v>6</v>
      </c>
      <c r="O94" s="621">
        <v>1780.92</v>
      </c>
    </row>
    <row r="95" spans="2:15" ht="15" x14ac:dyDescent="0.2">
      <c r="B95" s="298">
        <v>44287</v>
      </c>
      <c r="C95" s="6">
        <v>200</v>
      </c>
      <c r="D95" s="6">
        <v>0</v>
      </c>
      <c r="E95" s="6">
        <v>1370</v>
      </c>
      <c r="F95" s="6">
        <v>50</v>
      </c>
      <c r="G95" s="8">
        <f>SUM(C95:F95)</f>
        <v>1620</v>
      </c>
      <c r="H95" s="6">
        <v>30</v>
      </c>
      <c r="I95" s="6">
        <v>0</v>
      </c>
      <c r="J95" s="7">
        <v>50</v>
      </c>
      <c r="L95" s="620" t="s">
        <v>14</v>
      </c>
      <c r="M95" s="620">
        <v>20</v>
      </c>
      <c r="N95" s="620">
        <v>5</v>
      </c>
      <c r="O95" s="621">
        <v>2159.1</v>
      </c>
    </row>
    <row r="96" spans="2:15" ht="16" thickBot="1" x14ac:dyDescent="0.25">
      <c r="B96" s="298">
        <f>B95+1</f>
        <v>44288</v>
      </c>
      <c r="C96" s="6">
        <v>170</v>
      </c>
      <c r="D96" s="6">
        <v>258.08</v>
      </c>
      <c r="E96" s="6">
        <v>659.31</v>
      </c>
      <c r="F96" s="6">
        <v>100</v>
      </c>
      <c r="G96" s="8">
        <f>SUM(C96:F96)</f>
        <v>1187.3899999999999</v>
      </c>
      <c r="H96" s="6">
        <v>22</v>
      </c>
      <c r="I96" s="6">
        <v>5</v>
      </c>
      <c r="J96" s="7">
        <v>100</v>
      </c>
    </row>
    <row r="97" spans="2:15" ht="21" x14ac:dyDescent="0.15">
      <c r="B97" s="580"/>
      <c r="C97" s="508">
        <f t="shared" ref="C97:J97" si="22">SUM(C95:C96)</f>
        <v>370</v>
      </c>
      <c r="D97" s="508">
        <f t="shared" si="22"/>
        <v>258.08</v>
      </c>
      <c r="E97" s="508">
        <f t="shared" si="22"/>
        <v>2029.31</v>
      </c>
      <c r="F97" s="508">
        <f t="shared" si="22"/>
        <v>150</v>
      </c>
      <c r="G97" s="508">
        <f t="shared" si="22"/>
        <v>2807.39</v>
      </c>
      <c r="H97" s="506">
        <f t="shared" si="22"/>
        <v>52</v>
      </c>
      <c r="I97" s="506">
        <f t="shared" si="22"/>
        <v>5</v>
      </c>
      <c r="J97" s="510">
        <f t="shared" si="22"/>
        <v>150</v>
      </c>
      <c r="L97" s="616"/>
      <c r="M97" s="615">
        <v>81</v>
      </c>
      <c r="N97" s="615"/>
    </row>
    <row r="98" spans="2:15" ht="16" thickBot="1" x14ac:dyDescent="0.25">
      <c r="B98" s="581"/>
      <c r="C98" s="509"/>
      <c r="D98" s="509"/>
      <c r="E98" s="509"/>
      <c r="F98" s="509"/>
      <c r="G98" s="509"/>
      <c r="H98" s="507"/>
      <c r="I98" s="507"/>
      <c r="J98" s="511"/>
      <c r="L98" s="616"/>
      <c r="M98" s="357">
        <v>75</v>
      </c>
      <c r="N98" s="357">
        <v>6</v>
      </c>
      <c r="O98" s="617">
        <v>7180.9199999999983</v>
      </c>
    </row>
    <row r="99" spans="2:15" ht="15" x14ac:dyDescent="0.2">
      <c r="B99" s="298">
        <f>B96+3</f>
        <v>44291</v>
      </c>
      <c r="C99" s="42"/>
      <c r="D99" s="42"/>
      <c r="E99" s="42"/>
      <c r="F99" s="42"/>
      <c r="G99" s="43">
        <f>SUM(C99:F99)</f>
        <v>0</v>
      </c>
      <c r="H99" s="42"/>
      <c r="I99" s="42"/>
      <c r="J99" s="44"/>
      <c r="L99" s="625" t="s">
        <v>262</v>
      </c>
      <c r="M99" s="622">
        <v>90</v>
      </c>
      <c r="N99" s="622">
        <v>71.819999999999993</v>
      </c>
      <c r="O99" s="620"/>
    </row>
    <row r="100" spans="2:15" ht="15" x14ac:dyDescent="0.2">
      <c r="B100" s="298">
        <f t="shared" ref="B100:B103" si="23">B99+1</f>
        <v>44292</v>
      </c>
      <c r="C100" s="6">
        <v>190</v>
      </c>
      <c r="D100" s="6">
        <v>172</v>
      </c>
      <c r="E100" s="6">
        <v>460</v>
      </c>
      <c r="F100" s="6">
        <v>0</v>
      </c>
      <c r="G100" s="8">
        <f>SUM(C100:F100)</f>
        <v>822</v>
      </c>
      <c r="H100" s="6">
        <v>15</v>
      </c>
      <c r="I100" s="6">
        <v>4</v>
      </c>
      <c r="J100" s="7">
        <v>0</v>
      </c>
      <c r="L100" s="620" t="s">
        <v>10</v>
      </c>
      <c r="M100" s="620">
        <v>22</v>
      </c>
      <c r="N100" s="620">
        <v>0</v>
      </c>
      <c r="O100" s="621">
        <v>1980</v>
      </c>
    </row>
    <row r="101" spans="2:15" ht="15" x14ac:dyDescent="0.2">
      <c r="B101" s="298">
        <f t="shared" si="23"/>
        <v>44293</v>
      </c>
      <c r="C101" s="6">
        <v>0</v>
      </c>
      <c r="D101" s="6">
        <v>252.16</v>
      </c>
      <c r="E101" s="6">
        <v>420</v>
      </c>
      <c r="F101" s="6">
        <v>0</v>
      </c>
      <c r="G101" s="8">
        <f t="shared" ref="G101:G103" si="24">SUM(C101:F101)</f>
        <v>672.16</v>
      </c>
      <c r="H101" s="6">
        <v>12</v>
      </c>
      <c r="I101" s="6">
        <v>4</v>
      </c>
      <c r="J101" s="7">
        <v>0</v>
      </c>
      <c r="L101" s="620" t="s">
        <v>11</v>
      </c>
      <c r="M101" s="620">
        <v>7</v>
      </c>
      <c r="N101" s="620">
        <v>1</v>
      </c>
      <c r="O101" s="621">
        <v>701.81999999999994</v>
      </c>
    </row>
    <row r="102" spans="2:15" ht="15" x14ac:dyDescent="0.2">
      <c r="B102" s="298">
        <f t="shared" si="23"/>
        <v>44294</v>
      </c>
      <c r="C102" s="6">
        <v>50</v>
      </c>
      <c r="D102" s="6">
        <v>543.35</v>
      </c>
      <c r="E102" s="6">
        <v>1026</v>
      </c>
      <c r="F102" s="6">
        <v>50</v>
      </c>
      <c r="G102" s="8">
        <f t="shared" si="24"/>
        <v>1669.35</v>
      </c>
      <c r="H102" s="6">
        <v>28</v>
      </c>
      <c r="I102" s="6">
        <v>9</v>
      </c>
      <c r="J102" s="7">
        <v>50</v>
      </c>
      <c r="L102" s="620" t="s">
        <v>12</v>
      </c>
      <c r="M102" s="620">
        <v>16</v>
      </c>
      <c r="N102" s="620">
        <v>2</v>
      </c>
      <c r="O102" s="621">
        <v>1583.6399999999999</v>
      </c>
    </row>
    <row r="103" spans="2:15" ht="16" thickBot="1" x14ac:dyDescent="0.25">
      <c r="B103" s="298">
        <f t="shared" si="23"/>
        <v>44295</v>
      </c>
      <c r="C103" s="6">
        <v>50</v>
      </c>
      <c r="D103" s="6">
        <v>231.31</v>
      </c>
      <c r="E103" s="6">
        <v>729.31</v>
      </c>
      <c r="F103" s="6">
        <v>190</v>
      </c>
      <c r="G103" s="8">
        <f t="shared" si="24"/>
        <v>1200.6199999999999</v>
      </c>
      <c r="H103" s="6">
        <v>22</v>
      </c>
      <c r="I103" s="6">
        <v>5</v>
      </c>
      <c r="J103" s="7">
        <v>190</v>
      </c>
      <c r="L103" s="620" t="s">
        <v>13</v>
      </c>
      <c r="M103" s="620">
        <v>25</v>
      </c>
      <c r="N103" s="620">
        <v>2</v>
      </c>
      <c r="O103" s="621">
        <v>2393.64</v>
      </c>
    </row>
    <row r="104" spans="2:15" x14ac:dyDescent="0.15">
      <c r="B104" s="580"/>
      <c r="C104" s="508">
        <f t="shared" ref="C104:J104" si="25">SUM(C99:C103)</f>
        <v>290</v>
      </c>
      <c r="D104" s="508">
        <f t="shared" si="25"/>
        <v>1198.82</v>
      </c>
      <c r="E104" s="508">
        <f t="shared" si="25"/>
        <v>2635.31</v>
      </c>
      <c r="F104" s="508">
        <f t="shared" si="25"/>
        <v>240</v>
      </c>
      <c r="G104" s="508">
        <f t="shared" si="25"/>
        <v>4364.1299999999992</v>
      </c>
      <c r="H104" s="506">
        <f t="shared" si="25"/>
        <v>77</v>
      </c>
      <c r="I104" s="506">
        <f t="shared" si="25"/>
        <v>22</v>
      </c>
      <c r="J104" s="556">
        <f t="shared" si="25"/>
        <v>240</v>
      </c>
      <c r="L104" s="620" t="s">
        <v>14</v>
      </c>
      <c r="M104" s="620">
        <v>5</v>
      </c>
      <c r="N104" s="620">
        <v>1</v>
      </c>
      <c r="O104" s="621">
        <v>521.81999999999994</v>
      </c>
    </row>
    <row r="105" spans="2:15" ht="14" thickBot="1" x14ac:dyDescent="0.2">
      <c r="B105" s="581"/>
      <c r="C105" s="509"/>
      <c r="D105" s="509"/>
      <c r="E105" s="509"/>
      <c r="F105" s="509"/>
      <c r="G105" s="509"/>
      <c r="H105" s="507"/>
      <c r="I105" s="507"/>
      <c r="J105" s="557"/>
    </row>
    <row r="106" spans="2:15" ht="21" x14ac:dyDescent="0.2">
      <c r="B106" s="300">
        <f>B103+3</f>
        <v>44298</v>
      </c>
      <c r="C106" s="6">
        <v>0</v>
      </c>
      <c r="D106" s="6">
        <v>543.35</v>
      </c>
      <c r="E106" s="6">
        <v>1456.55</v>
      </c>
      <c r="F106" s="6">
        <v>50</v>
      </c>
      <c r="G106" s="8">
        <f>SUM(C106:F106)</f>
        <v>2049.9</v>
      </c>
      <c r="H106" s="6">
        <v>30</v>
      </c>
      <c r="I106" s="6">
        <v>9</v>
      </c>
      <c r="J106" s="7">
        <v>50</v>
      </c>
      <c r="L106" s="616"/>
      <c r="M106" s="615">
        <v>57</v>
      </c>
      <c r="N106" s="615"/>
    </row>
    <row r="107" spans="2:15" ht="15" x14ac:dyDescent="0.2">
      <c r="B107" s="300">
        <f>B106+1</f>
        <v>44299</v>
      </c>
      <c r="C107" s="6">
        <v>150</v>
      </c>
      <c r="D107" s="6">
        <v>372.69</v>
      </c>
      <c r="E107" s="6">
        <v>1218.6199999999999</v>
      </c>
      <c r="F107" s="6">
        <v>150</v>
      </c>
      <c r="G107" s="8">
        <f>SUM(C107:F107)</f>
        <v>1891.31</v>
      </c>
      <c r="H107" s="6">
        <v>34</v>
      </c>
      <c r="I107" s="6">
        <v>7</v>
      </c>
      <c r="J107" s="7">
        <v>150</v>
      </c>
      <c r="L107" s="616"/>
      <c r="M107" s="357">
        <v>48</v>
      </c>
      <c r="N107" s="357">
        <v>9</v>
      </c>
      <c r="O107" s="617">
        <v>4966.3799999999992</v>
      </c>
    </row>
    <row r="108" spans="2:15" ht="15" x14ac:dyDescent="0.2">
      <c r="B108" s="300">
        <f>B107+1</f>
        <v>44300</v>
      </c>
      <c r="C108" s="176">
        <v>150</v>
      </c>
      <c r="D108" s="176">
        <v>158.11000000000001</v>
      </c>
      <c r="E108" s="176">
        <v>540</v>
      </c>
      <c r="F108" s="176">
        <v>120</v>
      </c>
      <c r="G108" s="186">
        <f>SUM(C108:F108)</f>
        <v>968.11</v>
      </c>
      <c r="H108" s="176">
        <v>19</v>
      </c>
      <c r="I108" s="176">
        <v>4</v>
      </c>
      <c r="J108" s="177">
        <v>120</v>
      </c>
      <c r="L108" s="625" t="s">
        <v>279</v>
      </c>
      <c r="M108" s="622">
        <v>90</v>
      </c>
      <c r="N108" s="622">
        <v>71.819999999999993</v>
      </c>
      <c r="O108" s="620"/>
    </row>
    <row r="109" spans="2:15" ht="15" x14ac:dyDescent="0.2">
      <c r="B109" s="300">
        <f>B108+1</f>
        <v>44301</v>
      </c>
      <c r="C109" s="176">
        <v>150</v>
      </c>
      <c r="D109" s="176">
        <v>444.1</v>
      </c>
      <c r="E109" s="176">
        <v>877.93</v>
      </c>
      <c r="F109" s="176">
        <v>340</v>
      </c>
      <c r="G109" s="204">
        <f>SUM(C109:F109)</f>
        <v>1812.03</v>
      </c>
      <c r="H109" s="176">
        <v>32</v>
      </c>
      <c r="I109" s="176">
        <v>9</v>
      </c>
      <c r="J109" s="177">
        <v>340</v>
      </c>
      <c r="L109" s="620" t="s">
        <v>10</v>
      </c>
      <c r="M109" s="620">
        <v>12</v>
      </c>
      <c r="N109" s="620">
        <v>1</v>
      </c>
      <c r="O109" s="621">
        <v>1151.82</v>
      </c>
    </row>
    <row r="110" spans="2:15" ht="16" thickBot="1" x14ac:dyDescent="0.25">
      <c r="B110" s="300">
        <f>B109+1</f>
        <v>44302</v>
      </c>
      <c r="C110" s="205">
        <v>210</v>
      </c>
      <c r="D110" s="205">
        <v>282.76</v>
      </c>
      <c r="E110" s="205">
        <v>1007.24</v>
      </c>
      <c r="F110" s="205">
        <v>0</v>
      </c>
      <c r="G110" s="204">
        <f>SUM(C110:F110)</f>
        <v>1500</v>
      </c>
      <c r="H110" s="205">
        <v>24</v>
      </c>
      <c r="I110" s="205">
        <v>4</v>
      </c>
      <c r="J110" s="235">
        <v>0</v>
      </c>
      <c r="L110" s="620" t="s">
        <v>11</v>
      </c>
      <c r="M110" s="620">
        <v>19</v>
      </c>
      <c r="N110" s="620">
        <v>6</v>
      </c>
      <c r="O110" s="621">
        <v>2140.92</v>
      </c>
    </row>
    <row r="111" spans="2:15" x14ac:dyDescent="0.15">
      <c r="B111" s="589"/>
      <c r="C111" s="560">
        <f t="shared" ref="C111:J111" si="26">SUM(C106:C110)</f>
        <v>660</v>
      </c>
      <c r="D111" s="560">
        <f t="shared" si="26"/>
        <v>1801.01</v>
      </c>
      <c r="E111" s="560">
        <f t="shared" si="26"/>
        <v>5100.34</v>
      </c>
      <c r="F111" s="560">
        <f t="shared" si="26"/>
        <v>660</v>
      </c>
      <c r="G111" s="508">
        <f t="shared" si="26"/>
        <v>8221.3499999999985</v>
      </c>
      <c r="H111" s="520">
        <f t="shared" si="26"/>
        <v>139</v>
      </c>
      <c r="I111" s="506">
        <f t="shared" si="26"/>
        <v>33</v>
      </c>
      <c r="J111" s="560">
        <f t="shared" si="26"/>
        <v>660</v>
      </c>
      <c r="L111" s="620" t="s">
        <v>12</v>
      </c>
      <c r="M111" s="620">
        <v>17</v>
      </c>
      <c r="N111" s="620">
        <v>2</v>
      </c>
      <c r="O111" s="621">
        <v>1673.6399999999999</v>
      </c>
    </row>
    <row r="112" spans="2:15" ht="14" thickBot="1" x14ac:dyDescent="0.2">
      <c r="B112" s="434"/>
      <c r="C112" s="413"/>
      <c r="D112" s="413"/>
      <c r="E112" s="413"/>
      <c r="F112" s="413"/>
      <c r="G112" s="509"/>
      <c r="H112" s="521"/>
      <c r="I112" s="507"/>
      <c r="J112" s="413"/>
      <c r="L112" s="620" t="s">
        <v>13</v>
      </c>
      <c r="M112" s="620"/>
      <c r="N112" s="620"/>
      <c r="O112" s="621">
        <v>0</v>
      </c>
    </row>
    <row r="113" spans="2:15" ht="15" x14ac:dyDescent="0.2">
      <c r="B113" s="300">
        <f>B110+3</f>
        <v>44305</v>
      </c>
      <c r="C113" s="176">
        <v>140</v>
      </c>
      <c r="D113" s="176">
        <v>525.77</v>
      </c>
      <c r="E113" s="176">
        <v>887.93</v>
      </c>
      <c r="F113" s="176">
        <v>90</v>
      </c>
      <c r="G113" s="206">
        <f>SUM(C113:F113)</f>
        <v>1643.6999999999998</v>
      </c>
      <c r="H113" s="176">
        <v>32</v>
      </c>
      <c r="I113" s="176">
        <v>10</v>
      </c>
      <c r="J113" s="177">
        <v>100</v>
      </c>
      <c r="L113" s="620" t="s">
        <v>14</v>
      </c>
      <c r="M113" s="620"/>
      <c r="N113" s="620"/>
      <c r="O113" s="621">
        <v>0</v>
      </c>
    </row>
    <row r="114" spans="2:15" ht="16" thickBot="1" x14ac:dyDescent="0.25">
      <c r="B114" s="301">
        <f>B113+1</f>
        <v>44306</v>
      </c>
      <c r="C114" s="176">
        <v>240</v>
      </c>
      <c r="D114" s="176">
        <v>360.56</v>
      </c>
      <c r="E114" s="176">
        <v>1057.93</v>
      </c>
      <c r="F114" s="176">
        <v>19.309999999999999</v>
      </c>
      <c r="G114" s="206">
        <f>SUM(C114:F114)</f>
        <v>1677.8</v>
      </c>
      <c r="H114" s="176">
        <v>28</v>
      </c>
      <c r="I114" s="176">
        <v>6</v>
      </c>
      <c r="J114" s="177">
        <v>20</v>
      </c>
    </row>
    <row r="115" spans="2:15" ht="16" thickBot="1" x14ac:dyDescent="0.25">
      <c r="B115" s="301">
        <f>B114+1</f>
        <v>44307</v>
      </c>
      <c r="C115" s="6">
        <v>340</v>
      </c>
      <c r="D115" s="6">
        <v>178.96</v>
      </c>
      <c r="E115" s="6">
        <v>630</v>
      </c>
      <c r="F115" s="6">
        <v>0</v>
      </c>
      <c r="G115" s="8">
        <f>SUM(C115:F115)</f>
        <v>1148.96</v>
      </c>
      <c r="H115" s="6">
        <v>20</v>
      </c>
      <c r="I115" s="6">
        <v>3</v>
      </c>
      <c r="J115" s="7">
        <v>0</v>
      </c>
    </row>
    <row r="116" spans="2:15" ht="16" thickBot="1" x14ac:dyDescent="0.25">
      <c r="B116" s="301">
        <f>B115+1</f>
        <v>44308</v>
      </c>
      <c r="C116" s="176">
        <v>50</v>
      </c>
      <c r="D116" s="176">
        <v>253.48</v>
      </c>
      <c r="E116" s="176">
        <v>1288.6199999999999</v>
      </c>
      <c r="F116" s="176">
        <v>150</v>
      </c>
      <c r="G116" s="10">
        <f>SUM(C116:F116)</f>
        <v>1742.1</v>
      </c>
      <c r="H116" s="9">
        <v>33</v>
      </c>
      <c r="I116" s="9">
        <v>4</v>
      </c>
      <c r="J116" s="290">
        <v>150</v>
      </c>
    </row>
    <row r="117" spans="2:15" ht="16" thickBot="1" x14ac:dyDescent="0.25">
      <c r="B117" s="303">
        <f>B116+1</f>
        <v>44309</v>
      </c>
      <c r="C117" s="176">
        <v>70</v>
      </c>
      <c r="D117" s="176">
        <v>210.28</v>
      </c>
      <c r="E117" s="176">
        <v>859.31</v>
      </c>
      <c r="F117" s="176">
        <v>90</v>
      </c>
      <c r="G117" s="34">
        <f>SUM(C117:F117)</f>
        <v>1229.5899999999999</v>
      </c>
      <c r="H117" s="176">
        <v>22</v>
      </c>
      <c r="I117" s="176">
        <v>4</v>
      </c>
      <c r="J117" s="177">
        <v>90</v>
      </c>
    </row>
    <row r="118" spans="2:15" x14ac:dyDescent="0.15">
      <c r="B118" s="589"/>
      <c r="C118" s="495">
        <f t="shared" ref="C118:J118" si="27">SUM(C113:C117)</f>
        <v>840</v>
      </c>
      <c r="D118" s="437">
        <f t="shared" si="27"/>
        <v>1529.05</v>
      </c>
      <c r="E118" s="437">
        <f t="shared" si="27"/>
        <v>4723.79</v>
      </c>
      <c r="F118" s="437">
        <f t="shared" si="27"/>
        <v>349.31</v>
      </c>
      <c r="G118" s="560">
        <f t="shared" si="27"/>
        <v>7442.15</v>
      </c>
      <c r="H118" s="520">
        <f t="shared" si="27"/>
        <v>135</v>
      </c>
      <c r="I118" s="520">
        <f t="shared" si="27"/>
        <v>27</v>
      </c>
      <c r="J118" s="437">
        <f t="shared" si="27"/>
        <v>360</v>
      </c>
    </row>
    <row r="119" spans="2:15" ht="14" thickBot="1" x14ac:dyDescent="0.2">
      <c r="B119" s="434"/>
      <c r="C119" s="496"/>
      <c r="D119" s="413"/>
      <c r="E119" s="413"/>
      <c r="F119" s="413"/>
      <c r="G119" s="413"/>
      <c r="H119" s="533"/>
      <c r="I119" s="533"/>
      <c r="J119" s="437"/>
    </row>
    <row r="120" spans="2:15" ht="16" thickBot="1" x14ac:dyDescent="0.25">
      <c r="B120" s="301">
        <f>B117+3</f>
        <v>44312</v>
      </c>
      <c r="C120" s="205">
        <v>289.31</v>
      </c>
      <c r="D120" s="205">
        <v>695.07</v>
      </c>
      <c r="E120" s="205">
        <v>778.62</v>
      </c>
      <c r="F120" s="205">
        <v>169.31</v>
      </c>
      <c r="G120" s="34">
        <f>SUM(C120:F120)</f>
        <v>1932.31</v>
      </c>
      <c r="H120" s="176">
        <v>35</v>
      </c>
      <c r="I120" s="176">
        <v>113</v>
      </c>
      <c r="J120" s="177">
        <v>170</v>
      </c>
    </row>
    <row r="121" spans="2:15" ht="16" thickBot="1" x14ac:dyDescent="0.25">
      <c r="B121" s="301">
        <f>B120+1</f>
        <v>44313</v>
      </c>
      <c r="C121" s="205">
        <v>250</v>
      </c>
      <c r="D121" s="205">
        <v>231.31</v>
      </c>
      <c r="E121" s="205">
        <v>510</v>
      </c>
      <c r="F121" s="205">
        <v>0</v>
      </c>
      <c r="G121" s="34">
        <f>SUM(C121:F121)</f>
        <v>991.31</v>
      </c>
      <c r="H121" s="176">
        <v>19</v>
      </c>
      <c r="I121" s="176">
        <v>5</v>
      </c>
      <c r="J121" s="177">
        <v>0</v>
      </c>
    </row>
    <row r="122" spans="2:15" ht="16" thickBot="1" x14ac:dyDescent="0.25">
      <c r="B122" s="301">
        <f t="shared" ref="B122:B124" si="28">B121+1</f>
        <v>44314</v>
      </c>
      <c r="C122" s="176">
        <v>150</v>
      </c>
      <c r="D122" s="176">
        <v>119.21</v>
      </c>
      <c r="E122" s="176">
        <v>490</v>
      </c>
      <c r="F122" s="176">
        <v>120</v>
      </c>
      <c r="G122" s="8">
        <f>SUM(C122:F122)</f>
        <v>879.21</v>
      </c>
      <c r="H122" s="176">
        <v>18</v>
      </c>
      <c r="I122" s="176">
        <v>3</v>
      </c>
      <c r="J122" s="177">
        <v>120</v>
      </c>
    </row>
    <row r="123" spans="2:15" ht="16" thickBot="1" x14ac:dyDescent="0.25">
      <c r="B123" s="301">
        <f>B122+1</f>
        <v>44315</v>
      </c>
      <c r="C123" s="176">
        <v>90</v>
      </c>
      <c r="D123" s="176">
        <v>372.69</v>
      </c>
      <c r="E123" s="176">
        <v>1088.6199999999999</v>
      </c>
      <c r="F123" s="176">
        <v>190</v>
      </c>
      <c r="G123" s="8">
        <f>SUM(C123:F123)</f>
        <v>1741.31</v>
      </c>
      <c r="H123" s="176">
        <v>30</v>
      </c>
      <c r="I123" s="176">
        <v>7</v>
      </c>
      <c r="J123" s="177">
        <v>190</v>
      </c>
    </row>
    <row r="124" spans="2:15" ht="16" thickBot="1" x14ac:dyDescent="0.25">
      <c r="B124" s="301">
        <f t="shared" si="28"/>
        <v>44316</v>
      </c>
      <c r="C124" s="176">
        <v>0</v>
      </c>
      <c r="D124" s="176">
        <v>0</v>
      </c>
      <c r="E124" s="176">
        <v>710</v>
      </c>
      <c r="F124" s="176">
        <v>100</v>
      </c>
      <c r="G124" s="8">
        <f>SUM(C124:F124)</f>
        <v>810</v>
      </c>
      <c r="H124" s="176">
        <v>16</v>
      </c>
      <c r="I124" s="176">
        <v>0</v>
      </c>
      <c r="J124" s="177">
        <v>100</v>
      </c>
    </row>
    <row r="125" spans="2:15" ht="15" x14ac:dyDescent="0.2">
      <c r="B125" s="304"/>
      <c r="C125" s="560">
        <f t="shared" ref="C125:J125" si="29">SUM(C120:C124)</f>
        <v>779.31</v>
      </c>
      <c r="D125" s="560">
        <f t="shared" si="29"/>
        <v>1418.2800000000002</v>
      </c>
      <c r="E125" s="560">
        <f t="shared" si="29"/>
        <v>3577.24</v>
      </c>
      <c r="F125" s="560">
        <f t="shared" si="29"/>
        <v>579.30999999999995</v>
      </c>
      <c r="G125" s="560">
        <f t="shared" si="29"/>
        <v>6354.1399999999994</v>
      </c>
      <c r="H125" s="421">
        <f t="shared" si="29"/>
        <v>118</v>
      </c>
      <c r="I125" s="421">
        <f t="shared" si="29"/>
        <v>128</v>
      </c>
      <c r="J125" s="437">
        <f t="shared" si="29"/>
        <v>580</v>
      </c>
    </row>
    <row r="126" spans="2:15" ht="16" thickBot="1" x14ac:dyDescent="0.25">
      <c r="B126" s="305"/>
      <c r="C126" s="413"/>
      <c r="D126" s="413"/>
      <c r="E126" s="413"/>
      <c r="F126" s="413"/>
      <c r="G126" s="413"/>
      <c r="H126" s="521"/>
      <c r="I126" s="521"/>
      <c r="J126" s="413"/>
    </row>
    <row r="127" spans="2:15" ht="15" x14ac:dyDescent="0.2">
      <c r="B127" s="298">
        <v>44319</v>
      </c>
      <c r="C127" s="6">
        <v>50</v>
      </c>
      <c r="D127" s="6">
        <v>112.1</v>
      </c>
      <c r="E127" s="6">
        <v>560</v>
      </c>
      <c r="F127" s="6">
        <v>100</v>
      </c>
      <c r="G127" s="8">
        <f>SUM(C127:F127)</f>
        <v>822.1</v>
      </c>
      <c r="H127" s="176">
        <v>17</v>
      </c>
      <c r="I127" s="176">
        <v>2</v>
      </c>
      <c r="J127" s="177">
        <v>100</v>
      </c>
    </row>
    <row r="128" spans="2:15" ht="15" x14ac:dyDescent="0.2">
      <c r="B128" s="298">
        <f t="shared" ref="B128:B131" si="30">B127+1</f>
        <v>44320</v>
      </c>
      <c r="C128" s="6">
        <v>0</v>
      </c>
      <c r="D128" s="6">
        <v>253.48</v>
      </c>
      <c r="E128" s="6">
        <v>559.30999999999995</v>
      </c>
      <c r="F128" s="6">
        <v>0</v>
      </c>
      <c r="G128" s="8">
        <f>SUM(C128:F128)</f>
        <v>812.79</v>
      </c>
      <c r="H128" s="176">
        <v>15</v>
      </c>
      <c r="I128" s="176">
        <v>4</v>
      </c>
      <c r="J128" s="177">
        <v>0</v>
      </c>
    </row>
    <row r="129" spans="2:10" ht="15" x14ac:dyDescent="0.2">
      <c r="B129" s="298">
        <f t="shared" si="30"/>
        <v>44321</v>
      </c>
      <c r="C129" s="6">
        <v>170</v>
      </c>
      <c r="D129" s="6">
        <v>155.6</v>
      </c>
      <c r="E129" s="6">
        <v>440</v>
      </c>
      <c r="F129" s="6">
        <v>100</v>
      </c>
      <c r="G129" s="8">
        <f>SUM(C129:F129)</f>
        <v>865.6</v>
      </c>
      <c r="H129" s="176">
        <v>17</v>
      </c>
      <c r="I129" s="176">
        <v>4</v>
      </c>
      <c r="J129" s="177">
        <v>100</v>
      </c>
    </row>
    <row r="130" spans="2:10" ht="15" x14ac:dyDescent="0.2">
      <c r="B130" s="298">
        <f t="shared" si="30"/>
        <v>44322</v>
      </c>
      <c r="C130" s="6">
        <v>330</v>
      </c>
      <c r="D130" s="6">
        <v>392.35</v>
      </c>
      <c r="E130" s="6">
        <v>958.62</v>
      </c>
      <c r="F130" s="6">
        <v>50</v>
      </c>
      <c r="G130" s="8">
        <f>SUM(C130:F130)</f>
        <v>1730.97</v>
      </c>
      <c r="H130" s="176">
        <v>29</v>
      </c>
      <c r="I130" s="176">
        <v>6</v>
      </c>
      <c r="J130" s="177">
        <v>50</v>
      </c>
    </row>
    <row r="131" spans="2:10" ht="16" thickBot="1" x14ac:dyDescent="0.25">
      <c r="B131" s="298">
        <f t="shared" si="30"/>
        <v>44323</v>
      </c>
      <c r="C131" s="6">
        <v>109.31</v>
      </c>
      <c r="D131" s="6">
        <v>372.69</v>
      </c>
      <c r="E131" s="6">
        <v>708.62</v>
      </c>
      <c r="F131" s="6">
        <v>50</v>
      </c>
      <c r="G131" s="8">
        <f>SUM(C131:F131)</f>
        <v>1240.6199999999999</v>
      </c>
      <c r="H131" s="176">
        <v>21</v>
      </c>
      <c r="I131" s="176">
        <v>7</v>
      </c>
      <c r="J131" s="177">
        <v>50</v>
      </c>
    </row>
    <row r="132" spans="2:10" x14ac:dyDescent="0.15">
      <c r="B132" s="580"/>
      <c r="C132" s="508">
        <f>SUM(C127:C131)</f>
        <v>659.31</v>
      </c>
      <c r="D132" s="508">
        <f t="shared" ref="D132:J132" si="31">SUM(D127:D131)</f>
        <v>1286.22</v>
      </c>
      <c r="E132" s="508">
        <f t="shared" si="31"/>
        <v>3226.5499999999997</v>
      </c>
      <c r="F132" s="510">
        <f t="shared" si="31"/>
        <v>300</v>
      </c>
      <c r="G132" s="508">
        <f t="shared" si="31"/>
        <v>5472.08</v>
      </c>
      <c r="H132" s="506">
        <f t="shared" si="31"/>
        <v>99</v>
      </c>
      <c r="I132" s="506">
        <f t="shared" si="31"/>
        <v>23</v>
      </c>
      <c r="J132" s="510">
        <f t="shared" si="31"/>
        <v>300</v>
      </c>
    </row>
    <row r="133" spans="2:10" ht="14" thickBot="1" x14ac:dyDescent="0.2">
      <c r="B133" s="581"/>
      <c r="C133" s="509"/>
      <c r="D133" s="509"/>
      <c r="E133" s="509"/>
      <c r="F133" s="511"/>
      <c r="G133" s="509"/>
      <c r="H133" s="507"/>
      <c r="I133" s="507"/>
      <c r="J133" s="511"/>
    </row>
    <row r="134" spans="2:10" ht="15" x14ac:dyDescent="0.2">
      <c r="B134" s="300">
        <f>B131+3</f>
        <v>44326</v>
      </c>
      <c r="C134" s="24">
        <v>90</v>
      </c>
      <c r="D134" s="6">
        <v>253.48</v>
      </c>
      <c r="E134" s="6">
        <v>1169.31</v>
      </c>
      <c r="F134" s="6">
        <v>50</v>
      </c>
      <c r="G134" s="10">
        <f>SUM(C134:F134)</f>
        <v>1562.79</v>
      </c>
      <c r="H134" s="6">
        <v>28</v>
      </c>
      <c r="I134" s="6">
        <v>4</v>
      </c>
      <c r="J134" s="7">
        <v>50</v>
      </c>
    </row>
    <row r="135" spans="2:10" ht="15" x14ac:dyDescent="0.2">
      <c r="B135" s="300">
        <f>B134+1</f>
        <v>44327</v>
      </c>
      <c r="C135" s="176">
        <v>50</v>
      </c>
      <c r="D135" s="176">
        <v>394.86</v>
      </c>
      <c r="E135" s="176">
        <v>1267.24</v>
      </c>
      <c r="F135" s="176">
        <v>0</v>
      </c>
      <c r="G135" s="10">
        <f>SUM(C135:F135)</f>
        <v>1712.1</v>
      </c>
      <c r="H135" s="176">
        <v>29</v>
      </c>
      <c r="I135" s="176">
        <v>6</v>
      </c>
      <c r="J135" s="177">
        <v>0</v>
      </c>
    </row>
    <row r="136" spans="2:10" ht="15" x14ac:dyDescent="0.2">
      <c r="B136" s="300">
        <f>B135+1</f>
        <v>44328</v>
      </c>
      <c r="C136" s="176">
        <v>0</v>
      </c>
      <c r="D136" s="176">
        <v>240.62</v>
      </c>
      <c r="E136" s="176">
        <v>370</v>
      </c>
      <c r="F136" s="176">
        <v>50</v>
      </c>
      <c r="G136" s="10">
        <f>SUM(C136:F136)</f>
        <v>660.62</v>
      </c>
      <c r="H136" s="176">
        <v>14</v>
      </c>
      <c r="I136" s="176">
        <v>6</v>
      </c>
      <c r="J136" s="177">
        <v>50</v>
      </c>
    </row>
    <row r="137" spans="2:10" ht="15" x14ac:dyDescent="0.2">
      <c r="B137" s="300">
        <f>B136+1</f>
        <v>44329</v>
      </c>
      <c r="C137" s="178"/>
      <c r="D137" s="178"/>
      <c r="E137" s="178"/>
      <c r="F137" s="178"/>
      <c r="G137" s="70">
        <f>SUM(C137:F137)</f>
        <v>0</v>
      </c>
      <c r="H137" s="42"/>
      <c r="I137" s="42"/>
      <c r="J137" s="44"/>
    </row>
    <row r="138" spans="2:10" ht="16" thickBot="1" x14ac:dyDescent="0.25">
      <c r="B138" s="300">
        <f>B135+3</f>
        <v>44330</v>
      </c>
      <c r="C138" s="178"/>
      <c r="D138" s="178"/>
      <c r="E138" s="178"/>
      <c r="F138" s="178"/>
      <c r="G138" s="70">
        <f>SUM(C138:F138)</f>
        <v>0</v>
      </c>
      <c r="H138" s="178"/>
      <c r="I138" s="178"/>
      <c r="J138" s="179"/>
    </row>
    <row r="139" spans="2:10" x14ac:dyDescent="0.15">
      <c r="B139" s="586"/>
      <c r="C139" s="508">
        <f>SUM(C134:C138)</f>
        <v>140</v>
      </c>
      <c r="D139" s="508">
        <f>SUM(D134:D138)</f>
        <v>888.96</v>
      </c>
      <c r="E139" s="508">
        <f t="shared" ref="E139:J139" si="32">SUM(E134:E138)</f>
        <v>2806.55</v>
      </c>
      <c r="F139" s="508">
        <f t="shared" si="32"/>
        <v>100</v>
      </c>
      <c r="G139" s="508">
        <f t="shared" si="32"/>
        <v>3935.5099999999998</v>
      </c>
      <c r="H139" s="558">
        <f t="shared" si="32"/>
        <v>71</v>
      </c>
      <c r="I139" s="558">
        <f t="shared" si="32"/>
        <v>16</v>
      </c>
      <c r="J139" s="510">
        <f t="shared" si="32"/>
        <v>100</v>
      </c>
    </row>
    <row r="140" spans="2:10" ht="14" thickBot="1" x14ac:dyDescent="0.2">
      <c r="B140" s="590"/>
      <c r="C140" s="509"/>
      <c r="D140" s="509"/>
      <c r="E140" s="509"/>
      <c r="F140" s="509"/>
      <c r="G140" s="509"/>
      <c r="H140" s="559"/>
      <c r="I140" s="559"/>
      <c r="J140" s="511"/>
    </row>
    <row r="141" spans="2:10" ht="15" x14ac:dyDescent="0.2">
      <c r="B141" s="300">
        <f>B138+3</f>
        <v>44333</v>
      </c>
      <c r="C141" s="24">
        <v>50</v>
      </c>
      <c r="D141" s="6">
        <v>41.41</v>
      </c>
      <c r="E141" s="6">
        <v>1160</v>
      </c>
      <c r="F141" s="6">
        <v>50</v>
      </c>
      <c r="G141" s="10">
        <f>SUM(C141:F141)</f>
        <v>1301.4100000000001</v>
      </c>
      <c r="H141" s="9">
        <v>19</v>
      </c>
      <c r="I141" s="9">
        <v>1</v>
      </c>
      <c r="J141" s="35">
        <v>50</v>
      </c>
    </row>
    <row r="142" spans="2:10" ht="15" x14ac:dyDescent="0.2">
      <c r="B142" s="300">
        <f>B141+1</f>
        <v>44334</v>
      </c>
      <c r="C142" s="6">
        <v>190</v>
      </c>
      <c r="D142" s="6">
        <v>141.38</v>
      </c>
      <c r="E142" s="6">
        <v>509.31</v>
      </c>
      <c r="F142" s="6">
        <v>100</v>
      </c>
      <c r="G142" s="10">
        <f>SUM(C142:F142)</f>
        <v>940.69</v>
      </c>
      <c r="H142" s="9">
        <v>14</v>
      </c>
      <c r="I142" s="9">
        <v>2</v>
      </c>
      <c r="J142" s="35">
        <v>100</v>
      </c>
    </row>
    <row r="143" spans="2:10" ht="15" x14ac:dyDescent="0.2">
      <c r="B143" s="300">
        <f>B142+1</f>
        <v>44335</v>
      </c>
      <c r="C143" s="6">
        <v>100</v>
      </c>
      <c r="D143" s="6">
        <v>194.5</v>
      </c>
      <c r="E143" s="6">
        <v>390</v>
      </c>
      <c r="F143" s="6">
        <v>100</v>
      </c>
      <c r="G143" s="10">
        <f>SUM(C143:F143)</f>
        <v>784.5</v>
      </c>
      <c r="H143" s="9">
        <v>16</v>
      </c>
      <c r="I143" s="9">
        <v>5</v>
      </c>
      <c r="J143" s="35">
        <v>100</v>
      </c>
    </row>
    <row r="144" spans="2:10" ht="15" x14ac:dyDescent="0.2">
      <c r="B144" s="300">
        <f>B143+1</f>
        <v>44336</v>
      </c>
      <c r="C144" s="6">
        <v>50</v>
      </c>
      <c r="D144" s="6">
        <v>565.77</v>
      </c>
      <c r="E144" s="6">
        <v>1060</v>
      </c>
      <c r="F144" s="6">
        <v>159.31</v>
      </c>
      <c r="G144" s="10">
        <f>SUM(C144:F144)</f>
        <v>1835.08</v>
      </c>
      <c r="H144" s="9">
        <v>33</v>
      </c>
      <c r="I144" s="9">
        <v>11</v>
      </c>
      <c r="J144" s="35">
        <v>160</v>
      </c>
    </row>
    <row r="145" spans="2:10" ht="16" thickBot="1" x14ac:dyDescent="0.25">
      <c r="B145" s="300">
        <f>B144+1</f>
        <v>44337</v>
      </c>
      <c r="C145" s="6">
        <v>199.31</v>
      </c>
      <c r="D145" s="6">
        <v>333.79</v>
      </c>
      <c r="E145" s="6">
        <v>568.62</v>
      </c>
      <c r="F145" s="6">
        <v>200</v>
      </c>
      <c r="G145" s="10">
        <f>SUM(C145:F145)</f>
        <v>1301.72</v>
      </c>
      <c r="H145" s="9">
        <v>23</v>
      </c>
      <c r="I145" s="9">
        <v>6</v>
      </c>
      <c r="J145" s="35">
        <v>200</v>
      </c>
    </row>
    <row r="146" spans="2:10" x14ac:dyDescent="0.15">
      <c r="B146" s="586"/>
      <c r="C146" s="508">
        <f t="shared" ref="C146:I146" si="33">SUM(C141:C145)</f>
        <v>589.30999999999995</v>
      </c>
      <c r="D146" s="508">
        <f>SUM(D141:D145)</f>
        <v>1276.8499999999999</v>
      </c>
      <c r="E146" s="508">
        <f>SUM(E141:E145)</f>
        <v>3687.93</v>
      </c>
      <c r="F146" s="508">
        <f>SUM(F141:F145)</f>
        <v>609.30999999999995</v>
      </c>
      <c r="G146" s="508">
        <f t="shared" si="33"/>
        <v>6163.4000000000005</v>
      </c>
      <c r="H146" s="558">
        <f t="shared" si="33"/>
        <v>105</v>
      </c>
      <c r="I146" s="558">
        <f t="shared" si="33"/>
        <v>25</v>
      </c>
      <c r="J146" s="510">
        <f>SUM(J141:J145)</f>
        <v>610</v>
      </c>
    </row>
    <row r="147" spans="2:10" ht="14" thickBot="1" x14ac:dyDescent="0.2">
      <c r="B147" s="590"/>
      <c r="C147" s="509"/>
      <c r="D147" s="509"/>
      <c r="E147" s="509"/>
      <c r="F147" s="509"/>
      <c r="G147" s="509"/>
      <c r="H147" s="559"/>
      <c r="I147" s="559"/>
      <c r="J147" s="511"/>
    </row>
    <row r="148" spans="2:10" ht="15" x14ac:dyDescent="0.2">
      <c r="B148" s="300">
        <f>B145+3</f>
        <v>44340</v>
      </c>
      <c r="C148" s="75"/>
      <c r="D148" s="42"/>
      <c r="E148" s="42"/>
      <c r="F148" s="42"/>
      <c r="G148" s="70">
        <f>SUM(C148:F148)</f>
        <v>0</v>
      </c>
      <c r="H148" s="76"/>
      <c r="I148" s="76"/>
      <c r="J148" s="77"/>
    </row>
    <row r="149" spans="2:10" ht="15" x14ac:dyDescent="0.2">
      <c r="B149" s="300">
        <f>B148+1</f>
        <v>44341</v>
      </c>
      <c r="C149" s="24">
        <v>69.31</v>
      </c>
      <c r="D149" s="6">
        <v>292.38</v>
      </c>
      <c r="E149" s="6">
        <v>590</v>
      </c>
      <c r="F149" s="6">
        <v>119.31</v>
      </c>
      <c r="G149" s="10">
        <f>SUM(C149:F149)</f>
        <v>1071</v>
      </c>
      <c r="H149" s="9">
        <v>18</v>
      </c>
      <c r="I149" s="9">
        <v>5</v>
      </c>
      <c r="J149" s="35">
        <v>120</v>
      </c>
    </row>
    <row r="150" spans="2:10" ht="15" x14ac:dyDescent="0.2">
      <c r="B150" s="300">
        <f t="shared" ref="B150:B152" si="34">B149+1</f>
        <v>44342</v>
      </c>
      <c r="C150" s="24">
        <v>120</v>
      </c>
      <c r="D150" s="6">
        <v>235.91</v>
      </c>
      <c r="E150" s="6">
        <v>600</v>
      </c>
      <c r="F150" s="6">
        <v>70</v>
      </c>
      <c r="G150" s="10">
        <f>SUM(C150:F150)</f>
        <v>1025.9099999999999</v>
      </c>
      <c r="H150" s="9">
        <v>19</v>
      </c>
      <c r="I150" s="9">
        <v>6</v>
      </c>
      <c r="J150" s="35">
        <v>70</v>
      </c>
    </row>
    <row r="151" spans="2:10" ht="15" x14ac:dyDescent="0.2">
      <c r="B151" s="300">
        <f t="shared" si="34"/>
        <v>44343</v>
      </c>
      <c r="C151" s="24">
        <v>170</v>
      </c>
      <c r="D151" s="6">
        <v>445.89</v>
      </c>
      <c r="E151" s="6">
        <v>1327.93</v>
      </c>
      <c r="F151" s="6">
        <v>59.31</v>
      </c>
      <c r="G151" s="10">
        <f t="shared" ref="G151:G155" si="35">SUM(C151:F151)</f>
        <v>2003.13</v>
      </c>
      <c r="H151" s="9">
        <v>32</v>
      </c>
      <c r="I151" s="9">
        <v>8</v>
      </c>
      <c r="J151" s="35">
        <v>60</v>
      </c>
    </row>
    <row r="152" spans="2:10" ht="16" thickBot="1" x14ac:dyDescent="0.25">
      <c r="B152" s="300">
        <f t="shared" si="34"/>
        <v>44344</v>
      </c>
      <c r="C152" s="24">
        <v>280</v>
      </c>
      <c r="D152" s="6">
        <v>221.69</v>
      </c>
      <c r="E152" s="6">
        <v>869.31</v>
      </c>
      <c r="F152" s="6">
        <v>50</v>
      </c>
      <c r="G152" s="10">
        <f t="shared" si="35"/>
        <v>1421</v>
      </c>
      <c r="H152" s="9">
        <v>23</v>
      </c>
      <c r="I152" s="9">
        <v>4</v>
      </c>
      <c r="J152" s="35">
        <v>60</v>
      </c>
    </row>
    <row r="153" spans="2:10" x14ac:dyDescent="0.15">
      <c r="B153" s="586"/>
      <c r="C153" s="508">
        <f>SUM(C148:C152)</f>
        <v>639.30999999999995</v>
      </c>
      <c r="D153" s="508">
        <f t="shared" ref="D153:F153" si="36">SUM(D148:D152)</f>
        <v>1195.8699999999999</v>
      </c>
      <c r="E153" s="508">
        <f t="shared" si="36"/>
        <v>3387.2400000000002</v>
      </c>
      <c r="F153" s="508">
        <f t="shared" si="36"/>
        <v>298.62</v>
      </c>
      <c r="G153" s="508">
        <f>SUM(G148:G152)</f>
        <v>5521.04</v>
      </c>
      <c r="H153" s="558">
        <f>SUM(H148:H152)</f>
        <v>92</v>
      </c>
      <c r="I153" s="558">
        <f>SUM(I148:I152)</f>
        <v>23</v>
      </c>
      <c r="J153" s="510">
        <f>SUM(J148:J152)</f>
        <v>310</v>
      </c>
    </row>
    <row r="154" spans="2:10" ht="14" thickBot="1" x14ac:dyDescent="0.2">
      <c r="B154" s="590"/>
      <c r="C154" s="509"/>
      <c r="D154" s="509"/>
      <c r="E154" s="509"/>
      <c r="F154" s="509"/>
      <c r="G154" s="509"/>
      <c r="H154" s="559"/>
      <c r="I154" s="559"/>
      <c r="J154" s="511"/>
    </row>
    <row r="155" spans="2:10" ht="16" thickBot="1" x14ac:dyDescent="0.25">
      <c r="B155" s="300">
        <f>B152+3</f>
        <v>44347</v>
      </c>
      <c r="C155" s="24">
        <v>50</v>
      </c>
      <c r="D155" s="6">
        <v>258.07</v>
      </c>
      <c r="E155" s="6">
        <v>489.31</v>
      </c>
      <c r="F155" s="6">
        <v>70</v>
      </c>
      <c r="G155" s="10">
        <f t="shared" si="35"/>
        <v>867.38</v>
      </c>
      <c r="H155" s="9">
        <v>15</v>
      </c>
      <c r="I155" s="9">
        <v>4</v>
      </c>
      <c r="J155" s="35">
        <v>70</v>
      </c>
    </row>
    <row r="156" spans="2:10" x14ac:dyDescent="0.15">
      <c r="B156" s="586"/>
      <c r="C156" s="508">
        <f>SUM(C155)</f>
        <v>50</v>
      </c>
      <c r="D156" s="508">
        <f t="shared" ref="D156:F156" si="37">SUM(D155)</f>
        <v>258.07</v>
      </c>
      <c r="E156" s="508">
        <f t="shared" si="37"/>
        <v>489.31</v>
      </c>
      <c r="F156" s="508">
        <f t="shared" si="37"/>
        <v>70</v>
      </c>
      <c r="G156" s="508">
        <f>SUM(G155)</f>
        <v>867.38</v>
      </c>
      <c r="H156" s="558">
        <f>SUM(H155)</f>
        <v>15</v>
      </c>
      <c r="I156" s="558">
        <f>SUM(I155)</f>
        <v>4</v>
      </c>
      <c r="J156" s="510">
        <f>SUM(J155)</f>
        <v>70</v>
      </c>
    </row>
    <row r="157" spans="2:10" ht="14" thickBot="1" x14ac:dyDescent="0.2">
      <c r="B157" s="590"/>
      <c r="C157" s="509"/>
      <c r="D157" s="509"/>
      <c r="E157" s="509"/>
      <c r="F157" s="509"/>
      <c r="G157" s="509"/>
      <c r="H157" s="559"/>
      <c r="I157" s="559"/>
      <c r="J157" s="511"/>
    </row>
    <row r="158" spans="2:10" ht="15" x14ac:dyDescent="0.2">
      <c r="B158" s="298">
        <v>44348</v>
      </c>
      <c r="C158" s="176">
        <v>140</v>
      </c>
      <c r="D158" s="176">
        <v>112.1</v>
      </c>
      <c r="E158" s="176">
        <v>609.30999999999995</v>
      </c>
      <c r="F158" s="176">
        <v>140</v>
      </c>
      <c r="G158" s="8">
        <f>SUM(C158:F158)</f>
        <v>1001.41</v>
      </c>
      <c r="H158" s="176">
        <v>17</v>
      </c>
      <c r="I158" s="176">
        <v>2</v>
      </c>
      <c r="J158" s="177">
        <v>150</v>
      </c>
    </row>
    <row r="159" spans="2:10" ht="15" x14ac:dyDescent="0.2">
      <c r="B159" s="298">
        <f t="shared" ref="B159:B168" si="38">B158+1</f>
        <v>44349</v>
      </c>
      <c r="C159" s="176">
        <v>0</v>
      </c>
      <c r="D159" s="176">
        <v>280.42</v>
      </c>
      <c r="E159" s="176">
        <v>270</v>
      </c>
      <c r="F159" s="176">
        <v>50</v>
      </c>
      <c r="G159" s="8">
        <f>SUM(C159:F159)</f>
        <v>600.42000000000007</v>
      </c>
      <c r="H159" s="176">
        <v>14</v>
      </c>
      <c r="I159" s="176">
        <v>8</v>
      </c>
      <c r="J159" s="177">
        <v>50</v>
      </c>
    </row>
    <row r="160" spans="2:10" ht="15" x14ac:dyDescent="0.2">
      <c r="B160" s="298">
        <f t="shared" si="38"/>
        <v>44350</v>
      </c>
      <c r="C160" s="176">
        <v>70</v>
      </c>
      <c r="D160" s="176">
        <v>655.45</v>
      </c>
      <c r="E160" s="176">
        <v>517.24</v>
      </c>
      <c r="F160" s="176">
        <v>119.31</v>
      </c>
      <c r="G160" s="8">
        <f>SUM(C160:F160)</f>
        <v>1362</v>
      </c>
      <c r="H160" s="176">
        <v>23</v>
      </c>
      <c r="I160" s="176">
        <v>11</v>
      </c>
      <c r="J160" s="177">
        <v>110</v>
      </c>
    </row>
    <row r="161" spans="2:10" ht="16" thickBot="1" x14ac:dyDescent="0.25">
      <c r="B161" s="298">
        <f t="shared" si="38"/>
        <v>44351</v>
      </c>
      <c r="C161" s="176">
        <v>69.31</v>
      </c>
      <c r="D161" s="176">
        <v>375.2</v>
      </c>
      <c r="E161" s="176">
        <v>739.31</v>
      </c>
      <c r="F161" s="176">
        <v>100</v>
      </c>
      <c r="G161" s="8">
        <f>SUM(C161:F161)</f>
        <v>1283.82</v>
      </c>
      <c r="H161" s="176">
        <v>22</v>
      </c>
      <c r="I161" s="176">
        <v>7</v>
      </c>
      <c r="J161" s="177">
        <v>100</v>
      </c>
    </row>
    <row r="162" spans="2:10" x14ac:dyDescent="0.15">
      <c r="B162" s="580"/>
      <c r="C162" s="508">
        <f t="shared" ref="C162:J162" si="39">SUM(C158:C161)</f>
        <v>279.31</v>
      </c>
      <c r="D162" s="508">
        <f t="shared" si="39"/>
        <v>1423.17</v>
      </c>
      <c r="E162" s="508">
        <f t="shared" si="39"/>
        <v>2135.8599999999997</v>
      </c>
      <c r="F162" s="508">
        <f t="shared" si="39"/>
        <v>409.31</v>
      </c>
      <c r="G162" s="508">
        <f>SUM(G158:G161)</f>
        <v>4247.6499999999996</v>
      </c>
      <c r="H162" s="506">
        <f t="shared" si="39"/>
        <v>76</v>
      </c>
      <c r="I162" s="506">
        <f t="shared" si="39"/>
        <v>28</v>
      </c>
      <c r="J162" s="510">
        <f t="shared" si="39"/>
        <v>410</v>
      </c>
    </row>
    <row r="163" spans="2:10" ht="14" thickBot="1" x14ac:dyDescent="0.2">
      <c r="B163" s="581"/>
      <c r="C163" s="509"/>
      <c r="D163" s="509"/>
      <c r="E163" s="509"/>
      <c r="F163" s="509"/>
      <c r="G163" s="509"/>
      <c r="H163" s="507"/>
      <c r="I163" s="507"/>
      <c r="J163" s="511"/>
    </row>
    <row r="164" spans="2:10" ht="15" x14ac:dyDescent="0.2">
      <c r="B164" s="298">
        <f>B161+3</f>
        <v>44354</v>
      </c>
      <c r="C164" s="176">
        <v>269.31</v>
      </c>
      <c r="D164" s="176">
        <v>394.86</v>
      </c>
      <c r="E164" s="176">
        <v>1168.6199999999999</v>
      </c>
      <c r="F164" s="176">
        <v>120</v>
      </c>
      <c r="G164" s="8">
        <f>SUM(C164:F164)</f>
        <v>1952.79</v>
      </c>
      <c r="H164" s="176">
        <v>31</v>
      </c>
      <c r="I164" s="176">
        <v>6</v>
      </c>
      <c r="J164" s="177">
        <v>120</v>
      </c>
    </row>
    <row r="165" spans="2:10" ht="15" x14ac:dyDescent="0.2">
      <c r="B165" s="298">
        <f t="shared" si="38"/>
        <v>44355</v>
      </c>
      <c r="C165" s="176">
        <v>50</v>
      </c>
      <c r="D165" s="176">
        <v>363.07</v>
      </c>
      <c r="E165" s="176">
        <v>677.93</v>
      </c>
      <c r="F165" s="176">
        <v>50</v>
      </c>
      <c r="G165" s="8">
        <f>SUM(C165:F165)</f>
        <v>1141</v>
      </c>
      <c r="H165" s="176">
        <v>20</v>
      </c>
      <c r="I165" s="176">
        <v>6</v>
      </c>
      <c r="J165" s="177">
        <v>50</v>
      </c>
    </row>
    <row r="166" spans="2:10" ht="15" x14ac:dyDescent="0.2">
      <c r="B166" s="298">
        <f t="shared" si="38"/>
        <v>44356</v>
      </c>
      <c r="C166" s="176">
        <v>140</v>
      </c>
      <c r="D166" s="176">
        <v>228.8</v>
      </c>
      <c r="E166" s="176">
        <v>660</v>
      </c>
      <c r="F166" s="176">
        <v>0</v>
      </c>
      <c r="G166" s="8">
        <f>SUM(C166:F166)</f>
        <v>1028.8</v>
      </c>
      <c r="H166" s="176">
        <v>19</v>
      </c>
      <c r="I166" s="176">
        <v>5</v>
      </c>
      <c r="J166" s="177">
        <v>0</v>
      </c>
    </row>
    <row r="167" spans="2:10" ht="15" x14ac:dyDescent="0.2">
      <c r="B167" s="298">
        <f t="shared" si="38"/>
        <v>44357</v>
      </c>
      <c r="C167" s="176">
        <v>280</v>
      </c>
      <c r="D167" s="176">
        <v>194.92</v>
      </c>
      <c r="E167" s="176">
        <v>1109.31</v>
      </c>
      <c r="F167" s="176">
        <v>150</v>
      </c>
      <c r="G167" s="8">
        <f>SUM(C167:F167)</f>
        <v>1734.23</v>
      </c>
      <c r="H167" s="176">
        <v>30</v>
      </c>
      <c r="I167" s="176">
        <v>4</v>
      </c>
      <c r="J167" s="177">
        <v>160</v>
      </c>
    </row>
    <row r="168" spans="2:10" ht="16" thickBot="1" x14ac:dyDescent="0.25">
      <c r="B168" s="298">
        <f t="shared" si="38"/>
        <v>44358</v>
      </c>
      <c r="C168" s="176">
        <v>170</v>
      </c>
      <c r="D168" s="176">
        <v>324.17</v>
      </c>
      <c r="E168" s="176">
        <v>829.31</v>
      </c>
      <c r="F168" s="176">
        <v>0</v>
      </c>
      <c r="G168" s="8">
        <f>SUM(C168:F168)</f>
        <v>1323.48</v>
      </c>
      <c r="H168" s="176">
        <v>24</v>
      </c>
      <c r="I168" s="176">
        <v>5</v>
      </c>
      <c r="J168" s="177">
        <v>0</v>
      </c>
    </row>
    <row r="169" spans="2:10" x14ac:dyDescent="0.15">
      <c r="B169" s="580"/>
      <c r="C169" s="508">
        <f>SUM(C164:C168)</f>
        <v>909.31</v>
      </c>
      <c r="D169" s="508">
        <f t="shared" ref="D169:I169" si="40">SUM(D164:D168)</f>
        <v>1505.8200000000002</v>
      </c>
      <c r="E169" s="508">
        <f t="shared" si="40"/>
        <v>4445.17</v>
      </c>
      <c r="F169" s="508">
        <f t="shared" si="40"/>
        <v>320</v>
      </c>
      <c r="G169" s="508">
        <f>SUM(G164:G168)</f>
        <v>7180.2999999999993</v>
      </c>
      <c r="H169" s="506">
        <f t="shared" si="40"/>
        <v>124</v>
      </c>
      <c r="I169" s="506">
        <f t="shared" si="40"/>
        <v>26</v>
      </c>
      <c r="J169" s="510">
        <f>SUM(J164:J168)</f>
        <v>330</v>
      </c>
    </row>
    <row r="170" spans="2:10" ht="14" thickBot="1" x14ac:dyDescent="0.2">
      <c r="B170" s="581"/>
      <c r="C170" s="537"/>
      <c r="D170" s="537"/>
      <c r="E170" s="537"/>
      <c r="F170" s="537"/>
      <c r="G170" s="509"/>
      <c r="H170" s="534"/>
      <c r="I170" s="534"/>
      <c r="J170" s="551"/>
    </row>
    <row r="171" spans="2:10" ht="15" x14ac:dyDescent="0.2">
      <c r="B171" s="300">
        <f>B168+3</f>
        <v>44361</v>
      </c>
      <c r="C171" s="176">
        <v>209.31</v>
      </c>
      <c r="D171" s="176">
        <v>198.57</v>
      </c>
      <c r="E171" s="176">
        <v>430</v>
      </c>
      <c r="F171" s="176">
        <v>100</v>
      </c>
      <c r="G171" s="8">
        <f>SUM(C171:F171)</f>
        <v>937.88</v>
      </c>
      <c r="H171" s="176">
        <v>18</v>
      </c>
      <c r="I171" s="176">
        <v>5</v>
      </c>
      <c r="J171" s="177">
        <v>100</v>
      </c>
    </row>
    <row r="172" spans="2:10" ht="15" x14ac:dyDescent="0.2">
      <c r="B172" s="300">
        <f>B171+1</f>
        <v>44362</v>
      </c>
      <c r="C172" s="176">
        <v>50</v>
      </c>
      <c r="D172" s="176">
        <v>121.72</v>
      </c>
      <c r="E172" s="176">
        <v>620</v>
      </c>
      <c r="F172" s="176">
        <v>190</v>
      </c>
      <c r="G172" s="8">
        <f>SUM(C172:F172)</f>
        <v>981.72</v>
      </c>
      <c r="H172" s="176">
        <v>18</v>
      </c>
      <c r="I172" s="176">
        <v>3</v>
      </c>
      <c r="J172" s="177">
        <v>200</v>
      </c>
    </row>
    <row r="173" spans="2:10" ht="15" x14ac:dyDescent="0.2">
      <c r="B173" s="300">
        <f>B172+1</f>
        <v>44363</v>
      </c>
      <c r="C173" s="176">
        <v>120</v>
      </c>
      <c r="D173" s="176">
        <v>311.91000000000003</v>
      </c>
      <c r="E173" s="176">
        <v>580</v>
      </c>
      <c r="F173" s="176">
        <v>120</v>
      </c>
      <c r="G173" s="8">
        <f>SUM(C173:F173)</f>
        <v>1131.9100000000001</v>
      </c>
      <c r="H173" s="176">
        <v>18</v>
      </c>
      <c r="I173" s="176">
        <v>4</v>
      </c>
      <c r="J173" s="177">
        <v>120</v>
      </c>
    </row>
    <row r="174" spans="2:10" ht="15" x14ac:dyDescent="0.2">
      <c r="B174" s="300">
        <f>B173+1</f>
        <v>44364</v>
      </c>
      <c r="C174" s="176">
        <v>69.31</v>
      </c>
      <c r="D174" s="176">
        <v>445.89</v>
      </c>
      <c r="E174" s="176">
        <v>1208.6199999999999</v>
      </c>
      <c r="F174" s="176">
        <v>50</v>
      </c>
      <c r="G174" s="8">
        <f>SUM(C174:F174)</f>
        <v>1773.82</v>
      </c>
      <c r="H174" s="176">
        <v>31</v>
      </c>
      <c r="I174" s="176">
        <v>8</v>
      </c>
      <c r="J174" s="177">
        <v>50</v>
      </c>
    </row>
    <row r="175" spans="2:10" ht="16" thickBot="1" x14ac:dyDescent="0.25">
      <c r="B175" s="300">
        <f>B174+1</f>
        <v>44365</v>
      </c>
      <c r="C175" s="176">
        <v>50</v>
      </c>
      <c r="D175" s="176">
        <v>210.28</v>
      </c>
      <c r="E175" s="176">
        <v>558.62</v>
      </c>
      <c r="F175" s="176">
        <v>290</v>
      </c>
      <c r="G175" s="8">
        <f>SUM(C175:F175)</f>
        <v>1108.9000000000001</v>
      </c>
      <c r="H175" s="176">
        <v>21</v>
      </c>
      <c r="I175" s="176">
        <v>4</v>
      </c>
      <c r="J175" s="177">
        <v>300</v>
      </c>
    </row>
    <row r="176" spans="2:10" x14ac:dyDescent="0.15">
      <c r="B176" s="586"/>
      <c r="C176" s="508">
        <f t="shared" ref="C176:I176" si="41">SUM(C171:C175)</f>
        <v>498.62</v>
      </c>
      <c r="D176" s="563">
        <f t="shared" si="41"/>
        <v>1288.3700000000001</v>
      </c>
      <c r="E176" s="563">
        <f t="shared" si="41"/>
        <v>3397.24</v>
      </c>
      <c r="F176" s="563">
        <f t="shared" si="41"/>
        <v>750</v>
      </c>
      <c r="G176" s="563">
        <f>SUM(G171:G175)</f>
        <v>5934.23</v>
      </c>
      <c r="H176" s="565">
        <f t="shared" si="41"/>
        <v>106</v>
      </c>
      <c r="I176" s="565">
        <f t="shared" si="41"/>
        <v>24</v>
      </c>
      <c r="J176" s="567">
        <f>SUM(J171:J175)</f>
        <v>770</v>
      </c>
    </row>
    <row r="177" spans="2:10" ht="14" thickBot="1" x14ac:dyDescent="0.2">
      <c r="B177" s="590"/>
      <c r="C177" s="509"/>
      <c r="D177" s="564"/>
      <c r="E177" s="564"/>
      <c r="F177" s="564"/>
      <c r="G177" s="564"/>
      <c r="H177" s="566"/>
      <c r="I177" s="566"/>
      <c r="J177" s="568"/>
    </row>
    <row r="178" spans="2:10" ht="15" x14ac:dyDescent="0.2">
      <c r="B178" s="300">
        <f>B175+3</f>
        <v>44368</v>
      </c>
      <c r="C178" s="176">
        <v>280</v>
      </c>
      <c r="D178" s="176">
        <v>240.92</v>
      </c>
      <c r="E178" s="176">
        <v>750</v>
      </c>
      <c r="F178" s="176">
        <v>150</v>
      </c>
      <c r="G178" s="8">
        <f>SUM(C178:F178)</f>
        <v>1420.92</v>
      </c>
      <c r="H178" s="176">
        <v>26</v>
      </c>
      <c r="I178" s="176">
        <v>5</v>
      </c>
      <c r="J178" s="177">
        <v>150</v>
      </c>
    </row>
    <row r="179" spans="2:10" ht="15" x14ac:dyDescent="0.2">
      <c r="B179" s="300">
        <f>B178+1</f>
        <v>44369</v>
      </c>
      <c r="C179" s="176">
        <v>0</v>
      </c>
      <c r="D179" s="176">
        <v>71.41</v>
      </c>
      <c r="E179" s="176">
        <v>790</v>
      </c>
      <c r="F179" s="176">
        <v>100</v>
      </c>
      <c r="G179" s="8">
        <f>SUM(C179:F179)</f>
        <v>961.41</v>
      </c>
      <c r="H179" s="176">
        <v>19</v>
      </c>
      <c r="I179" s="176">
        <v>2</v>
      </c>
      <c r="J179" s="177">
        <v>100</v>
      </c>
    </row>
    <row r="180" spans="2:10" ht="15" x14ac:dyDescent="0.2">
      <c r="B180" s="300">
        <f>B179+1</f>
        <v>44370</v>
      </c>
      <c r="C180" s="176">
        <v>150</v>
      </c>
      <c r="D180" s="176">
        <v>220.37</v>
      </c>
      <c r="E180" s="176">
        <v>350</v>
      </c>
      <c r="F180" s="176">
        <v>0</v>
      </c>
      <c r="G180" s="8">
        <f>SUM(C180:F180)</f>
        <v>720.37</v>
      </c>
      <c r="H180" s="176">
        <v>14</v>
      </c>
      <c r="I180" s="176">
        <v>4</v>
      </c>
      <c r="J180" s="177">
        <v>0</v>
      </c>
    </row>
    <row r="181" spans="2:10" ht="15" x14ac:dyDescent="0.2">
      <c r="B181" s="300">
        <f>B180+1</f>
        <v>44371</v>
      </c>
      <c r="C181" s="176">
        <v>100</v>
      </c>
      <c r="D181" s="176">
        <v>253.48</v>
      </c>
      <c r="E181" s="176">
        <v>1248.6199999999999</v>
      </c>
      <c r="F181" s="176">
        <v>150</v>
      </c>
      <c r="G181" s="8">
        <f>SUM(C181:F181)</f>
        <v>1752.1</v>
      </c>
      <c r="H181" s="176">
        <v>30</v>
      </c>
      <c r="I181" s="176">
        <v>4</v>
      </c>
      <c r="J181" s="177">
        <v>150</v>
      </c>
    </row>
    <row r="182" spans="2:10" ht="16" thickBot="1" x14ac:dyDescent="0.25">
      <c r="B182" s="300">
        <f>B181+1</f>
        <v>44372</v>
      </c>
      <c r="C182" s="176">
        <v>100</v>
      </c>
      <c r="D182" s="176">
        <v>352.13</v>
      </c>
      <c r="E182" s="176">
        <v>347.46</v>
      </c>
      <c r="F182" s="176">
        <v>100</v>
      </c>
      <c r="G182" s="8">
        <f>SUM(C182:F182)</f>
        <v>899.58999999999992</v>
      </c>
      <c r="H182" s="176">
        <v>19</v>
      </c>
      <c r="I182" s="176">
        <v>4</v>
      </c>
      <c r="J182" s="177">
        <v>100</v>
      </c>
    </row>
    <row r="183" spans="2:10" x14ac:dyDescent="0.15">
      <c r="B183" s="586"/>
      <c r="C183" s="508">
        <f>SUM(C178:C182)</f>
        <v>630</v>
      </c>
      <c r="D183" s="508">
        <f t="shared" ref="D183:F183" si="42">SUM(D178:D182)</f>
        <v>1138.31</v>
      </c>
      <c r="E183" s="508">
        <f t="shared" si="42"/>
        <v>3486.08</v>
      </c>
      <c r="F183" s="508">
        <f t="shared" si="42"/>
        <v>500</v>
      </c>
      <c r="G183" s="508">
        <f>SUM(G178:G182)</f>
        <v>5754.3899999999994</v>
      </c>
      <c r="H183" s="558">
        <f>SUM(H178:H182)</f>
        <v>108</v>
      </c>
      <c r="I183" s="558">
        <f>SUM(I178:I182)</f>
        <v>19</v>
      </c>
      <c r="J183" s="510">
        <f>SUM(J178:J182)</f>
        <v>500</v>
      </c>
    </row>
    <row r="184" spans="2:10" ht="14" thickBot="1" x14ac:dyDescent="0.2">
      <c r="B184" s="590"/>
      <c r="C184" s="509"/>
      <c r="D184" s="509"/>
      <c r="E184" s="509"/>
      <c r="F184" s="509"/>
      <c r="G184" s="509"/>
      <c r="H184" s="559"/>
      <c r="I184" s="559"/>
      <c r="J184" s="511"/>
    </row>
    <row r="185" spans="2:10" ht="15" x14ac:dyDescent="0.2">
      <c r="B185" s="300">
        <f>B182+3</f>
        <v>44375</v>
      </c>
      <c r="C185" s="176">
        <v>340</v>
      </c>
      <c r="D185" s="176">
        <v>201.28</v>
      </c>
      <c r="E185" s="176">
        <v>609.30999999999995</v>
      </c>
      <c r="F185" s="176">
        <v>0</v>
      </c>
      <c r="G185" s="8">
        <f>SUM(C185:F185)</f>
        <v>1150.5899999999999</v>
      </c>
      <c r="H185" s="176">
        <v>19</v>
      </c>
      <c r="I185" s="176">
        <v>4</v>
      </c>
      <c r="J185" s="177">
        <v>0</v>
      </c>
    </row>
    <row r="186" spans="2:10" ht="15" x14ac:dyDescent="0.2">
      <c r="B186" s="300">
        <f>B185+1</f>
        <v>44376</v>
      </c>
      <c r="C186" s="176">
        <v>90</v>
      </c>
      <c r="D186" s="176">
        <v>112.1</v>
      </c>
      <c r="E186" s="176">
        <v>779.31</v>
      </c>
      <c r="F186" s="176">
        <v>50</v>
      </c>
      <c r="G186" s="8">
        <f>SUM(C186:F186)</f>
        <v>1031.4099999999999</v>
      </c>
      <c r="H186" s="176">
        <v>16</v>
      </c>
      <c r="I186" s="176">
        <v>2</v>
      </c>
      <c r="J186" s="177">
        <v>60</v>
      </c>
    </row>
    <row r="187" spans="2:10" ht="16" thickBot="1" x14ac:dyDescent="0.25">
      <c r="B187" s="300">
        <f>B186+1</f>
        <v>44377</v>
      </c>
      <c r="C187" s="176">
        <v>100</v>
      </c>
      <c r="D187" s="176">
        <v>217.86</v>
      </c>
      <c r="E187" s="176">
        <v>458.84</v>
      </c>
      <c r="F187" s="176">
        <v>0</v>
      </c>
      <c r="G187" s="8">
        <f>SUM(C187:F187)</f>
        <v>776.7</v>
      </c>
      <c r="H187" s="176">
        <v>14</v>
      </c>
      <c r="I187" s="176">
        <v>4</v>
      </c>
      <c r="J187" s="177">
        <v>0</v>
      </c>
    </row>
    <row r="188" spans="2:10" x14ac:dyDescent="0.15">
      <c r="B188" s="589"/>
      <c r="C188" s="560">
        <f t="shared" ref="C188:J188" si="43">SUM(C185:C187)</f>
        <v>530</v>
      </c>
      <c r="D188" s="560">
        <f t="shared" si="43"/>
        <v>531.24</v>
      </c>
      <c r="E188" s="560">
        <f t="shared" si="43"/>
        <v>1847.4599999999998</v>
      </c>
      <c r="F188" s="560">
        <f t="shared" si="43"/>
        <v>50</v>
      </c>
      <c r="G188" s="560">
        <f t="shared" si="43"/>
        <v>2958.7</v>
      </c>
      <c r="H188" s="561">
        <f t="shared" si="43"/>
        <v>49</v>
      </c>
      <c r="I188" s="561">
        <f t="shared" si="43"/>
        <v>10</v>
      </c>
      <c r="J188" s="560">
        <f t="shared" si="43"/>
        <v>60</v>
      </c>
    </row>
    <row r="189" spans="2:10" ht="14" thickBot="1" x14ac:dyDescent="0.2">
      <c r="B189" s="434"/>
      <c r="C189" s="413"/>
      <c r="D189" s="413"/>
      <c r="E189" s="413"/>
      <c r="F189" s="413"/>
      <c r="G189" s="413"/>
      <c r="H189" s="562"/>
      <c r="I189" s="562"/>
      <c r="J189" s="413"/>
    </row>
    <row r="190" spans="2:10" ht="15" x14ac:dyDescent="0.2">
      <c r="B190" s="298">
        <v>44378</v>
      </c>
      <c r="C190" s="6">
        <v>150</v>
      </c>
      <c r="D190" s="6">
        <v>494.83</v>
      </c>
      <c r="E190" s="6">
        <v>1197.24</v>
      </c>
      <c r="F190" s="6">
        <v>0</v>
      </c>
      <c r="G190" s="82">
        <f>SUM(C190:F190)</f>
        <v>1842.07</v>
      </c>
      <c r="H190" s="6">
        <v>30</v>
      </c>
      <c r="I190" s="6">
        <v>7</v>
      </c>
      <c r="J190" s="7">
        <v>0</v>
      </c>
    </row>
    <row r="191" spans="2:10" ht="16" thickBot="1" x14ac:dyDescent="0.25">
      <c r="B191" s="298">
        <f>B190+1</f>
        <v>44379</v>
      </c>
      <c r="C191" s="6">
        <v>140</v>
      </c>
      <c r="D191" s="6">
        <v>322.38</v>
      </c>
      <c r="E191" s="6">
        <v>589.30999999999995</v>
      </c>
      <c r="F191" s="6">
        <v>119.31</v>
      </c>
      <c r="G191" s="82">
        <f>SUM(C191:F191)</f>
        <v>1171</v>
      </c>
      <c r="H191" s="6">
        <v>19</v>
      </c>
      <c r="I191" s="6">
        <v>6</v>
      </c>
      <c r="J191" s="7">
        <v>100</v>
      </c>
    </row>
    <row r="192" spans="2:10" x14ac:dyDescent="0.15">
      <c r="B192" s="580"/>
      <c r="C192" s="508">
        <f t="shared" ref="C192:J192" si="44">SUM(C190:C191)</f>
        <v>290</v>
      </c>
      <c r="D192" s="508">
        <f t="shared" si="44"/>
        <v>817.21</v>
      </c>
      <c r="E192" s="508">
        <f t="shared" si="44"/>
        <v>1786.55</v>
      </c>
      <c r="F192" s="508">
        <f t="shared" si="44"/>
        <v>119.31</v>
      </c>
      <c r="G192" s="541">
        <f t="shared" si="44"/>
        <v>3013.0699999999997</v>
      </c>
      <c r="H192" s="506">
        <f t="shared" si="44"/>
        <v>49</v>
      </c>
      <c r="I192" s="506">
        <f t="shared" si="44"/>
        <v>13</v>
      </c>
      <c r="J192" s="510">
        <f t="shared" si="44"/>
        <v>100</v>
      </c>
    </row>
    <row r="193" spans="2:10" ht="14" thickBot="1" x14ac:dyDescent="0.2">
      <c r="B193" s="581"/>
      <c r="C193" s="537"/>
      <c r="D193" s="537"/>
      <c r="E193" s="537"/>
      <c r="F193" s="537"/>
      <c r="G193" s="536"/>
      <c r="H193" s="534"/>
      <c r="I193" s="534"/>
      <c r="J193" s="551"/>
    </row>
    <row r="194" spans="2:10" ht="15" x14ac:dyDescent="0.2">
      <c r="B194" s="300">
        <f>B191+3</f>
        <v>44382</v>
      </c>
      <c r="C194" s="181">
        <v>50</v>
      </c>
      <c r="D194" s="182">
        <v>253.48</v>
      </c>
      <c r="E194" s="182">
        <v>729.31</v>
      </c>
      <c r="F194" s="182">
        <v>109.31</v>
      </c>
      <c r="G194" s="83">
        <f t="shared" ref="G194:G196" si="45">SUM(C194:F194)</f>
        <v>1142.0999999999999</v>
      </c>
      <c r="H194" s="182">
        <v>18</v>
      </c>
      <c r="I194" s="182">
        <v>4</v>
      </c>
      <c r="J194" s="184">
        <v>100</v>
      </c>
    </row>
    <row r="195" spans="2:10" ht="15" x14ac:dyDescent="0.2">
      <c r="B195" s="300">
        <f>B194+1</f>
        <v>44383</v>
      </c>
      <c r="C195" s="24">
        <v>90</v>
      </c>
      <c r="D195" s="9">
        <v>70.69</v>
      </c>
      <c r="E195" s="9">
        <v>630</v>
      </c>
      <c r="F195" s="9">
        <v>19.309999999999999</v>
      </c>
      <c r="G195" s="83">
        <f t="shared" si="45"/>
        <v>810</v>
      </c>
      <c r="H195" s="9">
        <v>13</v>
      </c>
      <c r="I195" s="9">
        <v>1</v>
      </c>
      <c r="J195" s="35">
        <v>20</v>
      </c>
    </row>
    <row r="196" spans="2:10" ht="15" x14ac:dyDescent="0.2">
      <c r="B196" s="300">
        <f>B195+1</f>
        <v>44384</v>
      </c>
      <c r="C196" s="24">
        <v>150</v>
      </c>
      <c r="D196" s="9">
        <v>166.81</v>
      </c>
      <c r="E196" s="9">
        <v>760</v>
      </c>
      <c r="F196" s="9">
        <v>150</v>
      </c>
      <c r="G196" s="83">
        <f t="shared" si="45"/>
        <v>1226.81</v>
      </c>
      <c r="H196" s="9">
        <v>23</v>
      </c>
      <c r="I196" s="9">
        <v>2</v>
      </c>
      <c r="J196" s="35">
        <v>150</v>
      </c>
    </row>
    <row r="197" spans="2:10" ht="15" x14ac:dyDescent="0.2">
      <c r="B197" s="300">
        <f>B196+1</f>
        <v>44385</v>
      </c>
      <c r="C197" s="24">
        <v>90</v>
      </c>
      <c r="D197" s="9">
        <v>282.76</v>
      </c>
      <c r="E197" s="9">
        <v>1377.93</v>
      </c>
      <c r="F197" s="9">
        <v>140</v>
      </c>
      <c r="G197" s="83">
        <f>SUM(C197:F197)</f>
        <v>1890.69</v>
      </c>
      <c r="H197" s="9">
        <v>29</v>
      </c>
      <c r="I197" s="9">
        <v>4</v>
      </c>
      <c r="J197" s="35">
        <v>130</v>
      </c>
    </row>
    <row r="198" spans="2:10" ht="16" thickBot="1" x14ac:dyDescent="0.25">
      <c r="B198" s="300">
        <f>B197+1</f>
        <v>44386</v>
      </c>
      <c r="C198" s="24">
        <v>90</v>
      </c>
      <c r="D198" s="9">
        <v>353.32</v>
      </c>
      <c r="E198" s="9">
        <v>718.15</v>
      </c>
      <c r="F198" s="9">
        <v>120</v>
      </c>
      <c r="G198" s="83">
        <f>SUM(C198:F198)</f>
        <v>1281.47</v>
      </c>
      <c r="H198" s="9">
        <v>19</v>
      </c>
      <c r="I198" s="9">
        <v>5</v>
      </c>
      <c r="J198" s="35">
        <v>120</v>
      </c>
    </row>
    <row r="199" spans="2:10" x14ac:dyDescent="0.15">
      <c r="B199" s="580"/>
      <c r="C199" s="418">
        <f t="shared" ref="C199:J199" si="46">SUM(C194:C198)</f>
        <v>470</v>
      </c>
      <c r="D199" s="418">
        <f t="shared" si="46"/>
        <v>1127.06</v>
      </c>
      <c r="E199" s="418">
        <f t="shared" si="46"/>
        <v>4215.3899999999994</v>
      </c>
      <c r="F199" s="418">
        <f t="shared" si="46"/>
        <v>538.62</v>
      </c>
      <c r="G199" s="450">
        <f t="shared" si="46"/>
        <v>6351.0700000000006</v>
      </c>
      <c r="H199" s="506">
        <f t="shared" si="46"/>
        <v>102</v>
      </c>
      <c r="I199" s="506">
        <f t="shared" si="46"/>
        <v>16</v>
      </c>
      <c r="J199" s="510">
        <f t="shared" si="46"/>
        <v>520</v>
      </c>
    </row>
    <row r="200" spans="2:10" ht="14" thickBot="1" x14ac:dyDescent="0.2">
      <c r="B200" s="581"/>
      <c r="C200" s="509"/>
      <c r="D200" s="509"/>
      <c r="E200" s="509"/>
      <c r="F200" s="509"/>
      <c r="G200" s="536"/>
      <c r="H200" s="507"/>
      <c r="I200" s="507"/>
      <c r="J200" s="511"/>
    </row>
    <row r="201" spans="2:10" ht="15" x14ac:dyDescent="0.2">
      <c r="B201" s="272">
        <f>B198+3</f>
        <v>44389</v>
      </c>
      <c r="C201" s="24">
        <v>50</v>
      </c>
      <c r="D201" s="9">
        <v>148.49</v>
      </c>
      <c r="E201" s="9">
        <v>709.31</v>
      </c>
      <c r="F201" s="9">
        <v>50</v>
      </c>
      <c r="G201" s="83">
        <f>SUM(C201:F201)</f>
        <v>957.8</v>
      </c>
      <c r="H201" s="9">
        <v>19</v>
      </c>
      <c r="I201" s="9">
        <v>3</v>
      </c>
      <c r="J201" s="35">
        <v>50</v>
      </c>
    </row>
    <row r="202" spans="2:10" ht="15" x14ac:dyDescent="0.2">
      <c r="B202" s="26">
        <f>B201+1</f>
        <v>44390</v>
      </c>
      <c r="C202" s="24">
        <v>0</v>
      </c>
      <c r="D202" s="9">
        <v>204.54</v>
      </c>
      <c r="E202" s="9">
        <v>660</v>
      </c>
      <c r="F202" s="9">
        <v>50</v>
      </c>
      <c r="G202" s="83">
        <f>SUM(C202:F202)</f>
        <v>914.54</v>
      </c>
      <c r="H202" s="9">
        <v>16</v>
      </c>
      <c r="I202" s="9">
        <v>5</v>
      </c>
      <c r="J202" s="35">
        <v>50</v>
      </c>
    </row>
    <row r="203" spans="2:10" ht="15" x14ac:dyDescent="0.2">
      <c r="B203" s="26">
        <f>B202+1</f>
        <v>44391</v>
      </c>
      <c r="C203" s="75"/>
      <c r="D203" s="75"/>
      <c r="E203" s="75"/>
      <c r="F203" s="75"/>
      <c r="G203" s="148"/>
      <c r="H203" s="75"/>
      <c r="I203" s="75"/>
      <c r="J203" s="306"/>
    </row>
    <row r="204" spans="2:10" ht="15" x14ac:dyDescent="0.2">
      <c r="B204" s="26">
        <f>B203+1</f>
        <v>44392</v>
      </c>
      <c r="C204" s="24">
        <v>70</v>
      </c>
      <c r="D204" s="24">
        <v>181</v>
      </c>
      <c r="E204" s="24">
        <v>1010</v>
      </c>
      <c r="F204" s="24">
        <v>290</v>
      </c>
      <c r="G204" s="83">
        <f>SUM(C204:F204)</f>
        <v>1551</v>
      </c>
      <c r="H204" s="24">
        <v>27</v>
      </c>
      <c r="I204" s="24">
        <v>4</v>
      </c>
      <c r="J204" s="307">
        <v>280</v>
      </c>
    </row>
    <row r="205" spans="2:10" ht="16" thickBot="1" x14ac:dyDescent="0.25">
      <c r="B205" s="27">
        <f>B204+1</f>
        <v>44393</v>
      </c>
      <c r="C205" s="24">
        <v>50</v>
      </c>
      <c r="D205" s="24">
        <v>389.69</v>
      </c>
      <c r="E205" s="24">
        <v>968.84</v>
      </c>
      <c r="F205" s="24">
        <v>50</v>
      </c>
      <c r="G205" s="83">
        <f>SUM(C205:F205)</f>
        <v>1458.53</v>
      </c>
      <c r="H205" s="24">
        <v>24</v>
      </c>
      <c r="I205" s="24">
        <v>6</v>
      </c>
      <c r="J205" s="307">
        <v>50</v>
      </c>
    </row>
    <row r="206" spans="2:10" x14ac:dyDescent="0.15">
      <c r="B206" s="580"/>
      <c r="C206" s="508">
        <f>SUM(C201:C205)</f>
        <v>170</v>
      </c>
      <c r="D206" s="508">
        <f t="shared" ref="D206:J206" si="47">SUM(D201:D205)</f>
        <v>923.72</v>
      </c>
      <c r="E206" s="508">
        <f t="shared" si="47"/>
        <v>3348.15</v>
      </c>
      <c r="F206" s="508">
        <f t="shared" si="47"/>
        <v>440</v>
      </c>
      <c r="G206" s="541">
        <f t="shared" si="47"/>
        <v>4881.87</v>
      </c>
      <c r="H206" s="506">
        <f t="shared" si="47"/>
        <v>86</v>
      </c>
      <c r="I206" s="506">
        <f t="shared" si="47"/>
        <v>18</v>
      </c>
      <c r="J206" s="556">
        <f t="shared" si="47"/>
        <v>430</v>
      </c>
    </row>
    <row r="207" spans="2:10" ht="14" thickBot="1" x14ac:dyDescent="0.2">
      <c r="B207" s="581"/>
      <c r="C207" s="509"/>
      <c r="D207" s="509"/>
      <c r="E207" s="509"/>
      <c r="F207" s="509"/>
      <c r="G207" s="536"/>
      <c r="H207" s="507"/>
      <c r="I207" s="507"/>
      <c r="J207" s="557"/>
    </row>
    <row r="208" spans="2:10" ht="15" x14ac:dyDescent="0.2">
      <c r="B208" s="26">
        <f>B205+3</f>
        <v>44396</v>
      </c>
      <c r="C208" s="24">
        <v>370</v>
      </c>
      <c r="D208" s="24">
        <v>141.38</v>
      </c>
      <c r="E208" s="24">
        <v>1438.62</v>
      </c>
      <c r="F208" s="24">
        <v>50</v>
      </c>
      <c r="G208" s="84">
        <f t="shared" ref="G208:G209" si="48">SUM(C208:F208)</f>
        <v>2000</v>
      </c>
      <c r="H208" s="9">
        <v>29</v>
      </c>
      <c r="I208" s="9">
        <v>2</v>
      </c>
      <c r="J208" s="307">
        <v>50</v>
      </c>
    </row>
    <row r="209" spans="2:10" ht="15" x14ac:dyDescent="0.2">
      <c r="B209" s="26">
        <f>B208+1</f>
        <v>44397</v>
      </c>
      <c r="C209" s="24">
        <v>100</v>
      </c>
      <c r="D209" s="24">
        <v>112.1</v>
      </c>
      <c r="E209" s="24">
        <v>759.31</v>
      </c>
      <c r="F209" s="24">
        <v>0</v>
      </c>
      <c r="G209" s="84">
        <f t="shared" si="48"/>
        <v>971.41</v>
      </c>
      <c r="H209" s="9">
        <v>17</v>
      </c>
      <c r="I209" s="9">
        <v>2</v>
      </c>
      <c r="J209" s="307">
        <v>0</v>
      </c>
    </row>
    <row r="210" spans="2:10" ht="15" x14ac:dyDescent="0.2">
      <c r="B210" s="26">
        <f>B209+1</f>
        <v>44398</v>
      </c>
      <c r="C210" s="24">
        <v>150</v>
      </c>
      <c r="D210" s="24">
        <v>285.14</v>
      </c>
      <c r="E210" s="24">
        <v>678.84</v>
      </c>
      <c r="F210" s="24">
        <v>100</v>
      </c>
      <c r="G210" s="84">
        <f>SUM(C210:F210)</f>
        <v>1213.98</v>
      </c>
      <c r="H210" s="9">
        <v>21</v>
      </c>
      <c r="I210" s="9">
        <v>4</v>
      </c>
      <c r="J210" s="307">
        <v>100</v>
      </c>
    </row>
    <row r="211" spans="2:10" ht="15" x14ac:dyDescent="0.2">
      <c r="B211" s="26">
        <f>B210+1</f>
        <v>44399</v>
      </c>
      <c r="C211" s="24">
        <v>0</v>
      </c>
      <c r="D211" s="24">
        <v>212.07</v>
      </c>
      <c r="E211" s="24">
        <v>888.62</v>
      </c>
      <c r="F211" s="24">
        <v>0</v>
      </c>
      <c r="G211" s="84">
        <f>SUM(C211:F211)</f>
        <v>1100.69</v>
      </c>
      <c r="H211" s="9">
        <v>17</v>
      </c>
      <c r="I211" s="9">
        <v>3</v>
      </c>
      <c r="J211" s="307">
        <v>0</v>
      </c>
    </row>
    <row r="212" spans="2:10" ht="16" thickBot="1" x14ac:dyDescent="0.25">
      <c r="B212" s="26">
        <f>B211+1</f>
        <v>44400</v>
      </c>
      <c r="C212" s="75"/>
      <c r="D212" s="75"/>
      <c r="E212" s="75"/>
      <c r="F212" s="75"/>
      <c r="G212" s="273"/>
      <c r="H212" s="76"/>
      <c r="I212" s="76"/>
      <c r="J212" s="306"/>
    </row>
    <row r="213" spans="2:10" x14ac:dyDescent="0.15">
      <c r="B213" s="580"/>
      <c r="C213" s="508">
        <f t="shared" ref="C213:J213" si="49">SUM(C208:C212)</f>
        <v>620</v>
      </c>
      <c r="D213" s="508">
        <f t="shared" si="49"/>
        <v>750.69</v>
      </c>
      <c r="E213" s="508">
        <f t="shared" si="49"/>
        <v>3765.39</v>
      </c>
      <c r="F213" s="508">
        <f t="shared" si="49"/>
        <v>150</v>
      </c>
      <c r="G213" s="541">
        <f>SUM(G208:G212)</f>
        <v>5286.08</v>
      </c>
      <c r="H213" s="506">
        <f t="shared" si="49"/>
        <v>84</v>
      </c>
      <c r="I213" s="506">
        <f t="shared" si="49"/>
        <v>11</v>
      </c>
      <c r="J213" s="510">
        <f t="shared" si="49"/>
        <v>150</v>
      </c>
    </row>
    <row r="214" spans="2:10" ht="14" thickBot="1" x14ac:dyDescent="0.2">
      <c r="B214" s="581"/>
      <c r="C214" s="509"/>
      <c r="D214" s="509"/>
      <c r="E214" s="509"/>
      <c r="F214" s="509"/>
      <c r="G214" s="536"/>
      <c r="H214" s="507"/>
      <c r="I214" s="507"/>
      <c r="J214" s="511"/>
    </row>
    <row r="215" spans="2:10" ht="15" x14ac:dyDescent="0.2">
      <c r="B215" s="26">
        <f>B212+3</f>
        <v>44403</v>
      </c>
      <c r="C215" s="24">
        <v>220</v>
      </c>
      <c r="D215" s="24">
        <v>395.58</v>
      </c>
      <c r="E215" s="24">
        <v>539.30999999999995</v>
      </c>
      <c r="F215" s="24">
        <v>345</v>
      </c>
      <c r="G215" s="84">
        <f>SUM(C215:F215)</f>
        <v>1499.8899999999999</v>
      </c>
      <c r="H215" s="9">
        <v>26</v>
      </c>
      <c r="I215" s="9">
        <v>7</v>
      </c>
      <c r="J215" s="307">
        <v>340</v>
      </c>
    </row>
    <row r="216" spans="2:10" ht="15" x14ac:dyDescent="0.2">
      <c r="B216" s="26">
        <f>B215+1</f>
        <v>44404</v>
      </c>
      <c r="C216" s="24">
        <v>150</v>
      </c>
      <c r="D216" s="24">
        <v>182.79</v>
      </c>
      <c r="E216" s="24">
        <v>339.31</v>
      </c>
      <c r="F216" s="24">
        <v>90</v>
      </c>
      <c r="G216" s="84">
        <f>SUM(C216:F216)</f>
        <v>762.09999999999991</v>
      </c>
      <c r="H216" s="9">
        <v>13</v>
      </c>
      <c r="I216" s="9">
        <v>3</v>
      </c>
      <c r="J216" s="307">
        <v>100</v>
      </c>
    </row>
    <row r="217" spans="2:10" ht="15" x14ac:dyDescent="0.2">
      <c r="B217" s="26">
        <f t="shared" ref="B217:B219" si="50">B216+1</f>
        <v>44405</v>
      </c>
      <c r="C217" s="24">
        <v>70</v>
      </c>
      <c r="D217" s="24">
        <v>189.9</v>
      </c>
      <c r="E217" s="24">
        <v>290</v>
      </c>
      <c r="F217" s="24">
        <v>100</v>
      </c>
      <c r="G217" s="84">
        <f t="shared" ref="G217" si="51">SUM(C217:F217)</f>
        <v>649.9</v>
      </c>
      <c r="H217" s="9">
        <v>12</v>
      </c>
      <c r="I217" s="9">
        <v>4</v>
      </c>
      <c r="J217" s="307">
        <v>100</v>
      </c>
    </row>
    <row r="218" spans="2:10" ht="15" x14ac:dyDescent="0.2">
      <c r="B218" s="26">
        <f t="shared" si="50"/>
        <v>44406</v>
      </c>
      <c r="C218" s="75"/>
      <c r="D218" s="75"/>
      <c r="E218" s="75"/>
      <c r="F218" s="75"/>
      <c r="G218" s="273"/>
      <c r="H218" s="76"/>
      <c r="I218" s="76"/>
      <c r="J218" s="306"/>
    </row>
    <row r="219" spans="2:10" ht="16" thickBot="1" x14ac:dyDescent="0.25">
      <c r="B219" s="26">
        <f t="shared" si="50"/>
        <v>44407</v>
      </c>
      <c r="C219" s="75"/>
      <c r="D219" s="75"/>
      <c r="E219" s="75"/>
      <c r="F219" s="75"/>
      <c r="G219" s="273"/>
      <c r="H219" s="76"/>
      <c r="I219" s="76"/>
      <c r="J219" s="306"/>
    </row>
    <row r="220" spans="2:10" x14ac:dyDescent="0.15">
      <c r="B220" s="580"/>
      <c r="C220" s="508">
        <f t="shared" ref="C220:J220" si="52">SUM(C215:C219)</f>
        <v>440</v>
      </c>
      <c r="D220" s="508">
        <f t="shared" si="52"/>
        <v>768.27</v>
      </c>
      <c r="E220" s="508">
        <f t="shared" si="52"/>
        <v>1168.6199999999999</v>
      </c>
      <c r="F220" s="508">
        <f t="shared" si="52"/>
        <v>535</v>
      </c>
      <c r="G220" s="541">
        <f t="shared" si="52"/>
        <v>2911.89</v>
      </c>
      <c r="H220" s="506">
        <f t="shared" si="52"/>
        <v>51</v>
      </c>
      <c r="I220" s="506">
        <f t="shared" si="52"/>
        <v>14</v>
      </c>
      <c r="J220" s="556">
        <f t="shared" si="52"/>
        <v>540</v>
      </c>
    </row>
    <row r="221" spans="2:10" ht="14" thickBot="1" x14ac:dyDescent="0.2">
      <c r="B221" s="581"/>
      <c r="C221" s="537"/>
      <c r="D221" s="537"/>
      <c r="E221" s="537"/>
      <c r="F221" s="537"/>
      <c r="G221" s="542"/>
      <c r="H221" s="507"/>
      <c r="I221" s="507"/>
      <c r="J221" s="557"/>
    </row>
    <row r="222" spans="2:10" ht="15" x14ac:dyDescent="0.2">
      <c r="B222" s="300">
        <v>44410</v>
      </c>
      <c r="C222" s="176">
        <v>169.31</v>
      </c>
      <c r="D222" s="176">
        <v>404.48</v>
      </c>
      <c r="E222" s="176">
        <v>1228.6199999999999</v>
      </c>
      <c r="F222" s="176">
        <v>119.31</v>
      </c>
      <c r="G222" s="82">
        <f>SUM(C222:F222)</f>
        <v>1921.7199999999998</v>
      </c>
      <c r="H222" s="176">
        <v>31</v>
      </c>
      <c r="I222" s="176">
        <v>7</v>
      </c>
      <c r="J222" s="177">
        <v>100</v>
      </c>
    </row>
    <row r="223" spans="2:10" ht="15" x14ac:dyDescent="0.2">
      <c r="B223" s="300">
        <f>B222+1</f>
        <v>44411</v>
      </c>
      <c r="C223" s="176">
        <v>0</v>
      </c>
      <c r="D223" s="176">
        <v>70.69</v>
      </c>
      <c r="E223" s="176">
        <v>559.30999999999995</v>
      </c>
      <c r="F223" s="176">
        <v>0</v>
      </c>
      <c r="G223" s="82">
        <f>SUM(C223:F223)</f>
        <v>630</v>
      </c>
      <c r="H223" s="176">
        <v>11</v>
      </c>
      <c r="I223" s="176">
        <v>1</v>
      </c>
      <c r="J223" s="177">
        <v>0</v>
      </c>
    </row>
    <row r="224" spans="2:10" ht="15" x14ac:dyDescent="0.2">
      <c r="B224" s="300">
        <f>B223+1</f>
        <v>44412</v>
      </c>
      <c r="C224" s="176">
        <v>100</v>
      </c>
      <c r="D224" s="176">
        <v>148.49</v>
      </c>
      <c r="E224" s="176">
        <v>540</v>
      </c>
      <c r="F224" s="176">
        <v>0</v>
      </c>
      <c r="G224" s="82">
        <f>SUM(C224:F224)</f>
        <v>788.49</v>
      </c>
      <c r="H224" s="176">
        <v>15</v>
      </c>
      <c r="I224" s="176">
        <v>3</v>
      </c>
      <c r="J224" s="177">
        <v>0</v>
      </c>
    </row>
    <row r="225" spans="2:10" ht="15" x14ac:dyDescent="0.2">
      <c r="B225" s="300">
        <f>B224+1</f>
        <v>44413</v>
      </c>
      <c r="C225" s="176">
        <v>310</v>
      </c>
      <c r="D225" s="176">
        <v>307.02</v>
      </c>
      <c r="E225" s="176">
        <v>1098.6199999999999</v>
      </c>
      <c r="F225" s="176">
        <v>150</v>
      </c>
      <c r="G225" s="82">
        <f>SUM(C225:F225)</f>
        <v>1865.6399999999999</v>
      </c>
      <c r="H225" s="176">
        <v>32</v>
      </c>
      <c r="I225" s="176">
        <v>6</v>
      </c>
      <c r="J225" s="177">
        <v>150</v>
      </c>
    </row>
    <row r="226" spans="2:10" ht="16" thickBot="1" x14ac:dyDescent="0.25">
      <c r="B226" s="300">
        <f>B225+1</f>
        <v>44414</v>
      </c>
      <c r="C226" s="205">
        <v>50</v>
      </c>
      <c r="D226" s="205">
        <v>224.2</v>
      </c>
      <c r="E226" s="205">
        <v>690</v>
      </c>
      <c r="F226" s="205">
        <v>210</v>
      </c>
      <c r="G226" s="82">
        <f>SUM(C226:F226)</f>
        <v>1174.2</v>
      </c>
      <c r="H226" s="205">
        <v>23</v>
      </c>
      <c r="I226" s="205">
        <v>4</v>
      </c>
      <c r="J226" s="235">
        <v>210</v>
      </c>
    </row>
    <row r="227" spans="2:10" x14ac:dyDescent="0.15">
      <c r="B227" s="488"/>
      <c r="C227" s="560">
        <f t="shared" ref="C227:J227" si="53">SUM(C222:C226)</f>
        <v>629.30999999999995</v>
      </c>
      <c r="D227" s="560">
        <f t="shared" si="53"/>
        <v>1154.8800000000001</v>
      </c>
      <c r="E227" s="560">
        <f t="shared" si="53"/>
        <v>4116.5499999999993</v>
      </c>
      <c r="F227" s="560">
        <f t="shared" si="53"/>
        <v>479.31</v>
      </c>
      <c r="G227" s="541">
        <f t="shared" si="53"/>
        <v>6380.05</v>
      </c>
      <c r="H227" s="522">
        <f t="shared" si="53"/>
        <v>112</v>
      </c>
      <c r="I227" s="522">
        <f t="shared" si="53"/>
        <v>21</v>
      </c>
      <c r="J227" s="560">
        <f t="shared" si="53"/>
        <v>460</v>
      </c>
    </row>
    <row r="228" spans="2:10" ht="14" thickBot="1" x14ac:dyDescent="0.2">
      <c r="B228" s="591"/>
      <c r="C228" s="452"/>
      <c r="D228" s="452"/>
      <c r="E228" s="452"/>
      <c r="F228" s="452"/>
      <c r="G228" s="536"/>
      <c r="H228" s="452"/>
      <c r="I228" s="452"/>
      <c r="J228" s="452"/>
    </row>
    <row r="229" spans="2:10" ht="15" x14ac:dyDescent="0.2">
      <c r="B229" s="272">
        <f>B226+3</f>
        <v>44417</v>
      </c>
      <c r="C229" s="75"/>
      <c r="D229" s="42"/>
      <c r="E229" s="42"/>
      <c r="F229" s="42"/>
      <c r="G229" s="70"/>
      <c r="H229" s="42"/>
      <c r="I229" s="42"/>
      <c r="J229" s="44"/>
    </row>
    <row r="230" spans="2:10" ht="15" x14ac:dyDescent="0.2">
      <c r="B230" s="26">
        <f>B229+1</f>
        <v>44418</v>
      </c>
      <c r="C230" s="75"/>
      <c r="D230" s="76"/>
      <c r="E230" s="76"/>
      <c r="F230" s="76"/>
      <c r="G230" s="220"/>
      <c r="H230" s="178"/>
      <c r="I230" s="178"/>
      <c r="J230" s="179"/>
    </row>
    <row r="231" spans="2:10" ht="15" x14ac:dyDescent="0.2">
      <c r="B231" s="26">
        <f>B230+1</f>
        <v>44419</v>
      </c>
      <c r="C231" s="75"/>
      <c r="D231" s="76"/>
      <c r="E231" s="76"/>
      <c r="F231" s="76"/>
      <c r="G231" s="220"/>
      <c r="H231" s="178"/>
      <c r="I231" s="178"/>
      <c r="J231" s="179"/>
    </row>
    <row r="232" spans="2:10" ht="15" x14ac:dyDescent="0.2">
      <c r="B232" s="26">
        <f>B231+1</f>
        <v>44420</v>
      </c>
      <c r="C232" s="75"/>
      <c r="D232" s="76"/>
      <c r="E232" s="76"/>
      <c r="F232" s="76"/>
      <c r="G232" s="220"/>
      <c r="H232" s="178"/>
      <c r="I232" s="178"/>
      <c r="J232" s="179"/>
    </row>
    <row r="233" spans="2:10" ht="16" thickBot="1" x14ac:dyDescent="0.25">
      <c r="B233" s="27">
        <f>B232+1</f>
        <v>44421</v>
      </c>
      <c r="C233" s="91"/>
      <c r="D233" s="92"/>
      <c r="E233" s="92"/>
      <c r="F233" s="92"/>
      <c r="G233" s="220"/>
      <c r="H233" s="200"/>
      <c r="I233" s="200"/>
      <c r="J233" s="201"/>
    </row>
    <row r="234" spans="2:10" x14ac:dyDescent="0.15">
      <c r="B234" s="580"/>
      <c r="C234" s="551">
        <f t="shared" ref="C234:I234" si="54">SUM(C229:C233)</f>
        <v>0</v>
      </c>
      <c r="D234" s="551">
        <f t="shared" si="54"/>
        <v>0</v>
      </c>
      <c r="E234" s="551">
        <f t="shared" si="54"/>
        <v>0</v>
      </c>
      <c r="F234" s="551">
        <f t="shared" si="54"/>
        <v>0</v>
      </c>
      <c r="G234" s="541">
        <f t="shared" si="54"/>
        <v>0</v>
      </c>
      <c r="H234" s="523">
        <f t="shared" si="54"/>
        <v>0</v>
      </c>
      <c r="I234" s="523">
        <f t="shared" si="54"/>
        <v>0</v>
      </c>
      <c r="J234" s="551">
        <f>SUM(J229:J233)</f>
        <v>0</v>
      </c>
    </row>
    <row r="235" spans="2:10" ht="14" thickBot="1" x14ac:dyDescent="0.2">
      <c r="B235" s="581"/>
      <c r="C235" s="452"/>
      <c r="D235" s="452"/>
      <c r="E235" s="452"/>
      <c r="F235" s="452"/>
      <c r="G235" s="536"/>
      <c r="H235" s="452"/>
      <c r="I235" s="452"/>
      <c r="J235" s="452"/>
    </row>
    <row r="236" spans="2:10" ht="15" x14ac:dyDescent="0.2">
      <c r="B236" s="300">
        <f>B233+3</f>
        <v>44424</v>
      </c>
      <c r="C236" s="216"/>
      <c r="D236" s="217"/>
      <c r="E236" s="217"/>
      <c r="F236" s="217"/>
      <c r="G236" s="218"/>
      <c r="H236" s="217"/>
      <c r="I236" s="217"/>
      <c r="J236" s="219"/>
    </row>
    <row r="237" spans="2:10" ht="15" x14ac:dyDescent="0.2">
      <c r="B237" s="26">
        <f>B236+1</f>
        <v>44425</v>
      </c>
      <c r="C237" s="75"/>
      <c r="D237" s="76"/>
      <c r="E237" s="76"/>
      <c r="F237" s="76"/>
      <c r="G237" s="220"/>
      <c r="H237" s="178"/>
      <c r="I237" s="178"/>
      <c r="J237" s="179"/>
    </row>
    <row r="238" spans="2:10" ht="15" x14ac:dyDescent="0.2">
      <c r="B238" s="300">
        <f>B237+1</f>
        <v>44426</v>
      </c>
      <c r="C238" s="75"/>
      <c r="D238" s="76"/>
      <c r="E238" s="76"/>
      <c r="F238" s="76"/>
      <c r="G238" s="220"/>
      <c r="H238" s="178"/>
      <c r="I238" s="178"/>
      <c r="J238" s="179"/>
    </row>
    <row r="239" spans="2:10" ht="15" x14ac:dyDescent="0.2">
      <c r="B239" s="26">
        <f>B238+1</f>
        <v>44427</v>
      </c>
      <c r="C239" s="75"/>
      <c r="D239" s="76"/>
      <c r="E239" s="76"/>
      <c r="F239" s="76"/>
      <c r="G239" s="220"/>
      <c r="H239" s="178"/>
      <c r="I239" s="178"/>
      <c r="J239" s="179"/>
    </row>
    <row r="240" spans="2:10" ht="16" thickBot="1" x14ac:dyDescent="0.25">
      <c r="B240" s="300">
        <f>B239+1</f>
        <v>44428</v>
      </c>
      <c r="C240" s="91"/>
      <c r="D240" s="92"/>
      <c r="E240" s="92"/>
      <c r="F240" s="92"/>
      <c r="G240" s="220"/>
      <c r="H240" s="200"/>
      <c r="I240" s="200"/>
      <c r="J240" s="201"/>
    </row>
    <row r="241" spans="2:10" x14ac:dyDescent="0.15">
      <c r="B241" s="580"/>
      <c r="C241" s="551">
        <f t="shared" ref="C241:J241" si="55">SUM(C233:C240)</f>
        <v>0</v>
      </c>
      <c r="D241" s="551">
        <f t="shared" si="55"/>
        <v>0</v>
      </c>
      <c r="E241" s="551">
        <f t="shared" si="55"/>
        <v>0</v>
      </c>
      <c r="F241" s="551">
        <f t="shared" si="55"/>
        <v>0</v>
      </c>
      <c r="G241" s="541">
        <f t="shared" si="55"/>
        <v>0</v>
      </c>
      <c r="H241" s="523">
        <f t="shared" si="55"/>
        <v>0</v>
      </c>
      <c r="I241" s="523">
        <f t="shared" si="55"/>
        <v>0</v>
      </c>
      <c r="J241" s="551">
        <f t="shared" si="55"/>
        <v>0</v>
      </c>
    </row>
    <row r="242" spans="2:10" ht="14" thickBot="1" x14ac:dyDescent="0.2">
      <c r="B242" s="581"/>
      <c r="C242" s="457"/>
      <c r="D242" s="457"/>
      <c r="E242" s="457"/>
      <c r="F242" s="457"/>
      <c r="G242" s="536"/>
      <c r="H242" s="457"/>
      <c r="I242" s="457"/>
      <c r="J242" s="457"/>
    </row>
    <row r="243" spans="2:10" ht="16" thickBot="1" x14ac:dyDescent="0.25">
      <c r="B243" s="300">
        <f>B240+3</f>
        <v>44431</v>
      </c>
      <c r="C243" s="181">
        <v>100</v>
      </c>
      <c r="D243" s="182">
        <v>519.09</v>
      </c>
      <c r="E243" s="182">
        <v>729.31</v>
      </c>
      <c r="F243" s="182">
        <v>100</v>
      </c>
      <c r="G243" s="82">
        <f>SUM(C243:F243)</f>
        <v>1448.4</v>
      </c>
      <c r="H243" s="182">
        <v>27</v>
      </c>
      <c r="I243" s="182">
        <v>9</v>
      </c>
      <c r="J243" s="184">
        <v>100</v>
      </c>
    </row>
    <row r="244" spans="2:10" ht="16" thickBot="1" x14ac:dyDescent="0.25">
      <c r="B244" s="300">
        <f>B243+1</f>
        <v>44432</v>
      </c>
      <c r="C244" s="181">
        <v>119.31</v>
      </c>
      <c r="D244" s="182">
        <v>477.68</v>
      </c>
      <c r="E244" s="182">
        <v>760</v>
      </c>
      <c r="F244" s="182">
        <v>50</v>
      </c>
      <c r="G244" s="82">
        <f t="shared" ref="G244:G247" si="56">SUM(C244:F244)</f>
        <v>1406.99</v>
      </c>
      <c r="H244" s="182">
        <v>25</v>
      </c>
      <c r="I244" s="182">
        <v>8</v>
      </c>
      <c r="J244" s="184">
        <v>50</v>
      </c>
    </row>
    <row r="245" spans="2:10" ht="16" thickBot="1" x14ac:dyDescent="0.25">
      <c r="B245" s="300">
        <f t="shared" ref="B245:B247" si="57">B244+1</f>
        <v>44433</v>
      </c>
      <c r="C245" s="181">
        <v>50</v>
      </c>
      <c r="D245" s="182">
        <v>219.9</v>
      </c>
      <c r="E245" s="182">
        <v>540</v>
      </c>
      <c r="F245" s="182">
        <v>250</v>
      </c>
      <c r="G245" s="82">
        <f t="shared" si="56"/>
        <v>1059.9000000000001</v>
      </c>
      <c r="H245" s="182">
        <v>21</v>
      </c>
      <c r="I245" s="182">
        <v>5</v>
      </c>
      <c r="J245" s="184">
        <v>250</v>
      </c>
    </row>
    <row r="246" spans="2:10" ht="16" thickBot="1" x14ac:dyDescent="0.25">
      <c r="B246" s="300">
        <f t="shared" si="57"/>
        <v>44434</v>
      </c>
      <c r="C246" s="181">
        <v>19.309999999999999</v>
      </c>
      <c r="D246" s="182">
        <v>336.3</v>
      </c>
      <c r="E246" s="182">
        <v>1268.6199999999999</v>
      </c>
      <c r="F246" s="182">
        <v>50</v>
      </c>
      <c r="G246" s="82">
        <f t="shared" si="56"/>
        <v>1674.23</v>
      </c>
      <c r="H246" s="182">
        <v>29</v>
      </c>
      <c r="I246" s="182">
        <v>6</v>
      </c>
      <c r="J246" s="184">
        <v>50</v>
      </c>
    </row>
    <row r="247" spans="2:10" ht="16" thickBot="1" x14ac:dyDescent="0.25">
      <c r="B247" s="300">
        <f t="shared" si="57"/>
        <v>44435</v>
      </c>
      <c r="C247" s="181">
        <v>50</v>
      </c>
      <c r="D247" s="182">
        <v>388.5</v>
      </c>
      <c r="E247" s="182">
        <v>718.62</v>
      </c>
      <c r="F247" s="182">
        <v>280</v>
      </c>
      <c r="G247" s="82">
        <f t="shared" si="56"/>
        <v>1437.12</v>
      </c>
      <c r="H247" s="182">
        <v>25</v>
      </c>
      <c r="I247" s="182">
        <v>6</v>
      </c>
      <c r="J247" s="184">
        <v>280</v>
      </c>
    </row>
    <row r="248" spans="2:10" x14ac:dyDescent="0.15">
      <c r="B248" s="580"/>
      <c r="C248" s="437">
        <f t="shared" ref="C248:J248" si="58">SUM(C243:C247)</f>
        <v>338.62</v>
      </c>
      <c r="D248" s="437">
        <f t="shared" si="58"/>
        <v>1941.47</v>
      </c>
      <c r="E248" s="437">
        <f t="shared" si="58"/>
        <v>4016.5499999999997</v>
      </c>
      <c r="F248" s="437">
        <f t="shared" si="58"/>
        <v>730</v>
      </c>
      <c r="G248" s="541">
        <f t="shared" si="58"/>
        <v>7026.64</v>
      </c>
      <c r="H248" s="455">
        <f t="shared" si="58"/>
        <v>127</v>
      </c>
      <c r="I248" s="455">
        <f t="shared" si="58"/>
        <v>34</v>
      </c>
      <c r="J248" s="455">
        <f t="shared" si="58"/>
        <v>730</v>
      </c>
    </row>
    <row r="249" spans="2:10" ht="14" thickBot="1" x14ac:dyDescent="0.2">
      <c r="B249" s="581"/>
      <c r="C249" s="452"/>
      <c r="D249" s="452"/>
      <c r="E249" s="452"/>
      <c r="F249" s="452"/>
      <c r="G249" s="536"/>
      <c r="H249" s="452"/>
      <c r="I249" s="452"/>
      <c r="J249" s="452"/>
    </row>
    <row r="250" spans="2:10" ht="15" x14ac:dyDescent="0.2">
      <c r="B250" s="300">
        <f>B247+3</f>
        <v>44438</v>
      </c>
      <c r="C250" s="95">
        <v>150</v>
      </c>
      <c r="D250" s="95">
        <v>499.43</v>
      </c>
      <c r="E250" s="95">
        <v>790</v>
      </c>
      <c r="F250" s="95">
        <v>119.31</v>
      </c>
      <c r="G250" s="82">
        <f>SUM(C250:F250)</f>
        <v>1558.74</v>
      </c>
      <c r="H250" s="6">
        <v>28</v>
      </c>
      <c r="I250" s="6">
        <v>10</v>
      </c>
      <c r="J250" s="308">
        <v>120</v>
      </c>
    </row>
    <row r="251" spans="2:10" ht="16" thickBot="1" x14ac:dyDescent="0.25">
      <c r="B251" s="300">
        <f>B250+1</f>
        <v>44439</v>
      </c>
      <c r="C251" s="5">
        <v>0</v>
      </c>
      <c r="D251" s="95">
        <v>284.2</v>
      </c>
      <c r="E251" s="95">
        <v>709.31</v>
      </c>
      <c r="F251" s="95">
        <v>100</v>
      </c>
      <c r="G251" s="82">
        <f>SUM(C251:F251)</f>
        <v>1093.51</v>
      </c>
      <c r="H251" s="6">
        <v>24</v>
      </c>
      <c r="I251" s="6">
        <v>6</v>
      </c>
      <c r="J251" s="308">
        <v>100</v>
      </c>
    </row>
    <row r="252" spans="2:10" x14ac:dyDescent="0.15">
      <c r="B252" s="580"/>
      <c r="C252" s="437">
        <f>SUM(C250:C250)</f>
        <v>150</v>
      </c>
      <c r="D252" s="437">
        <f t="shared" ref="D252:F252" si="59">SUM(D250:D251)</f>
        <v>783.63</v>
      </c>
      <c r="E252" s="437">
        <f t="shared" si="59"/>
        <v>1499.31</v>
      </c>
      <c r="F252" s="437">
        <f t="shared" si="59"/>
        <v>219.31</v>
      </c>
      <c r="G252" s="437">
        <f>SUM(G250:G251)</f>
        <v>2652.25</v>
      </c>
      <c r="H252" s="550">
        <f>SUM(H250:H251)</f>
        <v>52</v>
      </c>
      <c r="I252" s="550">
        <f>SUM(I250:I251)</f>
        <v>16</v>
      </c>
      <c r="J252" s="437">
        <f>SUM(J250:J251)</f>
        <v>220</v>
      </c>
    </row>
    <row r="253" spans="2:10" ht="14" thickBot="1" x14ac:dyDescent="0.2">
      <c r="B253" s="581"/>
      <c r="C253" s="452"/>
      <c r="D253" s="452"/>
      <c r="E253" s="452"/>
      <c r="F253" s="452"/>
      <c r="G253" s="452"/>
      <c r="H253" s="507"/>
      <c r="I253" s="507"/>
      <c r="J253" s="452"/>
    </row>
    <row r="254" spans="2:10" ht="15" x14ac:dyDescent="0.2">
      <c r="B254" s="298" t="s">
        <v>204</v>
      </c>
      <c r="C254" s="274">
        <v>100</v>
      </c>
      <c r="D254" s="274">
        <v>203.2</v>
      </c>
      <c r="E254" s="274">
        <v>540</v>
      </c>
      <c r="F254" s="274">
        <v>70</v>
      </c>
      <c r="G254" s="275">
        <v>913.2</v>
      </c>
      <c r="H254" s="9">
        <v>18</v>
      </c>
      <c r="I254" s="9">
        <v>3</v>
      </c>
      <c r="J254" s="309">
        <v>70</v>
      </c>
    </row>
    <row r="255" spans="2:10" ht="15" x14ac:dyDescent="0.2">
      <c r="B255" s="288" t="s">
        <v>205</v>
      </c>
      <c r="C255" s="274">
        <v>100</v>
      </c>
      <c r="D255" s="274">
        <v>315.10000000000002</v>
      </c>
      <c r="E255" s="274">
        <v>1059.82</v>
      </c>
      <c r="F255" s="274">
        <v>150</v>
      </c>
      <c r="G255" s="275">
        <v>1624.92</v>
      </c>
      <c r="H255" s="9">
        <v>28</v>
      </c>
      <c r="I255" s="9">
        <v>6</v>
      </c>
      <c r="J255" s="309">
        <v>150</v>
      </c>
    </row>
    <row r="256" spans="2:10" ht="16" thickBot="1" x14ac:dyDescent="0.25">
      <c r="B256" s="288" t="s">
        <v>206</v>
      </c>
      <c r="C256" s="274">
        <v>90</v>
      </c>
      <c r="D256" s="274">
        <v>153.51</v>
      </c>
      <c r="E256" s="274">
        <v>1210</v>
      </c>
      <c r="F256" s="274">
        <v>0</v>
      </c>
      <c r="G256" s="275">
        <v>1453.51</v>
      </c>
      <c r="H256" s="9">
        <v>25</v>
      </c>
      <c r="I256" s="9">
        <v>3</v>
      </c>
      <c r="J256" s="309">
        <v>0</v>
      </c>
    </row>
    <row r="257" spans="2:10" x14ac:dyDescent="0.15">
      <c r="B257" s="592"/>
      <c r="C257" s="594">
        <v>290</v>
      </c>
      <c r="D257" s="596">
        <v>671.81</v>
      </c>
      <c r="E257" s="596">
        <v>2809.82</v>
      </c>
      <c r="F257" s="596">
        <v>220</v>
      </c>
      <c r="G257" s="596">
        <v>3991.63</v>
      </c>
      <c r="H257" s="598">
        <v>71</v>
      </c>
      <c r="I257" s="600">
        <v>12</v>
      </c>
      <c r="J257" s="602">
        <v>220</v>
      </c>
    </row>
    <row r="258" spans="2:10" ht="14" thickBot="1" x14ac:dyDescent="0.2">
      <c r="B258" s="593"/>
      <c r="C258" s="595"/>
      <c r="D258" s="597"/>
      <c r="E258" s="597"/>
      <c r="F258" s="597"/>
      <c r="G258" s="597"/>
      <c r="H258" s="599"/>
      <c r="I258" s="601"/>
      <c r="J258" s="603"/>
    </row>
    <row r="259" spans="2:10" ht="15" x14ac:dyDescent="0.2">
      <c r="B259" s="300" t="s">
        <v>207</v>
      </c>
      <c r="C259" s="95">
        <v>0</v>
      </c>
      <c r="D259" s="274">
        <v>70.69</v>
      </c>
      <c r="E259" s="274">
        <v>469.31</v>
      </c>
      <c r="F259" s="274">
        <v>340</v>
      </c>
      <c r="G259" s="275">
        <v>880</v>
      </c>
      <c r="H259" s="9">
        <v>17</v>
      </c>
      <c r="I259" s="9">
        <v>1</v>
      </c>
      <c r="J259" s="309">
        <v>340</v>
      </c>
    </row>
    <row r="260" spans="2:10" ht="15" x14ac:dyDescent="0.2">
      <c r="B260" s="310" t="s">
        <v>208</v>
      </c>
      <c r="C260" s="95">
        <v>50</v>
      </c>
      <c r="D260" s="274">
        <v>70.69</v>
      </c>
      <c r="E260" s="274">
        <v>350</v>
      </c>
      <c r="F260" s="274">
        <v>120</v>
      </c>
      <c r="G260" s="275">
        <v>590.69000000000005</v>
      </c>
      <c r="H260" s="9">
        <v>11</v>
      </c>
      <c r="I260" s="9">
        <v>1</v>
      </c>
      <c r="J260" s="309">
        <v>120</v>
      </c>
    </row>
    <row r="261" spans="2:10" ht="15" x14ac:dyDescent="0.2">
      <c r="B261" s="310" t="s">
        <v>209</v>
      </c>
      <c r="C261" s="95">
        <v>150</v>
      </c>
      <c r="D261" s="274">
        <v>121.72</v>
      </c>
      <c r="E261" s="274">
        <v>360</v>
      </c>
      <c r="F261" s="274">
        <v>190</v>
      </c>
      <c r="G261" s="275">
        <v>821.72</v>
      </c>
      <c r="H261" s="9">
        <v>15</v>
      </c>
      <c r="I261" s="9">
        <v>3</v>
      </c>
      <c r="J261" s="309">
        <v>190</v>
      </c>
    </row>
    <row r="262" spans="2:10" ht="15" x14ac:dyDescent="0.2">
      <c r="B262" s="310" t="s">
        <v>210</v>
      </c>
      <c r="C262" s="95">
        <v>0</v>
      </c>
      <c r="D262" s="274">
        <v>353.45</v>
      </c>
      <c r="E262" s="274">
        <v>518.62</v>
      </c>
      <c r="F262" s="274">
        <v>88.62</v>
      </c>
      <c r="G262" s="275">
        <v>960.69</v>
      </c>
      <c r="H262" s="9">
        <v>14</v>
      </c>
      <c r="I262" s="9">
        <v>5</v>
      </c>
      <c r="J262" s="309">
        <v>90</v>
      </c>
    </row>
    <row r="263" spans="2:10" ht="16" thickBot="1" x14ac:dyDescent="0.25">
      <c r="B263" s="310" t="s">
        <v>211</v>
      </c>
      <c r="C263" s="276"/>
      <c r="D263" s="277"/>
      <c r="E263" s="277"/>
      <c r="F263" s="277"/>
      <c r="G263" s="277">
        <v>0</v>
      </c>
      <c r="H263" s="278"/>
      <c r="I263" s="278"/>
      <c r="J263" s="311"/>
    </row>
    <row r="264" spans="2:10" x14ac:dyDescent="0.15">
      <c r="B264" s="592"/>
      <c r="C264" s="594">
        <v>200</v>
      </c>
      <c r="D264" s="596">
        <v>616.54999999999995</v>
      </c>
      <c r="E264" s="596">
        <v>1697.93</v>
      </c>
      <c r="F264" s="596">
        <v>738.62</v>
      </c>
      <c r="G264" s="596">
        <v>3253.1</v>
      </c>
      <c r="H264" s="598">
        <v>57</v>
      </c>
      <c r="I264" s="600">
        <v>10</v>
      </c>
      <c r="J264" s="602">
        <v>740</v>
      </c>
    </row>
    <row r="265" spans="2:10" ht="14" thickBot="1" x14ac:dyDescent="0.2">
      <c r="B265" s="593"/>
      <c r="C265" s="595"/>
      <c r="D265" s="597"/>
      <c r="E265" s="597"/>
      <c r="F265" s="597"/>
      <c r="G265" s="597"/>
      <c r="H265" s="599"/>
      <c r="I265" s="601"/>
      <c r="J265" s="603"/>
    </row>
    <row r="266" spans="2:10" ht="15" x14ac:dyDescent="0.2">
      <c r="B266" s="300" t="s">
        <v>212</v>
      </c>
      <c r="C266" s="95">
        <v>270</v>
      </c>
      <c r="D266" s="274">
        <v>404.48</v>
      </c>
      <c r="E266" s="274">
        <v>1098.6199999999999</v>
      </c>
      <c r="F266" s="274">
        <v>140</v>
      </c>
      <c r="G266" s="275">
        <v>1913.1</v>
      </c>
      <c r="H266" s="9">
        <v>30</v>
      </c>
      <c r="I266" s="9">
        <v>7</v>
      </c>
      <c r="J266" s="309">
        <v>150</v>
      </c>
    </row>
    <row r="267" spans="2:10" ht="15" x14ac:dyDescent="0.2">
      <c r="B267" s="310" t="s">
        <v>213</v>
      </c>
      <c r="C267" s="95">
        <v>140</v>
      </c>
      <c r="D267" s="274">
        <v>212.79</v>
      </c>
      <c r="E267" s="274">
        <v>468.62</v>
      </c>
      <c r="F267" s="274">
        <v>50</v>
      </c>
      <c r="G267" s="275">
        <v>871.41</v>
      </c>
      <c r="H267" s="9">
        <v>15</v>
      </c>
      <c r="I267" s="9">
        <v>4</v>
      </c>
      <c r="J267" s="309">
        <v>60</v>
      </c>
    </row>
    <row r="268" spans="2:10" ht="15" x14ac:dyDescent="0.2">
      <c r="B268" s="310" t="s">
        <v>214</v>
      </c>
      <c r="C268" s="95">
        <v>190</v>
      </c>
      <c r="D268" s="274">
        <v>197.01</v>
      </c>
      <c r="E268" s="274">
        <v>300</v>
      </c>
      <c r="F268" s="274">
        <v>0</v>
      </c>
      <c r="G268" s="275">
        <v>687.01</v>
      </c>
      <c r="H268" s="9">
        <v>14</v>
      </c>
      <c r="I268" s="9">
        <v>5</v>
      </c>
      <c r="J268" s="309">
        <v>0</v>
      </c>
    </row>
    <row r="269" spans="2:10" ht="15" x14ac:dyDescent="0.2">
      <c r="B269" s="310" t="s">
        <v>215</v>
      </c>
      <c r="C269" s="95">
        <v>159.31</v>
      </c>
      <c r="D269" s="274">
        <v>477.68</v>
      </c>
      <c r="E269" s="274">
        <v>1078.6199999999999</v>
      </c>
      <c r="F269" s="274">
        <v>330</v>
      </c>
      <c r="G269" s="275">
        <v>2045.61</v>
      </c>
      <c r="H269" s="9">
        <v>31</v>
      </c>
      <c r="I269" s="9">
        <v>8</v>
      </c>
      <c r="J269" s="309">
        <v>320</v>
      </c>
    </row>
    <row r="270" spans="2:10" ht="16" thickBot="1" x14ac:dyDescent="0.25">
      <c r="B270" s="310" t="s">
        <v>216</v>
      </c>
      <c r="C270" s="95">
        <v>109.31</v>
      </c>
      <c r="D270" s="274">
        <v>445.89</v>
      </c>
      <c r="E270" s="274">
        <v>607.92999999999995</v>
      </c>
      <c r="F270" s="274">
        <v>150</v>
      </c>
      <c r="G270" s="274">
        <v>1313.13</v>
      </c>
      <c r="H270" s="9">
        <v>24</v>
      </c>
      <c r="I270" s="9">
        <v>8</v>
      </c>
      <c r="J270" s="309">
        <v>150</v>
      </c>
    </row>
    <row r="271" spans="2:10" x14ac:dyDescent="0.15">
      <c r="B271" s="592"/>
      <c r="C271" s="594">
        <v>868.62</v>
      </c>
      <c r="D271" s="596">
        <v>1737.85</v>
      </c>
      <c r="E271" s="596">
        <v>3553.79</v>
      </c>
      <c r="F271" s="596">
        <v>670</v>
      </c>
      <c r="G271" s="596">
        <v>6830.26</v>
      </c>
      <c r="H271" s="598">
        <v>114</v>
      </c>
      <c r="I271" s="600">
        <v>32</v>
      </c>
      <c r="J271" s="602">
        <v>680</v>
      </c>
    </row>
    <row r="272" spans="2:10" ht="14" thickBot="1" x14ac:dyDescent="0.2">
      <c r="B272" s="604"/>
      <c r="C272" s="595"/>
      <c r="D272" s="597"/>
      <c r="E272" s="597"/>
      <c r="F272" s="597"/>
      <c r="G272" s="597"/>
      <c r="H272" s="599"/>
      <c r="I272" s="601"/>
      <c r="J272" s="603"/>
    </row>
    <row r="273" spans="2:10" ht="16" thickBot="1" x14ac:dyDescent="0.25">
      <c r="B273" s="279" t="s">
        <v>217</v>
      </c>
      <c r="C273" s="152">
        <v>140</v>
      </c>
      <c r="D273" s="152">
        <v>253.48</v>
      </c>
      <c r="E273" s="152">
        <v>668.62</v>
      </c>
      <c r="F273" s="280">
        <v>50</v>
      </c>
      <c r="G273" s="281">
        <v>1112.0999999999999</v>
      </c>
      <c r="H273" s="9">
        <v>16</v>
      </c>
      <c r="I273" s="9">
        <v>4</v>
      </c>
      <c r="J273" s="309">
        <v>50</v>
      </c>
    </row>
    <row r="274" spans="2:10" ht="16" thickBot="1" x14ac:dyDescent="0.25">
      <c r="B274" s="282" t="s">
        <v>218</v>
      </c>
      <c r="C274" s="232">
        <v>140</v>
      </c>
      <c r="D274" s="232">
        <v>182.79</v>
      </c>
      <c r="E274" s="232">
        <v>708.62</v>
      </c>
      <c r="F274" s="283">
        <v>0</v>
      </c>
      <c r="G274" s="281">
        <v>1031.4100000000001</v>
      </c>
      <c r="H274" s="231">
        <v>17</v>
      </c>
      <c r="I274" s="231">
        <v>3</v>
      </c>
      <c r="J274" s="284">
        <v>0</v>
      </c>
    </row>
    <row r="275" spans="2:10" ht="16" thickBot="1" x14ac:dyDescent="0.25">
      <c r="B275" s="285" t="s">
        <v>219</v>
      </c>
      <c r="C275" s="232">
        <v>50</v>
      </c>
      <c r="D275" s="232">
        <v>0</v>
      </c>
      <c r="E275" s="232">
        <v>480</v>
      </c>
      <c r="F275" s="283">
        <v>100</v>
      </c>
      <c r="G275" s="281">
        <v>630</v>
      </c>
      <c r="H275" s="152">
        <v>13</v>
      </c>
      <c r="I275" s="152">
        <v>0</v>
      </c>
      <c r="J275" s="286">
        <v>100</v>
      </c>
    </row>
    <row r="276" spans="2:10" ht="16" thickBot="1" x14ac:dyDescent="0.25">
      <c r="B276" s="285" t="s">
        <v>220</v>
      </c>
      <c r="C276" s="232">
        <v>180</v>
      </c>
      <c r="D276" s="232">
        <v>153.51</v>
      </c>
      <c r="E276" s="232">
        <v>909.31</v>
      </c>
      <c r="F276" s="283">
        <v>150</v>
      </c>
      <c r="G276" s="281">
        <v>1392.82</v>
      </c>
      <c r="H276" s="232">
        <v>24</v>
      </c>
      <c r="I276" s="232">
        <v>3</v>
      </c>
      <c r="J276" s="287">
        <v>150</v>
      </c>
    </row>
    <row r="277" spans="2:10" ht="16" thickBot="1" x14ac:dyDescent="0.25">
      <c r="B277" s="288" t="s">
        <v>221</v>
      </c>
      <c r="C277" s="234">
        <v>100</v>
      </c>
      <c r="D277" s="234">
        <v>325.51</v>
      </c>
      <c r="E277" s="234">
        <v>620</v>
      </c>
      <c r="F277" s="233">
        <v>50</v>
      </c>
      <c r="G277" s="289">
        <v>1095.51</v>
      </c>
      <c r="H277" s="234">
        <v>20</v>
      </c>
      <c r="I277" s="234">
        <v>7</v>
      </c>
      <c r="J277" s="290">
        <v>50</v>
      </c>
    </row>
    <row r="278" spans="2:10" x14ac:dyDescent="0.15">
      <c r="B278" s="605"/>
      <c r="C278" s="594">
        <v>610</v>
      </c>
      <c r="D278" s="596">
        <v>915.29</v>
      </c>
      <c r="E278" s="596">
        <v>3386.55</v>
      </c>
      <c r="F278" s="596">
        <v>350</v>
      </c>
      <c r="G278" s="596">
        <v>5261.84</v>
      </c>
      <c r="H278" s="598">
        <v>90</v>
      </c>
      <c r="I278" s="600">
        <v>17</v>
      </c>
      <c r="J278" s="602">
        <v>350</v>
      </c>
    </row>
    <row r="279" spans="2:10" ht="14" thickBot="1" x14ac:dyDescent="0.2">
      <c r="B279" s="593"/>
      <c r="C279" s="595"/>
      <c r="D279" s="597"/>
      <c r="E279" s="597"/>
      <c r="F279" s="597"/>
      <c r="G279" s="597"/>
      <c r="H279" s="599"/>
      <c r="I279" s="601"/>
      <c r="J279" s="603"/>
    </row>
    <row r="280" spans="2:10" ht="16" thickBot="1" x14ac:dyDescent="0.25">
      <c r="B280" s="285" t="s">
        <v>222</v>
      </c>
      <c r="C280" s="291">
        <v>190</v>
      </c>
      <c r="D280" s="291">
        <v>689.33</v>
      </c>
      <c r="E280" s="291">
        <v>777.93</v>
      </c>
      <c r="F280" s="291">
        <v>50</v>
      </c>
      <c r="G280" s="275">
        <v>1707.26</v>
      </c>
      <c r="H280" s="291">
        <v>30</v>
      </c>
      <c r="I280" s="291">
        <v>14</v>
      </c>
      <c r="J280" s="312">
        <v>50</v>
      </c>
    </row>
    <row r="281" spans="2:10" ht="16" thickBot="1" x14ac:dyDescent="0.25">
      <c r="B281" s="285" t="s">
        <v>223</v>
      </c>
      <c r="C281" s="9">
        <v>190</v>
      </c>
      <c r="D281" s="9">
        <v>182.79</v>
      </c>
      <c r="E281" s="9">
        <v>509.31</v>
      </c>
      <c r="F281" s="9">
        <v>100</v>
      </c>
      <c r="G281" s="275">
        <v>982.1</v>
      </c>
      <c r="H281" s="9">
        <v>17</v>
      </c>
      <c r="I281" s="9">
        <v>3</v>
      </c>
      <c r="J281" s="35">
        <v>100</v>
      </c>
    </row>
    <row r="282" spans="2:10" ht="16" thickBot="1" x14ac:dyDescent="0.25">
      <c r="B282" s="285" t="s">
        <v>224</v>
      </c>
      <c r="C282" s="9">
        <v>150</v>
      </c>
      <c r="D282" s="9">
        <v>82.82</v>
      </c>
      <c r="E282" s="9">
        <v>470</v>
      </c>
      <c r="F282" s="9">
        <v>100</v>
      </c>
      <c r="G282" s="275">
        <v>802.82</v>
      </c>
      <c r="H282" s="9">
        <v>17</v>
      </c>
      <c r="I282" s="9">
        <v>2</v>
      </c>
      <c r="J282" s="35">
        <v>100</v>
      </c>
    </row>
    <row r="283" spans="2:10" ht="16" thickBot="1" x14ac:dyDescent="0.25">
      <c r="B283" s="285" t="s">
        <v>225</v>
      </c>
      <c r="C283" s="9">
        <v>190</v>
      </c>
      <c r="D283" s="9">
        <v>545.86</v>
      </c>
      <c r="E283" s="9">
        <v>769.31</v>
      </c>
      <c r="F283" s="9">
        <v>138.62</v>
      </c>
      <c r="G283" s="275">
        <v>1643.79</v>
      </c>
      <c r="H283" s="9">
        <v>27</v>
      </c>
      <c r="I283" s="9">
        <v>9</v>
      </c>
      <c r="J283" s="35">
        <v>135</v>
      </c>
    </row>
    <row r="284" spans="2:10" x14ac:dyDescent="0.15">
      <c r="B284" s="592" t="s">
        <v>9</v>
      </c>
      <c r="C284" s="594">
        <v>720</v>
      </c>
      <c r="D284" s="596">
        <v>1500.8</v>
      </c>
      <c r="E284" s="596">
        <v>2526.5500000000002</v>
      </c>
      <c r="F284" s="596">
        <v>388.62</v>
      </c>
      <c r="G284" s="596">
        <v>5135.97</v>
      </c>
      <c r="H284" s="598">
        <v>91</v>
      </c>
      <c r="I284" s="600">
        <v>28</v>
      </c>
      <c r="J284" s="602">
        <v>385</v>
      </c>
    </row>
    <row r="285" spans="2:10" ht="14" thickBot="1" x14ac:dyDescent="0.2">
      <c r="B285" s="593"/>
      <c r="C285" s="595"/>
      <c r="D285" s="597"/>
      <c r="E285" s="597"/>
      <c r="F285" s="597"/>
      <c r="G285" s="597"/>
      <c r="H285" s="599"/>
      <c r="I285" s="601"/>
      <c r="J285" s="603"/>
    </row>
    <row r="286" spans="2:10" ht="16" thickBot="1" x14ac:dyDescent="0.25">
      <c r="B286" s="298">
        <v>44470</v>
      </c>
      <c r="C286" s="6">
        <v>90</v>
      </c>
      <c r="D286" s="6">
        <v>231.31</v>
      </c>
      <c r="E286" s="5">
        <v>429.31</v>
      </c>
      <c r="F286" s="6">
        <v>250</v>
      </c>
      <c r="G286" s="8">
        <f>SUM(C286:F286)</f>
        <v>1000.62</v>
      </c>
      <c r="H286" s="6">
        <v>18</v>
      </c>
      <c r="I286" s="6">
        <v>5</v>
      </c>
      <c r="J286" s="7">
        <v>250</v>
      </c>
    </row>
    <row r="287" spans="2:10" x14ac:dyDescent="0.15">
      <c r="B287" s="580"/>
      <c r="C287" s="508">
        <f t="shared" ref="C287:J287" si="60">SUM(C286:C286)</f>
        <v>90</v>
      </c>
      <c r="D287" s="508">
        <f t="shared" si="60"/>
        <v>231.31</v>
      </c>
      <c r="E287" s="508">
        <f t="shared" si="60"/>
        <v>429.31</v>
      </c>
      <c r="F287" s="508">
        <f t="shared" si="60"/>
        <v>250</v>
      </c>
      <c r="G287" s="538">
        <f t="shared" si="60"/>
        <v>1000.62</v>
      </c>
      <c r="H287" s="506">
        <f t="shared" si="60"/>
        <v>18</v>
      </c>
      <c r="I287" s="506">
        <f t="shared" si="60"/>
        <v>5</v>
      </c>
      <c r="J287" s="606">
        <f t="shared" si="60"/>
        <v>250</v>
      </c>
    </row>
    <row r="288" spans="2:10" ht="14" thickBot="1" x14ac:dyDescent="0.2">
      <c r="B288" s="581"/>
      <c r="C288" s="537"/>
      <c r="D288" s="537"/>
      <c r="E288" s="537"/>
      <c r="F288" s="537"/>
      <c r="G288" s="509"/>
      <c r="H288" s="534"/>
      <c r="I288" s="534"/>
      <c r="J288" s="607"/>
    </row>
    <row r="289" spans="2:10" ht="15" x14ac:dyDescent="0.2">
      <c r="B289" s="300">
        <f>B286+3</f>
        <v>44473</v>
      </c>
      <c r="C289" s="181">
        <v>140</v>
      </c>
      <c r="D289" s="182">
        <v>192.41</v>
      </c>
      <c r="E289" s="182">
        <v>639.30999999999995</v>
      </c>
      <c r="F289" s="182">
        <v>0</v>
      </c>
      <c r="G289" s="10">
        <f>SUM(C289:F289)</f>
        <v>971.71999999999991</v>
      </c>
      <c r="H289" s="182">
        <v>16</v>
      </c>
      <c r="I289" s="182">
        <v>4</v>
      </c>
      <c r="J289" s="184">
        <v>0</v>
      </c>
    </row>
    <row r="290" spans="2:10" ht="16" thickBot="1" x14ac:dyDescent="0.25">
      <c r="B290" s="300">
        <f>B289+1</f>
        <v>44474</v>
      </c>
      <c r="C290" s="24">
        <v>320</v>
      </c>
      <c r="D290" s="9">
        <v>192.41</v>
      </c>
      <c r="E290" s="9">
        <v>369.31</v>
      </c>
      <c r="F290" s="9">
        <v>0</v>
      </c>
      <c r="G290" s="10">
        <f>SUM(C290:F290)</f>
        <v>881.72</v>
      </c>
      <c r="H290" s="9">
        <v>15</v>
      </c>
      <c r="I290" s="9">
        <v>4</v>
      </c>
      <c r="J290" s="35">
        <v>0</v>
      </c>
    </row>
    <row r="291" spans="2:10" ht="16" thickBot="1" x14ac:dyDescent="0.25">
      <c r="B291" s="300">
        <f>B290+1</f>
        <v>44475</v>
      </c>
      <c r="C291" s="24">
        <v>170</v>
      </c>
      <c r="D291" s="9">
        <v>38.9</v>
      </c>
      <c r="E291" s="9">
        <v>450</v>
      </c>
      <c r="F291" s="9">
        <v>70</v>
      </c>
      <c r="G291" s="10">
        <f>SUM(C291:F291)</f>
        <v>728.9</v>
      </c>
      <c r="H291" s="182">
        <v>14</v>
      </c>
      <c r="I291" s="182">
        <v>1</v>
      </c>
      <c r="J291" s="7">
        <v>70</v>
      </c>
    </row>
    <row r="292" spans="2:10" ht="16" thickBot="1" x14ac:dyDescent="0.25">
      <c r="B292" s="300">
        <f>B291+1</f>
        <v>44476</v>
      </c>
      <c r="C292" s="24">
        <v>300</v>
      </c>
      <c r="D292" s="9">
        <v>407.71</v>
      </c>
      <c r="E292" s="9">
        <v>919.31</v>
      </c>
      <c r="F292" s="9">
        <v>209.31</v>
      </c>
      <c r="G292" s="10">
        <f>SUM(C292:F292)</f>
        <v>1836.33</v>
      </c>
      <c r="H292" s="182">
        <v>29</v>
      </c>
      <c r="I292" s="182">
        <v>8</v>
      </c>
      <c r="J292" s="7">
        <v>200</v>
      </c>
    </row>
    <row r="293" spans="2:10" ht="16" thickBot="1" x14ac:dyDescent="0.25">
      <c r="B293" s="300">
        <f>B292+1</f>
        <v>44477</v>
      </c>
      <c r="C293" s="24">
        <v>259.31</v>
      </c>
      <c r="D293" s="9">
        <v>505.89</v>
      </c>
      <c r="E293" s="9">
        <v>637.92999999999995</v>
      </c>
      <c r="F293" s="9">
        <v>50</v>
      </c>
      <c r="G293" s="10">
        <f>SUM(C293:F293)</f>
        <v>1453.13</v>
      </c>
      <c r="H293" s="182">
        <v>26</v>
      </c>
      <c r="I293" s="182">
        <v>10</v>
      </c>
      <c r="J293" s="7">
        <v>50</v>
      </c>
    </row>
    <row r="294" spans="2:10" x14ac:dyDescent="0.15">
      <c r="B294" s="580"/>
      <c r="C294" s="510">
        <f t="shared" ref="C294:I294" si="61">SUM(C289:C293)</f>
        <v>1189.31</v>
      </c>
      <c r="D294" s="510">
        <f t="shared" si="61"/>
        <v>1337.32</v>
      </c>
      <c r="E294" s="510">
        <f t="shared" si="61"/>
        <v>3015.8599999999997</v>
      </c>
      <c r="F294" s="510">
        <f t="shared" si="61"/>
        <v>329.31</v>
      </c>
      <c r="G294" s="510">
        <f t="shared" si="61"/>
        <v>5871.8</v>
      </c>
      <c r="H294" s="506">
        <f t="shared" si="61"/>
        <v>100</v>
      </c>
      <c r="I294" s="506">
        <f t="shared" si="61"/>
        <v>27</v>
      </c>
      <c r="J294" s="510">
        <f>SUM(J289:J293)</f>
        <v>320</v>
      </c>
    </row>
    <row r="295" spans="2:10" ht="14" thickBot="1" x14ac:dyDescent="0.2">
      <c r="B295" s="581"/>
      <c r="C295" s="511"/>
      <c r="D295" s="511"/>
      <c r="E295" s="511"/>
      <c r="F295" s="511"/>
      <c r="G295" s="511"/>
      <c r="H295" s="534"/>
      <c r="I295" s="534"/>
      <c r="J295" s="511"/>
    </row>
    <row r="296" spans="2:10" ht="16" thickBot="1" x14ac:dyDescent="0.25">
      <c r="B296" s="304">
        <f>B293+3</f>
        <v>44480</v>
      </c>
      <c r="C296" s="24">
        <v>199.31</v>
      </c>
      <c r="D296" s="9">
        <v>631.19000000000005</v>
      </c>
      <c r="E296" s="9">
        <v>938.62</v>
      </c>
      <c r="F296" s="9">
        <v>138.62</v>
      </c>
      <c r="G296" s="10">
        <f>SUM(C296:F296)</f>
        <v>1907.7399999999998</v>
      </c>
      <c r="H296" s="182">
        <v>30</v>
      </c>
      <c r="I296" s="182">
        <v>11</v>
      </c>
      <c r="J296" s="7">
        <v>140</v>
      </c>
    </row>
    <row r="297" spans="2:10" ht="16" thickBot="1" x14ac:dyDescent="0.25">
      <c r="B297" s="304">
        <f>B296+1</f>
        <v>44481</v>
      </c>
      <c r="C297" s="24">
        <v>100</v>
      </c>
      <c r="D297" s="9">
        <v>151</v>
      </c>
      <c r="E297" s="9">
        <v>670</v>
      </c>
      <c r="F297" s="9">
        <v>50</v>
      </c>
      <c r="G297" s="10">
        <f>SUM(C297:F297)</f>
        <v>971</v>
      </c>
      <c r="H297" s="182">
        <v>17</v>
      </c>
      <c r="I297" s="182">
        <v>3</v>
      </c>
      <c r="J297" s="7">
        <v>50</v>
      </c>
    </row>
    <row r="298" spans="2:10" ht="16" thickBot="1" x14ac:dyDescent="0.25">
      <c r="B298" s="304">
        <f>B297+1</f>
        <v>44482</v>
      </c>
      <c r="C298" s="24">
        <v>50</v>
      </c>
      <c r="D298" s="9">
        <v>0</v>
      </c>
      <c r="E298" s="9">
        <v>600</v>
      </c>
      <c r="F298" s="9">
        <v>80</v>
      </c>
      <c r="G298" s="10">
        <f>SUM(C298:F298)</f>
        <v>730</v>
      </c>
      <c r="H298" s="182">
        <v>15</v>
      </c>
      <c r="I298" s="182">
        <v>0</v>
      </c>
      <c r="J298" s="7">
        <v>80</v>
      </c>
    </row>
    <row r="299" spans="2:10" ht="16" thickBot="1" x14ac:dyDescent="0.25">
      <c r="B299" s="304">
        <f>B298+1</f>
        <v>44483</v>
      </c>
      <c r="C299" s="24">
        <v>19.309999999999999</v>
      </c>
      <c r="D299" s="9">
        <v>221.69</v>
      </c>
      <c r="E299" s="9">
        <v>1199.31</v>
      </c>
      <c r="F299" s="9">
        <v>280</v>
      </c>
      <c r="G299" s="10">
        <f>SUM(C299:F299)</f>
        <v>1720.31</v>
      </c>
      <c r="H299" s="182">
        <v>24</v>
      </c>
      <c r="I299" s="182">
        <v>4</v>
      </c>
      <c r="J299" s="7">
        <v>280</v>
      </c>
    </row>
    <row r="300" spans="2:10" ht="16" thickBot="1" x14ac:dyDescent="0.25">
      <c r="B300" s="304">
        <f>B299+1</f>
        <v>44484</v>
      </c>
      <c r="C300" s="24">
        <v>140</v>
      </c>
      <c r="D300" s="9">
        <v>182.79</v>
      </c>
      <c r="E300" s="9">
        <v>1018</v>
      </c>
      <c r="F300" s="9">
        <v>0</v>
      </c>
      <c r="G300" s="10">
        <f>SUM(C300:F300)</f>
        <v>1340.79</v>
      </c>
      <c r="H300" s="182">
        <v>25</v>
      </c>
      <c r="I300" s="182">
        <v>3</v>
      </c>
      <c r="J300" s="7">
        <v>0</v>
      </c>
    </row>
    <row r="301" spans="2:10" x14ac:dyDescent="0.15">
      <c r="B301" s="580"/>
      <c r="C301" s="508">
        <f>SUM(C296:C300)</f>
        <v>508.62</v>
      </c>
      <c r="D301" s="508">
        <f>SUM(D296:D300)</f>
        <v>1186.67</v>
      </c>
      <c r="E301" s="508">
        <f t="shared" ref="E301:J301" si="62">SUM(E296:E300)</f>
        <v>4425.93</v>
      </c>
      <c r="F301" s="508">
        <f t="shared" si="62"/>
        <v>548.62</v>
      </c>
      <c r="G301" s="508">
        <f t="shared" si="62"/>
        <v>6669.8399999999992</v>
      </c>
      <c r="H301" s="520">
        <f t="shared" si="62"/>
        <v>111</v>
      </c>
      <c r="I301" s="520">
        <v>10</v>
      </c>
      <c r="J301" s="510">
        <f t="shared" si="62"/>
        <v>550</v>
      </c>
    </row>
    <row r="302" spans="2:10" ht="14" thickBot="1" x14ac:dyDescent="0.2">
      <c r="B302" s="581"/>
      <c r="C302" s="509"/>
      <c r="D302" s="509"/>
      <c r="E302" s="509"/>
      <c r="F302" s="509"/>
      <c r="G302" s="509"/>
      <c r="H302" s="533"/>
      <c r="I302" s="533"/>
      <c r="J302" s="511"/>
    </row>
    <row r="303" spans="2:10" ht="16" thickBot="1" x14ac:dyDescent="0.25">
      <c r="B303" s="272">
        <f>B300+3</f>
        <v>44487</v>
      </c>
      <c r="C303" s="24">
        <v>150</v>
      </c>
      <c r="D303" s="24">
        <v>100</v>
      </c>
      <c r="E303" s="24">
        <v>100.69</v>
      </c>
      <c r="F303" s="24">
        <v>620</v>
      </c>
      <c r="G303" s="30">
        <f>SUM(C303:F303)</f>
        <v>970.69</v>
      </c>
      <c r="H303" s="181">
        <v>17</v>
      </c>
      <c r="I303" s="184">
        <v>2</v>
      </c>
      <c r="J303" s="7">
        <v>100</v>
      </c>
    </row>
    <row r="304" spans="2:10" ht="16" thickBot="1" x14ac:dyDescent="0.25">
      <c r="B304" s="26">
        <f>B303+1</f>
        <v>44488</v>
      </c>
      <c r="C304" s="24">
        <v>100</v>
      </c>
      <c r="D304" s="24">
        <v>121.72</v>
      </c>
      <c r="E304" s="24">
        <v>710</v>
      </c>
      <c r="F304" s="24">
        <v>0</v>
      </c>
      <c r="G304" s="30">
        <f t="shared" ref="G304:G307" si="63">SUM(C304:F304)</f>
        <v>931.72</v>
      </c>
      <c r="H304" s="181">
        <v>18</v>
      </c>
      <c r="I304" s="184">
        <v>3</v>
      </c>
      <c r="J304" s="7">
        <v>0</v>
      </c>
    </row>
    <row r="305" spans="2:10" ht="16" thickBot="1" x14ac:dyDescent="0.25">
      <c r="B305" s="26">
        <f>B304+1</f>
        <v>44489</v>
      </c>
      <c r="C305" s="24">
        <v>50</v>
      </c>
      <c r="D305" s="24">
        <v>192.41</v>
      </c>
      <c r="E305" s="24">
        <v>469.31</v>
      </c>
      <c r="F305" s="24">
        <v>50</v>
      </c>
      <c r="G305" s="30">
        <f t="shared" si="63"/>
        <v>761.72</v>
      </c>
      <c r="H305" s="181">
        <v>15</v>
      </c>
      <c r="I305" s="184">
        <v>4</v>
      </c>
      <c r="J305" s="7">
        <v>50</v>
      </c>
    </row>
    <row r="306" spans="2:10" ht="16" thickBot="1" x14ac:dyDescent="0.25">
      <c r="B306" s="26">
        <f>B305+1</f>
        <v>44490</v>
      </c>
      <c r="C306" s="24">
        <v>50</v>
      </c>
      <c r="D306" s="24">
        <v>294.89</v>
      </c>
      <c r="E306" s="24">
        <v>740</v>
      </c>
      <c r="F306" s="24">
        <v>140</v>
      </c>
      <c r="G306" s="30">
        <f t="shared" si="63"/>
        <v>1224.8899999999999</v>
      </c>
      <c r="H306" s="181">
        <v>20</v>
      </c>
      <c r="I306" s="184">
        <v>5</v>
      </c>
      <c r="J306" s="7">
        <v>140</v>
      </c>
    </row>
    <row r="307" spans="2:10" ht="16" thickBot="1" x14ac:dyDescent="0.25">
      <c r="B307" s="26">
        <f>B306+1</f>
        <v>44491</v>
      </c>
      <c r="C307" s="24">
        <v>190</v>
      </c>
      <c r="D307" s="24">
        <v>263.10000000000002</v>
      </c>
      <c r="E307" s="24">
        <v>748.59</v>
      </c>
      <c r="F307" s="24">
        <v>19.309999999999999</v>
      </c>
      <c r="G307" s="30">
        <f t="shared" si="63"/>
        <v>1221</v>
      </c>
      <c r="H307" s="181">
        <v>18</v>
      </c>
      <c r="I307" s="184">
        <v>5</v>
      </c>
      <c r="J307" s="7">
        <v>20</v>
      </c>
    </row>
    <row r="308" spans="2:10" x14ac:dyDescent="0.15">
      <c r="B308" s="580"/>
      <c r="C308" s="508">
        <f t="shared" ref="C308:J308" si="64">SUM(C303:C307)</f>
        <v>540</v>
      </c>
      <c r="D308" s="508">
        <f t="shared" si="64"/>
        <v>972.12</v>
      </c>
      <c r="E308" s="508">
        <f t="shared" si="64"/>
        <v>2768.59</v>
      </c>
      <c r="F308" s="508">
        <f t="shared" si="64"/>
        <v>829.31</v>
      </c>
      <c r="G308" s="508">
        <f t="shared" si="64"/>
        <v>5110.0200000000004</v>
      </c>
      <c r="H308" s="520">
        <f t="shared" si="64"/>
        <v>88</v>
      </c>
      <c r="I308" s="520">
        <f t="shared" si="64"/>
        <v>19</v>
      </c>
      <c r="J308" s="510">
        <f t="shared" si="64"/>
        <v>310</v>
      </c>
    </row>
    <row r="309" spans="2:10" ht="14" thickBot="1" x14ac:dyDescent="0.2">
      <c r="B309" s="581"/>
      <c r="C309" s="509"/>
      <c r="D309" s="509"/>
      <c r="E309" s="509"/>
      <c r="F309" s="509"/>
      <c r="G309" s="509"/>
      <c r="H309" s="533"/>
      <c r="I309" s="533"/>
      <c r="J309" s="511"/>
    </row>
    <row r="310" spans="2:10" ht="15" x14ac:dyDescent="0.2">
      <c r="B310" s="26">
        <f>B307+3</f>
        <v>44494</v>
      </c>
      <c r="C310" s="24">
        <v>50</v>
      </c>
      <c r="D310" s="24">
        <v>365.58</v>
      </c>
      <c r="E310" s="24">
        <v>1078.6199999999999</v>
      </c>
      <c r="F310" s="24">
        <v>119.31</v>
      </c>
      <c r="G310" s="30">
        <f>SUM(C310:F310)</f>
        <v>1613.5099999999998</v>
      </c>
      <c r="H310" s="181">
        <v>28</v>
      </c>
      <c r="I310" s="184">
        <v>6</v>
      </c>
      <c r="J310" s="7">
        <v>120</v>
      </c>
    </row>
    <row r="311" spans="2:10" ht="15" x14ac:dyDescent="0.2">
      <c r="B311" s="26">
        <f>B310+1</f>
        <v>44495</v>
      </c>
      <c r="C311" s="24">
        <v>50</v>
      </c>
      <c r="D311" s="24">
        <v>436.27</v>
      </c>
      <c r="E311" s="24">
        <v>597.92999999999995</v>
      </c>
      <c r="F311" s="24">
        <v>50</v>
      </c>
      <c r="G311" s="30">
        <f>SUM(C311:F311)</f>
        <v>1134.1999999999998</v>
      </c>
      <c r="H311" s="24">
        <v>19</v>
      </c>
      <c r="I311" s="24">
        <v>7</v>
      </c>
      <c r="J311" s="7">
        <v>50</v>
      </c>
    </row>
    <row r="312" spans="2:10" ht="15" x14ac:dyDescent="0.2">
      <c r="B312" s="26">
        <f>B311+1</f>
        <v>44496</v>
      </c>
      <c r="C312" s="24">
        <v>50</v>
      </c>
      <c r="D312" s="24">
        <v>187.39</v>
      </c>
      <c r="E312" s="24">
        <v>440</v>
      </c>
      <c r="F312" s="24">
        <v>100</v>
      </c>
      <c r="G312" s="30">
        <f t="shared" ref="G312:G314" si="65">SUM(C312:F312)</f>
        <v>777.39</v>
      </c>
      <c r="H312" s="24">
        <v>16</v>
      </c>
      <c r="I312" s="24">
        <v>4</v>
      </c>
      <c r="J312" s="7">
        <v>50</v>
      </c>
    </row>
    <row r="313" spans="2:10" ht="15" x14ac:dyDescent="0.2">
      <c r="B313" s="26">
        <f>B312+1</f>
        <v>44497</v>
      </c>
      <c r="C313" s="24">
        <v>170</v>
      </c>
      <c r="D313" s="24">
        <v>354.17</v>
      </c>
      <c r="E313" s="24">
        <v>907.93</v>
      </c>
      <c r="F313" s="24">
        <v>100</v>
      </c>
      <c r="G313" s="30">
        <f t="shared" si="65"/>
        <v>1532.1</v>
      </c>
      <c r="H313" s="24">
        <v>28</v>
      </c>
      <c r="I313" s="24">
        <v>6</v>
      </c>
      <c r="J313" s="7">
        <v>110</v>
      </c>
    </row>
    <row r="314" spans="2:10" ht="16" thickBot="1" x14ac:dyDescent="0.25">
      <c r="B314" s="26">
        <f>B313+1</f>
        <v>44498</v>
      </c>
      <c r="C314" s="24">
        <v>50</v>
      </c>
      <c r="D314" s="24">
        <v>265.61</v>
      </c>
      <c r="E314" s="24">
        <v>698.62</v>
      </c>
      <c r="F314" s="24">
        <v>50</v>
      </c>
      <c r="G314" s="30">
        <f t="shared" si="65"/>
        <v>1064.23</v>
      </c>
      <c r="H314" s="24">
        <v>17</v>
      </c>
      <c r="I314" s="24">
        <v>5</v>
      </c>
      <c r="J314" s="7">
        <v>50</v>
      </c>
    </row>
    <row r="315" spans="2:10" x14ac:dyDescent="0.15">
      <c r="B315" s="580"/>
      <c r="C315" s="508">
        <f t="shared" ref="C315:J315" si="66">SUM(C310:C314)</f>
        <v>370</v>
      </c>
      <c r="D315" s="508">
        <f t="shared" si="66"/>
        <v>1609.02</v>
      </c>
      <c r="E315" s="508">
        <f t="shared" si="66"/>
        <v>3723.0999999999995</v>
      </c>
      <c r="F315" s="508">
        <f t="shared" si="66"/>
        <v>419.31</v>
      </c>
      <c r="G315" s="508">
        <f t="shared" si="66"/>
        <v>6121.4299999999985</v>
      </c>
      <c r="H315" s="421">
        <f t="shared" si="66"/>
        <v>108</v>
      </c>
      <c r="I315" s="421">
        <f t="shared" si="66"/>
        <v>28</v>
      </c>
      <c r="J315" s="471">
        <f t="shared" si="66"/>
        <v>380</v>
      </c>
    </row>
    <row r="316" spans="2:10" ht="14" thickBot="1" x14ac:dyDescent="0.2">
      <c r="B316" s="581"/>
      <c r="C316" s="509"/>
      <c r="D316" s="509"/>
      <c r="E316" s="509"/>
      <c r="F316" s="509"/>
      <c r="G316" s="509"/>
      <c r="H316" s="521"/>
      <c r="I316" s="521"/>
      <c r="J316" s="511"/>
    </row>
    <row r="317" spans="2:10" ht="15" x14ac:dyDescent="0.2">
      <c r="B317" s="300">
        <v>44501</v>
      </c>
      <c r="C317" s="292"/>
      <c r="D317" s="293"/>
      <c r="E317" s="293"/>
      <c r="F317" s="293"/>
      <c r="G317" s="246"/>
      <c r="H317" s="217"/>
      <c r="I317" s="217"/>
      <c r="J317" s="294"/>
    </row>
    <row r="318" spans="2:10" ht="15" x14ac:dyDescent="0.2">
      <c r="B318" s="300">
        <f t="shared" ref="B318:B328" si="67">B317+1</f>
        <v>44502</v>
      </c>
      <c r="C318" s="241">
        <v>250</v>
      </c>
      <c r="D318" s="242">
        <v>207.05</v>
      </c>
      <c r="E318" s="242">
        <v>1250</v>
      </c>
      <c r="F318" s="242">
        <v>90</v>
      </c>
      <c r="G318" s="239">
        <f>SUM(C318:F318)</f>
        <v>1797.05</v>
      </c>
      <c r="H318" s="176">
        <v>31</v>
      </c>
      <c r="I318" s="176">
        <v>5</v>
      </c>
      <c r="J318" s="243">
        <v>90</v>
      </c>
    </row>
    <row r="319" spans="2:10" ht="15" x14ac:dyDescent="0.2">
      <c r="B319" s="300">
        <f t="shared" si="67"/>
        <v>44503</v>
      </c>
      <c r="C319" s="241">
        <v>100</v>
      </c>
      <c r="D319" s="242">
        <v>194.5</v>
      </c>
      <c r="E319" s="242">
        <v>510</v>
      </c>
      <c r="F319" s="242">
        <v>0</v>
      </c>
      <c r="G319" s="239">
        <f>SUM(C319:F319)</f>
        <v>804.5</v>
      </c>
      <c r="H319" s="176">
        <v>16</v>
      </c>
      <c r="I319" s="176">
        <v>5</v>
      </c>
      <c r="J319" s="243">
        <v>0</v>
      </c>
    </row>
    <row r="320" spans="2:10" ht="15" x14ac:dyDescent="0.2">
      <c r="B320" s="300">
        <f t="shared" si="67"/>
        <v>44504</v>
      </c>
      <c r="C320" s="241">
        <v>0</v>
      </c>
      <c r="D320" s="242">
        <v>395.58</v>
      </c>
      <c r="E320" s="242">
        <v>1337.24</v>
      </c>
      <c r="F320" s="242">
        <v>0</v>
      </c>
      <c r="G320" s="239">
        <f t="shared" ref="G320:G321" si="68">SUM(C320:F320)</f>
        <v>1732.82</v>
      </c>
      <c r="H320" s="176">
        <v>27</v>
      </c>
      <c r="I320" s="176">
        <v>7</v>
      </c>
      <c r="J320" s="243">
        <v>0</v>
      </c>
    </row>
    <row r="321" spans="2:10" ht="16" thickBot="1" x14ac:dyDescent="0.25">
      <c r="B321" s="300">
        <f t="shared" si="67"/>
        <v>44505</v>
      </c>
      <c r="C321" s="241">
        <v>50</v>
      </c>
      <c r="D321" s="242">
        <v>103.82</v>
      </c>
      <c r="E321" s="242">
        <v>1140</v>
      </c>
      <c r="F321" s="242">
        <v>0</v>
      </c>
      <c r="G321" s="239">
        <f t="shared" si="68"/>
        <v>1293.82</v>
      </c>
      <c r="H321" s="176">
        <v>22</v>
      </c>
      <c r="I321" s="176">
        <v>3</v>
      </c>
      <c r="J321" s="243">
        <v>0</v>
      </c>
    </row>
    <row r="322" spans="2:10" x14ac:dyDescent="0.15">
      <c r="B322" s="586"/>
      <c r="C322" s="524">
        <f t="shared" ref="C322:J322" si="69">SUM(C317:C321)</f>
        <v>400</v>
      </c>
      <c r="D322" s="524">
        <f t="shared" si="69"/>
        <v>900.95</v>
      </c>
      <c r="E322" s="524">
        <f t="shared" si="69"/>
        <v>4237.24</v>
      </c>
      <c r="F322" s="524">
        <f t="shared" si="69"/>
        <v>90</v>
      </c>
      <c r="G322" s="524">
        <f t="shared" si="69"/>
        <v>5628.19</v>
      </c>
      <c r="H322" s="518">
        <f t="shared" si="69"/>
        <v>96</v>
      </c>
      <c r="I322" s="518">
        <f>SUM(I317:I321)</f>
        <v>20</v>
      </c>
      <c r="J322" s="524">
        <f t="shared" si="69"/>
        <v>90</v>
      </c>
    </row>
    <row r="323" spans="2:10" ht="14" thickBot="1" x14ac:dyDescent="0.2">
      <c r="B323" s="590"/>
      <c r="C323" s="526"/>
      <c r="D323" s="526"/>
      <c r="E323" s="526"/>
      <c r="F323" s="526"/>
      <c r="G323" s="526"/>
      <c r="H323" s="519"/>
      <c r="I323" s="519"/>
      <c r="J323" s="526"/>
    </row>
    <row r="324" spans="2:10" ht="15" x14ac:dyDescent="0.2">
      <c r="B324" s="298">
        <f>B321+3</f>
        <v>44508</v>
      </c>
      <c r="C324" s="14">
        <v>100</v>
      </c>
      <c r="D324" s="15">
        <v>141.38</v>
      </c>
      <c r="E324" s="15">
        <v>1139.31</v>
      </c>
      <c r="F324" s="15">
        <v>100</v>
      </c>
      <c r="G324" s="32">
        <f>SUM(C324:F324)</f>
        <v>1480.69</v>
      </c>
      <c r="H324" s="176">
        <v>24</v>
      </c>
      <c r="I324" s="176">
        <v>2</v>
      </c>
      <c r="J324" s="119">
        <v>110</v>
      </c>
    </row>
    <row r="325" spans="2:10" ht="15" x14ac:dyDescent="0.2">
      <c r="B325" s="298">
        <f t="shared" si="67"/>
        <v>44509</v>
      </c>
      <c r="C325" s="14">
        <v>70</v>
      </c>
      <c r="D325" s="15">
        <v>183.51</v>
      </c>
      <c r="E325" s="15">
        <v>399.31</v>
      </c>
      <c r="F325" s="15">
        <v>100</v>
      </c>
      <c r="G325" s="32">
        <f>SUM(C325:F325)</f>
        <v>752.81999999999994</v>
      </c>
      <c r="H325" s="176">
        <v>13</v>
      </c>
      <c r="I325" s="176">
        <v>4</v>
      </c>
      <c r="J325" s="119">
        <v>100</v>
      </c>
    </row>
    <row r="326" spans="2:10" ht="15" x14ac:dyDescent="0.2">
      <c r="B326" s="298">
        <f t="shared" si="67"/>
        <v>44510</v>
      </c>
      <c r="C326" s="14">
        <v>150</v>
      </c>
      <c r="D326" s="15">
        <v>119.21</v>
      </c>
      <c r="E326" s="15">
        <v>460</v>
      </c>
      <c r="F326" s="15">
        <v>100</v>
      </c>
      <c r="G326" s="32">
        <f>SUM(C326:F326)</f>
        <v>829.21</v>
      </c>
      <c r="H326" s="176">
        <v>16</v>
      </c>
      <c r="I326" s="176">
        <v>3</v>
      </c>
      <c r="J326" s="119">
        <v>100</v>
      </c>
    </row>
    <row r="327" spans="2:10" ht="15" x14ac:dyDescent="0.2">
      <c r="B327" s="298">
        <f t="shared" si="67"/>
        <v>44511</v>
      </c>
      <c r="C327" s="115"/>
      <c r="D327" s="116"/>
      <c r="E327" s="116"/>
      <c r="F327" s="116"/>
      <c r="G327" s="117"/>
      <c r="H327" s="178"/>
      <c r="I327" s="178"/>
      <c r="J327" s="118"/>
    </row>
    <row r="328" spans="2:10" ht="16" thickBot="1" x14ac:dyDescent="0.25">
      <c r="B328" s="298">
        <f t="shared" si="67"/>
        <v>44512</v>
      </c>
      <c r="C328" s="115"/>
      <c r="D328" s="116"/>
      <c r="E328" s="116"/>
      <c r="F328" s="116"/>
      <c r="G328" s="117"/>
      <c r="H328" s="178"/>
      <c r="I328" s="178"/>
      <c r="J328" s="118"/>
    </row>
    <row r="329" spans="2:10" x14ac:dyDescent="0.15">
      <c r="B329" s="580"/>
      <c r="C329" s="529">
        <f>SUM(C324:C328)</f>
        <v>320</v>
      </c>
      <c r="D329" s="529">
        <f t="shared" ref="D329:J329" si="70">SUM(D324:D328)</f>
        <v>444.09999999999997</v>
      </c>
      <c r="E329" s="529">
        <f t="shared" si="70"/>
        <v>1998.62</v>
      </c>
      <c r="F329" s="529">
        <f t="shared" si="70"/>
        <v>300</v>
      </c>
      <c r="G329" s="527">
        <f t="shared" si="70"/>
        <v>3062.7200000000003</v>
      </c>
      <c r="H329" s="522">
        <f t="shared" si="70"/>
        <v>53</v>
      </c>
      <c r="I329" s="518">
        <f t="shared" si="70"/>
        <v>9</v>
      </c>
      <c r="J329" s="524">
        <f t="shared" si="70"/>
        <v>310</v>
      </c>
    </row>
    <row r="330" spans="2:10" ht="14" thickBot="1" x14ac:dyDescent="0.2">
      <c r="B330" s="581"/>
      <c r="C330" s="530"/>
      <c r="D330" s="530"/>
      <c r="E330" s="530"/>
      <c r="F330" s="530"/>
      <c r="G330" s="528"/>
      <c r="H330" s="483"/>
      <c r="I330" s="519"/>
      <c r="J330" s="525"/>
    </row>
    <row r="331" spans="2:10" ht="15" x14ac:dyDescent="0.2">
      <c r="B331" s="300">
        <f>B328+3</f>
        <v>44515</v>
      </c>
      <c r="C331" s="237">
        <v>100</v>
      </c>
      <c r="D331" s="238">
        <v>82.82</v>
      </c>
      <c r="E331" s="238">
        <v>480</v>
      </c>
      <c r="F331" s="238">
        <v>150</v>
      </c>
      <c r="G331" s="33">
        <f>SUM(C331:F331)</f>
        <v>812.81999999999994</v>
      </c>
      <c r="H331" s="6">
        <v>15</v>
      </c>
      <c r="I331" s="6">
        <v>2</v>
      </c>
      <c r="J331" s="240">
        <v>150</v>
      </c>
    </row>
    <row r="332" spans="2:10" ht="15" x14ac:dyDescent="0.2">
      <c r="B332" s="300">
        <f>B331+1</f>
        <v>44516</v>
      </c>
      <c r="C332" s="14">
        <v>100</v>
      </c>
      <c r="D332" s="15">
        <v>133.1</v>
      </c>
      <c r="E332" s="15">
        <v>669.31</v>
      </c>
      <c r="F332" s="15">
        <v>0</v>
      </c>
      <c r="G332" s="33">
        <f>SUM(C332:F332)</f>
        <v>902.41</v>
      </c>
      <c r="H332" s="176">
        <v>17</v>
      </c>
      <c r="I332" s="176">
        <v>3</v>
      </c>
      <c r="J332" s="120">
        <v>0</v>
      </c>
    </row>
    <row r="333" spans="2:10" ht="15" x14ac:dyDescent="0.2">
      <c r="B333" s="300">
        <f>B332+1</f>
        <v>44517</v>
      </c>
      <c r="C333" s="14">
        <v>100</v>
      </c>
      <c r="D333" s="15">
        <v>189.9</v>
      </c>
      <c r="E333" s="15">
        <v>659.31</v>
      </c>
      <c r="F333" s="15">
        <v>0</v>
      </c>
      <c r="G333" s="33">
        <f>SUM(C333:F333)</f>
        <v>949.20999999999992</v>
      </c>
      <c r="H333" s="176">
        <v>18</v>
      </c>
      <c r="I333" s="176">
        <v>4</v>
      </c>
      <c r="J333" s="120">
        <v>0</v>
      </c>
    </row>
    <row r="334" spans="2:10" ht="15" x14ac:dyDescent="0.2">
      <c r="B334" s="300">
        <f>B333+1</f>
        <v>44518</v>
      </c>
      <c r="C334" s="14">
        <v>90</v>
      </c>
      <c r="D334" s="15">
        <v>433.76</v>
      </c>
      <c r="E334" s="15">
        <v>1078.6199999999999</v>
      </c>
      <c r="F334" s="15">
        <v>89.31</v>
      </c>
      <c r="G334" s="33">
        <f>SUM(C334:F334)</f>
        <v>1691.6899999999998</v>
      </c>
      <c r="H334" s="176">
        <v>28</v>
      </c>
      <c r="I334" s="176">
        <v>7</v>
      </c>
      <c r="J334" s="120">
        <v>90</v>
      </c>
    </row>
    <row r="335" spans="2:10" ht="16" thickBot="1" x14ac:dyDescent="0.25">
      <c r="B335" s="300">
        <f>B334+1</f>
        <v>44519</v>
      </c>
      <c r="C335" s="14">
        <v>200</v>
      </c>
      <c r="D335" s="15">
        <v>181</v>
      </c>
      <c r="E335" s="15">
        <v>809.31</v>
      </c>
      <c r="F335" s="15">
        <v>70</v>
      </c>
      <c r="G335" s="33">
        <f>SUM(C335:F335)</f>
        <v>1260.31</v>
      </c>
      <c r="H335" s="176">
        <v>23</v>
      </c>
      <c r="I335" s="176">
        <v>4</v>
      </c>
      <c r="J335" s="121">
        <v>70</v>
      </c>
    </row>
    <row r="336" spans="2:10" x14ac:dyDescent="0.15">
      <c r="B336" s="580"/>
      <c r="C336" s="529">
        <f t="shared" ref="C336:I336" si="71">SUM(C331:C335)</f>
        <v>590</v>
      </c>
      <c r="D336" s="529">
        <f t="shared" si="71"/>
        <v>1020.5799999999999</v>
      </c>
      <c r="E336" s="529">
        <f t="shared" si="71"/>
        <v>3696.5499999999997</v>
      </c>
      <c r="F336" s="529">
        <f t="shared" si="71"/>
        <v>309.31</v>
      </c>
      <c r="G336" s="527">
        <f t="shared" si="71"/>
        <v>5616.4400000000005</v>
      </c>
      <c r="H336" s="522">
        <f t="shared" si="71"/>
        <v>101</v>
      </c>
      <c r="I336" s="518">
        <f t="shared" si="71"/>
        <v>20</v>
      </c>
      <c r="J336" s="524">
        <f>SUM(J331:J335)</f>
        <v>310</v>
      </c>
    </row>
    <row r="337" spans="2:10" ht="14" thickBot="1" x14ac:dyDescent="0.2">
      <c r="B337" s="581"/>
      <c r="C337" s="530"/>
      <c r="D337" s="530"/>
      <c r="E337" s="530"/>
      <c r="F337" s="530"/>
      <c r="G337" s="528"/>
      <c r="H337" s="455"/>
      <c r="I337" s="523"/>
      <c r="J337" s="525"/>
    </row>
    <row r="338" spans="2:10" ht="15" x14ac:dyDescent="0.2">
      <c r="B338" s="300">
        <f>B335+3</f>
        <v>44522</v>
      </c>
      <c r="C338" s="237">
        <v>0</v>
      </c>
      <c r="D338" s="238">
        <v>448.4</v>
      </c>
      <c r="E338" s="238">
        <v>998.62</v>
      </c>
      <c r="F338" s="240">
        <v>0</v>
      </c>
      <c r="G338" s="122">
        <f>SUM(C338:F338)</f>
        <v>1447.02</v>
      </c>
      <c r="H338" s="181">
        <v>26</v>
      </c>
      <c r="I338" s="182">
        <v>8</v>
      </c>
      <c r="J338" s="240">
        <v>0</v>
      </c>
    </row>
    <row r="339" spans="2:10" ht="15" x14ac:dyDescent="0.2">
      <c r="B339" s="300">
        <f>B338+1</f>
        <v>44523</v>
      </c>
      <c r="C339" s="241">
        <v>19.309999999999999</v>
      </c>
      <c r="D339" s="242">
        <v>182.79</v>
      </c>
      <c r="E339" s="242">
        <v>589.30999999999995</v>
      </c>
      <c r="F339" s="243">
        <v>100</v>
      </c>
      <c r="G339" s="122">
        <f>SUM(C339:F339)</f>
        <v>891.41</v>
      </c>
      <c r="H339" s="187">
        <v>15</v>
      </c>
      <c r="I339" s="176">
        <v>3</v>
      </c>
      <c r="J339" s="243">
        <v>100</v>
      </c>
    </row>
    <row r="340" spans="2:10" ht="15" x14ac:dyDescent="0.2">
      <c r="B340" s="300">
        <f>B339+1</f>
        <v>44524</v>
      </c>
      <c r="C340" s="248">
        <v>0</v>
      </c>
      <c r="D340" s="249">
        <v>270.67</v>
      </c>
      <c r="E340" s="249">
        <v>511.67</v>
      </c>
      <c r="F340" s="250">
        <v>40</v>
      </c>
      <c r="G340" s="122">
        <f>SUM(C340:F340)</f>
        <v>822.34</v>
      </c>
      <c r="H340" s="251">
        <v>19</v>
      </c>
      <c r="I340" s="205">
        <v>7</v>
      </c>
      <c r="J340" s="250">
        <v>40</v>
      </c>
    </row>
    <row r="341" spans="2:10" ht="15" x14ac:dyDescent="0.2">
      <c r="B341" s="300">
        <f>B340+1</f>
        <v>44525</v>
      </c>
      <c r="C341" s="248">
        <v>300</v>
      </c>
      <c r="D341" s="249">
        <v>224.2</v>
      </c>
      <c r="E341" s="249">
        <v>1109.31</v>
      </c>
      <c r="F341" s="250">
        <v>240</v>
      </c>
      <c r="G341" s="122">
        <f>SUM(C341:F341)</f>
        <v>1873.51</v>
      </c>
      <c r="H341" s="251">
        <v>29</v>
      </c>
      <c r="I341" s="205">
        <v>4</v>
      </c>
      <c r="J341" s="250">
        <v>250</v>
      </c>
    </row>
    <row r="342" spans="2:10" ht="16" thickBot="1" x14ac:dyDescent="0.25">
      <c r="B342" s="300">
        <f>B341+1</f>
        <v>44526</v>
      </c>
      <c r="C342" s="248">
        <v>50</v>
      </c>
      <c r="D342" s="249">
        <v>112.1</v>
      </c>
      <c r="E342" s="249">
        <v>590</v>
      </c>
      <c r="F342" s="250">
        <v>50</v>
      </c>
      <c r="G342" s="295">
        <f>SUM(C342:F342)</f>
        <v>802.1</v>
      </c>
      <c r="H342" s="251">
        <v>14</v>
      </c>
      <c r="I342" s="205">
        <v>2</v>
      </c>
      <c r="J342" s="250">
        <v>50</v>
      </c>
    </row>
    <row r="343" spans="2:10" x14ac:dyDescent="0.15">
      <c r="B343" s="580"/>
      <c r="C343" s="524">
        <f>SUM(C338:C342)</f>
        <v>369.31</v>
      </c>
      <c r="D343" s="524">
        <f>SUM(D338:D342)</f>
        <v>1238.1599999999999</v>
      </c>
      <c r="E343" s="524">
        <f>SUM(E338:E342)</f>
        <v>3798.91</v>
      </c>
      <c r="F343" s="524">
        <f>SUM(F338:F342)</f>
        <v>430</v>
      </c>
      <c r="G343" s="527">
        <f>SUM(G337:G342)</f>
        <v>5836.38</v>
      </c>
      <c r="H343" s="518">
        <f>SUM(H338:H342)</f>
        <v>103</v>
      </c>
      <c r="I343" s="518">
        <f>SUM(I338:I342)</f>
        <v>24</v>
      </c>
      <c r="J343" s="524">
        <f>SUM(J338:J342)</f>
        <v>440</v>
      </c>
    </row>
    <row r="344" spans="2:10" ht="14" thickBot="1" x14ac:dyDescent="0.2">
      <c r="B344" s="581"/>
      <c r="C344" s="526"/>
      <c r="D344" s="526"/>
      <c r="E344" s="526"/>
      <c r="F344" s="526"/>
      <c r="G344" s="528"/>
      <c r="H344" s="519"/>
      <c r="I344" s="519"/>
      <c r="J344" s="526"/>
    </row>
    <row r="345" spans="2:10" ht="15" x14ac:dyDescent="0.2">
      <c r="B345" s="300">
        <f>B342+3</f>
        <v>44529</v>
      </c>
      <c r="C345" s="14">
        <v>0</v>
      </c>
      <c r="D345" s="296">
        <v>294.89</v>
      </c>
      <c r="E345" s="296">
        <v>588.62</v>
      </c>
      <c r="F345" s="14">
        <v>100</v>
      </c>
      <c r="G345" s="8">
        <f>SUM(C345:F345)</f>
        <v>983.51</v>
      </c>
      <c r="H345" s="24">
        <v>18</v>
      </c>
      <c r="I345" s="6">
        <v>4</v>
      </c>
      <c r="J345" s="119">
        <v>100</v>
      </c>
    </row>
    <row r="346" spans="2:10" ht="16" thickBot="1" x14ac:dyDescent="0.25">
      <c r="B346" s="300">
        <f>B345+1</f>
        <v>44530</v>
      </c>
      <c r="C346" s="248">
        <v>100</v>
      </c>
      <c r="D346" s="249">
        <v>121.72</v>
      </c>
      <c r="E346" s="249">
        <v>570</v>
      </c>
      <c r="F346" s="248">
        <v>80</v>
      </c>
      <c r="G346" s="297">
        <f>SUM(C346:F346)</f>
        <v>871.72</v>
      </c>
      <c r="H346" s="251">
        <v>17</v>
      </c>
      <c r="I346" s="205">
        <v>3</v>
      </c>
      <c r="J346" s="250">
        <v>80</v>
      </c>
    </row>
    <row r="347" spans="2:10" x14ac:dyDescent="0.15">
      <c r="B347" s="586"/>
      <c r="C347" s="529">
        <f>SUM(C345:C346)</f>
        <v>100</v>
      </c>
      <c r="D347" s="609">
        <f t="shared" ref="D347:F347" si="72">SUM(D345:D346)</f>
        <v>416.61</v>
      </c>
      <c r="E347" s="609">
        <f t="shared" si="72"/>
        <v>1158.6199999999999</v>
      </c>
      <c r="F347" s="609">
        <f t="shared" si="72"/>
        <v>180</v>
      </c>
      <c r="G347" s="609">
        <f>SUM(G345:G346)</f>
        <v>1855.23</v>
      </c>
      <c r="H347" s="545">
        <f>SUM(H345:H346)</f>
        <v>35</v>
      </c>
      <c r="I347" s="545">
        <f>SUM(I345:I346)</f>
        <v>7</v>
      </c>
      <c r="J347" s="611">
        <f>SUM(J345:J346)</f>
        <v>180</v>
      </c>
    </row>
    <row r="348" spans="2:10" ht="14" thickBot="1" x14ac:dyDescent="0.2">
      <c r="B348" s="590"/>
      <c r="C348" s="608"/>
      <c r="D348" s="610"/>
      <c r="E348" s="610"/>
      <c r="F348" s="610"/>
      <c r="G348" s="610"/>
      <c r="H348" s="535"/>
      <c r="I348" s="535"/>
      <c r="J348" s="612"/>
    </row>
    <row r="349" spans="2:10" ht="15" x14ac:dyDescent="0.2">
      <c r="B349" s="298">
        <v>44531</v>
      </c>
      <c r="C349" s="252">
        <v>50</v>
      </c>
      <c r="D349" s="176">
        <v>80.31</v>
      </c>
      <c r="E349" s="176">
        <v>470</v>
      </c>
      <c r="F349" s="176">
        <v>50</v>
      </c>
      <c r="G349" s="8">
        <f>SUM(C349:F349)</f>
        <v>650.30999999999995</v>
      </c>
      <c r="H349" s="176">
        <v>14</v>
      </c>
      <c r="I349" s="176">
        <v>2</v>
      </c>
      <c r="J349" s="177">
        <v>50</v>
      </c>
    </row>
    <row r="350" spans="2:10" ht="15" x14ac:dyDescent="0.2">
      <c r="B350" s="298">
        <f>B349+1</f>
        <v>44532</v>
      </c>
      <c r="C350" s="252">
        <v>270</v>
      </c>
      <c r="D350" s="176">
        <v>281.69</v>
      </c>
      <c r="E350" s="176">
        <v>1069.31</v>
      </c>
      <c r="F350" s="176">
        <v>100</v>
      </c>
      <c r="G350" s="8">
        <f>SUM(C350:F350)</f>
        <v>1721</v>
      </c>
      <c r="H350" s="176">
        <v>29</v>
      </c>
      <c r="I350" s="176">
        <v>6</v>
      </c>
      <c r="J350" s="177">
        <v>100</v>
      </c>
    </row>
    <row r="351" spans="2:10" ht="16" thickBot="1" x14ac:dyDescent="0.25">
      <c r="B351" s="298">
        <f>B350+1</f>
        <v>44533</v>
      </c>
      <c r="C351" s="176">
        <v>100</v>
      </c>
      <c r="D351" s="176">
        <v>212.07</v>
      </c>
      <c r="E351" s="176">
        <v>827.93</v>
      </c>
      <c r="F351" s="176">
        <v>170</v>
      </c>
      <c r="G351" s="8">
        <f>SUM(C351:F351)</f>
        <v>1310</v>
      </c>
      <c r="H351" s="176">
        <v>24</v>
      </c>
      <c r="I351" s="176">
        <v>3</v>
      </c>
      <c r="J351" s="177">
        <v>170</v>
      </c>
    </row>
    <row r="352" spans="2:10" x14ac:dyDescent="0.15">
      <c r="B352" s="580"/>
      <c r="C352" s="508">
        <f t="shared" ref="C352:J352" si="73">SUM(C349:C351)</f>
        <v>420</v>
      </c>
      <c r="D352" s="508">
        <f t="shared" si="73"/>
        <v>574.06999999999994</v>
      </c>
      <c r="E352" s="508">
        <f t="shared" si="73"/>
        <v>2367.2399999999998</v>
      </c>
      <c r="F352" s="508">
        <f t="shared" si="73"/>
        <v>320</v>
      </c>
      <c r="G352" s="508">
        <f t="shared" si="73"/>
        <v>3681.31</v>
      </c>
      <c r="H352" s="506">
        <f t="shared" si="73"/>
        <v>67</v>
      </c>
      <c r="I352" s="506">
        <f t="shared" si="73"/>
        <v>11</v>
      </c>
      <c r="J352" s="510">
        <f t="shared" si="73"/>
        <v>320</v>
      </c>
    </row>
    <row r="353" spans="2:10" ht="14" thickBot="1" x14ac:dyDescent="0.2">
      <c r="B353" s="581"/>
      <c r="C353" s="509"/>
      <c r="D353" s="509"/>
      <c r="E353" s="509"/>
      <c r="F353" s="509"/>
      <c r="G353" s="509"/>
      <c r="H353" s="507"/>
      <c r="I353" s="507"/>
      <c r="J353" s="511"/>
    </row>
    <row r="354" spans="2:10" ht="15" x14ac:dyDescent="0.2">
      <c r="B354" s="310">
        <f>B351+3</f>
        <v>44536</v>
      </c>
      <c r="C354" s="6">
        <v>0</v>
      </c>
      <c r="D354" s="6">
        <v>375.2</v>
      </c>
      <c r="E354" s="6">
        <v>1029.31</v>
      </c>
      <c r="F354" s="6">
        <v>19.309999999999999</v>
      </c>
      <c r="G354" s="4">
        <f>SUM(C354:F354)</f>
        <v>1423.82</v>
      </c>
      <c r="H354" s="6">
        <v>25</v>
      </c>
      <c r="I354" s="6">
        <v>7</v>
      </c>
      <c r="J354" s="7">
        <v>20</v>
      </c>
    </row>
    <row r="355" spans="2:10" ht="15" x14ac:dyDescent="0.2">
      <c r="B355" s="300">
        <f>B354+1</f>
        <v>44537</v>
      </c>
      <c r="C355" s="6">
        <v>90</v>
      </c>
      <c r="D355" s="6">
        <v>448.4</v>
      </c>
      <c r="E355" s="6">
        <v>338.62</v>
      </c>
      <c r="F355" s="6">
        <v>0</v>
      </c>
      <c r="G355" s="10">
        <f>SUM(C355:F355)</f>
        <v>877.02</v>
      </c>
      <c r="H355" s="9">
        <v>16</v>
      </c>
      <c r="I355" s="9">
        <v>8</v>
      </c>
      <c r="J355" s="7">
        <v>0</v>
      </c>
    </row>
    <row r="356" spans="2:10" ht="15" x14ac:dyDescent="0.2">
      <c r="B356" s="300">
        <f>B355+1</f>
        <v>44538</v>
      </c>
      <c r="C356" s="6">
        <v>50</v>
      </c>
      <c r="D356" s="6">
        <v>80.31</v>
      </c>
      <c r="E356" s="6">
        <v>900</v>
      </c>
      <c r="F356" s="6">
        <v>0</v>
      </c>
      <c r="G356" s="10">
        <f>SUM(C356:F356)</f>
        <v>1030.31</v>
      </c>
      <c r="H356" s="9">
        <v>19</v>
      </c>
      <c r="I356" s="9">
        <v>2</v>
      </c>
      <c r="J356" s="7">
        <v>0</v>
      </c>
    </row>
    <row r="357" spans="2:10" ht="15" x14ac:dyDescent="0.2">
      <c r="B357" s="300">
        <f>B356+1</f>
        <v>44539</v>
      </c>
      <c r="C357" s="6">
        <v>159.31</v>
      </c>
      <c r="D357" s="6">
        <v>324.17</v>
      </c>
      <c r="E357" s="6">
        <v>1110</v>
      </c>
      <c r="F357" s="6">
        <v>69.31</v>
      </c>
      <c r="G357" s="10">
        <f>SUM(C357:F357)</f>
        <v>1662.79</v>
      </c>
      <c r="H357" s="6">
        <v>25</v>
      </c>
      <c r="I357" s="6">
        <v>5</v>
      </c>
      <c r="J357" s="7">
        <v>70</v>
      </c>
    </row>
    <row r="358" spans="2:10" ht="16" thickBot="1" x14ac:dyDescent="0.25">
      <c r="B358" s="300">
        <f>B357+1</f>
        <v>44540</v>
      </c>
      <c r="C358" s="28">
        <v>0</v>
      </c>
      <c r="D358" s="28">
        <v>70.69</v>
      </c>
      <c r="E358" s="28">
        <v>199.31</v>
      </c>
      <c r="F358" s="28">
        <v>50</v>
      </c>
      <c r="G358" s="10">
        <f>SUM(C358:F358)</f>
        <v>320</v>
      </c>
      <c r="H358" s="28">
        <v>4</v>
      </c>
      <c r="I358" s="28">
        <v>1</v>
      </c>
      <c r="J358" s="313">
        <v>150</v>
      </c>
    </row>
    <row r="359" spans="2:10" x14ac:dyDescent="0.15">
      <c r="B359" s="580"/>
      <c r="C359" s="508">
        <f t="shared" ref="C359:J359" si="74">SUM(C354:C358)</f>
        <v>299.31</v>
      </c>
      <c r="D359" s="508">
        <f t="shared" si="74"/>
        <v>1298.77</v>
      </c>
      <c r="E359" s="508">
        <f t="shared" si="74"/>
        <v>3577.24</v>
      </c>
      <c r="F359" s="508">
        <f t="shared" si="74"/>
        <v>138.62</v>
      </c>
      <c r="G359" s="516">
        <f t="shared" si="74"/>
        <v>5313.9400000000005</v>
      </c>
      <c r="H359" s="518">
        <f t="shared" si="74"/>
        <v>89</v>
      </c>
      <c r="I359" s="520">
        <f t="shared" si="74"/>
        <v>23</v>
      </c>
      <c r="J359" s="510">
        <f t="shared" si="74"/>
        <v>240</v>
      </c>
    </row>
    <row r="360" spans="2:10" ht="14" thickBot="1" x14ac:dyDescent="0.2">
      <c r="B360" s="581"/>
      <c r="C360" s="509"/>
      <c r="D360" s="509"/>
      <c r="E360" s="509"/>
      <c r="F360" s="509"/>
      <c r="G360" s="517"/>
      <c r="H360" s="519"/>
      <c r="I360" s="521"/>
      <c r="J360" s="511"/>
    </row>
    <row r="361" spans="2:10" ht="15" x14ac:dyDescent="0.2">
      <c r="B361" s="304">
        <f>B358+3</f>
        <v>44543</v>
      </c>
      <c r="C361" s="6">
        <v>100</v>
      </c>
      <c r="D361" s="6">
        <v>100.69</v>
      </c>
      <c r="E361" s="6">
        <v>609.30999999999995</v>
      </c>
      <c r="F361" s="6">
        <v>100</v>
      </c>
      <c r="G361" s="10">
        <f>SUM(C361:F361)</f>
        <v>910</v>
      </c>
      <c r="H361" s="6">
        <v>15</v>
      </c>
      <c r="I361" s="6">
        <v>2</v>
      </c>
      <c r="J361" s="7">
        <v>100</v>
      </c>
    </row>
    <row r="362" spans="2:10" ht="15" x14ac:dyDescent="0.2">
      <c r="B362" s="304">
        <f>B361+1</f>
        <v>44544</v>
      </c>
      <c r="C362" s="254">
        <v>150</v>
      </c>
      <c r="D362" s="176">
        <v>228.79</v>
      </c>
      <c r="E362" s="176">
        <v>538.62</v>
      </c>
      <c r="F362" s="176">
        <v>70</v>
      </c>
      <c r="G362" s="4">
        <f>SUM(C362:F362)</f>
        <v>987.41</v>
      </c>
      <c r="H362" s="176">
        <v>16</v>
      </c>
      <c r="I362" s="176">
        <v>4</v>
      </c>
      <c r="J362" s="177">
        <v>70</v>
      </c>
    </row>
    <row r="363" spans="2:10" ht="15" x14ac:dyDescent="0.2">
      <c r="B363" s="304">
        <f>B362+1</f>
        <v>44545</v>
      </c>
      <c r="C363" s="254">
        <v>50</v>
      </c>
      <c r="D363" s="176">
        <v>243.44</v>
      </c>
      <c r="E363" s="176">
        <v>540</v>
      </c>
      <c r="F363" s="176">
        <v>50</v>
      </c>
      <c r="G363" s="4">
        <f>SUM(C363:F363)</f>
        <v>883.44</v>
      </c>
      <c r="H363" s="176">
        <v>18</v>
      </c>
      <c r="I363" s="176">
        <v>6</v>
      </c>
      <c r="J363" s="177">
        <v>50</v>
      </c>
    </row>
    <row r="364" spans="2:10" ht="15" x14ac:dyDescent="0.2">
      <c r="B364" s="304">
        <f>B363+1</f>
        <v>44546</v>
      </c>
      <c r="C364" s="254">
        <v>150</v>
      </c>
      <c r="D364" s="176">
        <v>294.89</v>
      </c>
      <c r="E364" s="176">
        <v>929.31</v>
      </c>
      <c r="F364" s="176">
        <v>128.62</v>
      </c>
      <c r="G364" s="4">
        <f>SUM(C364:F364)</f>
        <v>1502.8199999999997</v>
      </c>
      <c r="H364" s="176">
        <v>24</v>
      </c>
      <c r="I364" s="176">
        <v>5</v>
      </c>
      <c r="J364" s="177">
        <v>120</v>
      </c>
    </row>
    <row r="365" spans="2:10" ht="16" thickBot="1" x14ac:dyDescent="0.25">
      <c r="B365" s="304">
        <f>B364+1</f>
        <v>44547</v>
      </c>
      <c r="C365" s="254">
        <v>50</v>
      </c>
      <c r="D365" s="176">
        <v>407.71</v>
      </c>
      <c r="E365" s="176">
        <v>349.31</v>
      </c>
      <c r="F365" s="176">
        <v>120</v>
      </c>
      <c r="G365" s="4">
        <f>SUM(C365:F365)</f>
        <v>927.02</v>
      </c>
      <c r="H365" s="176">
        <v>16</v>
      </c>
      <c r="I365" s="176">
        <v>8</v>
      </c>
      <c r="J365" s="177">
        <v>120</v>
      </c>
    </row>
    <row r="366" spans="2:10" x14ac:dyDescent="0.15">
      <c r="B366" s="488"/>
      <c r="C366" s="508">
        <f>SUM(C361:C365)</f>
        <v>500</v>
      </c>
      <c r="D366" s="508">
        <f t="shared" ref="D366:I366" si="75">SUM(D361:D365)</f>
        <v>1275.52</v>
      </c>
      <c r="E366" s="508">
        <f t="shared" si="75"/>
        <v>2966.5499999999997</v>
      </c>
      <c r="F366" s="508">
        <f t="shared" si="75"/>
        <v>468.62</v>
      </c>
      <c r="G366" s="508">
        <f t="shared" si="75"/>
        <v>5210.6900000000005</v>
      </c>
      <c r="H366" s="506">
        <f t="shared" si="75"/>
        <v>89</v>
      </c>
      <c r="I366" s="506">
        <f t="shared" si="75"/>
        <v>25</v>
      </c>
      <c r="J366" s="510">
        <f>SUM(J361:J365)</f>
        <v>460</v>
      </c>
    </row>
    <row r="367" spans="2:10" ht="14" thickBot="1" x14ac:dyDescent="0.2">
      <c r="B367" s="434"/>
      <c r="C367" s="509"/>
      <c r="D367" s="509"/>
      <c r="E367" s="509"/>
      <c r="F367" s="509"/>
      <c r="G367" s="509"/>
      <c r="H367" s="507"/>
      <c r="I367" s="507"/>
      <c r="J367" s="511"/>
    </row>
    <row r="368" spans="2:10" ht="15" x14ac:dyDescent="0.2">
      <c r="B368" s="304">
        <f>B365+3</f>
        <v>44550</v>
      </c>
      <c r="C368" s="255"/>
      <c r="D368" s="255"/>
      <c r="E368" s="255"/>
      <c r="F368" s="255"/>
      <c r="G368" s="255">
        <f>SUM(C368:F368)</f>
        <v>0</v>
      </c>
      <c r="H368" s="255"/>
      <c r="I368" s="255"/>
      <c r="J368" s="299"/>
    </row>
    <row r="369" spans="2:10" ht="15" x14ac:dyDescent="0.2">
      <c r="B369" s="304">
        <f>B368+1</f>
        <v>44551</v>
      </c>
      <c r="C369" s="255"/>
      <c r="D369" s="255"/>
      <c r="E369" s="255"/>
      <c r="F369" s="255"/>
      <c r="G369" s="255">
        <f>SUM(C369:F369)</f>
        <v>0</v>
      </c>
      <c r="H369" s="255"/>
      <c r="I369" s="255"/>
      <c r="J369" s="299"/>
    </row>
    <row r="370" spans="2:10" ht="15" x14ac:dyDescent="0.2">
      <c r="B370" s="304">
        <f>B369+1</f>
        <v>44552</v>
      </c>
      <c r="C370" s="255"/>
      <c r="D370" s="255"/>
      <c r="E370" s="255"/>
      <c r="F370" s="255"/>
      <c r="G370" s="255">
        <f t="shared" ref="G370:G372" si="76">SUM(C370:F370)</f>
        <v>0</v>
      </c>
      <c r="H370" s="255"/>
      <c r="I370" s="255"/>
      <c r="J370" s="299"/>
    </row>
    <row r="371" spans="2:10" ht="15" x14ac:dyDescent="0.2">
      <c r="B371" s="304">
        <f>B370+1</f>
        <v>44553</v>
      </c>
      <c r="C371" s="255"/>
      <c r="D371" s="178"/>
      <c r="E371" s="178"/>
      <c r="F371" s="178"/>
      <c r="G371" s="70">
        <f t="shared" si="76"/>
        <v>0</v>
      </c>
      <c r="H371" s="178"/>
      <c r="I371" s="178"/>
      <c r="J371" s="179"/>
    </row>
    <row r="372" spans="2:10" ht="16" thickBot="1" x14ac:dyDescent="0.25">
      <c r="B372" s="304">
        <f>B371+1</f>
        <v>44554</v>
      </c>
      <c r="C372" s="255"/>
      <c r="D372" s="178"/>
      <c r="E372" s="178"/>
      <c r="F372" s="178"/>
      <c r="G372" s="70">
        <f t="shared" si="76"/>
        <v>0</v>
      </c>
      <c r="H372" s="178"/>
      <c r="I372" s="178"/>
      <c r="J372" s="179"/>
    </row>
    <row r="373" spans="2:10" x14ac:dyDescent="0.15">
      <c r="B373" s="488"/>
      <c r="C373" s="508">
        <f t="shared" ref="C373:J373" si="77">SUM(C368:C372)</f>
        <v>0</v>
      </c>
      <c r="D373" s="508">
        <f t="shared" si="77"/>
        <v>0</v>
      </c>
      <c r="E373" s="508">
        <f t="shared" si="77"/>
        <v>0</v>
      </c>
      <c r="F373" s="508">
        <f t="shared" si="77"/>
        <v>0</v>
      </c>
      <c r="G373" s="508">
        <f t="shared" si="77"/>
        <v>0</v>
      </c>
      <c r="H373" s="506">
        <f t="shared" si="77"/>
        <v>0</v>
      </c>
      <c r="I373" s="506">
        <f t="shared" si="77"/>
        <v>0</v>
      </c>
      <c r="J373" s="510">
        <f t="shared" si="77"/>
        <v>0</v>
      </c>
    </row>
    <row r="374" spans="2:10" ht="14" thickBot="1" x14ac:dyDescent="0.2">
      <c r="B374" s="434"/>
      <c r="C374" s="509"/>
      <c r="D374" s="509"/>
      <c r="E374" s="509"/>
      <c r="F374" s="509"/>
      <c r="G374" s="509"/>
      <c r="H374" s="507"/>
      <c r="I374" s="507"/>
      <c r="J374" s="511"/>
    </row>
    <row r="375" spans="2:10" ht="15" x14ac:dyDescent="0.2">
      <c r="B375" s="304">
        <f>B372+3</f>
        <v>44557</v>
      </c>
      <c r="C375" s="255"/>
      <c r="D375" s="178"/>
      <c r="E375" s="178"/>
      <c r="F375" s="178"/>
      <c r="G375" s="78">
        <f>SUM(C375:F375)</f>
        <v>0</v>
      </c>
      <c r="H375" s="178"/>
      <c r="I375" s="178"/>
      <c r="J375" s="179"/>
    </row>
    <row r="376" spans="2:10" ht="15" x14ac:dyDescent="0.2">
      <c r="B376" s="304">
        <f>B375+1</f>
        <v>44558</v>
      </c>
      <c r="C376" s="255"/>
      <c r="D376" s="178"/>
      <c r="E376" s="178"/>
      <c r="F376" s="178"/>
      <c r="G376" s="78">
        <f t="shared" ref="G376" si="78">SUM(C376:F376)</f>
        <v>0</v>
      </c>
      <c r="H376" s="178"/>
      <c r="I376" s="178"/>
      <c r="J376" s="179"/>
    </row>
    <row r="377" spans="2:10" ht="15" x14ac:dyDescent="0.2">
      <c r="B377" s="304">
        <f t="shared" ref="B377:B379" si="79">B376+1</f>
        <v>44559</v>
      </c>
      <c r="C377" s="255"/>
      <c r="D377" s="178"/>
      <c r="E377" s="178"/>
      <c r="F377" s="178"/>
      <c r="G377" s="78"/>
      <c r="H377" s="178"/>
      <c r="I377" s="178"/>
      <c r="J377" s="179"/>
    </row>
    <row r="378" spans="2:10" ht="15" x14ac:dyDescent="0.2">
      <c r="B378" s="304">
        <f t="shared" si="79"/>
        <v>44560</v>
      </c>
      <c r="C378" s="255"/>
      <c r="D378" s="178"/>
      <c r="E378" s="178"/>
      <c r="F378" s="178"/>
      <c r="G378" s="78">
        <f>SUM(C378:F378)</f>
        <v>0</v>
      </c>
      <c r="H378" s="178"/>
      <c r="I378" s="178"/>
      <c r="J378" s="179"/>
    </row>
    <row r="379" spans="2:10" ht="16" thickBot="1" x14ac:dyDescent="0.25">
      <c r="B379" s="304">
        <f t="shared" si="79"/>
        <v>44561</v>
      </c>
      <c r="C379" s="255"/>
      <c r="D379" s="178"/>
      <c r="E379" s="178"/>
      <c r="F379" s="178"/>
      <c r="G379" s="78">
        <f t="shared" ref="G379" si="80">SUM(C379:F379)</f>
        <v>0</v>
      </c>
      <c r="H379" s="178"/>
      <c r="I379" s="178"/>
      <c r="J379" s="179"/>
    </row>
    <row r="380" spans="2:10" ht="15" x14ac:dyDescent="0.15">
      <c r="B380" s="256"/>
      <c r="C380" s="508">
        <f t="shared" ref="C380:J380" si="81">SUM(C375:C379)</f>
        <v>0</v>
      </c>
      <c r="D380" s="508">
        <f t="shared" si="81"/>
        <v>0</v>
      </c>
      <c r="E380" s="508">
        <f t="shared" si="81"/>
        <v>0</v>
      </c>
      <c r="F380" s="508">
        <f t="shared" si="81"/>
        <v>0</v>
      </c>
      <c r="G380" s="508">
        <f t="shared" si="81"/>
        <v>0</v>
      </c>
      <c r="H380" s="506">
        <f t="shared" si="81"/>
        <v>0</v>
      </c>
      <c r="I380" s="506">
        <f t="shared" si="81"/>
        <v>0</v>
      </c>
      <c r="J380" s="510">
        <f t="shared" si="81"/>
        <v>0</v>
      </c>
    </row>
    <row r="381" spans="2:10" ht="16" thickBot="1" x14ac:dyDescent="0.2">
      <c r="B381" s="257"/>
      <c r="C381" s="509"/>
      <c r="D381" s="509"/>
      <c r="E381" s="509"/>
      <c r="F381" s="509"/>
      <c r="G381" s="509"/>
      <c r="H381" s="507"/>
      <c r="I381" s="507"/>
      <c r="J381" s="511"/>
    </row>
  </sheetData>
  <mergeCells count="538">
    <mergeCell ref="M88:N88"/>
    <mergeCell ref="M97:N97"/>
    <mergeCell ref="M106:N106"/>
    <mergeCell ref="M6:N6"/>
    <mergeCell ref="M15:N15"/>
    <mergeCell ref="M23:N23"/>
    <mergeCell ref="M32:N32"/>
    <mergeCell ref="M42:N42"/>
    <mergeCell ref="M51:N51"/>
    <mergeCell ref="M60:N60"/>
    <mergeCell ref="M70:N70"/>
    <mergeCell ref="M79:N79"/>
    <mergeCell ref="C380:C381"/>
    <mergeCell ref="D380:D381"/>
    <mergeCell ref="E380:E381"/>
    <mergeCell ref="F380:F381"/>
    <mergeCell ref="G380:G381"/>
    <mergeCell ref="H380:H381"/>
    <mergeCell ref="I380:I381"/>
    <mergeCell ref="J380:J381"/>
    <mergeCell ref="H366:H367"/>
    <mergeCell ref="I366:I367"/>
    <mergeCell ref="J366:J367"/>
    <mergeCell ref="I373:I374"/>
    <mergeCell ref="J373:J374"/>
    <mergeCell ref="B373:B374"/>
    <mergeCell ref="C373:C374"/>
    <mergeCell ref="D373:D374"/>
    <mergeCell ref="E373:E374"/>
    <mergeCell ref="F373:F374"/>
    <mergeCell ref="G373:G374"/>
    <mergeCell ref="H373:H374"/>
    <mergeCell ref="B366:B367"/>
    <mergeCell ref="C366:C367"/>
    <mergeCell ref="D366:D367"/>
    <mergeCell ref="E366:E367"/>
    <mergeCell ref="F366:F367"/>
    <mergeCell ref="G366:G367"/>
    <mergeCell ref="B359:B360"/>
    <mergeCell ref="C359:C360"/>
    <mergeCell ref="D359:D360"/>
    <mergeCell ref="E359:E360"/>
    <mergeCell ref="F359:F360"/>
    <mergeCell ref="G359:G360"/>
    <mergeCell ref="H359:H360"/>
    <mergeCell ref="I359:I360"/>
    <mergeCell ref="J359:J360"/>
    <mergeCell ref="B352:B353"/>
    <mergeCell ref="C352:C353"/>
    <mergeCell ref="D352:D353"/>
    <mergeCell ref="E352:E353"/>
    <mergeCell ref="F352:F353"/>
    <mergeCell ref="G352:G353"/>
    <mergeCell ref="H352:H353"/>
    <mergeCell ref="I352:I353"/>
    <mergeCell ref="J352:J353"/>
    <mergeCell ref="H343:H344"/>
    <mergeCell ref="I343:I344"/>
    <mergeCell ref="J343:J344"/>
    <mergeCell ref="B347:B348"/>
    <mergeCell ref="C347:C348"/>
    <mergeCell ref="D347:D348"/>
    <mergeCell ref="E347:E348"/>
    <mergeCell ref="F347:F348"/>
    <mergeCell ref="G347:G348"/>
    <mergeCell ref="H347:H348"/>
    <mergeCell ref="B343:B344"/>
    <mergeCell ref="C343:C344"/>
    <mergeCell ref="D343:D344"/>
    <mergeCell ref="E343:E344"/>
    <mergeCell ref="F343:F344"/>
    <mergeCell ref="G343:G344"/>
    <mergeCell ref="I347:I348"/>
    <mergeCell ref="J347:J348"/>
    <mergeCell ref="B336:B337"/>
    <mergeCell ref="C336:C337"/>
    <mergeCell ref="D336:D337"/>
    <mergeCell ref="E336:E337"/>
    <mergeCell ref="F336:F337"/>
    <mergeCell ref="G336:G337"/>
    <mergeCell ref="H336:H337"/>
    <mergeCell ref="I336:I337"/>
    <mergeCell ref="J336:J337"/>
    <mergeCell ref="B329:B330"/>
    <mergeCell ref="C329:C330"/>
    <mergeCell ref="D329:D330"/>
    <mergeCell ref="E329:E330"/>
    <mergeCell ref="F329:F330"/>
    <mergeCell ref="G329:G330"/>
    <mergeCell ref="H329:H330"/>
    <mergeCell ref="I329:I330"/>
    <mergeCell ref="J329:J330"/>
    <mergeCell ref="H315:H316"/>
    <mergeCell ref="I315:I316"/>
    <mergeCell ref="J315:J316"/>
    <mergeCell ref="B322:B323"/>
    <mergeCell ref="C322:C323"/>
    <mergeCell ref="D322:D323"/>
    <mergeCell ref="E322:E323"/>
    <mergeCell ref="F322:F323"/>
    <mergeCell ref="G322:G323"/>
    <mergeCell ref="H322:H323"/>
    <mergeCell ref="B315:B316"/>
    <mergeCell ref="C315:C316"/>
    <mergeCell ref="D315:D316"/>
    <mergeCell ref="E315:E316"/>
    <mergeCell ref="F315:F316"/>
    <mergeCell ref="G315:G316"/>
    <mergeCell ref="I322:I323"/>
    <mergeCell ref="J322:J323"/>
    <mergeCell ref="B308:B309"/>
    <mergeCell ref="C308:C309"/>
    <mergeCell ref="D308:D309"/>
    <mergeCell ref="E308:E309"/>
    <mergeCell ref="F308:F309"/>
    <mergeCell ref="G308:G309"/>
    <mergeCell ref="H308:H309"/>
    <mergeCell ref="I308:I309"/>
    <mergeCell ref="J308:J309"/>
    <mergeCell ref="B301:B302"/>
    <mergeCell ref="C301:C302"/>
    <mergeCell ref="D301:D302"/>
    <mergeCell ref="E301:E302"/>
    <mergeCell ref="F301:F302"/>
    <mergeCell ref="G301:G302"/>
    <mergeCell ref="H301:H302"/>
    <mergeCell ref="I301:I302"/>
    <mergeCell ref="J301:J302"/>
    <mergeCell ref="H287:H288"/>
    <mergeCell ref="I287:I288"/>
    <mergeCell ref="J287:J288"/>
    <mergeCell ref="B294:B295"/>
    <mergeCell ref="C294:C295"/>
    <mergeCell ref="D294:D295"/>
    <mergeCell ref="E294:E295"/>
    <mergeCell ref="F294:F295"/>
    <mergeCell ref="G294:G295"/>
    <mergeCell ref="H294:H295"/>
    <mergeCell ref="B287:B288"/>
    <mergeCell ref="C287:C288"/>
    <mergeCell ref="D287:D288"/>
    <mergeCell ref="E287:E288"/>
    <mergeCell ref="F287:F288"/>
    <mergeCell ref="G287:G288"/>
    <mergeCell ref="I294:I295"/>
    <mergeCell ref="J294:J295"/>
    <mergeCell ref="B284:B285"/>
    <mergeCell ref="C284:C285"/>
    <mergeCell ref="D284:D285"/>
    <mergeCell ref="E284:E285"/>
    <mergeCell ref="F284:F285"/>
    <mergeCell ref="G284:G285"/>
    <mergeCell ref="H284:H285"/>
    <mergeCell ref="I284:I285"/>
    <mergeCell ref="J284:J285"/>
    <mergeCell ref="B278:B279"/>
    <mergeCell ref="C278:C279"/>
    <mergeCell ref="D278:D279"/>
    <mergeCell ref="E278:E279"/>
    <mergeCell ref="F278:F279"/>
    <mergeCell ref="G278:G279"/>
    <mergeCell ref="H278:H279"/>
    <mergeCell ref="I278:I279"/>
    <mergeCell ref="J278:J279"/>
    <mergeCell ref="H264:H265"/>
    <mergeCell ref="I264:I265"/>
    <mergeCell ref="J264:J265"/>
    <mergeCell ref="B271:B272"/>
    <mergeCell ref="C271:C272"/>
    <mergeCell ref="D271:D272"/>
    <mergeCell ref="E271:E272"/>
    <mergeCell ref="F271:F272"/>
    <mergeCell ref="G271:G272"/>
    <mergeCell ref="H271:H272"/>
    <mergeCell ref="B264:B265"/>
    <mergeCell ref="C264:C265"/>
    <mergeCell ref="D264:D265"/>
    <mergeCell ref="E264:E265"/>
    <mergeCell ref="F264:F265"/>
    <mergeCell ref="G264:G265"/>
    <mergeCell ref="I271:I272"/>
    <mergeCell ref="J271:J272"/>
    <mergeCell ref="B257:B258"/>
    <mergeCell ref="C257:C258"/>
    <mergeCell ref="D257:D258"/>
    <mergeCell ref="E257:E258"/>
    <mergeCell ref="F257:F258"/>
    <mergeCell ref="G257:G258"/>
    <mergeCell ref="H257:H258"/>
    <mergeCell ref="I257:I258"/>
    <mergeCell ref="J257:J258"/>
    <mergeCell ref="B252:B253"/>
    <mergeCell ref="C252:C253"/>
    <mergeCell ref="D252:D253"/>
    <mergeCell ref="E252:E253"/>
    <mergeCell ref="F252:F253"/>
    <mergeCell ref="G252:G253"/>
    <mergeCell ref="H252:H253"/>
    <mergeCell ref="I252:I253"/>
    <mergeCell ref="J252:J253"/>
    <mergeCell ref="H241:H242"/>
    <mergeCell ref="I241:I242"/>
    <mergeCell ref="J241:J242"/>
    <mergeCell ref="B248:B249"/>
    <mergeCell ref="C248:C249"/>
    <mergeCell ref="D248:D249"/>
    <mergeCell ref="E248:E249"/>
    <mergeCell ref="F248:F249"/>
    <mergeCell ref="G248:G249"/>
    <mergeCell ref="H248:H249"/>
    <mergeCell ref="B241:B242"/>
    <mergeCell ref="C241:C242"/>
    <mergeCell ref="D241:D242"/>
    <mergeCell ref="E241:E242"/>
    <mergeCell ref="F241:F242"/>
    <mergeCell ref="G241:G242"/>
    <mergeCell ref="I248:I249"/>
    <mergeCell ref="J248:J249"/>
    <mergeCell ref="B234:B235"/>
    <mergeCell ref="C234:C235"/>
    <mergeCell ref="D234:D235"/>
    <mergeCell ref="E234:E235"/>
    <mergeCell ref="F234:F235"/>
    <mergeCell ref="G234:G235"/>
    <mergeCell ref="H234:H235"/>
    <mergeCell ref="I234:I235"/>
    <mergeCell ref="J234:J235"/>
    <mergeCell ref="B227:B228"/>
    <mergeCell ref="C227:C228"/>
    <mergeCell ref="D227:D228"/>
    <mergeCell ref="E227:E228"/>
    <mergeCell ref="F227:F228"/>
    <mergeCell ref="G227:G228"/>
    <mergeCell ref="H227:H228"/>
    <mergeCell ref="I227:I228"/>
    <mergeCell ref="J227:J228"/>
    <mergeCell ref="H213:H214"/>
    <mergeCell ref="I213:I214"/>
    <mergeCell ref="J213:J214"/>
    <mergeCell ref="B220:B221"/>
    <mergeCell ref="C220:C221"/>
    <mergeCell ref="D220:D221"/>
    <mergeCell ref="E220:E221"/>
    <mergeCell ref="F220:F221"/>
    <mergeCell ref="G220:G221"/>
    <mergeCell ref="H220:H221"/>
    <mergeCell ref="B213:B214"/>
    <mergeCell ref="C213:C214"/>
    <mergeCell ref="D213:D214"/>
    <mergeCell ref="E213:E214"/>
    <mergeCell ref="F213:F214"/>
    <mergeCell ref="G213:G214"/>
    <mergeCell ref="I220:I221"/>
    <mergeCell ref="J220:J221"/>
    <mergeCell ref="B206:B207"/>
    <mergeCell ref="C206:C207"/>
    <mergeCell ref="D206:D207"/>
    <mergeCell ref="E206:E207"/>
    <mergeCell ref="F206:F207"/>
    <mergeCell ref="G206:G207"/>
    <mergeCell ref="H206:H207"/>
    <mergeCell ref="I206:I207"/>
    <mergeCell ref="J206:J207"/>
    <mergeCell ref="B199:B200"/>
    <mergeCell ref="C199:C200"/>
    <mergeCell ref="D199:D200"/>
    <mergeCell ref="E199:E200"/>
    <mergeCell ref="F199:F200"/>
    <mergeCell ref="G199:G200"/>
    <mergeCell ref="H199:H200"/>
    <mergeCell ref="I199:I200"/>
    <mergeCell ref="J199:J200"/>
    <mergeCell ref="H188:H189"/>
    <mergeCell ref="I188:I189"/>
    <mergeCell ref="J188:J189"/>
    <mergeCell ref="B192:B193"/>
    <mergeCell ref="C192:C193"/>
    <mergeCell ref="D192:D193"/>
    <mergeCell ref="E192:E193"/>
    <mergeCell ref="F192:F193"/>
    <mergeCell ref="G192:G193"/>
    <mergeCell ref="H192:H193"/>
    <mergeCell ref="B188:B189"/>
    <mergeCell ref="C188:C189"/>
    <mergeCell ref="D188:D189"/>
    <mergeCell ref="E188:E189"/>
    <mergeCell ref="F188:F189"/>
    <mergeCell ref="G188:G189"/>
    <mergeCell ref="I192:I193"/>
    <mergeCell ref="J192:J193"/>
    <mergeCell ref="B183:B184"/>
    <mergeCell ref="C183:C184"/>
    <mergeCell ref="D183:D184"/>
    <mergeCell ref="E183:E184"/>
    <mergeCell ref="F183:F184"/>
    <mergeCell ref="G183:G184"/>
    <mergeCell ref="H183:H184"/>
    <mergeCell ref="I183:I184"/>
    <mergeCell ref="J183:J184"/>
    <mergeCell ref="B176:B177"/>
    <mergeCell ref="C176:C177"/>
    <mergeCell ref="D176:D177"/>
    <mergeCell ref="E176:E177"/>
    <mergeCell ref="F176:F177"/>
    <mergeCell ref="G176:G177"/>
    <mergeCell ref="H176:H177"/>
    <mergeCell ref="I176:I177"/>
    <mergeCell ref="J176:J177"/>
    <mergeCell ref="H162:H163"/>
    <mergeCell ref="I162:I163"/>
    <mergeCell ref="J162:J163"/>
    <mergeCell ref="B169:B170"/>
    <mergeCell ref="C169:C170"/>
    <mergeCell ref="D169:D170"/>
    <mergeCell ref="E169:E170"/>
    <mergeCell ref="F169:F170"/>
    <mergeCell ref="G169:G170"/>
    <mergeCell ref="H169:H170"/>
    <mergeCell ref="B162:B163"/>
    <mergeCell ref="C162:C163"/>
    <mergeCell ref="D162:D163"/>
    <mergeCell ref="E162:E163"/>
    <mergeCell ref="F162:F163"/>
    <mergeCell ref="G162:G163"/>
    <mergeCell ref="I169:I170"/>
    <mergeCell ref="J169:J170"/>
    <mergeCell ref="B156:B157"/>
    <mergeCell ref="C156:C157"/>
    <mergeCell ref="D156:D157"/>
    <mergeCell ref="E156:E157"/>
    <mergeCell ref="F156:F157"/>
    <mergeCell ref="G156:G157"/>
    <mergeCell ref="H156:H157"/>
    <mergeCell ref="I156:I157"/>
    <mergeCell ref="J156:J157"/>
    <mergeCell ref="B153:B154"/>
    <mergeCell ref="C153:C154"/>
    <mergeCell ref="D153:D154"/>
    <mergeCell ref="E153:E154"/>
    <mergeCell ref="F153:F154"/>
    <mergeCell ref="G153:G154"/>
    <mergeCell ref="H153:H154"/>
    <mergeCell ref="I153:I154"/>
    <mergeCell ref="J153:J154"/>
    <mergeCell ref="H139:H140"/>
    <mergeCell ref="I139:I140"/>
    <mergeCell ref="J139:J140"/>
    <mergeCell ref="B146:B147"/>
    <mergeCell ref="C146:C147"/>
    <mergeCell ref="D146:D147"/>
    <mergeCell ref="E146:E147"/>
    <mergeCell ref="F146:F147"/>
    <mergeCell ref="G146:G147"/>
    <mergeCell ref="H146:H147"/>
    <mergeCell ref="B139:B140"/>
    <mergeCell ref="C139:C140"/>
    <mergeCell ref="D139:D140"/>
    <mergeCell ref="E139:E140"/>
    <mergeCell ref="F139:F140"/>
    <mergeCell ref="G139:G140"/>
    <mergeCell ref="I146:I147"/>
    <mergeCell ref="J146:J147"/>
    <mergeCell ref="B132:B133"/>
    <mergeCell ref="C132:C133"/>
    <mergeCell ref="D132:D133"/>
    <mergeCell ref="E132:E133"/>
    <mergeCell ref="F132:F133"/>
    <mergeCell ref="G132:G133"/>
    <mergeCell ref="H132:H133"/>
    <mergeCell ref="I132:I133"/>
    <mergeCell ref="J132:J133"/>
    <mergeCell ref="J118:J119"/>
    <mergeCell ref="C125:C126"/>
    <mergeCell ref="D125:D126"/>
    <mergeCell ref="E125:E126"/>
    <mergeCell ref="F125:F126"/>
    <mergeCell ref="G125:G126"/>
    <mergeCell ref="H125:H126"/>
    <mergeCell ref="I125:I126"/>
    <mergeCell ref="J125:J126"/>
    <mergeCell ref="J104:J105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J111:J112"/>
    <mergeCell ref="B104:B105"/>
    <mergeCell ref="C104:C105"/>
    <mergeCell ref="D104:D105"/>
    <mergeCell ref="E104:E105"/>
    <mergeCell ref="F104:F105"/>
    <mergeCell ref="G104:G105"/>
    <mergeCell ref="H104:H105"/>
    <mergeCell ref="I104:I105"/>
    <mergeCell ref="B118:B119"/>
    <mergeCell ref="C118:C119"/>
    <mergeCell ref="D118:D119"/>
    <mergeCell ref="E118:E119"/>
    <mergeCell ref="F118:F119"/>
    <mergeCell ref="G118:G119"/>
    <mergeCell ref="H118:H119"/>
    <mergeCell ref="I118:I119"/>
    <mergeCell ref="H93:H94"/>
    <mergeCell ref="I93:I94"/>
    <mergeCell ref="J93:J94"/>
    <mergeCell ref="B97:B98"/>
    <mergeCell ref="C97:C98"/>
    <mergeCell ref="D97:D98"/>
    <mergeCell ref="E97:E98"/>
    <mergeCell ref="F97:F98"/>
    <mergeCell ref="G97:G98"/>
    <mergeCell ref="H97:H98"/>
    <mergeCell ref="B93:B94"/>
    <mergeCell ref="C93:C94"/>
    <mergeCell ref="D93:D94"/>
    <mergeCell ref="E93:E94"/>
    <mergeCell ref="F93:F94"/>
    <mergeCell ref="G93:G94"/>
    <mergeCell ref="I97:I98"/>
    <mergeCell ref="J97:J98"/>
    <mergeCell ref="B88:B89"/>
    <mergeCell ref="C88:C89"/>
    <mergeCell ref="D88:D89"/>
    <mergeCell ref="E88:E89"/>
    <mergeCell ref="F88:F89"/>
    <mergeCell ref="G88:G89"/>
    <mergeCell ref="H88:H89"/>
    <mergeCell ref="I88:I89"/>
    <mergeCell ref="J88:J89"/>
    <mergeCell ref="B81:B82"/>
    <mergeCell ref="C81:C82"/>
    <mergeCell ref="D81:D82"/>
    <mergeCell ref="E81:E82"/>
    <mergeCell ref="F81:F82"/>
    <mergeCell ref="G81:G82"/>
    <mergeCell ref="H81:H82"/>
    <mergeCell ref="I81:I82"/>
    <mergeCell ref="J81:J82"/>
    <mergeCell ref="H67:H68"/>
    <mergeCell ref="I67:I68"/>
    <mergeCell ref="J67:J68"/>
    <mergeCell ref="B74:B75"/>
    <mergeCell ref="C74:C75"/>
    <mergeCell ref="D74:D75"/>
    <mergeCell ref="E74:E75"/>
    <mergeCell ref="F74:F75"/>
    <mergeCell ref="G74:G75"/>
    <mergeCell ref="H74:H75"/>
    <mergeCell ref="B67:B68"/>
    <mergeCell ref="C67:C68"/>
    <mergeCell ref="D67:D68"/>
    <mergeCell ref="E67:E68"/>
    <mergeCell ref="F67:F68"/>
    <mergeCell ref="G67:G68"/>
    <mergeCell ref="I74:I75"/>
    <mergeCell ref="J74:J75"/>
    <mergeCell ref="C60:C61"/>
    <mergeCell ref="D60:D61"/>
    <mergeCell ref="E60:E61"/>
    <mergeCell ref="F60:F61"/>
    <mergeCell ref="G60:G61"/>
    <mergeCell ref="H60:H61"/>
    <mergeCell ref="I60:I61"/>
    <mergeCell ref="J60:J61"/>
    <mergeCell ref="C53:C54"/>
    <mergeCell ref="D53:D54"/>
    <mergeCell ref="E53:E54"/>
    <mergeCell ref="F53:F54"/>
    <mergeCell ref="G53:G54"/>
    <mergeCell ref="H53:H54"/>
    <mergeCell ref="C46:C47"/>
    <mergeCell ref="D46:D47"/>
    <mergeCell ref="E46:E47"/>
    <mergeCell ref="F46:F47"/>
    <mergeCell ref="G46:G47"/>
    <mergeCell ref="H46:H47"/>
    <mergeCell ref="I46:I47"/>
    <mergeCell ref="J46:J47"/>
    <mergeCell ref="I53:I54"/>
    <mergeCell ref="J53:J54"/>
    <mergeCell ref="H32:H33"/>
    <mergeCell ref="I32:I33"/>
    <mergeCell ref="J32:J33"/>
    <mergeCell ref="B39:B40"/>
    <mergeCell ref="C39:C40"/>
    <mergeCell ref="D39:D40"/>
    <mergeCell ref="E39:E40"/>
    <mergeCell ref="F39:F40"/>
    <mergeCell ref="G39:G40"/>
    <mergeCell ref="H39:H40"/>
    <mergeCell ref="B32:B33"/>
    <mergeCell ref="C32:C33"/>
    <mergeCell ref="D32:D33"/>
    <mergeCell ref="E32:E33"/>
    <mergeCell ref="F32:F33"/>
    <mergeCell ref="G32:G33"/>
    <mergeCell ref="I39:I40"/>
    <mergeCell ref="J39:J40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H4:H5"/>
    <mergeCell ref="I4:I5"/>
    <mergeCell ref="J4:J5"/>
    <mergeCell ref="B11:B12"/>
    <mergeCell ref="C11:C12"/>
    <mergeCell ref="D11:D12"/>
    <mergeCell ref="E11:E12"/>
    <mergeCell ref="F11:F12"/>
    <mergeCell ref="G11:G12"/>
    <mergeCell ref="H11:H12"/>
    <mergeCell ref="B4:B5"/>
    <mergeCell ref="C4:C5"/>
    <mergeCell ref="D4:D5"/>
    <mergeCell ref="E4:E5"/>
    <mergeCell ref="F4:F5"/>
    <mergeCell ref="G4:G5"/>
    <mergeCell ref="I11:I12"/>
    <mergeCell ref="J11:J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A7D0-9265-AF4B-9F61-D282EDBB1896}">
  <sheetPr>
    <tabColor rgb="FF00B0F0"/>
  </sheetPr>
  <dimension ref="A1:O380"/>
  <sheetViews>
    <sheetView zoomScale="125" workbookViewId="0">
      <selection activeCell="R8" sqref="R8"/>
    </sheetView>
  </sheetViews>
  <sheetFormatPr baseColWidth="10" defaultRowHeight="13" x14ac:dyDescent="0.15"/>
  <cols>
    <col min="1" max="1" width="19.1640625" customWidth="1"/>
    <col min="12" max="12" width="13.6640625" customWidth="1"/>
    <col min="15" max="15" width="20.5" customWidth="1"/>
  </cols>
  <sheetData>
    <row r="1" spans="1:15" ht="22" thickBot="1" x14ac:dyDescent="0.3">
      <c r="A1" s="171" t="s">
        <v>2</v>
      </c>
      <c r="B1" s="171" t="s">
        <v>3</v>
      </c>
      <c r="C1" s="171" t="s">
        <v>4</v>
      </c>
      <c r="D1" s="171" t="s">
        <v>5</v>
      </c>
      <c r="E1" s="171" t="s">
        <v>6</v>
      </c>
      <c r="F1" s="171" t="s">
        <v>7</v>
      </c>
      <c r="G1" s="172" t="s">
        <v>0</v>
      </c>
      <c r="H1" s="171" t="s">
        <v>1</v>
      </c>
      <c r="I1" s="173" t="s">
        <v>8</v>
      </c>
      <c r="L1" s="361" t="s">
        <v>291</v>
      </c>
    </row>
    <row r="2" spans="1:15" ht="22" thickBot="1" x14ac:dyDescent="0.3">
      <c r="A2" s="352">
        <v>44564</v>
      </c>
      <c r="B2" s="42"/>
      <c r="C2" s="42"/>
      <c r="D2" s="42"/>
      <c r="E2" s="42"/>
      <c r="F2" s="43">
        <f>SUM(B2:E2)</f>
        <v>0</v>
      </c>
      <c r="G2" s="42"/>
      <c r="H2" s="42"/>
      <c r="I2" s="44"/>
      <c r="L2" s="361"/>
    </row>
    <row r="3" spans="1:15" ht="22" thickBot="1" x14ac:dyDescent="0.25">
      <c r="A3" s="352">
        <f t="shared" ref="A3:A20" si="0">A2+1</f>
        <v>44565</v>
      </c>
      <c r="B3" s="42"/>
      <c r="C3" s="42"/>
      <c r="D3" s="42"/>
      <c r="E3" s="42"/>
      <c r="F3" s="43">
        <f>SUM(B3:E3)</f>
        <v>0</v>
      </c>
      <c r="G3" s="42"/>
      <c r="H3" s="42"/>
      <c r="I3" s="44"/>
      <c r="L3" s="12"/>
      <c r="M3" s="613">
        <f>M4+N4</f>
        <v>110</v>
      </c>
      <c r="N3" s="614"/>
      <c r="O3" s="5"/>
    </row>
    <row r="4" spans="1:15" ht="20" thickBot="1" x14ac:dyDescent="0.3">
      <c r="A4" s="352">
        <f t="shared" si="0"/>
        <v>44566</v>
      </c>
      <c r="B4" s="42"/>
      <c r="C4" s="42"/>
      <c r="D4" s="42"/>
      <c r="E4" s="42"/>
      <c r="F4" s="43">
        <f>SUM(B4:E4)</f>
        <v>0</v>
      </c>
      <c r="G4" s="42"/>
      <c r="H4" s="42"/>
      <c r="I4" s="44"/>
      <c r="L4" s="12"/>
      <c r="M4" s="357">
        <f>SUM(M6:M10)</f>
        <v>104</v>
      </c>
      <c r="N4" s="357">
        <f>SUM(N6:N10)</f>
        <v>6</v>
      </c>
      <c r="O4" s="358">
        <f>SUM(O6:O10)</f>
        <v>69908.239999999991</v>
      </c>
    </row>
    <row r="5" spans="1:15" ht="15" x14ac:dyDescent="0.2">
      <c r="A5" s="352">
        <f t="shared" si="0"/>
        <v>44567</v>
      </c>
      <c r="B5" s="6">
        <v>50</v>
      </c>
      <c r="C5" s="6">
        <v>365.1</v>
      </c>
      <c r="D5" s="6">
        <v>1349.31</v>
      </c>
      <c r="E5" s="6">
        <v>50</v>
      </c>
      <c r="F5" s="8">
        <f>SUM(B5:E5)</f>
        <v>1814.4099999999999</v>
      </c>
      <c r="G5" s="6">
        <v>30</v>
      </c>
      <c r="H5" s="6">
        <v>9</v>
      </c>
      <c r="I5" s="7">
        <v>50</v>
      </c>
      <c r="L5" s="374" t="s">
        <v>258</v>
      </c>
      <c r="M5" s="359">
        <v>90</v>
      </c>
      <c r="N5" s="359">
        <v>70.69</v>
      </c>
      <c r="O5" s="5"/>
    </row>
    <row r="6" spans="1:15" ht="16" thickBot="1" x14ac:dyDescent="0.25">
      <c r="A6" s="352">
        <f t="shared" si="0"/>
        <v>44568</v>
      </c>
      <c r="B6" s="6">
        <v>0</v>
      </c>
      <c r="C6" s="6">
        <v>212.07</v>
      </c>
      <c r="D6" s="6">
        <v>1220</v>
      </c>
      <c r="E6" s="6">
        <v>0</v>
      </c>
      <c r="F6" s="8">
        <f>SUM(B6:E6)</f>
        <v>1432.07</v>
      </c>
      <c r="G6" s="6">
        <v>25</v>
      </c>
      <c r="H6" s="6">
        <v>3</v>
      </c>
      <c r="I6" s="7">
        <v>0</v>
      </c>
      <c r="L6" s="176" t="s">
        <v>10</v>
      </c>
      <c r="M6" s="176">
        <v>17</v>
      </c>
      <c r="N6" s="176">
        <v>1</v>
      </c>
      <c r="O6" s="360">
        <f>M6*$D$49+N6*$E$49</f>
        <v>11428.269999999999</v>
      </c>
    </row>
    <row r="7" spans="1:15" ht="15" x14ac:dyDescent="0.2">
      <c r="A7" s="580"/>
      <c r="B7" s="508">
        <f t="shared" ref="B7:I7" si="1">SUM(B2:B6)</f>
        <v>50</v>
      </c>
      <c r="C7" s="508">
        <f t="shared" si="1"/>
        <v>577.17000000000007</v>
      </c>
      <c r="D7" s="508">
        <f t="shared" si="1"/>
        <v>2569.31</v>
      </c>
      <c r="E7" s="508">
        <f t="shared" si="1"/>
        <v>50</v>
      </c>
      <c r="F7" s="554">
        <f t="shared" si="1"/>
        <v>3246.4799999999996</v>
      </c>
      <c r="G7" s="506">
        <f t="shared" si="1"/>
        <v>55</v>
      </c>
      <c r="H7" s="506">
        <f>SUM(H2:H6)</f>
        <v>12</v>
      </c>
      <c r="I7" s="556">
        <f t="shared" si="1"/>
        <v>50</v>
      </c>
      <c r="L7" s="176" t="s">
        <v>11</v>
      </c>
      <c r="M7" s="176">
        <v>25</v>
      </c>
      <c r="N7" s="176">
        <v>2</v>
      </c>
      <c r="O7" s="360">
        <f>M7*$D$49+N7*$E$49</f>
        <v>16832.75</v>
      </c>
    </row>
    <row r="8" spans="1:15" ht="16" thickBot="1" x14ac:dyDescent="0.25">
      <c r="A8" s="581"/>
      <c r="B8" s="509"/>
      <c r="C8" s="509"/>
      <c r="D8" s="509"/>
      <c r="E8" s="509"/>
      <c r="F8" s="555"/>
      <c r="G8" s="507"/>
      <c r="H8" s="507"/>
      <c r="I8" s="557"/>
      <c r="L8" s="176" t="s">
        <v>12</v>
      </c>
      <c r="M8" s="176">
        <v>31</v>
      </c>
      <c r="N8" s="176">
        <v>2</v>
      </c>
      <c r="O8" s="360">
        <f>M8*$D$49+N8*$E$49</f>
        <v>20848.609999999997</v>
      </c>
    </row>
    <row r="9" spans="1:15" ht="15" x14ac:dyDescent="0.2">
      <c r="A9" s="352">
        <f>A6+3</f>
        <v>44571</v>
      </c>
      <c r="B9" s="6">
        <v>69.31</v>
      </c>
      <c r="C9" s="6">
        <v>274.58</v>
      </c>
      <c r="D9" s="6">
        <v>469.31</v>
      </c>
      <c r="E9" s="6">
        <v>50</v>
      </c>
      <c r="F9" s="8">
        <f>SUM(B9:E9)</f>
        <v>863.2</v>
      </c>
      <c r="G9" s="6">
        <v>16</v>
      </c>
      <c r="H9" s="6">
        <v>5</v>
      </c>
      <c r="I9" s="7">
        <v>50</v>
      </c>
      <c r="L9" s="176" t="s">
        <v>13</v>
      </c>
      <c r="M9" s="176">
        <v>25</v>
      </c>
      <c r="N9" s="176">
        <v>1</v>
      </c>
      <c r="O9" s="360">
        <f>M9*$D$49+N9*$E$49</f>
        <v>16782.75</v>
      </c>
    </row>
    <row r="10" spans="1:15" ht="15" x14ac:dyDescent="0.2">
      <c r="A10" s="352">
        <f t="shared" si="0"/>
        <v>44572</v>
      </c>
      <c r="B10" s="176">
        <v>140</v>
      </c>
      <c r="C10" s="176">
        <v>124.23</v>
      </c>
      <c r="D10" s="176">
        <v>430</v>
      </c>
      <c r="E10" s="176">
        <v>50</v>
      </c>
      <c r="F10" s="8">
        <f>SUM(B10:E10)</f>
        <v>744.23</v>
      </c>
      <c r="G10" s="176">
        <v>13</v>
      </c>
      <c r="H10" s="176">
        <v>3</v>
      </c>
      <c r="I10" s="177">
        <v>50</v>
      </c>
      <c r="L10" s="176" t="s">
        <v>14</v>
      </c>
      <c r="M10" s="176">
        <v>6</v>
      </c>
      <c r="N10" s="176">
        <v>0</v>
      </c>
      <c r="O10" s="360">
        <f>M10*$D$49+N10*$E$49</f>
        <v>4015.8599999999997</v>
      </c>
    </row>
    <row r="11" spans="1:15" ht="16" thickBot="1" x14ac:dyDescent="0.25">
      <c r="A11" s="352">
        <f t="shared" si="0"/>
        <v>44573</v>
      </c>
      <c r="B11" s="176">
        <v>0</v>
      </c>
      <c r="C11" s="176">
        <v>77.8</v>
      </c>
      <c r="D11" s="176">
        <v>790</v>
      </c>
      <c r="E11" s="176">
        <v>120</v>
      </c>
      <c r="F11" s="8">
        <f>SUM(B11:E11)</f>
        <v>987.8</v>
      </c>
      <c r="G11" s="176">
        <v>19</v>
      </c>
      <c r="H11" s="176">
        <v>2</v>
      </c>
      <c r="I11" s="177">
        <v>120</v>
      </c>
    </row>
    <row r="12" spans="1:15" ht="22" thickBot="1" x14ac:dyDescent="0.25">
      <c r="A12" s="352">
        <f t="shared" si="0"/>
        <v>44574</v>
      </c>
      <c r="B12" s="176">
        <v>0</v>
      </c>
      <c r="C12" s="176">
        <v>253.48</v>
      </c>
      <c r="D12" s="176">
        <v>1168.6199999999999</v>
      </c>
      <c r="E12" s="176">
        <v>190</v>
      </c>
      <c r="F12" s="8">
        <f t="shared" ref="F12:F13" si="2">SUM(B12:E12)</f>
        <v>1612.1</v>
      </c>
      <c r="G12" s="176">
        <v>26</v>
      </c>
      <c r="H12" s="176">
        <v>4</v>
      </c>
      <c r="I12" s="177">
        <v>200</v>
      </c>
      <c r="L12" s="12"/>
      <c r="M12" s="613">
        <f>M13+N13</f>
        <v>78</v>
      </c>
      <c r="N12" s="614"/>
      <c r="O12" s="5"/>
    </row>
    <row r="13" spans="1:15" ht="20" thickBot="1" x14ac:dyDescent="0.3">
      <c r="A13" s="352">
        <f t="shared" si="0"/>
        <v>44575</v>
      </c>
      <c r="B13" s="176">
        <v>140</v>
      </c>
      <c r="C13" s="176">
        <v>70.69</v>
      </c>
      <c r="D13" s="176">
        <v>119.31</v>
      </c>
      <c r="E13" s="176">
        <v>50</v>
      </c>
      <c r="F13" s="8">
        <f t="shared" si="2"/>
        <v>380</v>
      </c>
      <c r="G13" s="176">
        <v>21</v>
      </c>
      <c r="H13" s="176">
        <v>1</v>
      </c>
      <c r="I13" s="177"/>
      <c r="L13" s="12"/>
      <c r="M13" s="357">
        <f>SUM(M15:M19)</f>
        <v>65</v>
      </c>
      <c r="N13" s="357">
        <f>SUM(N15:N19)</f>
        <v>13</v>
      </c>
      <c r="O13" s="358">
        <f>SUM(O15:O19)</f>
        <v>44155.15</v>
      </c>
    </row>
    <row r="14" spans="1:15" ht="15" x14ac:dyDescent="0.2">
      <c r="A14" s="580"/>
      <c r="B14" s="508">
        <f t="shared" ref="B14:I14" si="3">SUM(B9:B13)</f>
        <v>349.31</v>
      </c>
      <c r="C14" s="508">
        <f t="shared" si="3"/>
        <v>800.78</v>
      </c>
      <c r="D14" s="508">
        <f t="shared" si="3"/>
        <v>2977.24</v>
      </c>
      <c r="E14" s="508">
        <f>SUM(E9:E13)</f>
        <v>460</v>
      </c>
      <c r="F14" s="508">
        <f t="shared" si="3"/>
        <v>4587.33</v>
      </c>
      <c r="G14" s="506">
        <f t="shared" si="3"/>
        <v>95</v>
      </c>
      <c r="H14" s="506">
        <f t="shared" si="3"/>
        <v>15</v>
      </c>
      <c r="I14" s="556">
        <f t="shared" si="3"/>
        <v>420</v>
      </c>
      <c r="L14" s="374" t="s">
        <v>257</v>
      </c>
      <c r="M14" s="359">
        <v>90</v>
      </c>
      <c r="N14" s="359">
        <v>70.69</v>
      </c>
      <c r="O14" s="5"/>
    </row>
    <row r="15" spans="1:15" ht="16" thickBot="1" x14ac:dyDescent="0.25">
      <c r="A15" s="581"/>
      <c r="B15" s="537"/>
      <c r="C15" s="537"/>
      <c r="D15" s="537"/>
      <c r="E15" s="537"/>
      <c r="F15" s="509"/>
      <c r="G15" s="534"/>
      <c r="H15" s="534"/>
      <c r="I15" s="557"/>
      <c r="L15" s="176" t="s">
        <v>10</v>
      </c>
      <c r="M15" s="176">
        <v>17</v>
      </c>
      <c r="N15" s="176">
        <v>5</v>
      </c>
      <c r="O15" s="360">
        <f>M15*$D$49+N15*$E$49</f>
        <v>11628.269999999999</v>
      </c>
    </row>
    <row r="16" spans="1:15" ht="15" x14ac:dyDescent="0.2">
      <c r="A16" s="352">
        <f>A13+3</f>
        <v>44578</v>
      </c>
      <c r="B16" s="176">
        <v>190</v>
      </c>
      <c r="C16" s="176">
        <v>487.3</v>
      </c>
      <c r="D16" s="176">
        <v>807.93</v>
      </c>
      <c r="E16" s="176">
        <v>100</v>
      </c>
      <c r="F16" s="8">
        <f>SUM(B16:E16)</f>
        <v>1585.23</v>
      </c>
      <c r="G16" s="176">
        <v>26</v>
      </c>
      <c r="H16" s="176">
        <v>9</v>
      </c>
      <c r="I16" s="176">
        <v>110</v>
      </c>
      <c r="L16" s="176" t="s">
        <v>11</v>
      </c>
      <c r="M16" s="176">
        <v>23</v>
      </c>
      <c r="N16" s="176">
        <v>3</v>
      </c>
      <c r="O16" s="360">
        <f>M16*$D$49+N16*$E$49</f>
        <v>15544.13</v>
      </c>
    </row>
    <row r="17" spans="1:15" ht="15" x14ac:dyDescent="0.2">
      <c r="A17" s="352">
        <f t="shared" si="0"/>
        <v>44579</v>
      </c>
      <c r="B17" s="6">
        <v>50</v>
      </c>
      <c r="C17" s="6">
        <v>182.79</v>
      </c>
      <c r="D17" s="6">
        <v>658.62</v>
      </c>
      <c r="E17" s="6">
        <v>0</v>
      </c>
      <c r="F17" s="8">
        <f>SUM(B17:E17)</f>
        <v>891.41</v>
      </c>
      <c r="G17" s="6">
        <v>15</v>
      </c>
      <c r="H17" s="6">
        <v>3</v>
      </c>
      <c r="I17" s="7">
        <v>0</v>
      </c>
      <c r="L17" s="176" t="s">
        <v>12</v>
      </c>
      <c r="M17" s="176">
        <v>16</v>
      </c>
      <c r="N17" s="176">
        <v>3</v>
      </c>
      <c r="O17" s="360">
        <f>M17*$D$49+N17*$E$49</f>
        <v>10858.96</v>
      </c>
    </row>
    <row r="18" spans="1:15" ht="15" x14ac:dyDescent="0.2">
      <c r="A18" s="352">
        <f t="shared" si="0"/>
        <v>44580</v>
      </c>
      <c r="B18" s="176">
        <v>120</v>
      </c>
      <c r="C18" s="176">
        <v>160.62</v>
      </c>
      <c r="D18" s="176">
        <v>660</v>
      </c>
      <c r="E18" s="176">
        <v>50</v>
      </c>
      <c r="F18" s="8">
        <f>SUM(B18:E18)</f>
        <v>990.62</v>
      </c>
      <c r="G18" s="176">
        <v>19</v>
      </c>
      <c r="H18" s="176">
        <v>4</v>
      </c>
      <c r="I18" s="177">
        <v>50</v>
      </c>
      <c r="L18" s="176" t="s">
        <v>13</v>
      </c>
      <c r="M18" s="176">
        <v>9</v>
      </c>
      <c r="N18" s="176">
        <v>2</v>
      </c>
      <c r="O18" s="360">
        <f>M18*$D$49+N18*$E$49</f>
        <v>6123.7899999999991</v>
      </c>
    </row>
    <row r="19" spans="1:15" ht="16" thickBot="1" x14ac:dyDescent="0.25">
      <c r="A19" s="352">
        <f t="shared" si="0"/>
        <v>44581</v>
      </c>
      <c r="B19" s="176">
        <v>210</v>
      </c>
      <c r="C19" s="176">
        <v>182.79</v>
      </c>
      <c r="D19" s="176">
        <v>1198.6199999999999</v>
      </c>
      <c r="E19" s="176">
        <v>150</v>
      </c>
      <c r="F19" s="8">
        <f>SUM(B19:E19)</f>
        <v>1741.4099999999999</v>
      </c>
      <c r="G19" s="176">
        <v>27</v>
      </c>
      <c r="H19" s="176">
        <v>3</v>
      </c>
      <c r="I19" s="177">
        <v>150</v>
      </c>
    </row>
    <row r="20" spans="1:15" ht="22" thickBot="1" x14ac:dyDescent="0.25">
      <c r="A20" s="352">
        <f t="shared" si="0"/>
        <v>44582</v>
      </c>
      <c r="B20" s="176">
        <v>90</v>
      </c>
      <c r="C20" s="176">
        <v>236.33</v>
      </c>
      <c r="D20" s="176">
        <v>1190</v>
      </c>
      <c r="E20" s="176">
        <v>100</v>
      </c>
      <c r="F20" s="8">
        <f>SUM(B20:E20)</f>
        <v>1616.33</v>
      </c>
      <c r="G20" s="176">
        <v>25</v>
      </c>
      <c r="H20" s="176">
        <v>5</v>
      </c>
      <c r="I20" s="177">
        <v>100</v>
      </c>
      <c r="L20" s="12"/>
      <c r="M20" s="613">
        <f>M21+N21</f>
        <v>96</v>
      </c>
      <c r="N20" s="614"/>
      <c r="O20" s="5"/>
    </row>
    <row r="21" spans="1:15" ht="20" thickBot="1" x14ac:dyDescent="0.3">
      <c r="A21" s="580"/>
      <c r="B21" s="508">
        <f t="shared" ref="B21:I21" si="4">SUM(B16:B20)</f>
        <v>660</v>
      </c>
      <c r="C21" s="508">
        <f t="shared" si="4"/>
        <v>1249.83</v>
      </c>
      <c r="D21" s="508">
        <f t="shared" si="4"/>
        <v>4515.17</v>
      </c>
      <c r="E21" s="508">
        <f t="shared" si="4"/>
        <v>400</v>
      </c>
      <c r="F21" s="508">
        <f t="shared" si="4"/>
        <v>6825</v>
      </c>
      <c r="G21" s="506">
        <f t="shared" si="4"/>
        <v>112</v>
      </c>
      <c r="H21" s="506">
        <f t="shared" si="4"/>
        <v>24</v>
      </c>
      <c r="I21" s="508">
        <f t="shared" si="4"/>
        <v>410</v>
      </c>
      <c r="L21" s="5"/>
      <c r="M21" s="357">
        <f>SUM(M23:M27)</f>
        <v>83</v>
      </c>
      <c r="N21" s="357">
        <f>SUM(N23:N27)</f>
        <v>13</v>
      </c>
      <c r="O21" s="358">
        <f>SUM(O23:O27)</f>
        <v>358065.46</v>
      </c>
    </row>
    <row r="22" spans="1:15" ht="16" thickBot="1" x14ac:dyDescent="0.25">
      <c r="A22" s="581"/>
      <c r="B22" s="509"/>
      <c r="C22" s="509"/>
      <c r="D22" s="509"/>
      <c r="E22" s="509"/>
      <c r="F22" s="509"/>
      <c r="G22" s="507"/>
      <c r="H22" s="507"/>
      <c r="I22" s="509"/>
      <c r="L22" s="374" t="s">
        <v>253</v>
      </c>
      <c r="M22" s="362">
        <v>90</v>
      </c>
      <c r="N22" s="362">
        <v>70.69</v>
      </c>
      <c r="O22" s="5"/>
    </row>
    <row r="23" spans="1:15" ht="15" x14ac:dyDescent="0.2">
      <c r="A23" s="352">
        <f>A20+3</f>
        <v>44585</v>
      </c>
      <c r="B23" s="176">
        <v>0</v>
      </c>
      <c r="C23" s="176">
        <v>378.43</v>
      </c>
      <c r="D23" s="176">
        <v>608.62</v>
      </c>
      <c r="E23" s="176">
        <v>0</v>
      </c>
      <c r="F23" s="8">
        <f>SUM(B23:E23)</f>
        <v>987.05</v>
      </c>
      <c r="G23" s="176">
        <v>18</v>
      </c>
      <c r="H23" s="176">
        <v>8</v>
      </c>
      <c r="I23" s="177">
        <v>0</v>
      </c>
      <c r="L23" s="176" t="s">
        <v>10</v>
      </c>
      <c r="M23" s="176">
        <v>25</v>
      </c>
      <c r="N23" s="176">
        <v>5</v>
      </c>
      <c r="O23" s="360">
        <f>M23*$D$51+N23*$E$51</f>
        <v>108165.5</v>
      </c>
    </row>
    <row r="24" spans="1:15" ht="15" x14ac:dyDescent="0.2">
      <c r="A24" s="352">
        <f>A23+1</f>
        <v>44586</v>
      </c>
      <c r="B24" s="176">
        <v>50</v>
      </c>
      <c r="C24" s="176">
        <v>224.2</v>
      </c>
      <c r="D24" s="176">
        <v>558.62</v>
      </c>
      <c r="E24" s="176">
        <v>0</v>
      </c>
      <c r="F24" s="8">
        <f t="shared" ref="F24:F27" si="5">SUM(B24:E24)</f>
        <v>832.81999999999994</v>
      </c>
      <c r="G24" s="176">
        <v>15</v>
      </c>
      <c r="H24" s="176">
        <v>4</v>
      </c>
      <c r="I24" s="177">
        <v>0</v>
      </c>
      <c r="L24" s="176" t="s">
        <v>11</v>
      </c>
      <c r="M24" s="176">
        <v>9</v>
      </c>
      <c r="N24" s="176">
        <v>1</v>
      </c>
      <c r="O24" s="360">
        <f>M24*$D$51+N24*$E$51</f>
        <v>38707.58</v>
      </c>
    </row>
    <row r="25" spans="1:15" ht="15" x14ac:dyDescent="0.2">
      <c r="A25" s="352">
        <f>A24+1</f>
        <v>44587</v>
      </c>
      <c r="B25" s="176">
        <v>90</v>
      </c>
      <c r="C25" s="176">
        <v>112.1</v>
      </c>
      <c r="D25" s="176">
        <v>730</v>
      </c>
      <c r="E25" s="176">
        <v>69.3</v>
      </c>
      <c r="F25" s="8">
        <f t="shared" si="5"/>
        <v>1001.4</v>
      </c>
      <c r="G25" s="176">
        <v>18</v>
      </c>
      <c r="H25" s="176">
        <v>2</v>
      </c>
      <c r="I25" s="177">
        <v>60</v>
      </c>
      <c r="L25" s="176" t="s">
        <v>12</v>
      </c>
      <c r="M25" s="176">
        <v>20</v>
      </c>
      <c r="N25" s="176">
        <v>3</v>
      </c>
      <c r="O25" s="360">
        <f>M25*$D$51+N25*$E$51</f>
        <v>86242.4</v>
      </c>
    </row>
    <row r="26" spans="1:15" ht="15" x14ac:dyDescent="0.2">
      <c r="A26" s="352">
        <f>A25+1</f>
        <v>44588</v>
      </c>
      <c r="B26" s="176">
        <v>420</v>
      </c>
      <c r="C26" s="176">
        <v>398.71</v>
      </c>
      <c r="D26" s="176">
        <v>858.62</v>
      </c>
      <c r="E26" s="176">
        <v>0</v>
      </c>
      <c r="F26" s="8">
        <f t="shared" si="5"/>
        <v>1677.33</v>
      </c>
      <c r="G26" s="176">
        <v>28</v>
      </c>
      <c r="H26" s="176">
        <v>8</v>
      </c>
      <c r="I26" s="177">
        <v>0</v>
      </c>
      <c r="L26" s="176" t="s">
        <v>13</v>
      </c>
      <c r="M26" s="176">
        <v>18</v>
      </c>
      <c r="N26" s="176">
        <v>1</v>
      </c>
      <c r="O26" s="360">
        <f>M26*$D$51+N26*$E$51</f>
        <v>77125.16</v>
      </c>
    </row>
    <row r="27" spans="1:15" ht="16" thickBot="1" x14ac:dyDescent="0.25">
      <c r="A27" s="352">
        <f>A26+1</f>
        <v>44589</v>
      </c>
      <c r="B27" s="176">
        <v>90</v>
      </c>
      <c r="C27" s="176">
        <v>265.61</v>
      </c>
      <c r="D27" s="176">
        <v>770</v>
      </c>
      <c r="E27" s="176">
        <v>50</v>
      </c>
      <c r="F27" s="8">
        <f t="shared" si="5"/>
        <v>1175.6100000000001</v>
      </c>
      <c r="G27" s="176">
        <v>20</v>
      </c>
      <c r="H27" s="176">
        <v>5</v>
      </c>
      <c r="I27" s="177">
        <v>50</v>
      </c>
      <c r="L27" s="176" t="s">
        <v>14</v>
      </c>
      <c r="M27" s="176">
        <v>11</v>
      </c>
      <c r="N27" s="176">
        <v>3</v>
      </c>
      <c r="O27" s="360">
        <f>M27*$D$51+N27*$E$51</f>
        <v>47824.82</v>
      </c>
    </row>
    <row r="28" spans="1:15" ht="16" thickBot="1" x14ac:dyDescent="0.25">
      <c r="A28" s="580"/>
      <c r="B28" s="508">
        <f t="shared" ref="B28:I28" si="6">SUM(B23:B27)</f>
        <v>650</v>
      </c>
      <c r="C28" s="508">
        <f t="shared" si="6"/>
        <v>1379.0500000000002</v>
      </c>
      <c r="D28" s="508">
        <f t="shared" si="6"/>
        <v>3525.86</v>
      </c>
      <c r="E28" s="508">
        <f t="shared" si="6"/>
        <v>119.3</v>
      </c>
      <c r="F28" s="508">
        <f>SUM(F23:F27)</f>
        <v>5674.2100000000009</v>
      </c>
      <c r="G28" s="506">
        <f t="shared" si="6"/>
        <v>99</v>
      </c>
      <c r="H28" s="506">
        <f t="shared" si="6"/>
        <v>27</v>
      </c>
      <c r="I28" s="510">
        <f t="shared" si="6"/>
        <v>110</v>
      </c>
      <c r="L28" s="5"/>
      <c r="M28" s="5"/>
      <c r="N28" s="5"/>
      <c r="O28" s="373"/>
    </row>
    <row r="29" spans="1:15" ht="22" thickBot="1" x14ac:dyDescent="0.25">
      <c r="A29" s="581"/>
      <c r="B29" s="509"/>
      <c r="C29" s="509"/>
      <c r="D29" s="509"/>
      <c r="E29" s="509"/>
      <c r="F29" s="509"/>
      <c r="G29" s="507"/>
      <c r="H29" s="507"/>
      <c r="I29" s="511"/>
      <c r="L29" s="5"/>
      <c r="M29" s="613">
        <f>M30+N30</f>
        <v>90</v>
      </c>
      <c r="N29" s="614"/>
      <c r="O29" s="5"/>
    </row>
    <row r="30" spans="1:15" ht="16" thickBot="1" x14ac:dyDescent="0.25">
      <c r="A30" s="352">
        <f>A27+1</f>
        <v>44590</v>
      </c>
      <c r="B30" s="176">
        <v>230</v>
      </c>
      <c r="C30" s="176">
        <v>87.41</v>
      </c>
      <c r="D30" s="176">
        <v>980</v>
      </c>
      <c r="E30" s="176">
        <v>200</v>
      </c>
      <c r="F30" s="8">
        <f t="shared" ref="F30" si="7">SUM(B30:E30)</f>
        <v>1497.4099999999999</v>
      </c>
      <c r="G30" s="176">
        <v>26</v>
      </c>
      <c r="H30" s="176">
        <v>2</v>
      </c>
      <c r="I30" s="177">
        <v>200</v>
      </c>
      <c r="L30" s="5"/>
      <c r="M30" s="363">
        <f>SUM(M32:M36)</f>
        <v>78</v>
      </c>
      <c r="N30" s="363">
        <f>SUM(N32:N36)</f>
        <v>12</v>
      </c>
      <c r="O30" s="364">
        <f>SUM(O32:O36)</f>
        <v>68460</v>
      </c>
    </row>
    <row r="31" spans="1:15" ht="15" x14ac:dyDescent="0.2">
      <c r="A31" s="589"/>
      <c r="B31" s="506">
        <f>SUM(B30)</f>
        <v>230</v>
      </c>
      <c r="C31" s="506">
        <f>SUM(C30)</f>
        <v>87.41</v>
      </c>
      <c r="D31" s="506">
        <f>SUM(D30)</f>
        <v>980</v>
      </c>
      <c r="E31" s="506">
        <f>SUM(E30)</f>
        <v>200</v>
      </c>
      <c r="F31" s="508">
        <f>SUM(F30:F30)</f>
        <v>1497.4099999999999</v>
      </c>
      <c r="G31" s="506">
        <f>SUM(G30)</f>
        <v>26</v>
      </c>
      <c r="H31" s="506">
        <f>SUM(H30)</f>
        <v>2</v>
      </c>
      <c r="I31" s="510">
        <f>SUM(I30)</f>
        <v>200</v>
      </c>
      <c r="L31" s="374" t="s">
        <v>254</v>
      </c>
      <c r="M31" s="362">
        <v>90</v>
      </c>
      <c r="N31" s="362">
        <v>70.69</v>
      </c>
      <c r="O31" s="5"/>
    </row>
    <row r="32" spans="1:15" ht="16" thickBot="1" x14ac:dyDescent="0.25">
      <c r="A32" s="434"/>
      <c r="B32" s="507"/>
      <c r="C32" s="507"/>
      <c r="D32" s="507"/>
      <c r="E32" s="507"/>
      <c r="F32" s="509"/>
      <c r="G32" s="507"/>
      <c r="H32" s="507"/>
      <c r="I32" s="511"/>
      <c r="L32" s="176" t="s">
        <v>10</v>
      </c>
      <c r="M32" s="365">
        <v>7</v>
      </c>
      <c r="N32" s="365">
        <v>1</v>
      </c>
      <c r="O32" s="360">
        <f>M32*$D$50+N32*$E$50</f>
        <v>6140</v>
      </c>
    </row>
    <row r="33" spans="1:15" ht="15" x14ac:dyDescent="0.2">
      <c r="A33" s="352">
        <v>44593</v>
      </c>
      <c r="B33" s="6">
        <v>100</v>
      </c>
      <c r="C33" s="6">
        <v>253.48</v>
      </c>
      <c r="D33" s="6">
        <v>1059.31</v>
      </c>
      <c r="E33" s="6">
        <v>50</v>
      </c>
      <c r="F33" s="4">
        <f>SUM(B33:E33)</f>
        <v>1462.79</v>
      </c>
      <c r="G33" s="6">
        <v>23</v>
      </c>
      <c r="H33" s="6">
        <v>4</v>
      </c>
      <c r="I33" s="7">
        <v>50</v>
      </c>
      <c r="L33" s="176" t="s">
        <v>11</v>
      </c>
      <c r="M33" s="365">
        <v>14</v>
      </c>
      <c r="N33" s="365">
        <v>2</v>
      </c>
      <c r="O33" s="360">
        <f>M33*$D$50+N33*$E$50</f>
        <v>12280</v>
      </c>
    </row>
    <row r="34" spans="1:15" ht="15" x14ac:dyDescent="0.2">
      <c r="A34" s="352">
        <f t="shared" ref="A34:A36" si="8">A33+1</f>
        <v>44594</v>
      </c>
      <c r="B34" s="176">
        <v>120</v>
      </c>
      <c r="C34" s="176">
        <v>208.39</v>
      </c>
      <c r="D34" s="176">
        <v>380</v>
      </c>
      <c r="E34" s="176">
        <v>100</v>
      </c>
      <c r="F34" s="4">
        <f>SUM(B34:E34)</f>
        <v>808.39</v>
      </c>
      <c r="G34" s="176">
        <v>18</v>
      </c>
      <c r="H34" s="176">
        <v>5</v>
      </c>
      <c r="I34" s="177">
        <v>100</v>
      </c>
      <c r="L34" s="176" t="s">
        <v>12</v>
      </c>
      <c r="M34" s="365">
        <v>31</v>
      </c>
      <c r="N34" s="365">
        <v>1</v>
      </c>
      <c r="O34" s="360">
        <f>M34*$D$50+N34*$E$50</f>
        <v>27020</v>
      </c>
    </row>
    <row r="35" spans="1:15" ht="15" x14ac:dyDescent="0.2">
      <c r="A35" s="352">
        <f t="shared" si="8"/>
        <v>44595</v>
      </c>
      <c r="B35" s="176">
        <v>100</v>
      </c>
      <c r="C35" s="176">
        <v>236.33</v>
      </c>
      <c r="D35" s="176">
        <v>900</v>
      </c>
      <c r="E35" s="176">
        <v>90</v>
      </c>
      <c r="F35" s="4">
        <f>SUM(B35:E35)</f>
        <v>1326.33</v>
      </c>
      <c r="G35" s="176">
        <v>24</v>
      </c>
      <c r="H35" s="176">
        <v>5</v>
      </c>
      <c r="I35" s="177">
        <v>90</v>
      </c>
      <c r="L35" s="176" t="s">
        <v>13</v>
      </c>
      <c r="M35" s="365">
        <v>11</v>
      </c>
      <c r="N35" s="365">
        <v>3</v>
      </c>
      <c r="O35" s="360">
        <f>M35*$D$50+N35*$E$50</f>
        <v>9720</v>
      </c>
    </row>
    <row r="36" spans="1:15" ht="16" thickBot="1" x14ac:dyDescent="0.25">
      <c r="A36" s="352">
        <f t="shared" si="8"/>
        <v>44596</v>
      </c>
      <c r="B36" s="176">
        <v>360</v>
      </c>
      <c r="C36" s="176">
        <v>182.79</v>
      </c>
      <c r="D36" s="176">
        <v>690</v>
      </c>
      <c r="E36" s="176">
        <v>219.31</v>
      </c>
      <c r="F36" s="4">
        <f>SUM(B36:E36)</f>
        <v>1452.1</v>
      </c>
      <c r="G36" s="176">
        <v>24</v>
      </c>
      <c r="H36" s="176">
        <v>3</v>
      </c>
      <c r="I36" s="177">
        <v>220</v>
      </c>
      <c r="L36" s="176" t="s">
        <v>14</v>
      </c>
      <c r="M36" s="365">
        <v>15</v>
      </c>
      <c r="N36" s="365">
        <v>5</v>
      </c>
      <c r="O36" s="360">
        <f>M36*$D$50+N36*$E$50</f>
        <v>13300</v>
      </c>
    </row>
    <row r="37" spans="1:15" ht="14" thickBot="1" x14ac:dyDescent="0.2">
      <c r="A37" s="580"/>
      <c r="B37" s="508">
        <f t="shared" ref="B37:I37" si="9">SUM(B33:B36)</f>
        <v>680</v>
      </c>
      <c r="C37" s="508">
        <f t="shared" si="9"/>
        <v>880.99</v>
      </c>
      <c r="D37" s="508">
        <f t="shared" si="9"/>
        <v>3029.31</v>
      </c>
      <c r="E37" s="508">
        <f t="shared" si="9"/>
        <v>459.31</v>
      </c>
      <c r="F37" s="508">
        <f t="shared" si="9"/>
        <v>5049.6099999999997</v>
      </c>
      <c r="G37" s="506">
        <f t="shared" si="9"/>
        <v>89</v>
      </c>
      <c r="H37" s="506">
        <f t="shared" si="9"/>
        <v>17</v>
      </c>
      <c r="I37" s="554">
        <f t="shared" si="9"/>
        <v>460</v>
      </c>
    </row>
    <row r="38" spans="1:15" ht="22" thickBot="1" x14ac:dyDescent="0.25">
      <c r="A38" s="581"/>
      <c r="B38" s="537"/>
      <c r="C38" s="537"/>
      <c r="D38" s="537"/>
      <c r="E38" s="537"/>
      <c r="F38" s="537"/>
      <c r="G38" s="534"/>
      <c r="H38" s="534"/>
      <c r="I38" s="579"/>
      <c r="L38" s="5"/>
      <c r="M38" s="613">
        <f>M39+N39</f>
        <v>64</v>
      </c>
      <c r="N38" s="614"/>
      <c r="O38" s="5"/>
    </row>
    <row r="39" spans="1:15" ht="16" thickBot="1" x14ac:dyDescent="0.25">
      <c r="A39" s="352">
        <f>A36+3</f>
        <v>44599</v>
      </c>
      <c r="B39" s="181">
        <v>90</v>
      </c>
      <c r="C39" s="182">
        <v>194.92</v>
      </c>
      <c r="D39" s="182">
        <v>540</v>
      </c>
      <c r="E39" s="182">
        <v>50</v>
      </c>
      <c r="F39" s="183">
        <f>SUM(B39:E39)</f>
        <v>874.92</v>
      </c>
      <c r="G39" s="182">
        <v>16</v>
      </c>
      <c r="H39" s="182">
        <v>4</v>
      </c>
      <c r="I39" s="184">
        <v>50</v>
      </c>
      <c r="L39" s="5"/>
      <c r="M39" s="363">
        <f>SUM(M41:M45)</f>
        <v>55</v>
      </c>
      <c r="N39" s="363">
        <f>SUM(N41:N45)</f>
        <v>9</v>
      </c>
      <c r="O39" s="364">
        <f>SUM(O41:O45)</f>
        <v>48300</v>
      </c>
    </row>
    <row r="40" spans="1:15" ht="15" x14ac:dyDescent="0.2">
      <c r="A40" s="352">
        <f>A39+1</f>
        <v>44600</v>
      </c>
      <c r="B40" s="176">
        <v>150</v>
      </c>
      <c r="C40" s="176">
        <v>294.89</v>
      </c>
      <c r="D40" s="176">
        <v>1038.6199999999999</v>
      </c>
      <c r="E40" s="5">
        <v>140</v>
      </c>
      <c r="F40" s="186">
        <f>SUM(B40:E40)</f>
        <v>1623.5099999999998</v>
      </c>
      <c r="G40" s="176">
        <v>28</v>
      </c>
      <c r="H40" s="176">
        <v>5</v>
      </c>
      <c r="I40" s="177">
        <v>150</v>
      </c>
      <c r="L40" s="374" t="s">
        <v>254</v>
      </c>
      <c r="M40" s="362">
        <v>90</v>
      </c>
      <c r="N40" s="362">
        <v>70.69</v>
      </c>
      <c r="O40" s="5"/>
    </row>
    <row r="41" spans="1:15" ht="15" x14ac:dyDescent="0.2">
      <c r="A41" s="352">
        <f>A40+1</f>
        <v>44601</v>
      </c>
      <c r="B41" s="187">
        <v>0</v>
      </c>
      <c r="C41" s="176">
        <v>82.82</v>
      </c>
      <c r="D41" s="176">
        <v>660</v>
      </c>
      <c r="E41" s="176">
        <v>150</v>
      </c>
      <c r="F41" s="186">
        <f>SUM(B41:E41)</f>
        <v>892.81999999999994</v>
      </c>
      <c r="G41" s="176">
        <v>18</v>
      </c>
      <c r="H41" s="176">
        <v>2</v>
      </c>
      <c r="I41" s="177">
        <v>150</v>
      </c>
      <c r="L41" s="176" t="s">
        <v>10</v>
      </c>
      <c r="M41" s="365">
        <v>15</v>
      </c>
      <c r="N41" s="365">
        <v>1</v>
      </c>
      <c r="O41" s="360">
        <f>M41*$D$50+N41*$E$50</f>
        <v>13100</v>
      </c>
    </row>
    <row r="42" spans="1:15" ht="15" x14ac:dyDescent="0.2">
      <c r="A42" s="352">
        <f>A41+1</f>
        <v>44602</v>
      </c>
      <c r="B42" s="187">
        <v>230</v>
      </c>
      <c r="C42" s="176">
        <v>253.48</v>
      </c>
      <c r="D42" s="176">
        <v>977.93</v>
      </c>
      <c r="E42" s="176">
        <v>100</v>
      </c>
      <c r="F42" s="186">
        <f>SUM(B42:E42)</f>
        <v>1561.4099999999999</v>
      </c>
      <c r="G42" s="176">
        <v>24</v>
      </c>
      <c r="H42" s="176">
        <v>4</v>
      </c>
      <c r="I42" s="177">
        <v>100</v>
      </c>
      <c r="L42" s="176" t="s">
        <v>11</v>
      </c>
      <c r="M42" s="365">
        <v>19</v>
      </c>
      <c r="N42" s="365">
        <v>3</v>
      </c>
      <c r="O42" s="360">
        <f>M42*$D$50+N42*$E$50</f>
        <v>16680</v>
      </c>
    </row>
    <row r="43" spans="1:15" ht="16" thickBot="1" x14ac:dyDescent="0.25">
      <c r="A43" s="352">
        <f>A42+1</f>
        <v>44603</v>
      </c>
      <c r="B43" s="188">
        <v>50</v>
      </c>
      <c r="C43" s="189">
        <v>182.79</v>
      </c>
      <c r="D43" s="189">
        <v>609.30999999999995</v>
      </c>
      <c r="E43" s="189">
        <v>90</v>
      </c>
      <c r="F43" s="190">
        <f>SUM(B43:E43)</f>
        <v>932.09999999999991</v>
      </c>
      <c r="G43" s="189">
        <v>19</v>
      </c>
      <c r="H43" s="189">
        <v>3</v>
      </c>
      <c r="I43" s="191">
        <v>90</v>
      </c>
      <c r="L43" s="176" t="s">
        <v>12</v>
      </c>
      <c r="M43" s="365">
        <v>10</v>
      </c>
      <c r="N43" s="365">
        <v>3</v>
      </c>
      <c r="O43" s="360">
        <f>M43*$D$50+N43*$E$50</f>
        <v>8850</v>
      </c>
    </row>
    <row r="44" spans="1:15" ht="15" x14ac:dyDescent="0.2">
      <c r="A44" s="580"/>
      <c r="B44" s="560">
        <f t="shared" ref="B44:I44" si="10">SUM(B39:B43)</f>
        <v>520</v>
      </c>
      <c r="C44" s="560">
        <f t="shared" si="10"/>
        <v>1008.8999999999999</v>
      </c>
      <c r="D44" s="560">
        <f t="shared" si="10"/>
        <v>3825.8599999999997</v>
      </c>
      <c r="E44" s="560">
        <f t="shared" si="10"/>
        <v>530</v>
      </c>
      <c r="F44" s="560">
        <f t="shared" si="10"/>
        <v>5884.76</v>
      </c>
      <c r="G44" s="506">
        <f t="shared" si="10"/>
        <v>105</v>
      </c>
      <c r="H44" s="506">
        <f t="shared" si="10"/>
        <v>18</v>
      </c>
      <c r="I44" s="510">
        <f t="shared" si="10"/>
        <v>540</v>
      </c>
      <c r="L44" s="176" t="s">
        <v>13</v>
      </c>
      <c r="M44" s="365">
        <v>11</v>
      </c>
      <c r="N44" s="365">
        <v>2</v>
      </c>
      <c r="O44" s="360">
        <f>M44*$D$50+N44*$E$50</f>
        <v>9670</v>
      </c>
    </row>
    <row r="45" spans="1:15" ht="16" thickBot="1" x14ac:dyDescent="0.25">
      <c r="A45" s="581"/>
      <c r="B45" s="413"/>
      <c r="C45" s="413"/>
      <c r="D45" s="413"/>
      <c r="E45" s="413"/>
      <c r="F45" s="413"/>
      <c r="G45" s="507"/>
      <c r="H45" s="507"/>
      <c r="I45" s="511"/>
      <c r="L45" s="176" t="s">
        <v>14</v>
      </c>
      <c r="M45" s="365"/>
      <c r="N45" s="365"/>
      <c r="O45" s="360">
        <f>M45*$D$50+N45*$E$50</f>
        <v>0</v>
      </c>
    </row>
    <row r="46" spans="1:15" ht="16" thickBot="1" x14ac:dyDescent="0.25">
      <c r="A46" s="352">
        <f>A43+3</f>
        <v>44606</v>
      </c>
      <c r="B46" s="24">
        <v>140</v>
      </c>
      <c r="C46" s="24">
        <v>248.46</v>
      </c>
      <c r="D46" s="24">
        <v>1120</v>
      </c>
      <c r="E46" s="24">
        <v>50</v>
      </c>
      <c r="F46" s="190">
        <f>SUM(B46:E46)</f>
        <v>1558.46</v>
      </c>
      <c r="G46" s="6">
        <v>29</v>
      </c>
      <c r="H46" s="6">
        <v>6</v>
      </c>
      <c r="I46" s="7">
        <v>50</v>
      </c>
    </row>
    <row r="47" spans="1:15" ht="22" thickBot="1" x14ac:dyDescent="0.25">
      <c r="A47" s="352">
        <f>A46+1</f>
        <v>44607</v>
      </c>
      <c r="B47" s="187">
        <v>90</v>
      </c>
      <c r="C47" s="187">
        <v>275.23</v>
      </c>
      <c r="D47" s="187">
        <v>1050</v>
      </c>
      <c r="E47" s="187">
        <v>90</v>
      </c>
      <c r="F47" s="190">
        <f>SUM(B47:E47)</f>
        <v>1505.23</v>
      </c>
      <c r="G47" s="176">
        <v>28</v>
      </c>
      <c r="H47" s="176">
        <v>6</v>
      </c>
      <c r="I47" s="177">
        <v>100</v>
      </c>
      <c r="L47" s="5"/>
      <c r="M47" s="613">
        <f>M48+N48</f>
        <v>75</v>
      </c>
      <c r="N47" s="614"/>
      <c r="O47" s="5"/>
    </row>
    <row r="48" spans="1:15" ht="16" thickBot="1" x14ac:dyDescent="0.25">
      <c r="A48" s="352">
        <f>A47+1</f>
        <v>44608</v>
      </c>
      <c r="B48" s="187">
        <v>170</v>
      </c>
      <c r="C48" s="187">
        <v>112.1</v>
      </c>
      <c r="D48" s="187">
        <v>559.30999999999995</v>
      </c>
      <c r="E48" s="187">
        <v>50</v>
      </c>
      <c r="F48" s="190">
        <f>SUM(B48:E48)</f>
        <v>891.41</v>
      </c>
      <c r="G48" s="176">
        <v>19</v>
      </c>
      <c r="H48" s="176">
        <v>2</v>
      </c>
      <c r="I48" s="177">
        <v>50</v>
      </c>
      <c r="L48" s="5"/>
      <c r="M48" s="363">
        <f>SUM(M51:M55)</f>
        <v>68</v>
      </c>
      <c r="N48" s="363">
        <f>SUM(N51:N55)</f>
        <v>7</v>
      </c>
      <c r="O48" s="364">
        <f>SUM(O50:O55)</f>
        <v>6622.74</v>
      </c>
    </row>
    <row r="49" spans="1:15" ht="16" thickBot="1" x14ac:dyDescent="0.25">
      <c r="A49" s="352">
        <f>A48+1</f>
        <v>44609</v>
      </c>
      <c r="B49" s="187">
        <v>190</v>
      </c>
      <c r="C49" s="187">
        <v>307.02</v>
      </c>
      <c r="D49" s="187">
        <v>669.31</v>
      </c>
      <c r="E49" s="187">
        <v>50</v>
      </c>
      <c r="F49" s="190">
        <f>SUM(B49:E49)</f>
        <v>1216.33</v>
      </c>
      <c r="G49" s="176">
        <v>23</v>
      </c>
      <c r="H49" s="176">
        <v>6</v>
      </c>
      <c r="I49" s="177">
        <v>50</v>
      </c>
      <c r="L49" s="5"/>
      <c r="M49" s="5"/>
      <c r="N49" s="5"/>
      <c r="O49" s="5"/>
    </row>
    <row r="50" spans="1:15" ht="16" thickBot="1" x14ac:dyDescent="0.25">
      <c r="A50" s="352">
        <f>A49+1</f>
        <v>44610</v>
      </c>
      <c r="B50" s="187">
        <v>100</v>
      </c>
      <c r="C50" s="187">
        <v>212.79</v>
      </c>
      <c r="D50" s="187">
        <v>870</v>
      </c>
      <c r="E50" s="187">
        <v>50</v>
      </c>
      <c r="F50" s="190">
        <f>SUM(B50:E50)</f>
        <v>1232.79</v>
      </c>
      <c r="G50" s="176">
        <v>20</v>
      </c>
      <c r="H50" s="176">
        <v>4</v>
      </c>
      <c r="I50" s="177">
        <v>50</v>
      </c>
      <c r="L50" s="374" t="s">
        <v>255</v>
      </c>
      <c r="M50" s="359">
        <v>90</v>
      </c>
      <c r="N50" s="359">
        <v>71.819999999999993</v>
      </c>
      <c r="O50" s="5"/>
    </row>
    <row r="51" spans="1:15" ht="15" x14ac:dyDescent="0.2">
      <c r="A51" s="580"/>
      <c r="B51" s="560">
        <f t="shared" ref="B51:I51" si="11">SUM(B46:B50)</f>
        <v>690</v>
      </c>
      <c r="C51" s="560">
        <f t="shared" si="11"/>
        <v>1155.6000000000001</v>
      </c>
      <c r="D51" s="560">
        <f t="shared" si="11"/>
        <v>4268.62</v>
      </c>
      <c r="E51" s="560">
        <f t="shared" si="11"/>
        <v>290</v>
      </c>
      <c r="F51" s="560">
        <f t="shared" si="11"/>
        <v>6404.22</v>
      </c>
      <c r="G51" s="573">
        <f t="shared" si="11"/>
        <v>119</v>
      </c>
      <c r="H51" s="575">
        <f t="shared" si="11"/>
        <v>24</v>
      </c>
      <c r="I51" s="577">
        <f t="shared" si="11"/>
        <v>300</v>
      </c>
      <c r="L51" s="176" t="s">
        <v>10</v>
      </c>
      <c r="M51" s="176">
        <v>12</v>
      </c>
      <c r="N51" s="176">
        <v>0</v>
      </c>
      <c r="O51" s="360">
        <f>M51*$M$50+N51*$N$50</f>
        <v>1080</v>
      </c>
    </row>
    <row r="52" spans="1:15" ht="16" thickBot="1" x14ac:dyDescent="0.25">
      <c r="A52" s="581"/>
      <c r="B52" s="413"/>
      <c r="C52" s="413"/>
      <c r="D52" s="413"/>
      <c r="E52" s="413"/>
      <c r="F52" s="413"/>
      <c r="G52" s="574"/>
      <c r="H52" s="576"/>
      <c r="I52" s="578"/>
      <c r="L52" s="176" t="s">
        <v>11</v>
      </c>
      <c r="M52" s="176">
        <v>20</v>
      </c>
      <c r="N52" s="176">
        <v>0</v>
      </c>
      <c r="O52" s="360">
        <f t="shared" ref="O52:O55" si="12">M52*$M$50+N52*$N$50</f>
        <v>1800</v>
      </c>
    </row>
    <row r="53" spans="1:15" ht="16" thickBot="1" x14ac:dyDescent="0.25">
      <c r="A53" s="352">
        <f>A50+3</f>
        <v>44613</v>
      </c>
      <c r="B53" s="187">
        <v>0</v>
      </c>
      <c r="C53" s="187">
        <v>448.4</v>
      </c>
      <c r="D53" s="187">
        <v>1158.6199999999999</v>
      </c>
      <c r="E53" s="187">
        <v>69.31</v>
      </c>
      <c r="F53" s="190">
        <f>SUM(B53:E53)</f>
        <v>1676.33</v>
      </c>
      <c r="G53" s="176"/>
      <c r="H53" s="176"/>
      <c r="I53" s="177">
        <v>70</v>
      </c>
      <c r="L53" s="176" t="s">
        <v>12</v>
      </c>
      <c r="M53" s="176">
        <v>18</v>
      </c>
      <c r="N53" s="176">
        <v>4</v>
      </c>
      <c r="O53" s="360">
        <f t="shared" si="12"/>
        <v>1907.28</v>
      </c>
    </row>
    <row r="54" spans="1:15" ht="16" thickBot="1" x14ac:dyDescent="0.25">
      <c r="A54" s="352">
        <f>A53+1</f>
        <v>44614</v>
      </c>
      <c r="B54" s="187">
        <v>370</v>
      </c>
      <c r="C54" s="187">
        <v>182.79</v>
      </c>
      <c r="D54" s="187">
        <v>770</v>
      </c>
      <c r="E54" s="187">
        <v>130</v>
      </c>
      <c r="F54" s="190">
        <f>SUM(B54:E54)</f>
        <v>1452.79</v>
      </c>
      <c r="G54" s="176">
        <v>26</v>
      </c>
      <c r="H54" s="176">
        <v>3</v>
      </c>
      <c r="I54" s="177">
        <v>120</v>
      </c>
      <c r="L54" s="176" t="s">
        <v>13</v>
      </c>
      <c r="M54" s="176">
        <v>18</v>
      </c>
      <c r="N54" s="176">
        <v>3</v>
      </c>
      <c r="O54" s="360">
        <f t="shared" si="12"/>
        <v>1835.46</v>
      </c>
    </row>
    <row r="55" spans="1:15" ht="16" thickBot="1" x14ac:dyDescent="0.25">
      <c r="A55" s="352">
        <f>A54+1</f>
        <v>44615</v>
      </c>
      <c r="B55" s="9">
        <v>290</v>
      </c>
      <c r="C55" s="9">
        <v>38.9</v>
      </c>
      <c r="D55" s="9">
        <v>390</v>
      </c>
      <c r="E55" s="9">
        <v>0</v>
      </c>
      <c r="F55" s="190">
        <f>SUM(B55:E55)</f>
        <v>718.9</v>
      </c>
      <c r="G55" s="5">
        <v>13</v>
      </c>
      <c r="H55" s="6">
        <v>1</v>
      </c>
      <c r="I55" s="7">
        <v>0</v>
      </c>
      <c r="L55" s="176" t="s">
        <v>14</v>
      </c>
      <c r="M55" s="176"/>
      <c r="N55" s="176"/>
      <c r="O55" s="360">
        <f t="shared" si="12"/>
        <v>0</v>
      </c>
    </row>
    <row r="56" spans="1:15" ht="16" thickBot="1" x14ac:dyDescent="0.25">
      <c r="A56" s="352">
        <f>A55+1</f>
        <v>44616</v>
      </c>
      <c r="B56" s="6">
        <v>100</v>
      </c>
      <c r="C56" s="6">
        <v>224.92</v>
      </c>
      <c r="D56" s="6">
        <v>900</v>
      </c>
      <c r="E56" s="6">
        <v>150</v>
      </c>
      <c r="F56" s="190">
        <f>SUM(B56:E56)</f>
        <v>1374.92</v>
      </c>
      <c r="G56" s="6">
        <v>26</v>
      </c>
      <c r="H56" s="6">
        <v>5</v>
      </c>
      <c r="I56" s="7">
        <v>150</v>
      </c>
    </row>
    <row r="57" spans="1:15" ht="22" thickBot="1" x14ac:dyDescent="0.25">
      <c r="A57" s="352">
        <f>A56+1</f>
        <v>44617</v>
      </c>
      <c r="B57" s="42"/>
      <c r="C57" s="42"/>
      <c r="D57" s="42"/>
      <c r="E57" s="42"/>
      <c r="F57" s="353">
        <f>SUM(B57:E57)</f>
        <v>0</v>
      </c>
      <c r="G57" s="79"/>
      <c r="H57" s="79"/>
      <c r="I57" s="79"/>
      <c r="L57" s="5"/>
      <c r="M57" s="613">
        <f>M58+N58</f>
        <v>54</v>
      </c>
      <c r="N57" s="614"/>
      <c r="O57" s="5"/>
    </row>
    <row r="58" spans="1:15" ht="15" x14ac:dyDescent="0.2">
      <c r="A58" s="580"/>
      <c r="B58" s="560">
        <f>SUM(B53:B57)</f>
        <v>760</v>
      </c>
      <c r="C58" s="560">
        <f t="shared" ref="C58:E58" si="13">SUM(C53:C57)</f>
        <v>895.00999999999988</v>
      </c>
      <c r="D58" s="560">
        <f t="shared" si="13"/>
        <v>3218.62</v>
      </c>
      <c r="E58" s="560">
        <f t="shared" si="13"/>
        <v>349.31</v>
      </c>
      <c r="F58" s="560">
        <f>SUM(F53:F57)</f>
        <v>5222.9400000000005</v>
      </c>
      <c r="G58" s="506">
        <f>SUM(G53:G57)</f>
        <v>65</v>
      </c>
      <c r="H58" s="506">
        <f>SUM(H53:H57)</f>
        <v>9</v>
      </c>
      <c r="I58" s="510">
        <f>SUM(I53:I57)</f>
        <v>340</v>
      </c>
      <c r="L58" s="5"/>
      <c r="M58" s="363">
        <f>SUM(M61:M65)</f>
        <v>47</v>
      </c>
      <c r="N58" s="363">
        <f>SUM(N61:N65)</f>
        <v>7</v>
      </c>
      <c r="O58" s="364">
        <f>SUM(O60:O65)</f>
        <v>31807.569999999996</v>
      </c>
    </row>
    <row r="59" spans="1:15" ht="16" thickBot="1" x14ac:dyDescent="0.25">
      <c r="A59" s="581"/>
      <c r="B59" s="413"/>
      <c r="C59" s="413"/>
      <c r="D59" s="413"/>
      <c r="E59" s="413"/>
      <c r="F59" s="413"/>
      <c r="G59" s="507"/>
      <c r="H59" s="507"/>
      <c r="I59" s="511"/>
      <c r="L59" s="5"/>
      <c r="M59" s="5"/>
      <c r="N59" s="5"/>
      <c r="O59" s="5"/>
    </row>
    <row r="60" spans="1:15" ht="16" thickBot="1" x14ac:dyDescent="0.25">
      <c r="A60" s="352">
        <f>A57+3</f>
        <v>44620</v>
      </c>
      <c r="B60" s="6">
        <v>100</v>
      </c>
      <c r="C60" s="6">
        <v>377.71</v>
      </c>
      <c r="D60" s="6">
        <v>910</v>
      </c>
      <c r="E60" s="6">
        <v>90</v>
      </c>
      <c r="F60" s="190">
        <f>SUM(B60:E60)</f>
        <v>1477.71</v>
      </c>
      <c r="G60" s="5">
        <v>27</v>
      </c>
      <c r="H60" s="5">
        <v>7</v>
      </c>
      <c r="I60" s="5">
        <v>100</v>
      </c>
      <c r="L60" s="375" t="s">
        <v>256</v>
      </c>
      <c r="M60" s="359">
        <v>90</v>
      </c>
      <c r="N60" s="359">
        <v>71.819999999999993</v>
      </c>
      <c r="O60" s="5"/>
    </row>
    <row r="61" spans="1:15" ht="15" x14ac:dyDescent="0.2">
      <c r="A61" s="580"/>
      <c r="B61" s="560">
        <f t="shared" ref="B61:I61" si="14">SUM(B60:B60)</f>
        <v>100</v>
      </c>
      <c r="C61" s="560">
        <f t="shared" si="14"/>
        <v>377.71</v>
      </c>
      <c r="D61" s="560">
        <f t="shared" si="14"/>
        <v>910</v>
      </c>
      <c r="E61" s="560">
        <f t="shared" si="14"/>
        <v>90</v>
      </c>
      <c r="F61" s="560">
        <f t="shared" si="14"/>
        <v>1477.71</v>
      </c>
      <c r="G61" s="506">
        <f t="shared" si="14"/>
        <v>27</v>
      </c>
      <c r="H61" s="506">
        <f t="shared" si="14"/>
        <v>7</v>
      </c>
      <c r="I61" s="510">
        <f t="shared" si="14"/>
        <v>100</v>
      </c>
      <c r="L61" s="176" t="s">
        <v>10</v>
      </c>
      <c r="M61" s="176">
        <v>18</v>
      </c>
      <c r="N61" s="176">
        <v>3</v>
      </c>
      <c r="O61" s="360">
        <f>M61*$D$49+N61*$E$49</f>
        <v>12197.579999999998</v>
      </c>
    </row>
    <row r="62" spans="1:15" ht="16" thickBot="1" x14ac:dyDescent="0.25">
      <c r="A62" s="581"/>
      <c r="B62" s="413"/>
      <c r="C62" s="413"/>
      <c r="D62" s="413"/>
      <c r="E62" s="413"/>
      <c r="F62" s="413"/>
      <c r="G62" s="507"/>
      <c r="H62" s="507"/>
      <c r="I62" s="511"/>
      <c r="L62" s="176" t="s">
        <v>11</v>
      </c>
      <c r="M62" s="176">
        <v>11</v>
      </c>
      <c r="N62" s="176">
        <v>2</v>
      </c>
      <c r="O62" s="360">
        <f>M62*$D$49+N62*$E$49</f>
        <v>7462.41</v>
      </c>
    </row>
    <row r="63" spans="1:15" ht="15" x14ac:dyDescent="0.2">
      <c r="A63" s="352">
        <v>44621</v>
      </c>
      <c r="B63" s="176">
        <v>169.31</v>
      </c>
      <c r="C63" s="176">
        <v>141.38</v>
      </c>
      <c r="D63" s="176">
        <v>650</v>
      </c>
      <c r="E63" s="176">
        <v>100</v>
      </c>
      <c r="F63" s="8">
        <f>SUM(B63:E63)</f>
        <v>1060.69</v>
      </c>
      <c r="G63" s="176">
        <v>16</v>
      </c>
      <c r="H63" s="176">
        <v>2</v>
      </c>
      <c r="I63" s="177">
        <v>100</v>
      </c>
      <c r="L63" s="176" t="s">
        <v>12</v>
      </c>
      <c r="M63" s="176">
        <v>18</v>
      </c>
      <c r="N63" s="176">
        <v>2</v>
      </c>
      <c r="O63" s="360">
        <f>M63*$D$49+N63*$E$49</f>
        <v>12147.579999999998</v>
      </c>
    </row>
    <row r="64" spans="1:15" ht="15" x14ac:dyDescent="0.2">
      <c r="A64" s="352">
        <f t="shared" ref="A64:A66" si="15">A63+1</f>
        <v>44622</v>
      </c>
      <c r="B64" s="176">
        <v>160</v>
      </c>
      <c r="C64" s="176">
        <v>266.33</v>
      </c>
      <c r="D64" s="176">
        <v>420</v>
      </c>
      <c r="E64" s="176">
        <v>0</v>
      </c>
      <c r="F64" s="8">
        <f>SUM(B64:E64)</f>
        <v>846.32999999999993</v>
      </c>
      <c r="G64" s="176">
        <v>16</v>
      </c>
      <c r="H64" s="176">
        <v>6</v>
      </c>
      <c r="I64" s="176">
        <v>0</v>
      </c>
      <c r="L64" s="176" t="s">
        <v>13</v>
      </c>
      <c r="M64" s="176"/>
      <c r="N64" s="176"/>
      <c r="O64" s="360">
        <f>M64*$D$49+N64*$E$49</f>
        <v>0</v>
      </c>
    </row>
    <row r="65" spans="1:15" ht="15" x14ac:dyDescent="0.2">
      <c r="A65" s="352">
        <f t="shared" si="15"/>
        <v>44623</v>
      </c>
      <c r="B65" s="176">
        <v>100</v>
      </c>
      <c r="C65" s="176">
        <v>265.61</v>
      </c>
      <c r="D65" s="176">
        <v>918.62</v>
      </c>
      <c r="E65" s="176">
        <v>150</v>
      </c>
      <c r="F65" s="8">
        <f>SUM(B65:E65)</f>
        <v>1434.23</v>
      </c>
      <c r="G65" s="176">
        <v>24</v>
      </c>
      <c r="H65" s="176">
        <v>5</v>
      </c>
      <c r="I65" s="176">
        <v>150</v>
      </c>
      <c r="L65" s="176" t="s">
        <v>14</v>
      </c>
      <c r="M65" s="176"/>
      <c r="N65" s="176"/>
      <c r="O65" s="360">
        <f>M65*$D$49+N65*$E$49</f>
        <v>0</v>
      </c>
    </row>
    <row r="66" spans="1:15" ht="16" thickBot="1" x14ac:dyDescent="0.25">
      <c r="A66" s="352">
        <f t="shared" si="15"/>
        <v>44624</v>
      </c>
      <c r="B66" s="176">
        <v>100</v>
      </c>
      <c r="C66" s="176">
        <v>265.61</v>
      </c>
      <c r="D66" s="176">
        <v>1128.6199999999999</v>
      </c>
      <c r="E66" s="176">
        <v>100</v>
      </c>
      <c r="F66" s="8">
        <f>SUM(B66:E66)</f>
        <v>1594.23</v>
      </c>
      <c r="G66" s="176">
        <v>26</v>
      </c>
      <c r="H66" s="176">
        <v>5</v>
      </c>
      <c r="I66" s="176">
        <v>90</v>
      </c>
    </row>
    <row r="67" spans="1:15" ht="22" thickBot="1" x14ac:dyDescent="0.25">
      <c r="A67" s="580"/>
      <c r="B67" s="508">
        <f t="shared" ref="B67:I67" si="16">SUM(B63:B66)</f>
        <v>529.30999999999995</v>
      </c>
      <c r="C67" s="508">
        <f t="shared" si="16"/>
        <v>938.93</v>
      </c>
      <c r="D67" s="508">
        <f t="shared" si="16"/>
        <v>3117.24</v>
      </c>
      <c r="E67" s="508">
        <f t="shared" si="16"/>
        <v>350</v>
      </c>
      <c r="F67" s="508">
        <f t="shared" si="16"/>
        <v>4935.4799999999996</v>
      </c>
      <c r="G67" s="506">
        <f t="shared" si="16"/>
        <v>82</v>
      </c>
      <c r="H67" s="506">
        <f t="shared" si="16"/>
        <v>18</v>
      </c>
      <c r="I67" s="510">
        <f t="shared" si="16"/>
        <v>340</v>
      </c>
      <c r="L67" s="5"/>
      <c r="M67" s="613">
        <f>M68+N68</f>
        <v>29</v>
      </c>
      <c r="N67" s="614"/>
      <c r="O67" s="5"/>
    </row>
    <row r="68" spans="1:15" ht="16" thickBot="1" x14ac:dyDescent="0.25">
      <c r="A68" s="581"/>
      <c r="B68" s="537"/>
      <c r="C68" s="537"/>
      <c r="D68" s="537"/>
      <c r="E68" s="537"/>
      <c r="F68" s="509"/>
      <c r="G68" s="534"/>
      <c r="H68" s="534"/>
      <c r="I68" s="551"/>
      <c r="L68" s="5"/>
      <c r="M68" s="366">
        <f>SUM(M71:M75)</f>
        <v>18</v>
      </c>
      <c r="N68" s="366">
        <f>SUM(N71:N75)</f>
        <v>11</v>
      </c>
      <c r="O68" s="367">
        <f>SUM(O71:O75)</f>
        <v>16210</v>
      </c>
    </row>
    <row r="69" spans="1:15" ht="16" thickBot="1" x14ac:dyDescent="0.25">
      <c r="A69" s="352">
        <f>A66+3</f>
        <v>44627</v>
      </c>
      <c r="B69" s="181">
        <v>140</v>
      </c>
      <c r="C69" s="182">
        <v>70.69</v>
      </c>
      <c r="D69" s="182">
        <v>529.30999999999995</v>
      </c>
      <c r="E69" s="182">
        <v>100</v>
      </c>
      <c r="F69" s="8">
        <f>SUM(B69:E69)</f>
        <v>840</v>
      </c>
      <c r="G69" s="182">
        <v>15</v>
      </c>
      <c r="H69" s="182">
        <v>1</v>
      </c>
      <c r="I69" s="184">
        <v>100</v>
      </c>
      <c r="L69" s="5"/>
      <c r="M69" s="5"/>
      <c r="N69" s="5"/>
      <c r="O69" s="5"/>
    </row>
    <row r="70" spans="1:15" ht="15" x14ac:dyDescent="0.2">
      <c r="A70" s="352">
        <f>A69+1</f>
        <v>44628</v>
      </c>
      <c r="B70" s="187">
        <v>100</v>
      </c>
      <c r="C70" s="176">
        <v>265.61</v>
      </c>
      <c r="D70" s="176">
        <v>520</v>
      </c>
      <c r="E70" s="176">
        <v>88.62</v>
      </c>
      <c r="F70" s="8">
        <f>SUM(B70:E70)</f>
        <v>974.23</v>
      </c>
      <c r="G70" s="176">
        <v>15</v>
      </c>
      <c r="H70" s="176">
        <v>5</v>
      </c>
      <c r="I70" s="177">
        <v>90</v>
      </c>
      <c r="L70" s="375" t="s">
        <v>263</v>
      </c>
      <c r="M70" s="368">
        <v>90</v>
      </c>
      <c r="N70" s="368">
        <v>71.819999999999993</v>
      </c>
      <c r="O70" s="176"/>
    </row>
    <row r="71" spans="1:15" ht="15" x14ac:dyDescent="0.2">
      <c r="A71" s="352">
        <f>A70+1</f>
        <v>44629</v>
      </c>
      <c r="B71" s="187">
        <v>100</v>
      </c>
      <c r="C71" s="176">
        <v>158.11000000000001</v>
      </c>
      <c r="D71" s="176">
        <v>570</v>
      </c>
      <c r="E71" s="176">
        <v>0</v>
      </c>
      <c r="F71" s="8">
        <f>SUM(B71:E71)</f>
        <v>828.11</v>
      </c>
      <c r="G71" s="176">
        <v>17</v>
      </c>
      <c r="H71" s="176">
        <v>4</v>
      </c>
      <c r="I71" s="177">
        <v>0</v>
      </c>
      <c r="L71" s="176" t="s">
        <v>10</v>
      </c>
      <c r="M71" s="176">
        <v>15</v>
      </c>
      <c r="N71" s="176">
        <v>10</v>
      </c>
      <c r="O71" s="369">
        <f>M71*$D$50+N71*$E$50</f>
        <v>13550</v>
      </c>
    </row>
    <row r="72" spans="1:15" ht="15" x14ac:dyDescent="0.2">
      <c r="A72" s="352">
        <f>A71+1</f>
        <v>44630</v>
      </c>
      <c r="B72" s="187">
        <v>100</v>
      </c>
      <c r="C72" s="176">
        <v>112.1</v>
      </c>
      <c r="D72" s="176">
        <v>560</v>
      </c>
      <c r="E72" s="176">
        <v>50</v>
      </c>
      <c r="F72" s="8">
        <f>SUM(B72:E72)</f>
        <v>822.1</v>
      </c>
      <c r="G72" s="176">
        <v>15</v>
      </c>
      <c r="H72" s="176">
        <v>2</v>
      </c>
      <c r="I72" s="177">
        <v>50</v>
      </c>
      <c r="L72" s="6" t="s">
        <v>11</v>
      </c>
      <c r="M72" s="178"/>
      <c r="N72" s="178"/>
      <c r="O72" s="370">
        <f t="shared" ref="O72:O75" si="17">M72*$D$50+N72*$E$50</f>
        <v>0</v>
      </c>
    </row>
    <row r="73" spans="1:15" ht="16" thickBot="1" x14ac:dyDescent="0.25">
      <c r="A73" s="352">
        <f>A72+1</f>
        <v>44631</v>
      </c>
      <c r="B73" s="354"/>
      <c r="C73" s="200"/>
      <c r="D73" s="200"/>
      <c r="E73" s="200"/>
      <c r="F73" s="43">
        <f>SUM(B73:E73)</f>
        <v>0</v>
      </c>
      <c r="G73" s="200"/>
      <c r="H73" s="200"/>
      <c r="I73" s="201"/>
      <c r="L73" s="6" t="s">
        <v>12</v>
      </c>
      <c r="M73" s="178"/>
      <c r="N73" s="178"/>
      <c r="O73" s="370">
        <f t="shared" si="17"/>
        <v>0</v>
      </c>
    </row>
    <row r="74" spans="1:15" ht="15" x14ac:dyDescent="0.2">
      <c r="A74" s="580"/>
      <c r="B74" s="418">
        <f>SUM(B69:B73)</f>
        <v>440</v>
      </c>
      <c r="C74" s="418">
        <f t="shared" ref="C74:H74" si="18">SUM(C69:C73)</f>
        <v>606.51</v>
      </c>
      <c r="D74" s="418">
        <f t="shared" si="18"/>
        <v>2179.31</v>
      </c>
      <c r="E74" s="418">
        <f t="shared" si="18"/>
        <v>238.62</v>
      </c>
      <c r="F74" s="427">
        <f t="shared" si="18"/>
        <v>3464.44</v>
      </c>
      <c r="G74" s="419">
        <f t="shared" si="18"/>
        <v>62</v>
      </c>
      <c r="H74" s="419">
        <f t="shared" si="18"/>
        <v>12</v>
      </c>
      <c r="I74" s="418">
        <f>SUM(I69:I73)</f>
        <v>240</v>
      </c>
      <c r="L74" s="6" t="s">
        <v>13</v>
      </c>
      <c r="M74" s="178"/>
      <c r="N74" s="178"/>
      <c r="O74" s="370">
        <f t="shared" si="17"/>
        <v>0</v>
      </c>
    </row>
    <row r="75" spans="1:15" ht="16" thickBot="1" x14ac:dyDescent="0.25">
      <c r="A75" s="581"/>
      <c r="B75" s="509"/>
      <c r="C75" s="509"/>
      <c r="D75" s="509"/>
      <c r="E75" s="509"/>
      <c r="F75" s="428"/>
      <c r="G75" s="559"/>
      <c r="H75" s="559"/>
      <c r="I75" s="509"/>
      <c r="L75" s="6" t="s">
        <v>14</v>
      </c>
      <c r="M75" s="176">
        <v>3</v>
      </c>
      <c r="N75" s="176">
        <v>1</v>
      </c>
      <c r="O75" s="369">
        <f t="shared" si="17"/>
        <v>2660</v>
      </c>
    </row>
    <row r="76" spans="1:15" ht="16" thickBot="1" x14ac:dyDescent="0.25">
      <c r="A76" s="352">
        <f>A73+3</f>
        <v>44634</v>
      </c>
      <c r="B76" s="181">
        <v>190</v>
      </c>
      <c r="C76" s="182">
        <v>436.27</v>
      </c>
      <c r="D76" s="182">
        <v>1107.24</v>
      </c>
      <c r="E76" s="182">
        <v>0</v>
      </c>
      <c r="F76" s="8">
        <f>SUM(B76:E76)</f>
        <v>1733.51</v>
      </c>
      <c r="G76" s="182">
        <v>27</v>
      </c>
      <c r="H76" s="182">
        <v>7</v>
      </c>
      <c r="I76" s="184">
        <v>0</v>
      </c>
    </row>
    <row r="77" spans="1:15" ht="22" thickBot="1" x14ac:dyDescent="0.25">
      <c r="A77" s="352">
        <f>A76+1</f>
        <v>44635</v>
      </c>
      <c r="B77" s="187">
        <v>50</v>
      </c>
      <c r="C77" s="176">
        <v>0</v>
      </c>
      <c r="D77" s="176">
        <v>790</v>
      </c>
      <c r="E77" s="176">
        <v>100</v>
      </c>
      <c r="F77" s="8">
        <f t="shared" ref="F77:F79" si="19">SUM(B77:E77)</f>
        <v>940</v>
      </c>
      <c r="G77" s="176">
        <v>17</v>
      </c>
      <c r="H77" s="176">
        <v>0</v>
      </c>
      <c r="I77" s="177">
        <v>100</v>
      </c>
      <c r="L77" s="12"/>
      <c r="M77" s="613">
        <f>M78+N78</f>
        <v>115</v>
      </c>
      <c r="N77" s="614"/>
      <c r="O77" s="5"/>
    </row>
    <row r="78" spans="1:15" ht="16" thickBot="1" x14ac:dyDescent="0.25">
      <c r="A78" s="352">
        <f>A77+1</f>
        <v>44636</v>
      </c>
      <c r="B78" s="187">
        <v>90</v>
      </c>
      <c r="C78" s="176">
        <v>426.82</v>
      </c>
      <c r="D78" s="176">
        <v>708.62</v>
      </c>
      <c r="E78" s="176">
        <v>0</v>
      </c>
      <c r="F78" s="8">
        <f t="shared" si="19"/>
        <v>1225.44</v>
      </c>
      <c r="G78" s="176">
        <v>23</v>
      </c>
      <c r="H78" s="176">
        <v>10</v>
      </c>
      <c r="I78" s="177">
        <v>0</v>
      </c>
      <c r="L78" s="12"/>
      <c r="M78" s="357">
        <f>SUM(M80:M84)</f>
        <v>101</v>
      </c>
      <c r="N78" s="357">
        <f>SUM(N80:N84)</f>
        <v>14</v>
      </c>
      <c r="O78" s="371">
        <f>SUM(O80:O84)</f>
        <v>57190.309999999983</v>
      </c>
    </row>
    <row r="79" spans="1:15" ht="15" x14ac:dyDescent="0.2">
      <c r="A79" s="352">
        <f>A78+1</f>
        <v>44637</v>
      </c>
      <c r="B79" s="187">
        <v>50</v>
      </c>
      <c r="C79" s="176">
        <v>90</v>
      </c>
      <c r="D79" s="176">
        <v>389.48</v>
      </c>
      <c r="E79" s="176">
        <v>298.62</v>
      </c>
      <c r="F79" s="8">
        <f t="shared" si="19"/>
        <v>828.1</v>
      </c>
      <c r="G79" s="176">
        <v>13</v>
      </c>
      <c r="H79" s="176">
        <v>6</v>
      </c>
      <c r="I79" s="177">
        <v>90</v>
      </c>
      <c r="L79" s="374" t="s">
        <v>261</v>
      </c>
      <c r="M79" s="372">
        <v>90</v>
      </c>
      <c r="N79" s="372">
        <v>71.819999999999993</v>
      </c>
      <c r="O79" s="5"/>
    </row>
    <row r="80" spans="1:15" ht="16" thickBot="1" x14ac:dyDescent="0.25">
      <c r="A80" s="352">
        <f>A79+1</f>
        <v>44638</v>
      </c>
      <c r="B80" s="354"/>
      <c r="C80" s="200"/>
      <c r="D80" s="200"/>
      <c r="E80" s="200"/>
      <c r="F80" s="43">
        <f>SUM(B80:E80)</f>
        <v>0</v>
      </c>
      <c r="G80" s="200"/>
      <c r="H80" s="200"/>
      <c r="I80" s="201"/>
      <c r="L80" s="176" t="s">
        <v>10</v>
      </c>
      <c r="M80" s="291">
        <v>17</v>
      </c>
      <c r="N80" s="291">
        <v>3</v>
      </c>
      <c r="O80" s="360">
        <f>M80*$D$48+N80*$E$48</f>
        <v>9658.2699999999986</v>
      </c>
    </row>
    <row r="81" spans="1:15" ht="15" x14ac:dyDescent="0.2">
      <c r="A81" s="580"/>
      <c r="B81" s="418">
        <f t="shared" ref="B81:I81" si="20">SUM(B76:B80)</f>
        <v>380</v>
      </c>
      <c r="C81" s="418">
        <f t="shared" si="20"/>
        <v>953.08999999999992</v>
      </c>
      <c r="D81" s="418">
        <f t="shared" si="20"/>
        <v>2995.34</v>
      </c>
      <c r="E81" s="418">
        <f t="shared" si="20"/>
        <v>398.62</v>
      </c>
      <c r="F81" s="427">
        <f t="shared" si="20"/>
        <v>4727.05</v>
      </c>
      <c r="G81" s="421">
        <f t="shared" si="20"/>
        <v>80</v>
      </c>
      <c r="H81" s="421">
        <f t="shared" si="20"/>
        <v>23</v>
      </c>
      <c r="I81" s="418">
        <f t="shared" si="20"/>
        <v>190</v>
      </c>
      <c r="L81" s="6" t="s">
        <v>11</v>
      </c>
      <c r="M81" s="9">
        <v>19</v>
      </c>
      <c r="N81" s="9">
        <v>2</v>
      </c>
      <c r="O81" s="360">
        <f>M81*$D$48+N81*$E$48</f>
        <v>10726.89</v>
      </c>
    </row>
    <row r="82" spans="1:15" ht="16" thickBot="1" x14ac:dyDescent="0.25">
      <c r="A82" s="581"/>
      <c r="B82" s="537"/>
      <c r="C82" s="537"/>
      <c r="D82" s="537"/>
      <c r="E82" s="537"/>
      <c r="F82" s="428"/>
      <c r="G82" s="533"/>
      <c r="H82" s="533"/>
      <c r="I82" s="537"/>
      <c r="L82" s="6" t="s">
        <v>12</v>
      </c>
      <c r="M82" s="9">
        <v>20</v>
      </c>
      <c r="N82" s="9">
        <v>2</v>
      </c>
      <c r="O82" s="360">
        <f>M82*$D$48+N82*$E$48</f>
        <v>11286.199999999999</v>
      </c>
    </row>
    <row r="83" spans="1:15" ht="15" x14ac:dyDescent="0.2">
      <c r="A83" s="352">
        <f>A80+3</f>
        <v>44641</v>
      </c>
      <c r="B83" s="181">
        <v>90</v>
      </c>
      <c r="C83" s="182">
        <v>224.2</v>
      </c>
      <c r="D83" s="182">
        <v>699.31</v>
      </c>
      <c r="E83" s="182">
        <v>50</v>
      </c>
      <c r="F83" s="8">
        <f>SUM(B83:E83)</f>
        <v>1063.51</v>
      </c>
      <c r="G83" s="182">
        <v>18</v>
      </c>
      <c r="H83" s="182">
        <v>4</v>
      </c>
      <c r="I83" s="184">
        <v>50</v>
      </c>
      <c r="L83" s="6" t="s">
        <v>13</v>
      </c>
      <c r="M83" s="9">
        <v>24</v>
      </c>
      <c r="N83" s="9">
        <v>2</v>
      </c>
      <c r="O83" s="360">
        <f>M83*$D$48+N83*$E$48</f>
        <v>13523.439999999999</v>
      </c>
    </row>
    <row r="84" spans="1:15" ht="15" x14ac:dyDescent="0.2">
      <c r="A84" s="352">
        <f>A83+1</f>
        <v>44642</v>
      </c>
      <c r="B84" s="187">
        <v>0</v>
      </c>
      <c r="C84" s="176">
        <v>253.48</v>
      </c>
      <c r="D84" s="176">
        <v>747.41</v>
      </c>
      <c r="E84" s="176">
        <v>0</v>
      </c>
      <c r="F84" s="8">
        <f t="shared" ref="F84:F87" si="21">SUM(B84:E84)</f>
        <v>1000.89</v>
      </c>
      <c r="G84" s="176">
        <v>15</v>
      </c>
      <c r="H84" s="176">
        <v>4</v>
      </c>
      <c r="I84" s="177">
        <v>0</v>
      </c>
      <c r="L84" s="6" t="s">
        <v>14</v>
      </c>
      <c r="M84" s="9">
        <v>21</v>
      </c>
      <c r="N84" s="9">
        <v>5</v>
      </c>
      <c r="O84" s="360">
        <f>M84*$D$48+N84*$E$48</f>
        <v>11995.509999999998</v>
      </c>
    </row>
    <row r="85" spans="1:15" ht="16" thickBot="1" x14ac:dyDescent="0.25">
      <c r="A85" s="352">
        <f>A84+1</f>
        <v>44643</v>
      </c>
      <c r="B85" s="187">
        <v>50</v>
      </c>
      <c r="C85" s="176">
        <v>278.8</v>
      </c>
      <c r="D85" s="176">
        <v>439.31</v>
      </c>
      <c r="E85" s="176">
        <v>50</v>
      </c>
      <c r="F85" s="8">
        <f t="shared" si="21"/>
        <v>818.11</v>
      </c>
      <c r="G85" s="176">
        <v>16</v>
      </c>
      <c r="H85" s="176">
        <v>6</v>
      </c>
      <c r="I85" s="177">
        <v>50</v>
      </c>
    </row>
    <row r="86" spans="1:15" ht="22" thickBot="1" x14ac:dyDescent="0.25">
      <c r="A86" s="352">
        <f>A85+1</f>
        <v>44644</v>
      </c>
      <c r="B86" s="187">
        <v>0</v>
      </c>
      <c r="C86" s="176">
        <v>389.84</v>
      </c>
      <c r="D86" s="176">
        <v>1228.6199999999999</v>
      </c>
      <c r="E86" s="176">
        <v>0</v>
      </c>
      <c r="F86" s="8">
        <f t="shared" si="21"/>
        <v>1618.4599999999998</v>
      </c>
      <c r="G86" s="176">
        <v>27</v>
      </c>
      <c r="H86" s="176">
        <v>8</v>
      </c>
      <c r="I86" s="177">
        <v>0</v>
      </c>
      <c r="L86" s="12"/>
      <c r="M86" s="613">
        <f>M87+N87</f>
        <v>91</v>
      </c>
      <c r="N86" s="614"/>
      <c r="O86" s="5"/>
    </row>
    <row r="87" spans="1:15" ht="16" thickBot="1" x14ac:dyDescent="0.25">
      <c r="A87" s="352">
        <f>A84+3</f>
        <v>44645</v>
      </c>
      <c r="B87" s="188">
        <v>50</v>
      </c>
      <c r="C87" s="189">
        <v>460.53</v>
      </c>
      <c r="D87" s="189">
        <v>457.93</v>
      </c>
      <c r="E87" s="189">
        <v>0</v>
      </c>
      <c r="F87" s="8">
        <f t="shared" si="21"/>
        <v>968.46</v>
      </c>
      <c r="G87" s="189">
        <v>18</v>
      </c>
      <c r="H87" s="189">
        <v>9</v>
      </c>
      <c r="I87" s="191">
        <v>0</v>
      </c>
      <c r="L87" s="12"/>
      <c r="M87" s="357">
        <f>SUM(M89:M93)</f>
        <v>77</v>
      </c>
      <c r="N87" s="357">
        <f>SUM(N89:N93)</f>
        <v>14</v>
      </c>
      <c r="O87" s="364">
        <f>SUM(O89:O93)</f>
        <v>0</v>
      </c>
    </row>
    <row r="88" spans="1:15" ht="15" x14ac:dyDescent="0.2">
      <c r="A88" s="580"/>
      <c r="B88" s="425">
        <f>SUM(B83:B87)</f>
        <v>190</v>
      </c>
      <c r="C88" s="427">
        <f t="shared" ref="C88:I88" si="22">SUM(C83:C87)</f>
        <v>1606.85</v>
      </c>
      <c r="D88" s="427">
        <f t="shared" si="22"/>
        <v>3572.5799999999995</v>
      </c>
      <c r="E88" s="427">
        <f t="shared" si="22"/>
        <v>100</v>
      </c>
      <c r="F88" s="427">
        <f t="shared" si="22"/>
        <v>5469.43</v>
      </c>
      <c r="G88" s="429">
        <f t="shared" si="22"/>
        <v>94</v>
      </c>
      <c r="H88" s="429">
        <f t="shared" si="22"/>
        <v>31</v>
      </c>
      <c r="I88" s="431">
        <f t="shared" si="22"/>
        <v>100</v>
      </c>
      <c r="L88" s="374" t="s">
        <v>260</v>
      </c>
      <c r="M88" s="359">
        <v>90</v>
      </c>
      <c r="N88" s="359">
        <v>71.819999999999993</v>
      </c>
      <c r="O88" s="5"/>
    </row>
    <row r="89" spans="1:15" ht="16" thickBot="1" x14ac:dyDescent="0.25">
      <c r="A89" s="581"/>
      <c r="B89" s="426"/>
      <c r="C89" s="428"/>
      <c r="D89" s="428"/>
      <c r="E89" s="428"/>
      <c r="F89" s="428"/>
      <c r="G89" s="430"/>
      <c r="H89" s="430"/>
      <c r="I89" s="432"/>
      <c r="L89" s="176" t="s">
        <v>10</v>
      </c>
      <c r="M89" s="176">
        <v>17</v>
      </c>
      <c r="N89" s="176">
        <v>4</v>
      </c>
      <c r="O89" s="360">
        <f>M89*$D$45+N89*$E$45</f>
        <v>0</v>
      </c>
    </row>
    <row r="90" spans="1:15" ht="15" x14ac:dyDescent="0.2">
      <c r="A90" s="352">
        <f>A87+3</f>
        <v>44648</v>
      </c>
      <c r="B90" s="216"/>
      <c r="C90" s="217"/>
      <c r="D90" s="217"/>
      <c r="E90" s="217"/>
      <c r="F90" s="43">
        <f>SUM(B90:E90)</f>
        <v>0</v>
      </c>
      <c r="G90" s="217"/>
      <c r="H90" s="217"/>
      <c r="I90" s="219"/>
      <c r="L90" s="176" t="s">
        <v>11</v>
      </c>
      <c r="M90" s="176">
        <v>22</v>
      </c>
      <c r="N90" s="176">
        <v>4</v>
      </c>
      <c r="O90" s="360">
        <f>M90*$D$45+N90*$E$45</f>
        <v>0</v>
      </c>
    </row>
    <row r="91" spans="1:15" ht="15" x14ac:dyDescent="0.2">
      <c r="A91" s="352">
        <f>A90+1</f>
        <v>44649</v>
      </c>
      <c r="B91" s="75"/>
      <c r="C91" s="42"/>
      <c r="D91" s="42"/>
      <c r="E91" s="42"/>
      <c r="F91" s="43"/>
      <c r="G91" s="42"/>
      <c r="H91" s="42"/>
      <c r="I91" s="44"/>
      <c r="L91" s="176" t="s">
        <v>12</v>
      </c>
      <c r="M91" s="176">
        <v>16</v>
      </c>
      <c r="N91" s="176">
        <v>1</v>
      </c>
      <c r="O91" s="360">
        <f>M91*$D$45+N91*$E$45</f>
        <v>0</v>
      </c>
    </row>
    <row r="92" spans="1:15" ht="15" x14ac:dyDescent="0.2">
      <c r="A92" s="352">
        <f>A91+1</f>
        <v>44650</v>
      </c>
      <c r="B92" s="187">
        <v>50</v>
      </c>
      <c r="C92" s="176">
        <v>119.21</v>
      </c>
      <c r="D92" s="176">
        <v>340</v>
      </c>
      <c r="E92" s="176">
        <v>285</v>
      </c>
      <c r="F92" s="8">
        <f t="shared" ref="F92:F93" si="23">SUM(B92:E92)</f>
        <v>794.21</v>
      </c>
      <c r="G92" s="176">
        <v>15</v>
      </c>
      <c r="H92" s="176">
        <v>3</v>
      </c>
      <c r="I92" s="177">
        <v>280</v>
      </c>
      <c r="L92" s="176" t="s">
        <v>13</v>
      </c>
      <c r="M92" s="176">
        <v>22</v>
      </c>
      <c r="N92" s="176">
        <v>5</v>
      </c>
      <c r="O92" s="360">
        <f>M92*$D$45+N92*$E$45</f>
        <v>0</v>
      </c>
    </row>
    <row r="93" spans="1:15" ht="16" thickBot="1" x14ac:dyDescent="0.25">
      <c r="A93" s="352">
        <f>A92+1</f>
        <v>44651</v>
      </c>
      <c r="B93" s="187">
        <v>230</v>
      </c>
      <c r="C93" s="176">
        <v>519.09</v>
      </c>
      <c r="D93" s="176">
        <v>838.62</v>
      </c>
      <c r="E93" s="176">
        <v>140</v>
      </c>
      <c r="F93" s="8">
        <f t="shared" si="23"/>
        <v>1727.71</v>
      </c>
      <c r="G93" s="176">
        <v>28</v>
      </c>
      <c r="H93" s="176">
        <v>9</v>
      </c>
      <c r="I93" s="177">
        <v>160</v>
      </c>
      <c r="L93" s="176" t="s">
        <v>14</v>
      </c>
      <c r="M93" s="176"/>
      <c r="N93" s="176"/>
      <c r="O93" s="360">
        <f>M93*$D$45+N93*$E$45</f>
        <v>0</v>
      </c>
    </row>
    <row r="94" spans="1:15" ht="14" thickBot="1" x14ac:dyDescent="0.2">
      <c r="A94" s="580"/>
      <c r="B94" s="427">
        <f t="shared" ref="B94:H94" si="24">SUM(B90:B93)</f>
        <v>280</v>
      </c>
      <c r="C94" s="427">
        <f t="shared" si="24"/>
        <v>638.30000000000007</v>
      </c>
      <c r="D94" s="427">
        <f t="shared" si="24"/>
        <v>1178.6199999999999</v>
      </c>
      <c r="E94" s="427">
        <f t="shared" si="24"/>
        <v>425</v>
      </c>
      <c r="F94" s="427">
        <f t="shared" si="24"/>
        <v>2521.92</v>
      </c>
      <c r="G94" s="429">
        <f t="shared" si="24"/>
        <v>43</v>
      </c>
      <c r="H94" s="429">
        <f t="shared" si="24"/>
        <v>12</v>
      </c>
      <c r="I94" s="431">
        <f>SUM(I92:I93)</f>
        <v>440</v>
      </c>
    </row>
    <row r="95" spans="1:15" ht="22" thickBot="1" x14ac:dyDescent="0.25">
      <c r="A95" s="581"/>
      <c r="B95" s="428"/>
      <c r="C95" s="428"/>
      <c r="D95" s="428"/>
      <c r="E95" s="428"/>
      <c r="F95" s="430"/>
      <c r="G95" s="430"/>
      <c r="H95" s="430"/>
      <c r="I95" s="432"/>
      <c r="L95" s="12"/>
      <c r="M95" s="613">
        <f>M96+N96</f>
        <v>69</v>
      </c>
      <c r="N95" s="614"/>
      <c r="O95" s="5"/>
    </row>
    <row r="96" spans="1:15" ht="20" thickBot="1" x14ac:dyDescent="0.3">
      <c r="A96" s="352">
        <v>44652</v>
      </c>
      <c r="B96" s="6">
        <v>249.31</v>
      </c>
      <c r="C96" s="6">
        <v>324.17</v>
      </c>
      <c r="D96" s="6">
        <v>768.62</v>
      </c>
      <c r="E96" s="6">
        <v>100</v>
      </c>
      <c r="F96" s="8">
        <f>SUM(B96:E96)</f>
        <v>1442.1</v>
      </c>
      <c r="G96" s="6">
        <v>22</v>
      </c>
      <c r="H96" s="6">
        <v>5</v>
      </c>
      <c r="I96" s="7">
        <v>100</v>
      </c>
      <c r="L96" s="12"/>
      <c r="M96" s="357">
        <f>SUM(M98:M102)</f>
        <v>59</v>
      </c>
      <c r="N96" s="357">
        <f>SUM(N98:N102)</f>
        <v>10</v>
      </c>
      <c r="O96" s="358">
        <f>SUM(O98:O102)</f>
        <v>62850</v>
      </c>
    </row>
    <row r="97" spans="1:15" ht="15" x14ac:dyDescent="0.2">
      <c r="A97" s="580"/>
      <c r="B97" s="508">
        <f>SUM(B96)</f>
        <v>249.31</v>
      </c>
      <c r="C97" s="508">
        <f t="shared" ref="C97:I97" si="25">SUM(C96)</f>
        <v>324.17</v>
      </c>
      <c r="D97" s="508">
        <f t="shared" si="25"/>
        <v>768.62</v>
      </c>
      <c r="E97" s="508">
        <f t="shared" si="25"/>
        <v>100</v>
      </c>
      <c r="F97" s="508">
        <f t="shared" si="25"/>
        <v>1442.1</v>
      </c>
      <c r="G97" s="520">
        <f t="shared" si="25"/>
        <v>22</v>
      </c>
      <c r="H97" s="520">
        <f t="shared" si="25"/>
        <v>5</v>
      </c>
      <c r="I97" s="510">
        <f t="shared" si="25"/>
        <v>100</v>
      </c>
      <c r="L97" s="374" t="s">
        <v>262</v>
      </c>
      <c r="M97" s="359">
        <v>90</v>
      </c>
      <c r="N97" s="359">
        <v>71.819999999999993</v>
      </c>
      <c r="O97" s="5"/>
    </row>
    <row r="98" spans="1:15" ht="16" thickBot="1" x14ac:dyDescent="0.25">
      <c r="A98" s="581"/>
      <c r="B98" s="509"/>
      <c r="C98" s="509"/>
      <c r="D98" s="509"/>
      <c r="E98" s="509"/>
      <c r="F98" s="509"/>
      <c r="G98" s="521"/>
      <c r="H98" s="521"/>
      <c r="I98" s="511"/>
      <c r="L98" s="176" t="s">
        <v>10</v>
      </c>
      <c r="M98" s="176">
        <v>7</v>
      </c>
      <c r="N98" s="176">
        <v>3</v>
      </c>
      <c r="O98" s="360">
        <f>M98*$D$47+N98*$E$47</f>
        <v>7620</v>
      </c>
    </row>
    <row r="99" spans="1:15" ht="15" x14ac:dyDescent="0.2">
      <c r="A99" s="352">
        <f>A96+3</f>
        <v>44655</v>
      </c>
      <c r="B99" s="6">
        <v>50</v>
      </c>
      <c r="C99" s="6">
        <v>194.92</v>
      </c>
      <c r="D99" s="6">
        <v>629.30999999999995</v>
      </c>
      <c r="E99" s="6">
        <v>150</v>
      </c>
      <c r="F99" s="8">
        <f>SUM(B99:E99)</f>
        <v>1024.23</v>
      </c>
      <c r="G99" s="6">
        <v>19</v>
      </c>
      <c r="H99" s="6">
        <v>4</v>
      </c>
      <c r="I99" s="7">
        <v>150</v>
      </c>
      <c r="L99" s="176" t="s">
        <v>11</v>
      </c>
      <c r="M99" s="176">
        <v>16</v>
      </c>
      <c r="N99" s="176">
        <v>3</v>
      </c>
      <c r="O99" s="360">
        <f>M99*$D$47+N99*$E$47</f>
        <v>17070</v>
      </c>
    </row>
    <row r="100" spans="1:15" ht="15" x14ac:dyDescent="0.2">
      <c r="A100" s="352">
        <f>A99+1</f>
        <v>44656</v>
      </c>
      <c r="B100" s="6">
        <v>0</v>
      </c>
      <c r="C100" s="6">
        <v>158.1</v>
      </c>
      <c r="D100" s="6">
        <v>540</v>
      </c>
      <c r="E100" s="6">
        <v>150</v>
      </c>
      <c r="F100" s="8">
        <f>SUM(B100:E100)</f>
        <v>848.1</v>
      </c>
      <c r="G100" s="6">
        <v>16</v>
      </c>
      <c r="H100" s="6">
        <v>3</v>
      </c>
      <c r="I100" s="7">
        <v>160</v>
      </c>
      <c r="L100" s="176" t="s">
        <v>12</v>
      </c>
      <c r="M100" s="176">
        <v>24</v>
      </c>
      <c r="N100" s="176">
        <v>1</v>
      </c>
      <c r="O100" s="360">
        <f>M100*$D$47+N100*$E$47</f>
        <v>25290</v>
      </c>
    </row>
    <row r="101" spans="1:15" ht="15" x14ac:dyDescent="0.2">
      <c r="A101" s="352">
        <f t="shared" ref="A101:A103" si="26">A100+1</f>
        <v>44657</v>
      </c>
      <c r="B101" s="6">
        <v>70</v>
      </c>
      <c r="C101" s="6">
        <v>82.82</v>
      </c>
      <c r="D101" s="6">
        <v>700</v>
      </c>
      <c r="E101" s="6">
        <v>0</v>
      </c>
      <c r="F101" s="8">
        <f>SUM(B101:E101)</f>
        <v>852.81999999999994</v>
      </c>
      <c r="G101" s="6">
        <v>17</v>
      </c>
      <c r="H101" s="6">
        <v>2</v>
      </c>
      <c r="I101" s="7">
        <v>0</v>
      </c>
      <c r="L101" s="176" t="s">
        <v>13</v>
      </c>
      <c r="M101" s="176">
        <v>12</v>
      </c>
      <c r="N101" s="176">
        <v>3</v>
      </c>
      <c r="O101" s="360">
        <f>M101*$D$47+N101*$E$47</f>
        <v>12870</v>
      </c>
    </row>
    <row r="102" spans="1:15" ht="15" x14ac:dyDescent="0.2">
      <c r="A102" s="352">
        <f t="shared" si="26"/>
        <v>44658</v>
      </c>
      <c r="B102" s="6">
        <v>170</v>
      </c>
      <c r="C102" s="6">
        <v>194.92</v>
      </c>
      <c r="D102" s="6">
        <v>920</v>
      </c>
      <c r="E102" s="6">
        <v>100</v>
      </c>
      <c r="F102" s="8">
        <f>SUM(B102:E102)</f>
        <v>1384.92</v>
      </c>
      <c r="G102" s="6">
        <v>25</v>
      </c>
      <c r="H102" s="6">
        <v>4</v>
      </c>
      <c r="I102" s="7">
        <v>100</v>
      </c>
      <c r="L102" s="176" t="s">
        <v>14</v>
      </c>
      <c r="M102" s="176"/>
      <c r="N102" s="176"/>
      <c r="O102" s="360">
        <f>M102*$D$47+N102*$E$47</f>
        <v>0</v>
      </c>
    </row>
    <row r="103" spans="1:15" ht="16" thickBot="1" x14ac:dyDescent="0.25">
      <c r="A103" s="352">
        <f t="shared" si="26"/>
        <v>44659</v>
      </c>
      <c r="B103" s="6">
        <v>50</v>
      </c>
      <c r="C103" s="6">
        <v>236.33</v>
      </c>
      <c r="D103" s="6">
        <v>779.11</v>
      </c>
      <c r="E103" s="6">
        <v>0</v>
      </c>
      <c r="F103" s="8">
        <f>SUM(B103:E103)</f>
        <v>1065.44</v>
      </c>
      <c r="G103" s="6">
        <v>21</v>
      </c>
      <c r="H103" s="6">
        <v>5</v>
      </c>
      <c r="I103" s="7">
        <v>0</v>
      </c>
    </row>
    <row r="104" spans="1:15" ht="22" thickBot="1" x14ac:dyDescent="0.25">
      <c r="A104" s="580"/>
      <c r="B104" s="508">
        <f>SUM(B99:B103)</f>
        <v>340</v>
      </c>
      <c r="C104" s="508">
        <f t="shared" ref="C104:I104" si="27">SUM(C99:C103)</f>
        <v>867.09</v>
      </c>
      <c r="D104" s="508">
        <f t="shared" si="27"/>
        <v>3568.42</v>
      </c>
      <c r="E104" s="508">
        <f t="shared" si="27"/>
        <v>400</v>
      </c>
      <c r="F104" s="508">
        <f t="shared" si="27"/>
        <v>5175.51</v>
      </c>
      <c r="G104" s="520">
        <f t="shared" si="27"/>
        <v>98</v>
      </c>
      <c r="H104" s="520">
        <f t="shared" si="27"/>
        <v>18</v>
      </c>
      <c r="I104" s="508">
        <f t="shared" si="27"/>
        <v>410</v>
      </c>
      <c r="M104" s="613">
        <f>M105+N105</f>
        <v>45</v>
      </c>
      <c r="N104" s="614"/>
      <c r="O104" s="5"/>
    </row>
    <row r="105" spans="1:15" ht="20" thickBot="1" x14ac:dyDescent="0.3">
      <c r="A105" s="581"/>
      <c r="B105" s="509"/>
      <c r="C105" s="509"/>
      <c r="D105" s="509"/>
      <c r="E105" s="509"/>
      <c r="F105" s="509"/>
      <c r="G105" s="521"/>
      <c r="H105" s="521"/>
      <c r="I105" s="509"/>
      <c r="M105" s="357">
        <f>SUM(M107:M111)</f>
        <v>37</v>
      </c>
      <c r="N105" s="357">
        <f>SUM(N107:N111)</f>
        <v>8</v>
      </c>
      <c r="O105" s="358">
        <f>SUM(O107:O111)</f>
        <v>41840</v>
      </c>
    </row>
    <row r="106" spans="1:15" ht="15" x14ac:dyDescent="0.2">
      <c r="A106" s="352">
        <f>A103+3</f>
        <v>44662</v>
      </c>
      <c r="B106" s="6">
        <v>100</v>
      </c>
      <c r="C106" s="6">
        <v>265.61</v>
      </c>
      <c r="D106" s="6">
        <v>1259.31</v>
      </c>
      <c r="E106" s="6">
        <v>190</v>
      </c>
      <c r="F106" s="8">
        <f>SUM(B106:E106)</f>
        <v>1814.92</v>
      </c>
      <c r="G106" s="6">
        <v>31</v>
      </c>
      <c r="H106" s="6">
        <v>5</v>
      </c>
      <c r="I106" s="7">
        <v>200</v>
      </c>
      <c r="L106" s="374" t="s">
        <v>259</v>
      </c>
      <c r="M106" s="359">
        <v>90</v>
      </c>
      <c r="N106" s="359">
        <v>71.819999999999993</v>
      </c>
      <c r="O106" s="5"/>
    </row>
    <row r="107" spans="1:15" ht="15" x14ac:dyDescent="0.2">
      <c r="A107" s="352">
        <f>A106+1</f>
        <v>44663</v>
      </c>
      <c r="B107" s="6">
        <v>50</v>
      </c>
      <c r="C107" s="6">
        <v>70.69</v>
      </c>
      <c r="D107" s="6">
        <v>959.31</v>
      </c>
      <c r="E107" s="6">
        <v>0</v>
      </c>
      <c r="F107" s="8">
        <f t="shared" ref="F107:F110" si="28">SUM(B107:E107)</f>
        <v>1080</v>
      </c>
      <c r="G107" s="6">
        <v>18</v>
      </c>
      <c r="H107" s="6">
        <v>1</v>
      </c>
      <c r="I107" s="7">
        <v>0</v>
      </c>
      <c r="L107" s="176" t="s">
        <v>10</v>
      </c>
      <c r="M107" s="176">
        <v>15</v>
      </c>
      <c r="N107" s="176">
        <v>3</v>
      </c>
      <c r="O107" s="360">
        <f>M107*$D$46+N107*$E$46</f>
        <v>16950</v>
      </c>
    </row>
    <row r="108" spans="1:15" ht="15" x14ac:dyDescent="0.2">
      <c r="A108" s="352">
        <f t="shared" ref="A108:A110" si="29">A107+1</f>
        <v>44664</v>
      </c>
      <c r="B108" s="176">
        <v>150</v>
      </c>
      <c r="C108" s="176">
        <v>243.44</v>
      </c>
      <c r="D108" s="176">
        <v>700</v>
      </c>
      <c r="E108" s="176">
        <v>0</v>
      </c>
      <c r="F108" s="8">
        <f t="shared" si="28"/>
        <v>1093.44</v>
      </c>
      <c r="G108" s="176">
        <v>23</v>
      </c>
      <c r="H108" s="176">
        <v>6</v>
      </c>
      <c r="I108" s="176">
        <v>0</v>
      </c>
      <c r="L108" s="176" t="s">
        <v>11</v>
      </c>
      <c r="M108" s="176">
        <v>17</v>
      </c>
      <c r="N108" s="176">
        <v>4</v>
      </c>
      <c r="O108" s="360">
        <f>M108*$D$46+N108*$E$46</f>
        <v>19240</v>
      </c>
    </row>
    <row r="109" spans="1:15" ht="15" x14ac:dyDescent="0.2">
      <c r="A109" s="352">
        <f t="shared" si="29"/>
        <v>44665</v>
      </c>
      <c r="B109" s="176">
        <v>0</v>
      </c>
      <c r="C109" s="176">
        <v>377.71</v>
      </c>
      <c r="D109" s="176">
        <v>1187.93</v>
      </c>
      <c r="E109" s="176">
        <v>100</v>
      </c>
      <c r="F109" s="8">
        <f t="shared" si="28"/>
        <v>1665.64</v>
      </c>
      <c r="G109" s="176">
        <v>26</v>
      </c>
      <c r="H109" s="176">
        <v>7</v>
      </c>
      <c r="I109" s="176">
        <v>100</v>
      </c>
      <c r="L109" s="176" t="s">
        <v>12</v>
      </c>
      <c r="M109" s="176">
        <v>5</v>
      </c>
      <c r="N109" s="176">
        <v>1</v>
      </c>
      <c r="O109" s="360">
        <f>M109*$D$46+N109*$E$46</f>
        <v>5650</v>
      </c>
    </row>
    <row r="110" spans="1:15" ht="16" thickBot="1" x14ac:dyDescent="0.25">
      <c r="A110" s="352">
        <f t="shared" si="29"/>
        <v>44666</v>
      </c>
      <c r="B110" s="205">
        <v>190</v>
      </c>
      <c r="C110" s="205">
        <v>112.1</v>
      </c>
      <c r="D110" s="205">
        <v>1199.31</v>
      </c>
      <c r="E110" s="205">
        <v>150</v>
      </c>
      <c r="F110" s="8">
        <f t="shared" si="28"/>
        <v>1651.4099999999999</v>
      </c>
      <c r="G110" s="205">
        <v>26</v>
      </c>
      <c r="H110" s="205">
        <v>2</v>
      </c>
      <c r="I110" s="205">
        <v>150</v>
      </c>
      <c r="L110" s="176" t="s">
        <v>13</v>
      </c>
      <c r="M110" s="178"/>
      <c r="N110" s="178"/>
      <c r="O110" s="178"/>
    </row>
    <row r="111" spans="1:15" ht="15" x14ac:dyDescent="0.2">
      <c r="A111" s="580"/>
      <c r="B111" s="508">
        <f>SUM(B106:B110)</f>
        <v>490</v>
      </c>
      <c r="C111" s="508">
        <f t="shared" ref="C111:I111" si="30">SUM(C106:C110)</f>
        <v>1069.55</v>
      </c>
      <c r="D111" s="508">
        <f t="shared" si="30"/>
        <v>5305.8600000000006</v>
      </c>
      <c r="E111" s="508">
        <f t="shared" si="30"/>
        <v>440</v>
      </c>
      <c r="F111" s="508">
        <f t="shared" si="30"/>
        <v>7305.41</v>
      </c>
      <c r="G111" s="520">
        <f t="shared" si="30"/>
        <v>124</v>
      </c>
      <c r="H111" s="520">
        <f t="shared" si="30"/>
        <v>21</v>
      </c>
      <c r="I111" s="508">
        <f t="shared" si="30"/>
        <v>450</v>
      </c>
      <c r="L111" s="176" t="s">
        <v>14</v>
      </c>
      <c r="M111" s="178"/>
      <c r="N111" s="178"/>
      <c r="O111" s="178"/>
    </row>
    <row r="112" spans="1:15" ht="14" thickBot="1" x14ac:dyDescent="0.2">
      <c r="A112" s="581"/>
      <c r="B112" s="509"/>
      <c r="C112" s="509"/>
      <c r="D112" s="509"/>
      <c r="E112" s="509"/>
      <c r="F112" s="509"/>
      <c r="G112" s="521"/>
      <c r="H112" s="521"/>
      <c r="I112" s="509"/>
    </row>
    <row r="113" spans="1:9" ht="15" x14ac:dyDescent="0.2">
      <c r="A113" s="352">
        <f>A110+3</f>
        <v>44669</v>
      </c>
      <c r="B113" s="178"/>
      <c r="C113" s="178"/>
      <c r="D113" s="178"/>
      <c r="E113" s="178"/>
      <c r="F113" s="43">
        <f>SUM(B113:E113)</f>
        <v>0</v>
      </c>
      <c r="G113" s="178"/>
      <c r="H113" s="178"/>
      <c r="I113" s="178"/>
    </row>
    <row r="114" spans="1:9" ht="15" x14ac:dyDescent="0.2">
      <c r="A114" s="352">
        <f>A113+1</f>
        <v>44670</v>
      </c>
      <c r="B114" s="6">
        <v>140</v>
      </c>
      <c r="C114" s="6">
        <v>154.22999999999999</v>
      </c>
      <c r="D114" s="6">
        <v>960</v>
      </c>
      <c r="E114" s="6">
        <v>100</v>
      </c>
      <c r="F114" s="8">
        <f t="shared" ref="F114:F117" si="31">SUM(B114:E114)</f>
        <v>1354.23</v>
      </c>
      <c r="G114" s="6">
        <v>27</v>
      </c>
      <c r="H114" s="6">
        <v>4</v>
      </c>
      <c r="I114" s="7">
        <v>100</v>
      </c>
    </row>
    <row r="115" spans="1:9" ht="15" x14ac:dyDescent="0.2">
      <c r="A115" s="352">
        <f t="shared" ref="A115:A117" si="32">A114+1</f>
        <v>44671</v>
      </c>
      <c r="B115" s="6">
        <v>250</v>
      </c>
      <c r="C115" s="6">
        <v>0</v>
      </c>
      <c r="D115" s="6">
        <v>860</v>
      </c>
      <c r="E115" s="6">
        <v>70</v>
      </c>
      <c r="F115" s="8">
        <f t="shared" si="31"/>
        <v>1180</v>
      </c>
      <c r="G115" s="6">
        <v>20</v>
      </c>
      <c r="H115" s="6">
        <v>0</v>
      </c>
      <c r="I115" s="7">
        <v>70</v>
      </c>
    </row>
    <row r="116" spans="1:9" ht="15" x14ac:dyDescent="0.2">
      <c r="A116" s="352">
        <f t="shared" si="32"/>
        <v>44672</v>
      </c>
      <c r="B116" s="176">
        <v>140</v>
      </c>
      <c r="C116" s="176">
        <v>477.38</v>
      </c>
      <c r="D116" s="176">
        <v>879.31</v>
      </c>
      <c r="E116" s="176">
        <v>208.62</v>
      </c>
      <c r="F116" s="8">
        <f t="shared" si="31"/>
        <v>1705.31</v>
      </c>
      <c r="G116" s="9">
        <v>28</v>
      </c>
      <c r="H116" s="9">
        <v>9</v>
      </c>
      <c r="I116" s="208">
        <v>200</v>
      </c>
    </row>
    <row r="117" spans="1:9" ht="16" thickBot="1" x14ac:dyDescent="0.25">
      <c r="A117" s="352">
        <f t="shared" si="32"/>
        <v>44673</v>
      </c>
      <c r="B117" s="176">
        <v>150</v>
      </c>
      <c r="C117" s="176">
        <v>124.23</v>
      </c>
      <c r="D117" s="176">
        <v>950</v>
      </c>
      <c r="E117" s="176">
        <v>0</v>
      </c>
      <c r="F117" s="8">
        <f t="shared" si="31"/>
        <v>1224.23</v>
      </c>
      <c r="G117" s="176">
        <v>23</v>
      </c>
      <c r="H117" s="176">
        <v>3</v>
      </c>
      <c r="I117" s="176">
        <v>0</v>
      </c>
    </row>
    <row r="118" spans="1:9" x14ac:dyDescent="0.15">
      <c r="A118" s="580"/>
      <c r="B118" s="508">
        <f>SUM(B113:B117)</f>
        <v>680</v>
      </c>
      <c r="C118" s="508">
        <f t="shared" ref="C118:I118" si="33">SUM(C113:C117)</f>
        <v>755.84</v>
      </c>
      <c r="D118" s="508">
        <f t="shared" si="33"/>
        <v>3649.31</v>
      </c>
      <c r="E118" s="508">
        <f t="shared" si="33"/>
        <v>378.62</v>
      </c>
      <c r="F118" s="508">
        <f t="shared" si="33"/>
        <v>5463.77</v>
      </c>
      <c r="G118" s="520">
        <f t="shared" si="33"/>
        <v>98</v>
      </c>
      <c r="H118" s="520">
        <f t="shared" si="33"/>
        <v>16</v>
      </c>
      <c r="I118" s="508">
        <f t="shared" si="33"/>
        <v>370</v>
      </c>
    </row>
    <row r="119" spans="1:9" ht="14" thickBot="1" x14ac:dyDescent="0.2">
      <c r="A119" s="581"/>
      <c r="B119" s="509"/>
      <c r="C119" s="509"/>
      <c r="D119" s="509"/>
      <c r="E119" s="509"/>
      <c r="F119" s="509"/>
      <c r="G119" s="521"/>
      <c r="H119" s="521"/>
      <c r="I119" s="509"/>
    </row>
    <row r="120" spans="1:9" ht="15" x14ac:dyDescent="0.2">
      <c r="A120" s="352">
        <f>A117+3</f>
        <v>44676</v>
      </c>
      <c r="B120" s="205">
        <v>0</v>
      </c>
      <c r="C120" s="205">
        <v>194.92</v>
      </c>
      <c r="D120" s="205">
        <v>1159.31</v>
      </c>
      <c r="E120" s="205">
        <v>210</v>
      </c>
      <c r="F120" s="8">
        <f>SUM(B120:E120)</f>
        <v>1564.23</v>
      </c>
      <c r="G120" s="176">
        <v>30</v>
      </c>
      <c r="H120" s="176">
        <v>4</v>
      </c>
      <c r="I120" s="176">
        <v>200</v>
      </c>
    </row>
    <row r="121" spans="1:9" ht="15" x14ac:dyDescent="0.2">
      <c r="A121" s="352">
        <f>A120+1</f>
        <v>44677</v>
      </c>
      <c r="B121" s="205">
        <v>0</v>
      </c>
      <c r="C121" s="205">
        <v>389.84</v>
      </c>
      <c r="D121" s="205">
        <v>760</v>
      </c>
      <c r="E121" s="205">
        <v>240</v>
      </c>
      <c r="F121" s="8">
        <f t="shared" ref="F121:F124" si="34">SUM(B121:E121)</f>
        <v>1389.84</v>
      </c>
      <c r="G121" s="176">
        <v>27</v>
      </c>
      <c r="H121" s="176">
        <v>8</v>
      </c>
      <c r="I121" s="176">
        <v>240</v>
      </c>
    </row>
    <row r="122" spans="1:9" ht="15" x14ac:dyDescent="0.2">
      <c r="A122" s="352">
        <f t="shared" ref="A122:A124" si="35">A121+1</f>
        <v>44678</v>
      </c>
      <c r="B122" s="176">
        <v>220</v>
      </c>
      <c r="C122" s="176">
        <v>272.72000000000003</v>
      </c>
      <c r="D122" s="176">
        <v>310</v>
      </c>
      <c r="E122" s="176">
        <v>190</v>
      </c>
      <c r="F122" s="8">
        <f t="shared" si="34"/>
        <v>992.72</v>
      </c>
      <c r="G122" s="176">
        <v>19</v>
      </c>
      <c r="H122" s="176">
        <v>6</v>
      </c>
      <c r="I122" s="177">
        <v>190</v>
      </c>
    </row>
    <row r="123" spans="1:9" ht="15" x14ac:dyDescent="0.2">
      <c r="A123" s="352">
        <f t="shared" si="35"/>
        <v>44679</v>
      </c>
      <c r="B123" s="176">
        <v>100</v>
      </c>
      <c r="C123" s="176">
        <v>224.2</v>
      </c>
      <c r="D123" s="176">
        <v>1010</v>
      </c>
      <c r="E123" s="176">
        <v>100</v>
      </c>
      <c r="F123" s="8">
        <f t="shared" si="34"/>
        <v>1434.2</v>
      </c>
      <c r="G123" s="176">
        <v>27</v>
      </c>
      <c r="H123" s="176">
        <v>4</v>
      </c>
      <c r="I123" s="177">
        <v>110</v>
      </c>
    </row>
    <row r="124" spans="1:9" ht="16" thickBot="1" x14ac:dyDescent="0.25">
      <c r="A124" s="352">
        <f t="shared" si="35"/>
        <v>44680</v>
      </c>
      <c r="B124" s="176">
        <v>240</v>
      </c>
      <c r="C124" s="176">
        <v>165.64</v>
      </c>
      <c r="D124" s="176">
        <v>940</v>
      </c>
      <c r="E124" s="176">
        <v>0</v>
      </c>
      <c r="F124" s="8">
        <f t="shared" si="34"/>
        <v>1345.6399999999999</v>
      </c>
      <c r="G124" s="176">
        <v>24</v>
      </c>
      <c r="H124" s="176">
        <v>4</v>
      </c>
      <c r="I124" s="177">
        <v>0</v>
      </c>
    </row>
    <row r="125" spans="1:9" x14ac:dyDescent="0.15">
      <c r="A125" s="580"/>
      <c r="B125" s="508">
        <f>SUM(B120:B124)</f>
        <v>560</v>
      </c>
      <c r="C125" s="508">
        <f t="shared" ref="C125:I125" si="36">SUM(C120:C124)</f>
        <v>1247.3200000000002</v>
      </c>
      <c r="D125" s="508">
        <f t="shared" si="36"/>
        <v>4179.3099999999995</v>
      </c>
      <c r="E125" s="508">
        <f t="shared" si="36"/>
        <v>740</v>
      </c>
      <c r="F125" s="508">
        <f t="shared" si="36"/>
        <v>6726.6299999999992</v>
      </c>
      <c r="G125" s="520">
        <f t="shared" si="36"/>
        <v>127</v>
      </c>
      <c r="H125" s="520">
        <f t="shared" si="36"/>
        <v>26</v>
      </c>
      <c r="I125" s="508">
        <f t="shared" si="36"/>
        <v>740</v>
      </c>
    </row>
    <row r="126" spans="1:9" ht="14" thickBot="1" x14ac:dyDescent="0.2">
      <c r="A126" s="581"/>
      <c r="B126" s="509"/>
      <c r="C126" s="509"/>
      <c r="D126" s="509"/>
      <c r="E126" s="509"/>
      <c r="F126" s="509"/>
      <c r="G126" s="521"/>
      <c r="H126" s="521"/>
      <c r="I126" s="509"/>
    </row>
    <row r="127" spans="1:9" ht="15" x14ac:dyDescent="0.2">
      <c r="A127" s="352">
        <v>44683</v>
      </c>
      <c r="B127" s="6"/>
      <c r="C127" s="6"/>
      <c r="D127" s="6"/>
      <c r="E127" s="6"/>
      <c r="F127" s="8">
        <f>SUM(B127:E127)</f>
        <v>0</v>
      </c>
      <c r="G127" s="176"/>
      <c r="H127" s="176"/>
      <c r="I127" s="177"/>
    </row>
    <row r="128" spans="1:9" ht="15" x14ac:dyDescent="0.2">
      <c r="A128" s="352">
        <f t="shared" ref="A128:A131" si="37">A127+1</f>
        <v>44684</v>
      </c>
      <c r="B128" s="6">
        <v>100</v>
      </c>
      <c r="C128" s="6">
        <v>0</v>
      </c>
      <c r="D128" s="6">
        <v>590</v>
      </c>
      <c r="E128" s="6">
        <v>50</v>
      </c>
      <c r="F128" s="8">
        <f>SUM(B128:E128)</f>
        <v>740</v>
      </c>
      <c r="G128" s="176">
        <v>14</v>
      </c>
      <c r="H128" s="176">
        <v>0</v>
      </c>
      <c r="I128" s="177">
        <v>50</v>
      </c>
    </row>
    <row r="129" spans="1:9" ht="15" x14ac:dyDescent="0.2">
      <c r="A129" s="352">
        <f t="shared" si="37"/>
        <v>44685</v>
      </c>
      <c r="B129" s="6">
        <v>100</v>
      </c>
      <c r="C129" s="6">
        <v>197.01</v>
      </c>
      <c r="D129" s="6">
        <v>490</v>
      </c>
      <c r="E129" s="6">
        <v>50</v>
      </c>
      <c r="F129" s="8">
        <f>SUM(B129:E129)</f>
        <v>837.01</v>
      </c>
      <c r="G129" s="176">
        <v>18</v>
      </c>
      <c r="H129" s="176">
        <v>5</v>
      </c>
      <c r="I129" s="177">
        <v>50</v>
      </c>
    </row>
    <row r="130" spans="1:9" ht="15" x14ac:dyDescent="0.2">
      <c r="A130" s="352">
        <f t="shared" si="37"/>
        <v>44686</v>
      </c>
      <c r="B130" s="6">
        <v>190</v>
      </c>
      <c r="C130" s="6">
        <v>112.1</v>
      </c>
      <c r="D130" s="6">
        <v>889.31</v>
      </c>
      <c r="E130" s="6">
        <v>260</v>
      </c>
      <c r="F130" s="8">
        <f>SUM(B130:E130)</f>
        <v>1451.4099999999999</v>
      </c>
      <c r="G130" s="176">
        <v>25</v>
      </c>
      <c r="H130" s="176">
        <v>2</v>
      </c>
      <c r="I130" s="177">
        <v>270</v>
      </c>
    </row>
    <row r="131" spans="1:9" ht="16" thickBot="1" x14ac:dyDescent="0.25">
      <c r="A131" s="352">
        <f t="shared" si="37"/>
        <v>44687</v>
      </c>
      <c r="B131" s="6">
        <v>320</v>
      </c>
      <c r="C131" s="6">
        <v>70.69</v>
      </c>
      <c r="D131" s="6">
        <v>680</v>
      </c>
      <c r="E131" s="6">
        <v>80</v>
      </c>
      <c r="F131" s="8">
        <f>SUM(B131:E131)</f>
        <v>1150.69</v>
      </c>
      <c r="G131" s="176">
        <v>19</v>
      </c>
      <c r="H131" s="176">
        <v>1</v>
      </c>
      <c r="I131" s="177">
        <v>70</v>
      </c>
    </row>
    <row r="132" spans="1:9" x14ac:dyDescent="0.15">
      <c r="A132" s="580"/>
      <c r="B132" s="508">
        <f>SUM(B127:B131)</f>
        <v>710</v>
      </c>
      <c r="C132" s="508">
        <f t="shared" ref="C132:I132" si="38">SUM(C127:C131)</f>
        <v>379.8</v>
      </c>
      <c r="D132" s="508">
        <f t="shared" si="38"/>
        <v>2649.31</v>
      </c>
      <c r="E132" s="510">
        <f t="shared" si="38"/>
        <v>440</v>
      </c>
      <c r="F132" s="508">
        <f t="shared" si="38"/>
        <v>4179.1100000000006</v>
      </c>
      <c r="G132" s="506">
        <f t="shared" si="38"/>
        <v>76</v>
      </c>
      <c r="H132" s="506">
        <f t="shared" si="38"/>
        <v>8</v>
      </c>
      <c r="I132" s="510">
        <f t="shared" si="38"/>
        <v>440</v>
      </c>
    </row>
    <row r="133" spans="1:9" ht="14" thickBot="1" x14ac:dyDescent="0.2">
      <c r="A133" s="581"/>
      <c r="B133" s="509"/>
      <c r="C133" s="509"/>
      <c r="D133" s="509"/>
      <c r="E133" s="511"/>
      <c r="F133" s="509"/>
      <c r="G133" s="507"/>
      <c r="H133" s="507"/>
      <c r="I133" s="511"/>
    </row>
    <row r="134" spans="1:9" ht="15" x14ac:dyDescent="0.2">
      <c r="A134" s="352">
        <f>A131+3</f>
        <v>44690</v>
      </c>
      <c r="B134" s="24">
        <v>280</v>
      </c>
      <c r="C134" s="6">
        <v>324.17</v>
      </c>
      <c r="D134" s="6">
        <v>1058.6199999999999</v>
      </c>
      <c r="E134" s="6">
        <v>100</v>
      </c>
      <c r="F134" s="10">
        <f>SUM(B134:E134)</f>
        <v>1762.79</v>
      </c>
      <c r="G134" s="6">
        <v>29</v>
      </c>
      <c r="H134" s="6">
        <v>5</v>
      </c>
      <c r="I134" s="7">
        <v>100</v>
      </c>
    </row>
    <row r="135" spans="1:9" ht="15" x14ac:dyDescent="0.2">
      <c r="A135" s="352">
        <f>A134+1</f>
        <v>44691</v>
      </c>
      <c r="B135" s="176">
        <v>0</v>
      </c>
      <c r="C135" s="176">
        <v>41.41</v>
      </c>
      <c r="D135" s="176">
        <v>630</v>
      </c>
      <c r="E135" s="176">
        <v>50</v>
      </c>
      <c r="F135" s="10">
        <f>SUM(B135:E135)</f>
        <v>721.41</v>
      </c>
      <c r="G135" s="176">
        <v>14</v>
      </c>
      <c r="H135" s="176">
        <v>1</v>
      </c>
      <c r="I135" s="177">
        <v>50</v>
      </c>
    </row>
    <row r="136" spans="1:9" ht="15" x14ac:dyDescent="0.2">
      <c r="A136" s="352">
        <f>A135+1</f>
        <v>44692</v>
      </c>
      <c r="B136" s="176">
        <v>330</v>
      </c>
      <c r="C136" s="176">
        <v>77.8</v>
      </c>
      <c r="D136" s="176">
        <v>510</v>
      </c>
      <c r="E136" s="176">
        <v>50</v>
      </c>
      <c r="F136" s="10">
        <f>SUM(B136:E136)</f>
        <v>967.8</v>
      </c>
      <c r="G136" s="176">
        <v>18</v>
      </c>
      <c r="H136" s="176">
        <v>2</v>
      </c>
      <c r="I136" s="177">
        <v>50</v>
      </c>
    </row>
    <row r="137" spans="1:9" ht="15" x14ac:dyDescent="0.2">
      <c r="A137" s="352">
        <f>A136+1</f>
        <v>44693</v>
      </c>
      <c r="B137" s="176">
        <v>100</v>
      </c>
      <c r="C137" s="176">
        <v>319.14999999999998</v>
      </c>
      <c r="D137" s="176">
        <v>1080</v>
      </c>
      <c r="E137" s="176">
        <v>50</v>
      </c>
      <c r="F137" s="10">
        <f>SUM(B137:E137)</f>
        <v>1549.15</v>
      </c>
      <c r="G137" s="6">
        <v>32</v>
      </c>
      <c r="H137" s="6">
        <v>7</v>
      </c>
      <c r="I137" s="7">
        <v>50</v>
      </c>
    </row>
    <row r="138" spans="1:9" ht="16" thickBot="1" x14ac:dyDescent="0.25">
      <c r="A138" s="352">
        <f>A135+3</f>
        <v>44694</v>
      </c>
      <c r="B138" s="176">
        <v>230</v>
      </c>
      <c r="C138" s="176">
        <v>311.61</v>
      </c>
      <c r="D138" s="176">
        <v>949.31</v>
      </c>
      <c r="E138" s="176">
        <v>50</v>
      </c>
      <c r="F138" s="10">
        <f>SUM(B138:E138)</f>
        <v>1540.92</v>
      </c>
      <c r="G138" s="176">
        <v>25</v>
      </c>
      <c r="H138" s="176">
        <v>6</v>
      </c>
      <c r="I138" s="177">
        <v>50</v>
      </c>
    </row>
    <row r="139" spans="1:9" x14ac:dyDescent="0.15">
      <c r="A139" s="580"/>
      <c r="B139" s="508">
        <f>SUM(B134:B138)</f>
        <v>940</v>
      </c>
      <c r="C139" s="508">
        <f>SUM(C134:C138)</f>
        <v>1074.1399999999999</v>
      </c>
      <c r="D139" s="508">
        <f t="shared" ref="D139:I139" si="39">SUM(D134:D138)</f>
        <v>4227.93</v>
      </c>
      <c r="E139" s="508">
        <f t="shared" si="39"/>
        <v>300</v>
      </c>
      <c r="F139" s="508">
        <f t="shared" si="39"/>
        <v>6542.07</v>
      </c>
      <c r="G139" s="558">
        <f t="shared" si="39"/>
        <v>118</v>
      </c>
      <c r="H139" s="558">
        <f t="shared" si="39"/>
        <v>21</v>
      </c>
      <c r="I139" s="510">
        <f t="shared" si="39"/>
        <v>300</v>
      </c>
    </row>
    <row r="140" spans="1:9" ht="14" thickBot="1" x14ac:dyDescent="0.2">
      <c r="A140" s="581"/>
      <c r="B140" s="509"/>
      <c r="C140" s="509"/>
      <c r="D140" s="509"/>
      <c r="E140" s="509"/>
      <c r="F140" s="509"/>
      <c r="G140" s="559"/>
      <c r="H140" s="559"/>
      <c r="I140" s="511"/>
    </row>
    <row r="141" spans="1:9" ht="15" x14ac:dyDescent="0.2">
      <c r="A141" s="352">
        <f>A138+3</f>
        <v>44697</v>
      </c>
      <c r="B141" s="24">
        <v>50</v>
      </c>
      <c r="C141" s="6">
        <v>112.1</v>
      </c>
      <c r="D141" s="6">
        <v>609.30999999999995</v>
      </c>
      <c r="E141" s="6">
        <v>0</v>
      </c>
      <c r="F141" s="10">
        <f>SUM(B141:E141)</f>
        <v>771.41</v>
      </c>
      <c r="G141" s="9">
        <v>14</v>
      </c>
      <c r="H141" s="9">
        <v>2</v>
      </c>
      <c r="I141" s="35">
        <v>0</v>
      </c>
    </row>
    <row r="142" spans="1:9" ht="15" x14ac:dyDescent="0.2">
      <c r="A142" s="352">
        <f>A141+1</f>
        <v>44698</v>
      </c>
      <c r="B142" s="6">
        <v>0</v>
      </c>
      <c r="C142" s="6">
        <v>153.51</v>
      </c>
      <c r="D142" s="6">
        <v>409.31</v>
      </c>
      <c r="E142" s="6">
        <v>120</v>
      </c>
      <c r="F142" s="10">
        <f>SUM(B142:E142)</f>
        <v>682.81999999999994</v>
      </c>
      <c r="G142" s="9">
        <v>14</v>
      </c>
      <c r="H142" s="9">
        <v>3</v>
      </c>
      <c r="I142" s="35">
        <v>120</v>
      </c>
    </row>
    <row r="143" spans="1:9" ht="15" x14ac:dyDescent="0.2">
      <c r="A143" s="352">
        <f>A142+1</f>
        <v>44699</v>
      </c>
      <c r="B143" s="6">
        <v>100</v>
      </c>
      <c r="C143" s="6">
        <v>119.21</v>
      </c>
      <c r="D143" s="6">
        <v>450</v>
      </c>
      <c r="E143" s="6">
        <v>150</v>
      </c>
      <c r="F143" s="10">
        <f>SUM(B143:E143)</f>
        <v>819.21</v>
      </c>
      <c r="G143" s="9">
        <v>17</v>
      </c>
      <c r="H143" s="9">
        <v>3</v>
      </c>
      <c r="I143" s="35">
        <v>150</v>
      </c>
    </row>
    <row r="144" spans="1:9" ht="15" x14ac:dyDescent="0.2">
      <c r="A144" s="352">
        <f>A143+1</f>
        <v>44700</v>
      </c>
      <c r="B144" s="6">
        <v>330</v>
      </c>
      <c r="C144" s="6">
        <v>232.79</v>
      </c>
      <c r="D144" s="6">
        <v>849.31</v>
      </c>
      <c r="E144" s="6">
        <v>70</v>
      </c>
      <c r="F144" s="10">
        <f>SUM(B144:E144)</f>
        <v>1482.1</v>
      </c>
      <c r="G144" s="9">
        <v>17</v>
      </c>
      <c r="H144" s="9">
        <v>4</v>
      </c>
      <c r="I144" s="35">
        <v>70</v>
      </c>
    </row>
    <row r="145" spans="1:9" ht="16" thickBot="1" x14ac:dyDescent="0.25">
      <c r="A145" s="352">
        <f>A144+1</f>
        <v>44701</v>
      </c>
      <c r="B145" s="6">
        <v>50</v>
      </c>
      <c r="C145" s="6">
        <v>165.64</v>
      </c>
      <c r="D145" s="6">
        <v>810</v>
      </c>
      <c r="E145" s="6">
        <v>220</v>
      </c>
      <c r="F145" s="10">
        <f>SUM(B145:E145)</f>
        <v>1245.6399999999999</v>
      </c>
      <c r="G145" s="9">
        <v>22</v>
      </c>
      <c r="H145" s="9">
        <v>4</v>
      </c>
      <c r="I145" s="35">
        <v>220</v>
      </c>
    </row>
    <row r="146" spans="1:9" x14ac:dyDescent="0.15">
      <c r="A146" s="580"/>
      <c r="B146" s="508">
        <f t="shared" ref="B146:H146" si="40">SUM(B141:B145)</f>
        <v>530</v>
      </c>
      <c r="C146" s="508">
        <f>SUM(C141:C145)</f>
        <v>783.25</v>
      </c>
      <c r="D146" s="508">
        <f>SUM(D141:D145)</f>
        <v>3127.93</v>
      </c>
      <c r="E146" s="508">
        <f>SUM(E141:E145)</f>
        <v>560</v>
      </c>
      <c r="F146" s="508">
        <f t="shared" si="40"/>
        <v>5001.18</v>
      </c>
      <c r="G146" s="558">
        <f t="shared" si="40"/>
        <v>84</v>
      </c>
      <c r="H146" s="558">
        <f t="shared" si="40"/>
        <v>16</v>
      </c>
      <c r="I146" s="510">
        <f>SUM(I141:I145)</f>
        <v>560</v>
      </c>
    </row>
    <row r="147" spans="1:9" ht="14" thickBot="1" x14ac:dyDescent="0.2">
      <c r="A147" s="581"/>
      <c r="B147" s="509"/>
      <c r="C147" s="509"/>
      <c r="D147" s="509"/>
      <c r="E147" s="509"/>
      <c r="F147" s="509"/>
      <c r="G147" s="559"/>
      <c r="H147" s="559"/>
      <c r="I147" s="511"/>
    </row>
    <row r="148" spans="1:9" ht="15" x14ac:dyDescent="0.2">
      <c r="A148" s="352">
        <f>A145+3</f>
        <v>44704</v>
      </c>
      <c r="B148" s="24">
        <v>280</v>
      </c>
      <c r="C148" s="6">
        <v>224.2</v>
      </c>
      <c r="D148" s="6">
        <v>549.30999999999995</v>
      </c>
      <c r="E148" s="6">
        <v>200</v>
      </c>
      <c r="F148" s="10">
        <f>SUM(B148:E148)</f>
        <v>1253.51</v>
      </c>
      <c r="G148" s="9">
        <v>22</v>
      </c>
      <c r="H148" s="9">
        <v>4</v>
      </c>
      <c r="I148" s="35">
        <v>200</v>
      </c>
    </row>
    <row r="149" spans="1:9" ht="15" x14ac:dyDescent="0.2">
      <c r="A149" s="352">
        <f>A148+1</f>
        <v>44705</v>
      </c>
      <c r="B149" s="24">
        <v>0</v>
      </c>
      <c r="C149" s="6">
        <v>182.79</v>
      </c>
      <c r="D149" s="6">
        <v>489.31</v>
      </c>
      <c r="E149" s="6">
        <v>240</v>
      </c>
      <c r="F149" s="10">
        <f>SUM(B149:E149)</f>
        <v>912.1</v>
      </c>
      <c r="G149" s="9">
        <v>14</v>
      </c>
      <c r="H149" s="9">
        <v>3</v>
      </c>
      <c r="I149" s="35">
        <v>250</v>
      </c>
    </row>
    <row r="150" spans="1:9" ht="15" x14ac:dyDescent="0.2">
      <c r="A150" s="352">
        <f t="shared" ref="A150:A152" si="41">A149+1</f>
        <v>44706</v>
      </c>
      <c r="B150" s="24">
        <v>170</v>
      </c>
      <c r="C150" s="6">
        <v>192.41</v>
      </c>
      <c r="D150" s="6">
        <v>589.30999999999995</v>
      </c>
      <c r="E150" s="6">
        <v>80</v>
      </c>
      <c r="F150" s="10">
        <f>SUM(B150:E150)</f>
        <v>1031.7199999999998</v>
      </c>
      <c r="G150" s="9">
        <v>20</v>
      </c>
      <c r="H150" s="9">
        <v>4</v>
      </c>
      <c r="I150" s="35">
        <v>80</v>
      </c>
    </row>
    <row r="151" spans="1:9" ht="15" x14ac:dyDescent="0.2">
      <c r="A151" s="352">
        <f t="shared" si="41"/>
        <v>44707</v>
      </c>
      <c r="B151" s="75"/>
      <c r="C151" s="42"/>
      <c r="D151" s="42"/>
      <c r="E151" s="42"/>
      <c r="F151" s="70">
        <f t="shared" ref="F151:F155" si="42">SUM(B151:E151)</f>
        <v>0</v>
      </c>
      <c r="G151" s="76"/>
      <c r="H151" s="76"/>
      <c r="I151" s="77"/>
    </row>
    <row r="152" spans="1:9" ht="16" thickBot="1" x14ac:dyDescent="0.25">
      <c r="A152" s="352">
        <f t="shared" si="41"/>
        <v>44708</v>
      </c>
      <c r="B152" s="75"/>
      <c r="C152" s="42"/>
      <c r="D152" s="42"/>
      <c r="E152" s="42"/>
      <c r="F152" s="70">
        <f t="shared" si="42"/>
        <v>0</v>
      </c>
      <c r="G152" s="76"/>
      <c r="H152" s="76"/>
      <c r="I152" s="77"/>
    </row>
    <row r="153" spans="1:9" x14ac:dyDescent="0.15">
      <c r="A153" s="580"/>
      <c r="B153" s="508">
        <f>SUM(B148:B152)</f>
        <v>450</v>
      </c>
      <c r="C153" s="508">
        <f t="shared" ref="C153:E153" si="43">SUM(C148:C152)</f>
        <v>599.4</v>
      </c>
      <c r="D153" s="508">
        <f t="shared" si="43"/>
        <v>1627.9299999999998</v>
      </c>
      <c r="E153" s="508">
        <f t="shared" si="43"/>
        <v>520</v>
      </c>
      <c r="F153" s="508">
        <f>SUM(F148:F152)</f>
        <v>3197.33</v>
      </c>
      <c r="G153" s="558">
        <f>SUM(G148:G152)</f>
        <v>56</v>
      </c>
      <c r="H153" s="558">
        <f>SUM(H148:H152)</f>
        <v>11</v>
      </c>
      <c r="I153" s="510">
        <f>SUM(I148:I152)</f>
        <v>530</v>
      </c>
    </row>
    <row r="154" spans="1:9" ht="14" thickBot="1" x14ac:dyDescent="0.2">
      <c r="A154" s="581"/>
      <c r="B154" s="509"/>
      <c r="C154" s="509"/>
      <c r="D154" s="509"/>
      <c r="E154" s="509"/>
      <c r="F154" s="509"/>
      <c r="G154" s="559"/>
      <c r="H154" s="559"/>
      <c r="I154" s="511"/>
    </row>
    <row r="155" spans="1:9" ht="16" thickBot="1" x14ac:dyDescent="0.25">
      <c r="A155" s="352">
        <f>A152+3</f>
        <v>44711</v>
      </c>
      <c r="B155" s="75"/>
      <c r="C155" s="42"/>
      <c r="D155" s="42"/>
      <c r="E155" s="42"/>
      <c r="F155" s="70">
        <f t="shared" si="42"/>
        <v>0</v>
      </c>
      <c r="G155" s="76"/>
      <c r="H155" s="76"/>
      <c r="I155" s="77"/>
    </row>
    <row r="156" spans="1:9" x14ac:dyDescent="0.15">
      <c r="A156" s="580"/>
      <c r="B156" s="508">
        <f>SUM(B155)</f>
        <v>0</v>
      </c>
      <c r="C156" s="508">
        <f t="shared" ref="C156:E156" si="44">SUM(C155)</f>
        <v>0</v>
      </c>
      <c r="D156" s="508">
        <f t="shared" si="44"/>
        <v>0</v>
      </c>
      <c r="E156" s="508">
        <f t="shared" si="44"/>
        <v>0</v>
      </c>
      <c r="F156" s="508">
        <f>SUM(F155)</f>
        <v>0</v>
      </c>
      <c r="G156" s="558">
        <f>SUM(G155)</f>
        <v>0</v>
      </c>
      <c r="H156" s="558">
        <f>SUM(H155)</f>
        <v>0</v>
      </c>
      <c r="I156" s="510">
        <f>SUM(I155)</f>
        <v>0</v>
      </c>
    </row>
    <row r="157" spans="1:9" ht="14" thickBot="1" x14ac:dyDescent="0.2">
      <c r="A157" s="581"/>
      <c r="B157" s="509"/>
      <c r="C157" s="509"/>
      <c r="D157" s="509"/>
      <c r="E157" s="509"/>
      <c r="F157" s="509"/>
      <c r="G157" s="559"/>
      <c r="H157" s="559"/>
      <c r="I157" s="511"/>
    </row>
    <row r="158" spans="1:9" ht="15" x14ac:dyDescent="0.2">
      <c r="A158" s="352">
        <v>44713</v>
      </c>
      <c r="B158" s="178"/>
      <c r="C158" s="178"/>
      <c r="D158" s="178"/>
      <c r="E158" s="178"/>
      <c r="F158" s="8">
        <f>SUM(B158:E158)</f>
        <v>0</v>
      </c>
      <c r="G158" s="176"/>
      <c r="H158" s="176"/>
      <c r="I158" s="177"/>
    </row>
    <row r="159" spans="1:9" ht="15" x14ac:dyDescent="0.2">
      <c r="A159" s="352">
        <f t="shared" ref="A159:A167" si="45">A158+1</f>
        <v>44714</v>
      </c>
      <c r="B159" s="178"/>
      <c r="C159" s="178"/>
      <c r="D159" s="178"/>
      <c r="E159" s="178"/>
      <c r="F159" s="8">
        <f>SUM(B159:E159)</f>
        <v>0</v>
      </c>
      <c r="G159" s="176"/>
      <c r="H159" s="176"/>
      <c r="I159" s="177"/>
    </row>
    <row r="160" spans="1:9" ht="16" thickBot="1" x14ac:dyDescent="0.25">
      <c r="A160" s="352">
        <f t="shared" si="45"/>
        <v>44715</v>
      </c>
      <c r="B160" s="178"/>
      <c r="C160" s="178"/>
      <c r="D160" s="178"/>
      <c r="E160" s="178"/>
      <c r="F160" s="8">
        <f>SUM(B160:E160)</f>
        <v>0</v>
      </c>
      <c r="G160" s="176"/>
      <c r="H160" s="176"/>
      <c r="I160" s="177"/>
    </row>
    <row r="161" spans="1:9" x14ac:dyDescent="0.15">
      <c r="A161" s="580"/>
      <c r="B161" s="508">
        <f t="shared" ref="B161:I161" si="46">SUM(B158:B160)</f>
        <v>0</v>
      </c>
      <c r="C161" s="508">
        <f t="shared" si="46"/>
        <v>0</v>
      </c>
      <c r="D161" s="508">
        <f t="shared" si="46"/>
        <v>0</v>
      </c>
      <c r="E161" s="508">
        <f t="shared" si="46"/>
        <v>0</v>
      </c>
      <c r="F161" s="508">
        <f t="shared" si="46"/>
        <v>0</v>
      </c>
      <c r="G161" s="506">
        <f t="shared" si="46"/>
        <v>0</v>
      </c>
      <c r="H161" s="506">
        <f t="shared" si="46"/>
        <v>0</v>
      </c>
      <c r="I161" s="510">
        <f t="shared" si="46"/>
        <v>0</v>
      </c>
    </row>
    <row r="162" spans="1:9" ht="14" thickBot="1" x14ac:dyDescent="0.2">
      <c r="A162" s="581"/>
      <c r="B162" s="509"/>
      <c r="C162" s="509"/>
      <c r="D162" s="509"/>
      <c r="E162" s="509"/>
      <c r="F162" s="509"/>
      <c r="G162" s="507"/>
      <c r="H162" s="507"/>
      <c r="I162" s="511"/>
    </row>
    <row r="163" spans="1:9" ht="15" x14ac:dyDescent="0.2">
      <c r="A163" s="352">
        <f>A160+3</f>
        <v>44718</v>
      </c>
      <c r="B163" s="178"/>
      <c r="C163" s="178"/>
      <c r="D163" s="178"/>
      <c r="E163" s="178"/>
      <c r="F163" s="43">
        <f>SUM(B163:E163)</f>
        <v>0</v>
      </c>
      <c r="G163" s="178"/>
      <c r="H163" s="178"/>
      <c r="I163" s="179"/>
    </row>
    <row r="164" spans="1:9" ht="15" x14ac:dyDescent="0.2">
      <c r="A164" s="352">
        <f t="shared" si="45"/>
        <v>44719</v>
      </c>
      <c r="B164" s="178"/>
      <c r="C164" s="178"/>
      <c r="D164" s="178"/>
      <c r="E164" s="178"/>
      <c r="F164" s="43">
        <f>SUM(B164:E164)</f>
        <v>0</v>
      </c>
      <c r="G164" s="178"/>
      <c r="H164" s="178"/>
      <c r="I164" s="179"/>
    </row>
    <row r="165" spans="1:9" ht="15" x14ac:dyDescent="0.2">
      <c r="A165" s="352">
        <f t="shared" si="45"/>
        <v>44720</v>
      </c>
      <c r="B165" s="176">
        <v>100</v>
      </c>
      <c r="C165" s="176">
        <v>0</v>
      </c>
      <c r="D165" s="176">
        <v>350</v>
      </c>
      <c r="E165" s="176">
        <v>70</v>
      </c>
      <c r="F165" s="8">
        <f>SUM(B165:E165)</f>
        <v>520</v>
      </c>
      <c r="G165" s="176">
        <v>17</v>
      </c>
      <c r="H165" s="176">
        <v>0</v>
      </c>
      <c r="I165" s="177">
        <v>70</v>
      </c>
    </row>
    <row r="166" spans="1:9" ht="15" x14ac:dyDescent="0.2">
      <c r="A166" s="352">
        <f t="shared" si="45"/>
        <v>44721</v>
      </c>
      <c r="B166" s="176">
        <v>300</v>
      </c>
      <c r="C166" s="176">
        <v>0</v>
      </c>
      <c r="D166" s="176">
        <v>1140</v>
      </c>
      <c r="E166" s="176">
        <v>170</v>
      </c>
      <c r="F166" s="8">
        <f>SUM(B166:E166)</f>
        <v>1610</v>
      </c>
      <c r="G166" s="176">
        <v>33</v>
      </c>
      <c r="H166" s="176">
        <v>0</v>
      </c>
      <c r="I166" s="177">
        <v>170</v>
      </c>
    </row>
    <row r="167" spans="1:9" ht="16" thickBot="1" x14ac:dyDescent="0.25">
      <c r="A167" s="352">
        <f t="shared" si="45"/>
        <v>44722</v>
      </c>
      <c r="B167" s="176">
        <v>90</v>
      </c>
      <c r="C167" s="176">
        <v>0</v>
      </c>
      <c r="D167" s="176">
        <v>880</v>
      </c>
      <c r="E167" s="176">
        <v>0</v>
      </c>
      <c r="F167" s="8">
        <f>SUM(B167:E167)</f>
        <v>970</v>
      </c>
      <c r="G167" s="176">
        <v>2</v>
      </c>
      <c r="H167" s="176">
        <v>0</v>
      </c>
      <c r="I167" s="177">
        <v>0</v>
      </c>
    </row>
    <row r="168" spans="1:9" x14ac:dyDescent="0.15">
      <c r="A168" s="580"/>
      <c r="B168" s="508">
        <f>SUM(B163:B167)</f>
        <v>490</v>
      </c>
      <c r="C168" s="508">
        <f t="shared" ref="C168:H168" si="47">SUM(C163:C167)</f>
        <v>0</v>
      </c>
      <c r="D168" s="508">
        <f t="shared" si="47"/>
        <v>2370</v>
      </c>
      <c r="E168" s="508">
        <f t="shared" si="47"/>
        <v>240</v>
      </c>
      <c r="F168" s="508">
        <f>SUM(F163:F167)</f>
        <v>3100</v>
      </c>
      <c r="G168" s="506">
        <f t="shared" si="47"/>
        <v>52</v>
      </c>
      <c r="H168" s="506">
        <f t="shared" si="47"/>
        <v>0</v>
      </c>
      <c r="I168" s="510">
        <f>SUM(I163:I167)</f>
        <v>240</v>
      </c>
    </row>
    <row r="169" spans="1:9" ht="14" thickBot="1" x14ac:dyDescent="0.2">
      <c r="A169" s="581"/>
      <c r="B169" s="537"/>
      <c r="C169" s="537"/>
      <c r="D169" s="537"/>
      <c r="E169" s="537"/>
      <c r="F169" s="509"/>
      <c r="G169" s="534"/>
      <c r="H169" s="534"/>
      <c r="I169" s="551"/>
    </row>
    <row r="170" spans="1:9" ht="15" x14ac:dyDescent="0.2">
      <c r="A170" s="352">
        <f>A167+3</f>
        <v>44725</v>
      </c>
      <c r="B170" s="176">
        <v>90</v>
      </c>
      <c r="C170" s="176">
        <v>142.1</v>
      </c>
      <c r="D170" s="176">
        <v>629.30999999999995</v>
      </c>
      <c r="E170" s="176">
        <v>90</v>
      </c>
      <c r="F170" s="8">
        <f>SUM(B170:E170)</f>
        <v>951.41</v>
      </c>
      <c r="G170" s="176">
        <v>14</v>
      </c>
      <c r="H170" s="176">
        <v>3</v>
      </c>
      <c r="I170" s="176">
        <v>90</v>
      </c>
    </row>
    <row r="171" spans="1:9" ht="15" x14ac:dyDescent="0.2">
      <c r="A171" s="352">
        <f>A170+1</f>
        <v>44726</v>
      </c>
      <c r="B171" s="176">
        <v>159.31</v>
      </c>
      <c r="C171" s="176">
        <v>348.43</v>
      </c>
      <c r="D171" s="176">
        <v>359.31</v>
      </c>
      <c r="E171" s="176">
        <v>0</v>
      </c>
      <c r="F171" s="8">
        <f>SUM(B171:E171)</f>
        <v>867.05</v>
      </c>
      <c r="G171" s="176">
        <v>167</v>
      </c>
      <c r="H171" s="176">
        <v>0</v>
      </c>
      <c r="I171" s="177">
        <v>0</v>
      </c>
    </row>
    <row r="172" spans="1:9" ht="15" x14ac:dyDescent="0.2">
      <c r="A172" s="352">
        <f>A171+1</f>
        <v>44727</v>
      </c>
      <c r="B172" s="176">
        <v>200</v>
      </c>
      <c r="C172" s="176">
        <v>80.31</v>
      </c>
      <c r="D172" s="176">
        <v>440</v>
      </c>
      <c r="E172" s="176">
        <v>100</v>
      </c>
      <c r="F172" s="8">
        <f>SUM(B172:E172)</f>
        <v>820.31</v>
      </c>
      <c r="G172" s="176">
        <v>17</v>
      </c>
      <c r="H172" s="176">
        <v>2</v>
      </c>
      <c r="I172" s="177">
        <v>100</v>
      </c>
    </row>
    <row r="173" spans="1:9" ht="15" x14ac:dyDescent="0.2">
      <c r="A173" s="352">
        <f>A172+1</f>
        <v>44728</v>
      </c>
      <c r="B173" s="176">
        <v>150</v>
      </c>
      <c r="C173" s="176">
        <v>412.3</v>
      </c>
      <c r="D173" s="176">
        <v>699.31</v>
      </c>
      <c r="E173" s="176">
        <v>119.31</v>
      </c>
      <c r="F173" s="8">
        <f>SUM(B173:E173)</f>
        <v>1380.9199999999998</v>
      </c>
      <c r="G173" s="176">
        <v>26</v>
      </c>
      <c r="H173" s="176">
        <v>8</v>
      </c>
      <c r="I173" s="177">
        <v>120</v>
      </c>
    </row>
    <row r="174" spans="1:9" ht="16" thickBot="1" x14ac:dyDescent="0.25">
      <c r="A174" s="352">
        <f>A173+1</f>
        <v>44729</v>
      </c>
      <c r="B174" s="176">
        <v>100</v>
      </c>
      <c r="C174" s="176">
        <v>70.69</v>
      </c>
      <c r="D174" s="176">
        <v>829.31</v>
      </c>
      <c r="E174" s="176">
        <v>100</v>
      </c>
      <c r="F174" s="8">
        <f>SUM(B174:E174)</f>
        <v>1100</v>
      </c>
      <c r="G174" s="176">
        <v>19</v>
      </c>
      <c r="H174" s="176">
        <v>1</v>
      </c>
      <c r="I174" s="177">
        <v>100</v>
      </c>
    </row>
    <row r="175" spans="1:9" x14ac:dyDescent="0.15">
      <c r="A175" s="580"/>
      <c r="B175" s="508">
        <f t="shared" ref="B175:H175" si="48">SUM(B170:B174)</f>
        <v>699.31</v>
      </c>
      <c r="C175" s="563">
        <f t="shared" si="48"/>
        <v>1053.83</v>
      </c>
      <c r="D175" s="563">
        <f t="shared" si="48"/>
        <v>2957.24</v>
      </c>
      <c r="E175" s="563">
        <f t="shared" si="48"/>
        <v>409.31</v>
      </c>
      <c r="F175" s="563">
        <f>SUM(F170:F174)</f>
        <v>5119.6899999999996</v>
      </c>
      <c r="G175" s="565">
        <f t="shared" si="48"/>
        <v>243</v>
      </c>
      <c r="H175" s="565">
        <f t="shared" si="48"/>
        <v>14</v>
      </c>
      <c r="I175" s="567">
        <f>SUM(I170:I174)</f>
        <v>410</v>
      </c>
    </row>
    <row r="176" spans="1:9" ht="14" thickBot="1" x14ac:dyDescent="0.2">
      <c r="A176" s="581"/>
      <c r="B176" s="509"/>
      <c r="C176" s="564"/>
      <c r="D176" s="564"/>
      <c r="E176" s="564"/>
      <c r="F176" s="564"/>
      <c r="G176" s="566"/>
      <c r="H176" s="566"/>
      <c r="I176" s="568"/>
    </row>
    <row r="177" spans="1:9" ht="15" x14ac:dyDescent="0.2">
      <c r="A177" s="352">
        <f>A174+3</f>
        <v>44732</v>
      </c>
      <c r="B177" s="176">
        <v>50</v>
      </c>
      <c r="C177" s="176">
        <v>324.17</v>
      </c>
      <c r="D177" s="176">
        <v>1067.93</v>
      </c>
      <c r="E177" s="176">
        <v>270</v>
      </c>
      <c r="F177" s="8">
        <f>SUM(B177:E177)</f>
        <v>1712.1000000000001</v>
      </c>
      <c r="G177" s="176">
        <v>28</v>
      </c>
      <c r="H177" s="176">
        <v>5</v>
      </c>
      <c r="I177" s="176">
        <v>250</v>
      </c>
    </row>
    <row r="178" spans="1:9" ht="15" x14ac:dyDescent="0.2">
      <c r="A178" s="352">
        <f>A177+1</f>
        <v>44733</v>
      </c>
      <c r="B178" s="176">
        <v>0</v>
      </c>
      <c r="C178" s="176">
        <v>98.92</v>
      </c>
      <c r="D178" s="176">
        <v>670</v>
      </c>
      <c r="E178" s="176">
        <v>0</v>
      </c>
      <c r="F178" s="8">
        <f>SUM(B178:E178)</f>
        <v>768.92</v>
      </c>
      <c r="G178" s="176">
        <v>14</v>
      </c>
      <c r="H178" s="176">
        <v>3</v>
      </c>
      <c r="I178" s="176">
        <v>0</v>
      </c>
    </row>
    <row r="179" spans="1:9" ht="15" x14ac:dyDescent="0.2">
      <c r="A179" s="352">
        <f>A178+1</f>
        <v>44734</v>
      </c>
      <c r="B179" s="176">
        <v>120</v>
      </c>
      <c r="C179" s="176">
        <v>77.8</v>
      </c>
      <c r="D179" s="176">
        <v>490</v>
      </c>
      <c r="E179" s="176">
        <v>110</v>
      </c>
      <c r="F179" s="8">
        <f>SUM(B179:E179)</f>
        <v>797.8</v>
      </c>
      <c r="G179" s="176">
        <v>15</v>
      </c>
      <c r="H179" s="176">
        <v>2</v>
      </c>
      <c r="I179" s="176">
        <v>100</v>
      </c>
    </row>
    <row r="180" spans="1:9" ht="15" x14ac:dyDescent="0.2">
      <c r="A180" s="352">
        <f>A179+1</f>
        <v>44735</v>
      </c>
      <c r="B180" s="176">
        <v>100</v>
      </c>
      <c r="C180" s="176">
        <v>477.68</v>
      </c>
      <c r="D180" s="176">
        <v>687.93</v>
      </c>
      <c r="E180" s="176">
        <v>150</v>
      </c>
      <c r="F180" s="8">
        <f>SUM(B180:E180)</f>
        <v>1415.6100000000001</v>
      </c>
      <c r="G180" s="176">
        <v>24</v>
      </c>
      <c r="H180" s="176">
        <v>8</v>
      </c>
      <c r="I180" s="176">
        <v>150</v>
      </c>
    </row>
    <row r="181" spans="1:9" ht="16" thickBot="1" x14ac:dyDescent="0.25">
      <c r="A181" s="352">
        <f>A180+1</f>
        <v>44736</v>
      </c>
      <c r="B181" s="176">
        <v>290</v>
      </c>
      <c r="C181" s="176">
        <v>307.02</v>
      </c>
      <c r="D181" s="176">
        <v>609.30999999999995</v>
      </c>
      <c r="E181" s="176">
        <v>0</v>
      </c>
      <c r="F181" s="8">
        <f>SUM(B181:E181)</f>
        <v>1206.33</v>
      </c>
      <c r="G181" s="176">
        <v>23</v>
      </c>
      <c r="H181" s="176">
        <v>6</v>
      </c>
      <c r="I181" s="176">
        <v>0</v>
      </c>
    </row>
    <row r="182" spans="1:9" x14ac:dyDescent="0.15">
      <c r="A182" s="580"/>
      <c r="B182" s="508">
        <f>SUM(B177:B181)</f>
        <v>560</v>
      </c>
      <c r="C182" s="508">
        <f t="shared" ref="C182:E182" si="49">SUM(C177:C181)</f>
        <v>1285.5900000000001</v>
      </c>
      <c r="D182" s="508">
        <f t="shared" si="49"/>
        <v>3525.17</v>
      </c>
      <c r="E182" s="508">
        <f t="shared" si="49"/>
        <v>530</v>
      </c>
      <c r="F182" s="508">
        <f>SUM(F177:F181)</f>
        <v>5900.76</v>
      </c>
      <c r="G182" s="558">
        <f>SUM(G177:G181)</f>
        <v>104</v>
      </c>
      <c r="H182" s="558">
        <f>SUM(H177:H181)</f>
        <v>24</v>
      </c>
      <c r="I182" s="510">
        <f>SUM(I177:I181)</f>
        <v>500</v>
      </c>
    </row>
    <row r="183" spans="1:9" ht="14" thickBot="1" x14ac:dyDescent="0.2">
      <c r="A183" s="581"/>
      <c r="B183" s="509"/>
      <c r="C183" s="509"/>
      <c r="D183" s="509"/>
      <c r="E183" s="509"/>
      <c r="F183" s="509"/>
      <c r="G183" s="559"/>
      <c r="H183" s="559"/>
      <c r="I183" s="511"/>
    </row>
    <row r="184" spans="1:9" ht="15" x14ac:dyDescent="0.2">
      <c r="A184" s="352">
        <f>A181+3</f>
        <v>44739</v>
      </c>
      <c r="B184" s="176">
        <v>150</v>
      </c>
      <c r="C184" s="176">
        <v>274.48</v>
      </c>
      <c r="D184" s="176">
        <v>440</v>
      </c>
      <c r="E184" s="176">
        <v>69.31</v>
      </c>
      <c r="F184" s="8">
        <f>SUM(B184:E184)</f>
        <v>933.79</v>
      </c>
      <c r="G184" s="176">
        <v>17</v>
      </c>
      <c r="H184" s="176">
        <v>5</v>
      </c>
      <c r="I184" s="176">
        <v>70</v>
      </c>
    </row>
    <row r="185" spans="1:9" ht="15" x14ac:dyDescent="0.2">
      <c r="A185" s="352">
        <f>A184+1</f>
        <v>44740</v>
      </c>
      <c r="B185" s="176">
        <v>100</v>
      </c>
      <c r="C185" s="176">
        <v>80.31</v>
      </c>
      <c r="D185" s="176">
        <v>470</v>
      </c>
      <c r="E185" s="176">
        <v>50</v>
      </c>
      <c r="F185" s="8">
        <f>SUM(B185:E185)</f>
        <v>700.31</v>
      </c>
      <c r="G185" s="176">
        <v>12</v>
      </c>
      <c r="H185" s="176">
        <v>2</v>
      </c>
      <c r="I185" s="176">
        <v>50</v>
      </c>
    </row>
    <row r="186" spans="1:9" ht="15" x14ac:dyDescent="0.2">
      <c r="A186" s="352">
        <f t="shared" ref="A186" si="50">A183+3</f>
        <v>3</v>
      </c>
      <c r="B186" s="176">
        <v>100</v>
      </c>
      <c r="C186" s="176">
        <v>119.21</v>
      </c>
      <c r="D186" s="176">
        <v>670</v>
      </c>
      <c r="E186" s="176">
        <v>0</v>
      </c>
      <c r="F186" s="8">
        <f>SUM(B186:E186)</f>
        <v>889.21</v>
      </c>
      <c r="G186" s="176">
        <v>18</v>
      </c>
      <c r="H186" s="176">
        <v>3</v>
      </c>
      <c r="I186" s="176">
        <v>0</v>
      </c>
    </row>
    <row r="187" spans="1:9" ht="15" x14ac:dyDescent="0.2">
      <c r="A187" s="352">
        <f t="shared" ref="A187" si="51">A186+1</f>
        <v>4</v>
      </c>
      <c r="B187" s="176">
        <v>159.31</v>
      </c>
      <c r="C187" s="176">
        <v>324.17</v>
      </c>
      <c r="D187" s="176">
        <v>928.62</v>
      </c>
      <c r="E187" s="176">
        <v>100</v>
      </c>
      <c r="F187" s="8">
        <f>SUM(B187:E187)</f>
        <v>1512.1</v>
      </c>
      <c r="G187" s="176">
        <v>24</v>
      </c>
      <c r="H187" s="176">
        <v>5</v>
      </c>
      <c r="I187" s="176">
        <v>100</v>
      </c>
    </row>
    <row r="188" spans="1:9" ht="16" thickBot="1" x14ac:dyDescent="0.25">
      <c r="A188" s="352">
        <f t="shared" ref="A188" si="52">A185+3</f>
        <v>44743</v>
      </c>
      <c r="B188" s="355"/>
      <c r="C188" s="355"/>
      <c r="D188" s="355"/>
      <c r="E188" s="355"/>
      <c r="F188" s="356"/>
      <c r="G188" s="355"/>
      <c r="H188" s="355"/>
      <c r="I188" s="355"/>
    </row>
    <row r="189" spans="1:9" x14ac:dyDescent="0.15">
      <c r="A189" s="580"/>
      <c r="B189" s="560">
        <f t="shared" ref="B189:I189" si="53">SUM(B184:B188)</f>
        <v>509.31</v>
      </c>
      <c r="C189" s="560">
        <f t="shared" si="53"/>
        <v>798.17000000000007</v>
      </c>
      <c r="D189" s="560">
        <f t="shared" si="53"/>
        <v>2508.62</v>
      </c>
      <c r="E189" s="560">
        <f t="shared" si="53"/>
        <v>219.31</v>
      </c>
      <c r="F189" s="560">
        <f t="shared" si="53"/>
        <v>4035.41</v>
      </c>
      <c r="G189" s="561">
        <f t="shared" si="53"/>
        <v>71</v>
      </c>
      <c r="H189" s="561">
        <f t="shared" si="53"/>
        <v>15</v>
      </c>
      <c r="I189" s="560">
        <f t="shared" si="53"/>
        <v>220</v>
      </c>
    </row>
    <row r="190" spans="1:9" ht="14" thickBot="1" x14ac:dyDescent="0.2">
      <c r="A190" s="581"/>
      <c r="B190" s="413"/>
      <c r="C190" s="413"/>
      <c r="D190" s="413"/>
      <c r="E190" s="413"/>
      <c r="F190" s="413"/>
      <c r="G190" s="562"/>
      <c r="H190" s="562"/>
      <c r="I190" s="413"/>
    </row>
    <row r="191" spans="1:9" ht="16" thickBot="1" x14ac:dyDescent="0.25">
      <c r="A191" s="352">
        <v>44743</v>
      </c>
      <c r="B191" s="176">
        <v>210</v>
      </c>
      <c r="C191" s="176">
        <v>70.69</v>
      </c>
      <c r="D191" s="176">
        <v>919.31</v>
      </c>
      <c r="E191" s="176">
        <v>0</v>
      </c>
      <c r="F191" s="8">
        <f>SUM(B191:E191)</f>
        <v>1200</v>
      </c>
      <c r="G191" s="176">
        <v>18</v>
      </c>
      <c r="H191" s="176">
        <v>1</v>
      </c>
      <c r="I191" s="176">
        <v>0</v>
      </c>
    </row>
    <row r="192" spans="1:9" x14ac:dyDescent="0.15">
      <c r="A192" s="580"/>
      <c r="B192" s="508">
        <f t="shared" ref="B192:I192" si="54">SUM(B191:B191)</f>
        <v>210</v>
      </c>
      <c r="C192" s="508">
        <f t="shared" si="54"/>
        <v>70.69</v>
      </c>
      <c r="D192" s="508">
        <f t="shared" si="54"/>
        <v>919.31</v>
      </c>
      <c r="E192" s="508">
        <f t="shared" si="54"/>
        <v>0</v>
      </c>
      <c r="F192" s="541">
        <f t="shared" si="54"/>
        <v>1200</v>
      </c>
      <c r="G192" s="506">
        <f t="shared" si="54"/>
        <v>18</v>
      </c>
      <c r="H192" s="506">
        <f t="shared" si="54"/>
        <v>1</v>
      </c>
      <c r="I192" s="510">
        <f t="shared" si="54"/>
        <v>0</v>
      </c>
    </row>
    <row r="193" spans="1:9" ht="14" thickBot="1" x14ac:dyDescent="0.2">
      <c r="A193" s="581"/>
      <c r="B193" s="537"/>
      <c r="C193" s="537"/>
      <c r="D193" s="537"/>
      <c r="E193" s="537"/>
      <c r="F193" s="536"/>
      <c r="G193" s="534"/>
      <c r="H193" s="534"/>
      <c r="I193" s="551"/>
    </row>
    <row r="194" spans="1:9" ht="15" x14ac:dyDescent="0.2">
      <c r="A194" s="352">
        <f>A191+3</f>
        <v>44746</v>
      </c>
      <c r="B194" s="181">
        <v>0</v>
      </c>
      <c r="C194" s="182">
        <v>253.48</v>
      </c>
      <c r="D194" s="182">
        <v>1318.62</v>
      </c>
      <c r="E194" s="182">
        <v>0</v>
      </c>
      <c r="F194" s="83">
        <f t="shared" ref="F194:F196" si="55">SUM(B194:E194)</f>
        <v>1572.1</v>
      </c>
      <c r="G194" s="182">
        <v>25</v>
      </c>
      <c r="H194" s="182">
        <v>4</v>
      </c>
      <c r="I194" s="182">
        <v>0</v>
      </c>
    </row>
    <row r="195" spans="1:9" ht="15" x14ac:dyDescent="0.2">
      <c r="A195" s="352">
        <f>A194+1</f>
        <v>44747</v>
      </c>
      <c r="B195" s="24">
        <v>170</v>
      </c>
      <c r="C195" s="9">
        <v>112.1</v>
      </c>
      <c r="D195" s="9">
        <v>679.31</v>
      </c>
      <c r="E195" s="9">
        <v>0</v>
      </c>
      <c r="F195" s="83">
        <f t="shared" si="55"/>
        <v>961.41</v>
      </c>
      <c r="G195" s="9">
        <v>17</v>
      </c>
      <c r="H195" s="9">
        <v>2</v>
      </c>
      <c r="I195" s="9">
        <v>0</v>
      </c>
    </row>
    <row r="196" spans="1:9" ht="15" x14ac:dyDescent="0.2">
      <c r="A196" s="352">
        <f>A195+1</f>
        <v>44748</v>
      </c>
      <c r="B196" s="24">
        <v>300</v>
      </c>
      <c r="C196" s="9">
        <v>30</v>
      </c>
      <c r="D196" s="9">
        <v>350</v>
      </c>
      <c r="E196" s="9">
        <v>170</v>
      </c>
      <c r="F196" s="83">
        <f t="shared" si="55"/>
        <v>850</v>
      </c>
      <c r="G196" s="9">
        <v>18</v>
      </c>
      <c r="H196" s="9">
        <v>1</v>
      </c>
      <c r="I196" s="9">
        <v>190</v>
      </c>
    </row>
    <row r="197" spans="1:9" ht="15" x14ac:dyDescent="0.2">
      <c r="A197" s="352">
        <f>A196+1</f>
        <v>44749</v>
      </c>
      <c r="B197" s="24">
        <v>350</v>
      </c>
      <c r="C197" s="9">
        <v>265.61</v>
      </c>
      <c r="D197" s="9">
        <v>690</v>
      </c>
      <c r="E197" s="9">
        <v>120</v>
      </c>
      <c r="F197" s="83">
        <f>SUM(B197:E197)</f>
        <v>1425.6100000000001</v>
      </c>
      <c r="G197" s="9">
        <v>26</v>
      </c>
      <c r="H197" s="9">
        <v>5</v>
      </c>
      <c r="I197" s="9">
        <v>100</v>
      </c>
    </row>
    <row r="198" spans="1:9" ht="16" thickBot="1" x14ac:dyDescent="0.25">
      <c r="A198" s="352">
        <f>A197+1</f>
        <v>44750</v>
      </c>
      <c r="B198" s="24">
        <v>100</v>
      </c>
      <c r="C198" s="9">
        <v>253.48</v>
      </c>
      <c r="D198" s="9">
        <v>858.62</v>
      </c>
      <c r="E198" s="9">
        <v>200</v>
      </c>
      <c r="F198" s="83">
        <f>SUM(B198:E198)</f>
        <v>1412.1</v>
      </c>
      <c r="G198" s="9">
        <v>24</v>
      </c>
      <c r="H198" s="9">
        <v>4</v>
      </c>
      <c r="I198" s="9">
        <v>200</v>
      </c>
    </row>
    <row r="199" spans="1:9" x14ac:dyDescent="0.15">
      <c r="A199" s="580"/>
      <c r="B199" s="418">
        <f>SUM(B194:B198)</f>
        <v>920</v>
      </c>
      <c r="C199" s="418">
        <f t="shared" ref="C199:I199" si="56">SUM(C194:C198)</f>
        <v>914.67000000000007</v>
      </c>
      <c r="D199" s="418">
        <f t="shared" si="56"/>
        <v>3896.5499999999997</v>
      </c>
      <c r="E199" s="418">
        <f t="shared" si="56"/>
        <v>490</v>
      </c>
      <c r="F199" s="450">
        <f t="shared" si="56"/>
        <v>6221.2199999999993</v>
      </c>
      <c r="G199" s="506">
        <f t="shared" si="56"/>
        <v>110</v>
      </c>
      <c r="H199" s="506">
        <f t="shared" si="56"/>
        <v>16</v>
      </c>
      <c r="I199" s="510">
        <f t="shared" si="56"/>
        <v>490</v>
      </c>
    </row>
    <row r="200" spans="1:9" ht="14" thickBot="1" x14ac:dyDescent="0.2">
      <c r="A200" s="581"/>
      <c r="B200" s="509"/>
      <c r="C200" s="509"/>
      <c r="D200" s="509"/>
      <c r="E200" s="509"/>
      <c r="F200" s="536"/>
      <c r="G200" s="507"/>
      <c r="H200" s="507"/>
      <c r="I200" s="511"/>
    </row>
    <row r="201" spans="1:9" ht="15" x14ac:dyDescent="0.2">
      <c r="A201" s="352">
        <f>A198+3</f>
        <v>44753</v>
      </c>
      <c r="B201" s="24">
        <v>120</v>
      </c>
      <c r="C201" s="9">
        <v>153.31</v>
      </c>
      <c r="D201" s="9">
        <v>530</v>
      </c>
      <c r="E201" s="9">
        <v>240</v>
      </c>
      <c r="F201" s="84">
        <f t="shared" ref="F201:F202" si="57">SUM(B201:E201)</f>
        <v>1043.31</v>
      </c>
      <c r="G201" s="9">
        <v>18</v>
      </c>
      <c r="H201" s="9">
        <v>3</v>
      </c>
      <c r="I201" s="9">
        <v>240</v>
      </c>
    </row>
    <row r="202" spans="1:9" ht="15" x14ac:dyDescent="0.2">
      <c r="A202" s="352">
        <f>A201+1</f>
        <v>44754</v>
      </c>
      <c r="B202" s="24">
        <v>0</v>
      </c>
      <c r="C202" s="9">
        <v>194.42</v>
      </c>
      <c r="D202" s="9">
        <v>539.30999999999995</v>
      </c>
      <c r="E202" s="9">
        <v>50</v>
      </c>
      <c r="F202" s="84">
        <f t="shared" si="57"/>
        <v>783.7299999999999</v>
      </c>
      <c r="G202" s="9">
        <v>14</v>
      </c>
      <c r="H202" s="9">
        <v>4</v>
      </c>
      <c r="I202" s="9">
        <v>50</v>
      </c>
    </row>
    <row r="203" spans="1:9" ht="15" x14ac:dyDescent="0.2">
      <c r="A203" s="352">
        <f>A202+1</f>
        <v>44755</v>
      </c>
      <c r="B203" s="24">
        <v>50</v>
      </c>
      <c r="C203" s="24">
        <v>41.41</v>
      </c>
      <c r="D203" s="24">
        <v>550</v>
      </c>
      <c r="E203" s="24">
        <v>100</v>
      </c>
      <c r="F203" s="84">
        <f>SUM(B203:E203)</f>
        <v>741.41</v>
      </c>
      <c r="G203" s="9">
        <v>16</v>
      </c>
      <c r="H203" s="9">
        <v>1</v>
      </c>
      <c r="I203" s="24">
        <v>100</v>
      </c>
    </row>
    <row r="204" spans="1:9" ht="15" x14ac:dyDescent="0.2">
      <c r="A204" s="352">
        <f>A203+1</f>
        <v>44756</v>
      </c>
      <c r="B204" s="75"/>
      <c r="C204" s="75"/>
      <c r="D204" s="75"/>
      <c r="E204" s="75"/>
      <c r="F204" s="273"/>
      <c r="G204" s="76"/>
      <c r="H204" s="76"/>
      <c r="I204" s="75"/>
    </row>
    <row r="205" spans="1:9" ht="16" thickBot="1" x14ac:dyDescent="0.25">
      <c r="A205" s="352">
        <f>A204+1</f>
        <v>44757</v>
      </c>
      <c r="B205" s="24">
        <v>100</v>
      </c>
      <c r="C205" s="24">
        <v>283.48</v>
      </c>
      <c r="D205" s="24">
        <v>608.62</v>
      </c>
      <c r="E205" s="24">
        <v>0</v>
      </c>
      <c r="F205" s="84">
        <f>SUM(B205:E205)</f>
        <v>992.1</v>
      </c>
      <c r="G205" s="9">
        <v>17</v>
      </c>
      <c r="H205" s="9">
        <v>5</v>
      </c>
      <c r="I205" s="24">
        <v>0</v>
      </c>
    </row>
    <row r="206" spans="1:9" x14ac:dyDescent="0.15">
      <c r="A206" s="580"/>
      <c r="B206" s="508">
        <f t="shared" ref="B206:I206" si="58">SUM(B201:B205)</f>
        <v>270</v>
      </c>
      <c r="C206" s="508">
        <f t="shared" si="58"/>
        <v>672.62</v>
      </c>
      <c r="D206" s="508">
        <f t="shared" si="58"/>
        <v>2227.9299999999998</v>
      </c>
      <c r="E206" s="508">
        <f t="shared" si="58"/>
        <v>390</v>
      </c>
      <c r="F206" s="541">
        <f t="shared" si="58"/>
        <v>3560.5499999999997</v>
      </c>
      <c r="G206" s="506">
        <f t="shared" si="58"/>
        <v>65</v>
      </c>
      <c r="H206" s="506">
        <f t="shared" si="58"/>
        <v>13</v>
      </c>
      <c r="I206" s="556">
        <f t="shared" si="58"/>
        <v>390</v>
      </c>
    </row>
    <row r="207" spans="1:9" ht="14" thickBot="1" x14ac:dyDescent="0.2">
      <c r="A207" s="581"/>
      <c r="B207" s="509"/>
      <c r="C207" s="509"/>
      <c r="D207" s="509"/>
      <c r="E207" s="509"/>
      <c r="F207" s="536"/>
      <c r="G207" s="507"/>
      <c r="H207" s="507"/>
      <c r="I207" s="557"/>
    </row>
    <row r="208" spans="1:9" ht="15" x14ac:dyDescent="0.2">
      <c r="A208" s="352">
        <f>A205+3</f>
        <v>44760</v>
      </c>
      <c r="B208" s="24">
        <v>200</v>
      </c>
      <c r="C208" s="24">
        <v>295.61</v>
      </c>
      <c r="D208" s="24">
        <v>859.31</v>
      </c>
      <c r="E208" s="24">
        <v>100</v>
      </c>
      <c r="F208" s="84">
        <f t="shared" ref="F208:F210" si="59">SUM(B208:E208)</f>
        <v>1454.92</v>
      </c>
      <c r="G208" s="9">
        <v>26</v>
      </c>
      <c r="H208" s="9">
        <v>6</v>
      </c>
      <c r="I208" s="24">
        <v>100</v>
      </c>
    </row>
    <row r="209" spans="1:9" ht="15" x14ac:dyDescent="0.2">
      <c r="A209" s="352">
        <f>A208+1</f>
        <v>44761</v>
      </c>
      <c r="B209" s="24">
        <v>200</v>
      </c>
      <c r="C209" s="24">
        <v>124.23</v>
      </c>
      <c r="D209" s="24">
        <v>580</v>
      </c>
      <c r="E209" s="24">
        <v>0</v>
      </c>
      <c r="F209" s="84">
        <f t="shared" si="59"/>
        <v>904.23</v>
      </c>
      <c r="G209" s="9">
        <v>18</v>
      </c>
      <c r="H209" s="9">
        <v>3</v>
      </c>
      <c r="I209" s="24">
        <v>0</v>
      </c>
    </row>
    <row r="210" spans="1:9" ht="15" x14ac:dyDescent="0.2">
      <c r="A210" s="352">
        <f>A209+1</f>
        <v>44762</v>
      </c>
      <c r="B210" s="24">
        <v>50</v>
      </c>
      <c r="C210" s="24">
        <v>304.51</v>
      </c>
      <c r="D210" s="24">
        <v>508.62</v>
      </c>
      <c r="E210" s="24">
        <v>50</v>
      </c>
      <c r="F210" s="84">
        <f t="shared" si="59"/>
        <v>913.13</v>
      </c>
      <c r="G210" s="9">
        <v>17</v>
      </c>
      <c r="H210" s="9">
        <v>6</v>
      </c>
      <c r="I210" s="24">
        <v>50</v>
      </c>
    </row>
    <row r="211" spans="1:9" ht="15" x14ac:dyDescent="0.2">
      <c r="A211" s="352">
        <f>A210+1</f>
        <v>44763</v>
      </c>
      <c r="B211" s="24">
        <v>100</v>
      </c>
      <c r="C211" s="24">
        <v>236.33</v>
      </c>
      <c r="D211" s="24">
        <v>700</v>
      </c>
      <c r="E211" s="24">
        <v>90</v>
      </c>
      <c r="F211" s="84">
        <f>SUM(B211:E211)</f>
        <v>1126.33</v>
      </c>
      <c r="G211" s="9">
        <v>22</v>
      </c>
      <c r="H211" s="9">
        <v>5</v>
      </c>
      <c r="I211" s="24">
        <v>100</v>
      </c>
    </row>
    <row r="212" spans="1:9" ht="16" thickBot="1" x14ac:dyDescent="0.25">
      <c r="A212" s="352">
        <f>A211+1</f>
        <v>44764</v>
      </c>
      <c r="B212" s="24">
        <v>0</v>
      </c>
      <c r="C212" s="24">
        <v>265.61</v>
      </c>
      <c r="D212" s="24">
        <v>589.30999999999995</v>
      </c>
      <c r="E212" s="24">
        <v>0</v>
      </c>
      <c r="F212" s="84">
        <f>SUM(B212:E212)</f>
        <v>854.92</v>
      </c>
      <c r="G212" s="9">
        <v>14</v>
      </c>
      <c r="H212" s="9">
        <v>5</v>
      </c>
      <c r="I212" s="24">
        <v>0</v>
      </c>
    </row>
    <row r="213" spans="1:9" x14ac:dyDescent="0.15">
      <c r="A213" s="580"/>
      <c r="B213" s="508">
        <f t="shared" ref="B213:I213" si="60">SUM(B208:B212)</f>
        <v>550</v>
      </c>
      <c r="C213" s="508">
        <f t="shared" si="60"/>
        <v>1226.29</v>
      </c>
      <c r="D213" s="508">
        <f t="shared" si="60"/>
        <v>3237.24</v>
      </c>
      <c r="E213" s="508">
        <f t="shared" si="60"/>
        <v>240</v>
      </c>
      <c r="F213" s="541">
        <f>SUM(F208:F212)</f>
        <v>5253.5300000000007</v>
      </c>
      <c r="G213" s="506">
        <f t="shared" si="60"/>
        <v>97</v>
      </c>
      <c r="H213" s="506">
        <f t="shared" si="60"/>
        <v>25</v>
      </c>
      <c r="I213" s="510">
        <f t="shared" si="60"/>
        <v>250</v>
      </c>
    </row>
    <row r="214" spans="1:9" ht="14" thickBot="1" x14ac:dyDescent="0.2">
      <c r="A214" s="581"/>
      <c r="B214" s="509"/>
      <c r="C214" s="509"/>
      <c r="D214" s="509"/>
      <c r="E214" s="509"/>
      <c r="F214" s="536"/>
      <c r="G214" s="507"/>
      <c r="H214" s="507"/>
      <c r="I214" s="511"/>
    </row>
    <row r="215" spans="1:9" ht="15" x14ac:dyDescent="0.2">
      <c r="A215" s="352">
        <f>A212+3</f>
        <v>44767</v>
      </c>
      <c r="B215" s="24">
        <v>0</v>
      </c>
      <c r="C215" s="24">
        <v>112.82</v>
      </c>
      <c r="D215" s="24">
        <v>770</v>
      </c>
      <c r="E215" s="24">
        <v>0</v>
      </c>
      <c r="F215" s="84">
        <f>SUM(B215:E215)</f>
        <v>882.81999999999994</v>
      </c>
      <c r="G215" s="9">
        <v>16</v>
      </c>
      <c r="H215" s="9">
        <v>3</v>
      </c>
      <c r="I215" s="24">
        <v>0</v>
      </c>
    </row>
    <row r="216" spans="1:9" ht="15" x14ac:dyDescent="0.2">
      <c r="A216" s="352">
        <f>A215+1</f>
        <v>44768</v>
      </c>
      <c r="B216" s="24">
        <v>180</v>
      </c>
      <c r="C216" s="24">
        <v>192.41</v>
      </c>
      <c r="D216" s="24">
        <v>800</v>
      </c>
      <c r="E216" s="24">
        <v>50</v>
      </c>
      <c r="F216" s="84">
        <f>SUM(B216:E216)</f>
        <v>1222.4099999999999</v>
      </c>
      <c r="G216" s="9">
        <v>25</v>
      </c>
      <c r="H216" s="9">
        <v>4</v>
      </c>
      <c r="I216" s="24">
        <v>50</v>
      </c>
    </row>
    <row r="217" spans="1:9" ht="15" x14ac:dyDescent="0.2">
      <c r="A217" s="352">
        <f t="shared" ref="A217:A219" si="61">A216+1</f>
        <v>44769</v>
      </c>
      <c r="B217" s="24">
        <v>0</v>
      </c>
      <c r="C217" s="24">
        <v>277.32</v>
      </c>
      <c r="D217" s="24">
        <v>370</v>
      </c>
      <c r="E217" s="24">
        <v>100</v>
      </c>
      <c r="F217" s="84">
        <f t="shared" ref="F217:F219" si="62">SUM(B217:E217)</f>
        <v>747.31999999999994</v>
      </c>
      <c r="G217" s="9">
        <v>17</v>
      </c>
      <c r="H217" s="9">
        <v>7</v>
      </c>
      <c r="I217" s="24">
        <v>100</v>
      </c>
    </row>
    <row r="218" spans="1:9" ht="15" x14ac:dyDescent="0.2">
      <c r="A218" s="352">
        <f t="shared" si="61"/>
        <v>44770</v>
      </c>
      <c r="B218" s="24">
        <v>330</v>
      </c>
      <c r="C218" s="24">
        <v>204.51</v>
      </c>
      <c r="D218" s="24">
        <v>910</v>
      </c>
      <c r="E218" s="24">
        <v>140</v>
      </c>
      <c r="F218" s="84">
        <f t="shared" si="62"/>
        <v>1584.51</v>
      </c>
      <c r="G218" s="9">
        <v>27</v>
      </c>
      <c r="H218" s="9">
        <v>5</v>
      </c>
      <c r="I218" s="24">
        <v>140</v>
      </c>
    </row>
    <row r="219" spans="1:9" ht="16" thickBot="1" x14ac:dyDescent="0.25">
      <c r="A219" s="352">
        <f t="shared" si="61"/>
        <v>44771</v>
      </c>
      <c r="B219" s="24"/>
      <c r="C219" s="24"/>
      <c r="D219" s="24"/>
      <c r="E219" s="24"/>
      <c r="F219" s="84">
        <f t="shared" si="62"/>
        <v>0</v>
      </c>
      <c r="G219" s="9"/>
      <c r="H219" s="9"/>
      <c r="I219" s="24" t="s">
        <v>252</v>
      </c>
    </row>
    <row r="220" spans="1:9" x14ac:dyDescent="0.15">
      <c r="A220" s="580"/>
      <c r="B220" s="508">
        <f t="shared" ref="B220:I220" si="63">SUM(B215:B219)</f>
        <v>510</v>
      </c>
      <c r="C220" s="508">
        <f t="shared" si="63"/>
        <v>787.06</v>
      </c>
      <c r="D220" s="508">
        <f t="shared" si="63"/>
        <v>2850</v>
      </c>
      <c r="E220" s="508">
        <f t="shared" si="63"/>
        <v>290</v>
      </c>
      <c r="F220" s="541">
        <f t="shared" si="63"/>
        <v>4437.0599999999995</v>
      </c>
      <c r="G220" s="506">
        <f t="shared" si="63"/>
        <v>85</v>
      </c>
      <c r="H220" s="506">
        <f t="shared" si="63"/>
        <v>19</v>
      </c>
      <c r="I220" s="554">
        <f t="shared" si="63"/>
        <v>290</v>
      </c>
    </row>
    <row r="221" spans="1:9" ht="14" thickBot="1" x14ac:dyDescent="0.2">
      <c r="A221" s="581"/>
      <c r="B221" s="537"/>
      <c r="C221" s="537"/>
      <c r="D221" s="537"/>
      <c r="E221" s="537"/>
      <c r="F221" s="542"/>
      <c r="G221" s="507"/>
      <c r="H221" s="507"/>
      <c r="I221" s="555"/>
    </row>
    <row r="222" spans="1:9" ht="15" x14ac:dyDescent="0.2">
      <c r="A222" s="352">
        <v>44774</v>
      </c>
      <c r="B222" s="176">
        <v>0</v>
      </c>
      <c r="C222" s="176">
        <v>495.55</v>
      </c>
      <c r="D222" s="176">
        <v>839.31</v>
      </c>
      <c r="E222" s="176">
        <v>269.31</v>
      </c>
      <c r="F222" s="82">
        <f>SUM(B222:E222)</f>
        <v>1604.1699999999998</v>
      </c>
      <c r="G222" s="176">
        <v>27</v>
      </c>
      <c r="H222" s="176">
        <v>8</v>
      </c>
      <c r="I222" s="176">
        <v>270</v>
      </c>
    </row>
    <row r="223" spans="1:9" ht="15" x14ac:dyDescent="0.2">
      <c r="A223" s="352">
        <f>A222+1</f>
        <v>44775</v>
      </c>
      <c r="B223" s="176">
        <v>0</v>
      </c>
      <c r="C223" s="176">
        <v>377.71</v>
      </c>
      <c r="D223" s="176">
        <v>859.31</v>
      </c>
      <c r="E223" s="176">
        <v>138.62</v>
      </c>
      <c r="F223" s="82">
        <f>SUM(B223:E223)</f>
        <v>1375.6399999999999</v>
      </c>
      <c r="G223" s="176">
        <v>28</v>
      </c>
      <c r="H223" s="176">
        <v>7</v>
      </c>
      <c r="I223" s="176">
        <v>140</v>
      </c>
    </row>
    <row r="224" spans="1:9" ht="15" x14ac:dyDescent="0.2">
      <c r="A224" s="352">
        <f>A223+1</f>
        <v>44776</v>
      </c>
      <c r="B224" s="176">
        <v>0</v>
      </c>
      <c r="C224" s="176">
        <v>82.82</v>
      </c>
      <c r="D224" s="176">
        <v>550</v>
      </c>
      <c r="E224" s="176">
        <v>100</v>
      </c>
      <c r="F224" s="82">
        <f>SUM(B224:E224)</f>
        <v>732.81999999999994</v>
      </c>
      <c r="G224" s="176">
        <v>13</v>
      </c>
      <c r="H224" s="176">
        <v>2</v>
      </c>
      <c r="I224" s="176">
        <v>110</v>
      </c>
    </row>
    <row r="225" spans="1:9" ht="15" x14ac:dyDescent="0.2">
      <c r="A225" s="352">
        <f t="shared" ref="A225:A226" si="64">A224+1</f>
        <v>44777</v>
      </c>
      <c r="B225" s="176">
        <v>0</v>
      </c>
      <c r="C225" s="176">
        <v>224.2</v>
      </c>
      <c r="D225" s="176">
        <v>690</v>
      </c>
      <c r="E225" s="176">
        <v>50</v>
      </c>
      <c r="F225" s="82">
        <f>SUM(B225:E225)</f>
        <v>964.2</v>
      </c>
      <c r="G225" s="176">
        <v>18</v>
      </c>
      <c r="H225" s="176">
        <v>4</v>
      </c>
      <c r="I225" s="176">
        <v>50</v>
      </c>
    </row>
    <row r="226" spans="1:9" ht="16" thickBot="1" x14ac:dyDescent="0.25">
      <c r="A226" s="352">
        <f t="shared" si="64"/>
        <v>44778</v>
      </c>
      <c r="B226" s="176">
        <v>0</v>
      </c>
      <c r="C226" s="176">
        <v>141.38</v>
      </c>
      <c r="D226" s="176">
        <v>1030</v>
      </c>
      <c r="E226" s="176">
        <v>50</v>
      </c>
      <c r="F226" s="82">
        <f>SUM(B226:E226)</f>
        <v>1221.3800000000001</v>
      </c>
      <c r="G226" s="176">
        <v>18</v>
      </c>
      <c r="H226" s="176">
        <v>2</v>
      </c>
      <c r="I226" s="176">
        <v>50</v>
      </c>
    </row>
    <row r="227" spans="1:9" x14ac:dyDescent="0.15">
      <c r="A227" s="580"/>
      <c r="B227" s="560">
        <f t="shared" ref="B227:I227" si="65">SUM(B222:B226)</f>
        <v>0</v>
      </c>
      <c r="C227" s="560">
        <f t="shared" si="65"/>
        <v>1321.6599999999999</v>
      </c>
      <c r="D227" s="560">
        <f t="shared" si="65"/>
        <v>3968.62</v>
      </c>
      <c r="E227" s="560">
        <f t="shared" si="65"/>
        <v>607.93000000000006</v>
      </c>
      <c r="F227" s="541">
        <f t="shared" si="65"/>
        <v>5898.2099999999991</v>
      </c>
      <c r="G227" s="522">
        <f t="shared" si="65"/>
        <v>104</v>
      </c>
      <c r="H227" s="522">
        <f t="shared" si="65"/>
        <v>23</v>
      </c>
      <c r="I227" s="560">
        <f t="shared" si="65"/>
        <v>620</v>
      </c>
    </row>
    <row r="228" spans="1:9" ht="14" thickBot="1" x14ac:dyDescent="0.2">
      <c r="A228" s="581"/>
      <c r="B228" s="452"/>
      <c r="C228" s="452"/>
      <c r="D228" s="452"/>
      <c r="E228" s="452"/>
      <c r="F228" s="536"/>
      <c r="G228" s="452"/>
      <c r="H228" s="452"/>
      <c r="I228" s="452"/>
    </row>
    <row r="229" spans="1:9" ht="15" x14ac:dyDescent="0.2">
      <c r="A229" s="352">
        <f>A226+3</f>
        <v>44781</v>
      </c>
      <c r="B229" s="75"/>
      <c r="C229" s="42"/>
      <c r="D229" s="42"/>
      <c r="E229" s="42"/>
      <c r="F229" s="70"/>
      <c r="G229" s="42"/>
      <c r="H229" s="42"/>
      <c r="I229" s="44"/>
    </row>
    <row r="230" spans="1:9" ht="15" x14ac:dyDescent="0.2">
      <c r="A230" s="352">
        <f>A229+1</f>
        <v>44782</v>
      </c>
      <c r="B230" s="75"/>
      <c r="C230" s="76"/>
      <c r="D230" s="76"/>
      <c r="E230" s="76"/>
      <c r="F230" s="220"/>
      <c r="G230" s="178"/>
      <c r="H230" s="178"/>
      <c r="I230" s="179"/>
    </row>
    <row r="231" spans="1:9" ht="15" x14ac:dyDescent="0.2">
      <c r="A231" s="352">
        <f>A230+1</f>
        <v>44783</v>
      </c>
      <c r="B231" s="75"/>
      <c r="C231" s="76"/>
      <c r="D231" s="76"/>
      <c r="E231" s="76"/>
      <c r="F231" s="220"/>
      <c r="G231" s="178"/>
      <c r="H231" s="178"/>
      <c r="I231" s="179"/>
    </row>
    <row r="232" spans="1:9" ht="15" x14ac:dyDescent="0.2">
      <c r="A232" s="352">
        <f>A231+1</f>
        <v>44784</v>
      </c>
      <c r="B232" s="75"/>
      <c r="C232" s="76"/>
      <c r="D232" s="76"/>
      <c r="E232" s="76"/>
      <c r="F232" s="220"/>
      <c r="G232" s="178"/>
      <c r="H232" s="178"/>
      <c r="I232" s="179"/>
    </row>
    <row r="233" spans="1:9" ht="16" thickBot="1" x14ac:dyDescent="0.25">
      <c r="A233" s="352">
        <f>A232+1</f>
        <v>44785</v>
      </c>
      <c r="B233" s="91"/>
      <c r="C233" s="92"/>
      <c r="D233" s="92"/>
      <c r="E233" s="92"/>
      <c r="F233" s="220"/>
      <c r="G233" s="200"/>
      <c r="H233" s="200"/>
      <c r="I233" s="201"/>
    </row>
    <row r="234" spans="1:9" x14ac:dyDescent="0.15">
      <c r="A234" s="580"/>
      <c r="B234" s="551">
        <f t="shared" ref="B234:H234" si="66">SUM(B229:B233)</f>
        <v>0</v>
      </c>
      <c r="C234" s="551">
        <f t="shared" si="66"/>
        <v>0</v>
      </c>
      <c r="D234" s="551">
        <f t="shared" si="66"/>
        <v>0</v>
      </c>
      <c r="E234" s="551">
        <f t="shared" si="66"/>
        <v>0</v>
      </c>
      <c r="F234" s="541">
        <f t="shared" si="66"/>
        <v>0</v>
      </c>
      <c r="G234" s="523">
        <f t="shared" si="66"/>
        <v>0</v>
      </c>
      <c r="H234" s="523">
        <f t="shared" si="66"/>
        <v>0</v>
      </c>
      <c r="I234" s="551">
        <f>SUM(I229:I233)</f>
        <v>0</v>
      </c>
    </row>
    <row r="235" spans="1:9" ht="14" thickBot="1" x14ac:dyDescent="0.2">
      <c r="A235" s="581"/>
      <c r="B235" s="452"/>
      <c r="C235" s="452"/>
      <c r="D235" s="452"/>
      <c r="E235" s="452"/>
      <c r="F235" s="536"/>
      <c r="G235" s="452"/>
      <c r="H235" s="452"/>
      <c r="I235" s="452"/>
    </row>
    <row r="236" spans="1:9" ht="15" x14ac:dyDescent="0.2">
      <c r="A236" s="352">
        <f>A233+3</f>
        <v>44788</v>
      </c>
      <c r="B236" s="216"/>
      <c r="C236" s="217"/>
      <c r="D236" s="217"/>
      <c r="E236" s="217"/>
      <c r="F236" s="218"/>
      <c r="G236" s="217"/>
      <c r="H236" s="217"/>
      <c r="I236" s="219"/>
    </row>
    <row r="237" spans="1:9" ht="15" x14ac:dyDescent="0.2">
      <c r="A237" s="352">
        <f>A236+1</f>
        <v>44789</v>
      </c>
      <c r="B237" s="75"/>
      <c r="C237" s="76"/>
      <c r="D237" s="76"/>
      <c r="E237" s="76"/>
      <c r="F237" s="220"/>
      <c r="G237" s="178"/>
      <c r="H237" s="178"/>
      <c r="I237" s="179"/>
    </row>
    <row r="238" spans="1:9" ht="15" x14ac:dyDescent="0.2">
      <c r="A238" s="352">
        <f>A237+1</f>
        <v>44790</v>
      </c>
      <c r="B238" s="75"/>
      <c r="C238" s="76"/>
      <c r="D238" s="76"/>
      <c r="E238" s="76"/>
      <c r="F238" s="220"/>
      <c r="G238" s="178"/>
      <c r="H238" s="178"/>
      <c r="I238" s="179"/>
    </row>
    <row r="239" spans="1:9" ht="15" x14ac:dyDescent="0.2">
      <c r="A239" s="352">
        <f>A238+1</f>
        <v>44791</v>
      </c>
      <c r="B239" s="75"/>
      <c r="C239" s="76"/>
      <c r="D239" s="76"/>
      <c r="E239" s="76"/>
      <c r="F239" s="220"/>
      <c r="G239" s="178"/>
      <c r="H239" s="178"/>
      <c r="I239" s="179"/>
    </row>
    <row r="240" spans="1:9" ht="16" thickBot="1" x14ac:dyDescent="0.25">
      <c r="A240" s="352">
        <f>A239+1</f>
        <v>44792</v>
      </c>
      <c r="B240" s="91"/>
      <c r="C240" s="92"/>
      <c r="D240" s="92"/>
      <c r="E240" s="92"/>
      <c r="F240" s="220"/>
      <c r="G240" s="200"/>
      <c r="H240" s="200"/>
      <c r="I240" s="201"/>
    </row>
    <row r="241" spans="1:9" x14ac:dyDescent="0.15">
      <c r="A241" s="580"/>
      <c r="B241" s="551">
        <f t="shared" ref="B241:I241" si="67">SUM(B233:B240)</f>
        <v>0</v>
      </c>
      <c r="C241" s="437">
        <f t="shared" ref="C241" si="68">SUM(C236:C240)</f>
        <v>0</v>
      </c>
      <c r="D241" s="551">
        <f t="shared" si="67"/>
        <v>0</v>
      </c>
      <c r="E241" s="551">
        <f t="shared" si="67"/>
        <v>0</v>
      </c>
      <c r="F241" s="541">
        <f t="shared" si="67"/>
        <v>0</v>
      </c>
      <c r="G241" s="523">
        <f t="shared" si="67"/>
        <v>0</v>
      </c>
      <c r="H241" s="523">
        <f t="shared" si="67"/>
        <v>0</v>
      </c>
      <c r="I241" s="551">
        <f t="shared" si="67"/>
        <v>0</v>
      </c>
    </row>
    <row r="242" spans="1:9" ht="14" thickBot="1" x14ac:dyDescent="0.2">
      <c r="A242" s="581"/>
      <c r="B242" s="457"/>
      <c r="C242" s="452"/>
      <c r="D242" s="457"/>
      <c r="E242" s="457"/>
      <c r="F242" s="536"/>
      <c r="G242" s="457"/>
      <c r="H242" s="457"/>
      <c r="I242" s="457"/>
    </row>
    <row r="243" spans="1:9" ht="15" x14ac:dyDescent="0.2">
      <c r="A243" s="352">
        <f>A240+3</f>
        <v>44795</v>
      </c>
      <c r="B243" s="216"/>
      <c r="C243" s="217"/>
      <c r="D243" s="217"/>
      <c r="E243" s="217"/>
      <c r="F243" s="218"/>
      <c r="G243" s="217"/>
      <c r="H243" s="217"/>
      <c r="I243" s="219"/>
    </row>
    <row r="244" spans="1:9" ht="15" x14ac:dyDescent="0.2">
      <c r="A244" s="352">
        <f>A243+1</f>
        <v>44796</v>
      </c>
      <c r="B244" s="75"/>
      <c r="C244" s="76"/>
      <c r="D244" s="76"/>
      <c r="E244" s="76"/>
      <c r="F244" s="220"/>
      <c r="G244" s="178"/>
      <c r="H244" s="178"/>
      <c r="I244" s="179"/>
    </row>
    <row r="245" spans="1:9" ht="15" x14ac:dyDescent="0.2">
      <c r="A245" s="352">
        <f t="shared" ref="A245:A247" si="69">A244+1</f>
        <v>44797</v>
      </c>
      <c r="B245" s="75"/>
      <c r="C245" s="76"/>
      <c r="D245" s="76"/>
      <c r="E245" s="76"/>
      <c r="F245" s="220"/>
      <c r="G245" s="178"/>
      <c r="H245" s="178"/>
      <c r="I245" s="179"/>
    </row>
    <row r="246" spans="1:9" ht="15" x14ac:dyDescent="0.2">
      <c r="A246" s="352">
        <f t="shared" si="69"/>
        <v>44798</v>
      </c>
      <c r="B246" s="75"/>
      <c r="C246" s="76"/>
      <c r="D246" s="76"/>
      <c r="E246" s="76"/>
      <c r="F246" s="220"/>
      <c r="G246" s="178"/>
      <c r="H246" s="178"/>
      <c r="I246" s="179"/>
    </row>
    <row r="247" spans="1:9" ht="16" thickBot="1" x14ac:dyDescent="0.25">
      <c r="A247" s="352">
        <f t="shared" si="69"/>
        <v>44799</v>
      </c>
      <c r="B247" s="91"/>
      <c r="C247" s="92"/>
      <c r="D247" s="92"/>
      <c r="E247" s="92"/>
      <c r="F247" s="220"/>
      <c r="G247" s="200"/>
      <c r="H247" s="200"/>
      <c r="I247" s="201"/>
    </row>
    <row r="248" spans="1:9" x14ac:dyDescent="0.15">
      <c r="A248" s="580"/>
      <c r="B248" s="437">
        <f t="shared" ref="B248:I248" si="70">SUM(B243:B247)</f>
        <v>0</v>
      </c>
      <c r="C248" s="437">
        <f t="shared" si="70"/>
        <v>0</v>
      </c>
      <c r="D248" s="437">
        <f t="shared" si="70"/>
        <v>0</v>
      </c>
      <c r="E248" s="437">
        <f t="shared" si="70"/>
        <v>0</v>
      </c>
      <c r="F248" s="541">
        <f t="shared" si="70"/>
        <v>0</v>
      </c>
      <c r="G248" s="455">
        <f t="shared" si="70"/>
        <v>0</v>
      </c>
      <c r="H248" s="455">
        <f t="shared" si="70"/>
        <v>0</v>
      </c>
      <c r="I248" s="455">
        <f t="shared" si="70"/>
        <v>0</v>
      </c>
    </row>
    <row r="249" spans="1:9" ht="14" thickBot="1" x14ac:dyDescent="0.2">
      <c r="A249" s="581"/>
      <c r="B249" s="452"/>
      <c r="C249" s="452"/>
      <c r="D249" s="452"/>
      <c r="E249" s="452"/>
      <c r="F249" s="536"/>
      <c r="G249" s="452"/>
      <c r="H249" s="452"/>
      <c r="I249" s="452"/>
    </row>
    <row r="250" spans="1:9" ht="16" thickBot="1" x14ac:dyDescent="0.25">
      <c r="A250" s="352">
        <f>A247+3</f>
        <v>44802</v>
      </c>
      <c r="B250" s="91"/>
      <c r="C250" s="92"/>
      <c r="D250" s="92"/>
      <c r="E250" s="92"/>
      <c r="F250" s="220"/>
      <c r="G250" s="200"/>
      <c r="H250" s="200"/>
      <c r="I250" s="201"/>
    </row>
    <row r="251" spans="1:9" ht="15" x14ac:dyDescent="0.2">
      <c r="A251" s="352">
        <f>A250+1</f>
        <v>44803</v>
      </c>
      <c r="B251" s="95">
        <v>100</v>
      </c>
      <c r="C251" s="95">
        <v>360.56</v>
      </c>
      <c r="D251" s="95">
        <v>830</v>
      </c>
      <c r="E251" s="95">
        <v>0</v>
      </c>
      <c r="F251" s="82">
        <f t="shared" ref="F251:F252" si="71">SUM(B251:E251)</f>
        <v>1290.56</v>
      </c>
      <c r="G251" s="6">
        <v>26</v>
      </c>
      <c r="H251" s="6">
        <v>8</v>
      </c>
      <c r="I251" s="95">
        <v>0</v>
      </c>
    </row>
    <row r="252" spans="1:9" ht="16" thickBot="1" x14ac:dyDescent="0.25">
      <c r="A252" s="352">
        <f>A251+1</f>
        <v>44804</v>
      </c>
      <c r="B252" s="95">
        <v>120</v>
      </c>
      <c r="C252" s="95">
        <v>192.41</v>
      </c>
      <c r="D252" s="95">
        <v>669.31</v>
      </c>
      <c r="E252" s="95">
        <v>50</v>
      </c>
      <c r="F252" s="82">
        <f t="shared" si="71"/>
        <v>1031.7199999999998</v>
      </c>
      <c r="G252" s="6">
        <v>18</v>
      </c>
      <c r="H252" s="6">
        <v>4</v>
      </c>
      <c r="I252" s="95">
        <v>50</v>
      </c>
    </row>
    <row r="253" spans="1:9" x14ac:dyDescent="0.15">
      <c r="A253" s="580"/>
      <c r="B253" s="437">
        <f t="shared" ref="B253:I253" si="72">SUM(B250:B252)</f>
        <v>220</v>
      </c>
      <c r="C253" s="437">
        <f t="shared" si="72"/>
        <v>552.97</v>
      </c>
      <c r="D253" s="437">
        <f t="shared" si="72"/>
        <v>1499.31</v>
      </c>
      <c r="E253" s="437">
        <f t="shared" si="72"/>
        <v>50</v>
      </c>
      <c r="F253" s="437">
        <f t="shared" si="72"/>
        <v>2322.2799999999997</v>
      </c>
      <c r="G253" s="550">
        <f t="shared" si="72"/>
        <v>44</v>
      </c>
      <c r="H253" s="550">
        <f t="shared" si="72"/>
        <v>12</v>
      </c>
      <c r="I253" s="455">
        <f t="shared" si="72"/>
        <v>50</v>
      </c>
    </row>
    <row r="254" spans="1:9" ht="14" thickBot="1" x14ac:dyDescent="0.2">
      <c r="A254" s="581"/>
      <c r="B254" s="452"/>
      <c r="C254" s="452"/>
      <c r="D254" s="452"/>
      <c r="E254" s="452"/>
      <c r="F254" s="452"/>
      <c r="G254" s="507"/>
      <c r="H254" s="507"/>
      <c r="I254" s="452"/>
    </row>
    <row r="255" spans="1:9" ht="15" x14ac:dyDescent="0.2">
      <c r="A255" s="352">
        <v>44805</v>
      </c>
      <c r="B255" s="95">
        <v>0</v>
      </c>
      <c r="C255" s="95">
        <v>253.48</v>
      </c>
      <c r="D255" s="95">
        <v>1138.6199999999999</v>
      </c>
      <c r="E255" s="95">
        <v>50</v>
      </c>
      <c r="F255" s="82">
        <f>SUM(B255:E255)</f>
        <v>1442.1</v>
      </c>
      <c r="G255" s="6">
        <v>23</v>
      </c>
      <c r="H255" s="6">
        <v>4</v>
      </c>
      <c r="I255" s="95">
        <v>50</v>
      </c>
    </row>
    <row r="256" spans="1:9" ht="16" thickBot="1" x14ac:dyDescent="0.25">
      <c r="A256" s="352">
        <f>A255+1</f>
        <v>44806</v>
      </c>
      <c r="B256" s="95">
        <v>299.31</v>
      </c>
      <c r="C256" s="95">
        <v>465.55</v>
      </c>
      <c r="D256" s="95">
        <v>637.24</v>
      </c>
      <c r="E256" s="95">
        <v>50</v>
      </c>
      <c r="F256" s="82">
        <f>SUM(B256:E256)</f>
        <v>1452.1</v>
      </c>
      <c r="G256" s="6">
        <v>20</v>
      </c>
      <c r="H256" s="6">
        <v>7</v>
      </c>
      <c r="I256" s="95">
        <v>50</v>
      </c>
    </row>
    <row r="257" spans="1:9" x14ac:dyDescent="0.15">
      <c r="A257" s="580"/>
      <c r="B257" s="541">
        <f t="shared" ref="B257:I257" si="73">SUM(B255:B256)</f>
        <v>299.31</v>
      </c>
      <c r="C257" s="543">
        <f t="shared" si="73"/>
        <v>719.03</v>
      </c>
      <c r="D257" s="543">
        <f t="shared" si="73"/>
        <v>1775.86</v>
      </c>
      <c r="E257" s="543">
        <f t="shared" si="73"/>
        <v>100</v>
      </c>
      <c r="F257" s="543">
        <f t="shared" si="73"/>
        <v>2894.2</v>
      </c>
      <c r="G257" s="545">
        <f t="shared" si="73"/>
        <v>43</v>
      </c>
      <c r="H257" s="545">
        <f t="shared" si="73"/>
        <v>11</v>
      </c>
      <c r="I257" s="541">
        <f t="shared" si="73"/>
        <v>100</v>
      </c>
    </row>
    <row r="258" spans="1:9" ht="14" thickBot="1" x14ac:dyDescent="0.2">
      <c r="A258" s="581"/>
      <c r="B258" s="536"/>
      <c r="C258" s="540"/>
      <c r="D258" s="540"/>
      <c r="E258" s="540"/>
      <c r="F258" s="540"/>
      <c r="G258" s="535"/>
      <c r="H258" s="535"/>
      <c r="I258" s="536"/>
    </row>
    <row r="259" spans="1:9" ht="15" x14ac:dyDescent="0.2">
      <c r="A259" s="352">
        <f>A256+3</f>
        <v>44809</v>
      </c>
      <c r="B259" s="95">
        <v>0</v>
      </c>
      <c r="C259" s="95">
        <v>224.2</v>
      </c>
      <c r="D259" s="95">
        <v>539.30999999999995</v>
      </c>
      <c r="E259" s="95">
        <v>100</v>
      </c>
      <c r="F259" s="96">
        <f>SUM(B259:E259)</f>
        <v>863.51</v>
      </c>
      <c r="G259" s="6">
        <v>14</v>
      </c>
      <c r="H259" s="6">
        <v>4</v>
      </c>
      <c r="I259" s="95">
        <v>110</v>
      </c>
    </row>
    <row r="260" spans="1:9" ht="15" x14ac:dyDescent="0.2">
      <c r="A260" s="352">
        <f>A259+1</f>
        <v>44810</v>
      </c>
      <c r="B260" s="221">
        <v>50</v>
      </c>
      <c r="C260" s="221">
        <v>294.89</v>
      </c>
      <c r="D260" s="221">
        <v>558.62</v>
      </c>
      <c r="E260" s="221">
        <v>50</v>
      </c>
      <c r="F260" s="222">
        <f>SUM(B260:E260)</f>
        <v>953.51</v>
      </c>
      <c r="G260" s="176">
        <v>15</v>
      </c>
      <c r="H260" s="176">
        <v>5</v>
      </c>
      <c r="I260" s="221">
        <v>50</v>
      </c>
    </row>
    <row r="261" spans="1:9" ht="15" x14ac:dyDescent="0.2">
      <c r="A261" s="352">
        <f>A260+1</f>
        <v>44811</v>
      </c>
      <c r="B261" s="221">
        <v>50</v>
      </c>
      <c r="C261" s="221">
        <v>110.31</v>
      </c>
      <c r="D261" s="221">
        <v>560</v>
      </c>
      <c r="E261" s="221">
        <v>50</v>
      </c>
      <c r="F261" s="222">
        <f>SUM(B261:E261)</f>
        <v>770.31</v>
      </c>
      <c r="G261" s="176">
        <v>15</v>
      </c>
      <c r="H261" s="176">
        <v>3</v>
      </c>
      <c r="I261" s="221">
        <v>50</v>
      </c>
    </row>
    <row r="262" spans="1:9" ht="15" x14ac:dyDescent="0.2">
      <c r="A262" s="352">
        <f>A261+1</f>
        <v>44812</v>
      </c>
      <c r="B262" s="221">
        <v>150</v>
      </c>
      <c r="C262" s="221">
        <v>165.64</v>
      </c>
      <c r="D262" s="221">
        <v>1030</v>
      </c>
      <c r="E262" s="221">
        <v>0</v>
      </c>
      <c r="F262" s="222">
        <f>SUM(B262:E262)</f>
        <v>1345.6399999999999</v>
      </c>
      <c r="G262" s="176">
        <v>26</v>
      </c>
      <c r="H262" s="176">
        <v>4</v>
      </c>
      <c r="I262" s="221">
        <v>0</v>
      </c>
    </row>
    <row r="263" spans="1:9" ht="16" thickBot="1" x14ac:dyDescent="0.25">
      <c r="A263" s="352">
        <f>A262+1</f>
        <v>44813</v>
      </c>
      <c r="B263" s="221">
        <v>220</v>
      </c>
      <c r="C263" s="221">
        <v>336.3</v>
      </c>
      <c r="D263" s="221">
        <v>627.92999999999995</v>
      </c>
      <c r="E263" s="221">
        <v>50</v>
      </c>
      <c r="F263" s="222">
        <f>SUM(B263:E263)</f>
        <v>1234.23</v>
      </c>
      <c r="G263" s="176">
        <v>23</v>
      </c>
      <c r="H263" s="176">
        <v>6</v>
      </c>
      <c r="I263" s="221">
        <v>50</v>
      </c>
    </row>
    <row r="264" spans="1:9" x14ac:dyDescent="0.15">
      <c r="A264" s="580"/>
      <c r="B264" s="541">
        <f>SUM(B259:B263)</f>
        <v>470</v>
      </c>
      <c r="C264" s="543">
        <f t="shared" ref="C264:H264" si="74">SUM(C259:C263)</f>
        <v>1131.3399999999999</v>
      </c>
      <c r="D264" s="543">
        <f t="shared" si="74"/>
        <v>3315.8599999999997</v>
      </c>
      <c r="E264" s="543">
        <f t="shared" si="74"/>
        <v>250</v>
      </c>
      <c r="F264" s="543">
        <f t="shared" si="74"/>
        <v>5167.2</v>
      </c>
      <c r="G264" s="545">
        <f t="shared" si="74"/>
        <v>93</v>
      </c>
      <c r="H264" s="545">
        <f t="shared" si="74"/>
        <v>22</v>
      </c>
      <c r="I264" s="541">
        <f>SUM(I259:I263)</f>
        <v>260</v>
      </c>
    </row>
    <row r="265" spans="1:9" ht="14" thickBot="1" x14ac:dyDescent="0.2">
      <c r="A265" s="581"/>
      <c r="B265" s="536"/>
      <c r="C265" s="540"/>
      <c r="D265" s="540"/>
      <c r="E265" s="540"/>
      <c r="F265" s="540"/>
      <c r="G265" s="535"/>
      <c r="H265" s="535"/>
      <c r="I265" s="536"/>
    </row>
    <row r="266" spans="1:9" ht="15" x14ac:dyDescent="0.2">
      <c r="A266" s="352">
        <f>A263+3</f>
        <v>44816</v>
      </c>
      <c r="B266" s="95">
        <v>90</v>
      </c>
      <c r="C266" s="95">
        <v>336.3</v>
      </c>
      <c r="D266" s="95">
        <v>1158.6199999999999</v>
      </c>
      <c r="E266" s="95">
        <v>110</v>
      </c>
      <c r="F266" s="96">
        <f>SUM(B266:E266)</f>
        <v>1694.9199999999998</v>
      </c>
      <c r="G266" s="6">
        <v>27</v>
      </c>
      <c r="H266" s="6">
        <v>6</v>
      </c>
      <c r="I266" s="95">
        <v>90</v>
      </c>
    </row>
    <row r="267" spans="1:9" ht="15" x14ac:dyDescent="0.2">
      <c r="A267" s="352">
        <f>A266+1</f>
        <v>44817</v>
      </c>
      <c r="B267" s="221">
        <v>140</v>
      </c>
      <c r="C267" s="221">
        <v>265.61</v>
      </c>
      <c r="D267" s="221">
        <v>278.62</v>
      </c>
      <c r="E267" s="221">
        <v>50</v>
      </c>
      <c r="F267" s="222">
        <f>SUM(B267:E267)</f>
        <v>734.23</v>
      </c>
      <c r="G267" s="176">
        <v>12</v>
      </c>
      <c r="H267" s="176">
        <v>5</v>
      </c>
      <c r="I267" s="221">
        <v>50</v>
      </c>
    </row>
    <row r="268" spans="1:9" ht="15" x14ac:dyDescent="0.2">
      <c r="A268" s="352">
        <f>A267+1</f>
        <v>44818</v>
      </c>
      <c r="B268" s="221">
        <v>100</v>
      </c>
      <c r="C268" s="221">
        <v>80.31</v>
      </c>
      <c r="D268" s="221">
        <v>900</v>
      </c>
      <c r="E268" s="221">
        <v>50</v>
      </c>
      <c r="F268" s="222">
        <f>SUM(B268:E268)</f>
        <v>1130.31</v>
      </c>
      <c r="G268" s="176">
        <v>21</v>
      </c>
      <c r="H268" s="176">
        <v>2</v>
      </c>
      <c r="I268" s="221">
        <v>50</v>
      </c>
    </row>
    <row r="269" spans="1:9" ht="15" x14ac:dyDescent="0.2">
      <c r="A269" s="352">
        <f>A268+1</f>
        <v>44819</v>
      </c>
      <c r="B269" s="221">
        <v>330</v>
      </c>
      <c r="C269" s="221">
        <v>82.82</v>
      </c>
      <c r="D269" s="221">
        <v>1050</v>
      </c>
      <c r="E269" s="221">
        <v>90</v>
      </c>
      <c r="F269" s="222">
        <f t="shared" ref="F269:F270" si="75">SUM(B269:E269)</f>
        <v>1552.82</v>
      </c>
      <c r="G269" s="176">
        <v>26</v>
      </c>
      <c r="H269" s="176">
        <v>2</v>
      </c>
      <c r="I269" s="221">
        <v>90</v>
      </c>
    </row>
    <row r="270" spans="1:9" ht="16" thickBot="1" x14ac:dyDescent="0.25">
      <c r="A270" s="352">
        <f>A269+1</f>
        <v>44820</v>
      </c>
      <c r="B270" s="95">
        <v>50</v>
      </c>
      <c r="C270" s="95">
        <v>307.74</v>
      </c>
      <c r="D270" s="95">
        <v>800</v>
      </c>
      <c r="E270" s="95">
        <v>50</v>
      </c>
      <c r="F270" s="222">
        <f t="shared" si="75"/>
        <v>1207.74</v>
      </c>
      <c r="G270" s="6">
        <v>25</v>
      </c>
      <c r="H270" s="6">
        <v>7</v>
      </c>
      <c r="I270" s="95">
        <v>50</v>
      </c>
    </row>
    <row r="271" spans="1:9" x14ac:dyDescent="0.15">
      <c r="A271" s="580"/>
      <c r="B271" s="541">
        <f t="shared" ref="B271:H271" si="76">SUM(B266:B270)</f>
        <v>710</v>
      </c>
      <c r="C271" s="543">
        <f t="shared" si="76"/>
        <v>1072.78</v>
      </c>
      <c r="D271" s="543">
        <f t="shared" si="76"/>
        <v>4187.24</v>
      </c>
      <c r="E271" s="543">
        <f t="shared" si="76"/>
        <v>350</v>
      </c>
      <c r="F271" s="543">
        <f t="shared" si="76"/>
        <v>6320.0199999999995</v>
      </c>
      <c r="G271" s="545">
        <f t="shared" si="76"/>
        <v>111</v>
      </c>
      <c r="H271" s="545">
        <f t="shared" si="76"/>
        <v>22</v>
      </c>
      <c r="I271" s="541">
        <f>SUM(I266:I270)</f>
        <v>330</v>
      </c>
    </row>
    <row r="272" spans="1:9" ht="14" thickBot="1" x14ac:dyDescent="0.2">
      <c r="A272" s="581"/>
      <c r="B272" s="536"/>
      <c r="C272" s="540"/>
      <c r="D272" s="540"/>
      <c r="E272" s="540"/>
      <c r="F272" s="540"/>
      <c r="G272" s="535"/>
      <c r="H272" s="535"/>
      <c r="I272" s="536"/>
    </row>
    <row r="273" spans="1:9" ht="16" thickBot="1" x14ac:dyDescent="0.25">
      <c r="A273" s="352">
        <f>A270+3</f>
        <v>44823</v>
      </c>
      <c r="B273" s="102">
        <v>0</v>
      </c>
      <c r="C273" s="102">
        <v>112.1</v>
      </c>
      <c r="D273" s="102">
        <v>759.31</v>
      </c>
      <c r="E273" s="103">
        <v>100</v>
      </c>
      <c r="F273" s="96">
        <f>SUM(B273:E273)</f>
        <v>971.41</v>
      </c>
      <c r="G273" s="6">
        <v>14</v>
      </c>
      <c r="H273" s="6">
        <v>2</v>
      </c>
      <c r="I273" s="95">
        <v>100</v>
      </c>
    </row>
    <row r="274" spans="1:9" ht="16" thickBot="1" x14ac:dyDescent="0.25">
      <c r="A274" s="352">
        <f>A273+1</f>
        <v>44824</v>
      </c>
      <c r="B274" s="189">
        <v>0</v>
      </c>
      <c r="C274" s="189">
        <v>70.69</v>
      </c>
      <c r="D274" s="189">
        <v>540</v>
      </c>
      <c r="E274" s="230">
        <v>220</v>
      </c>
      <c r="F274" s="222">
        <f>SUM(B274:E274)</f>
        <v>830.69</v>
      </c>
      <c r="G274" s="231">
        <v>15</v>
      </c>
      <c r="H274" s="182">
        <v>1</v>
      </c>
      <c r="I274" s="184">
        <v>220</v>
      </c>
    </row>
    <row r="275" spans="1:9" ht="16" thickBot="1" x14ac:dyDescent="0.25">
      <c r="A275" s="352">
        <f t="shared" ref="A275:A276" si="77">A274+1</f>
        <v>44825</v>
      </c>
      <c r="B275" s="189">
        <v>230</v>
      </c>
      <c r="C275" s="189">
        <v>158.11000000000001</v>
      </c>
      <c r="D275" s="189">
        <v>560</v>
      </c>
      <c r="E275" s="230">
        <v>50</v>
      </c>
      <c r="F275" s="222">
        <f>SUM(B275:E275)</f>
        <v>998.11</v>
      </c>
      <c r="G275" s="232">
        <v>18</v>
      </c>
      <c r="H275" s="189">
        <v>4</v>
      </c>
      <c r="I275" s="191">
        <v>50</v>
      </c>
    </row>
    <row r="276" spans="1:9" ht="16" thickBot="1" x14ac:dyDescent="0.25">
      <c r="A276" s="352">
        <f t="shared" si="77"/>
        <v>44826</v>
      </c>
      <c r="B276" s="189">
        <v>50</v>
      </c>
      <c r="C276" s="189">
        <v>477.68</v>
      </c>
      <c r="D276" s="189">
        <v>1026.55</v>
      </c>
      <c r="E276" s="230">
        <v>100</v>
      </c>
      <c r="F276" s="222">
        <f>SUM(B276:E276)</f>
        <v>1654.23</v>
      </c>
      <c r="G276" s="232">
        <v>26</v>
      </c>
      <c r="H276" s="189">
        <v>7</v>
      </c>
      <c r="I276" s="191">
        <v>100</v>
      </c>
    </row>
    <row r="277" spans="1:9" ht="16" thickBot="1" x14ac:dyDescent="0.25">
      <c r="A277" s="352">
        <f t="shared" ref="A277" si="78">A274+3</f>
        <v>44827</v>
      </c>
      <c r="B277" s="205">
        <v>140</v>
      </c>
      <c r="C277" s="205">
        <v>377.71</v>
      </c>
      <c r="D277" s="205">
        <v>788.62</v>
      </c>
      <c r="E277" s="233">
        <v>50</v>
      </c>
      <c r="F277" s="224">
        <f>SUM(B277:E277)</f>
        <v>1356.33</v>
      </c>
      <c r="G277" s="234">
        <v>23</v>
      </c>
      <c r="H277" s="205">
        <v>7</v>
      </c>
      <c r="I277" s="235">
        <v>40</v>
      </c>
    </row>
    <row r="278" spans="1:9" x14ac:dyDescent="0.15">
      <c r="A278" s="580"/>
      <c r="B278" s="541">
        <f>SUM(B273:B277)</f>
        <v>420</v>
      </c>
      <c r="C278" s="543">
        <f t="shared" ref="C278:E278" si="79">SUM(C273:C277)</f>
        <v>1196.29</v>
      </c>
      <c r="D278" s="543">
        <f t="shared" si="79"/>
        <v>3674.4799999999996</v>
      </c>
      <c r="E278" s="543">
        <f t="shared" si="79"/>
        <v>520</v>
      </c>
      <c r="F278" s="543">
        <f>SUM(F273:F277)</f>
        <v>5810.77</v>
      </c>
      <c r="G278" s="545">
        <f>SUM(G273:G277)</f>
        <v>96</v>
      </c>
      <c r="H278" s="545">
        <f>SUM(H273:H277)</f>
        <v>21</v>
      </c>
      <c r="I278" s="541">
        <f>SUM(I273:I277)</f>
        <v>510</v>
      </c>
    </row>
    <row r="279" spans="1:9" ht="14" thickBot="1" x14ac:dyDescent="0.2">
      <c r="A279" s="581"/>
      <c r="B279" s="536"/>
      <c r="C279" s="540"/>
      <c r="D279" s="540"/>
      <c r="E279" s="540"/>
      <c r="F279" s="540"/>
      <c r="G279" s="535"/>
      <c r="H279" s="535"/>
      <c r="I279" s="536"/>
    </row>
    <row r="280" spans="1:9" ht="15" x14ac:dyDescent="0.2">
      <c r="A280" s="352">
        <f>A277+3</f>
        <v>44830</v>
      </c>
      <c r="B280" s="176">
        <v>190</v>
      </c>
      <c r="C280" s="176">
        <v>182.79</v>
      </c>
      <c r="D280" s="176">
        <v>1098.6199999999999</v>
      </c>
      <c r="E280" s="176">
        <v>230</v>
      </c>
      <c r="F280" s="96">
        <f>SUM(B280:E280)</f>
        <v>1701.4099999999999</v>
      </c>
      <c r="G280" s="176">
        <v>29</v>
      </c>
      <c r="H280" s="176">
        <v>3</v>
      </c>
      <c r="I280" s="176">
        <v>230</v>
      </c>
    </row>
    <row r="281" spans="1:9" ht="15" x14ac:dyDescent="0.2">
      <c r="A281" s="352">
        <f>A280+1</f>
        <v>44831</v>
      </c>
      <c r="B281" s="176">
        <v>90</v>
      </c>
      <c r="C281" s="176">
        <v>253.48</v>
      </c>
      <c r="D281" s="176">
        <v>609.30999999999995</v>
      </c>
      <c r="E281" s="176">
        <v>140</v>
      </c>
      <c r="F281" s="96">
        <f>SUM(B281:E281)</f>
        <v>1092.79</v>
      </c>
      <c r="G281" s="176">
        <v>18</v>
      </c>
      <c r="H281" s="176">
        <v>4</v>
      </c>
      <c r="I281" s="176">
        <v>150</v>
      </c>
    </row>
    <row r="282" spans="1:9" ht="15" x14ac:dyDescent="0.2">
      <c r="A282" s="352">
        <f>A281+1</f>
        <v>44832</v>
      </c>
      <c r="B282" s="176">
        <v>0</v>
      </c>
      <c r="C282" s="176">
        <v>82.82</v>
      </c>
      <c r="D282" s="176">
        <v>770</v>
      </c>
      <c r="E282" s="176">
        <v>0</v>
      </c>
      <c r="F282" s="222">
        <f t="shared" ref="F282:F284" si="80">SUM(B282:E282)</f>
        <v>852.81999999999994</v>
      </c>
      <c r="G282" s="176">
        <v>18</v>
      </c>
      <c r="H282" s="176">
        <v>2</v>
      </c>
      <c r="I282" s="176">
        <v>0</v>
      </c>
    </row>
    <row r="283" spans="1:9" ht="15" x14ac:dyDescent="0.2">
      <c r="A283" s="352">
        <f>A282+1</f>
        <v>44833</v>
      </c>
      <c r="B283" s="176">
        <v>159.31</v>
      </c>
      <c r="C283" s="176">
        <v>560.5</v>
      </c>
      <c r="D283" s="176">
        <v>848.62</v>
      </c>
      <c r="E283" s="176">
        <v>230</v>
      </c>
      <c r="F283" s="222">
        <f t="shared" si="80"/>
        <v>1798.4299999999998</v>
      </c>
      <c r="G283" s="176">
        <v>28</v>
      </c>
      <c r="H283" s="176">
        <v>10</v>
      </c>
      <c r="I283" s="176">
        <v>220</v>
      </c>
    </row>
    <row r="284" spans="1:9" ht="16" thickBot="1" x14ac:dyDescent="0.25">
      <c r="A284" s="352">
        <f>A283+1</f>
        <v>44834</v>
      </c>
      <c r="B284" s="176">
        <v>190</v>
      </c>
      <c r="C284" s="176">
        <v>236.33</v>
      </c>
      <c r="D284" s="176">
        <v>860</v>
      </c>
      <c r="E284" s="176">
        <v>150</v>
      </c>
      <c r="F284" s="222">
        <f t="shared" si="80"/>
        <v>1436.33</v>
      </c>
      <c r="G284" s="176">
        <v>24</v>
      </c>
      <c r="H284" s="176">
        <v>5</v>
      </c>
      <c r="I284" s="176">
        <v>160</v>
      </c>
    </row>
    <row r="285" spans="1:9" x14ac:dyDescent="0.15">
      <c r="A285" s="580"/>
      <c r="B285" s="541">
        <f t="shared" ref="B285:I285" si="81">SUM(B280:B284)</f>
        <v>629.30999999999995</v>
      </c>
      <c r="C285" s="543">
        <f t="shared" si="81"/>
        <v>1315.9199999999998</v>
      </c>
      <c r="D285" s="543">
        <f t="shared" si="81"/>
        <v>4186.5499999999993</v>
      </c>
      <c r="E285" s="543">
        <f t="shared" si="81"/>
        <v>750</v>
      </c>
      <c r="F285" s="543">
        <f t="shared" si="81"/>
        <v>6881.7799999999988</v>
      </c>
      <c r="G285" s="545">
        <f t="shared" si="81"/>
        <v>117</v>
      </c>
      <c r="H285" s="545">
        <f t="shared" si="81"/>
        <v>24</v>
      </c>
      <c r="I285" s="541">
        <f t="shared" si="81"/>
        <v>760</v>
      </c>
    </row>
    <row r="286" spans="1:9" ht="14" thickBot="1" x14ac:dyDescent="0.2">
      <c r="A286" s="581"/>
      <c r="B286" s="536"/>
      <c r="C286" s="540"/>
      <c r="D286" s="540"/>
      <c r="E286" s="540"/>
      <c r="F286" s="540"/>
      <c r="G286" s="535"/>
      <c r="H286" s="535"/>
      <c r="I286" s="536"/>
    </row>
    <row r="287" spans="1:9" ht="15" x14ac:dyDescent="0.2">
      <c r="A287" s="352">
        <v>44837</v>
      </c>
      <c r="B287" s="181">
        <v>50</v>
      </c>
      <c r="C287" s="182">
        <v>406.99</v>
      </c>
      <c r="D287" s="182">
        <v>397.93</v>
      </c>
      <c r="E287" s="182">
        <v>50</v>
      </c>
      <c r="F287" s="10">
        <f>SUM(B287:E287)</f>
        <v>904.92000000000007</v>
      </c>
      <c r="G287" s="182">
        <v>17</v>
      </c>
      <c r="H287" s="182">
        <v>7</v>
      </c>
      <c r="I287" s="184">
        <v>50</v>
      </c>
    </row>
    <row r="288" spans="1:9" ht="16" thickBot="1" x14ac:dyDescent="0.25">
      <c r="A288" s="352">
        <f>A287+1</f>
        <v>44838</v>
      </c>
      <c r="B288" s="24">
        <v>229.31</v>
      </c>
      <c r="C288" s="9">
        <v>194.92</v>
      </c>
      <c r="D288" s="9">
        <v>410</v>
      </c>
      <c r="E288" s="9">
        <v>50</v>
      </c>
      <c r="F288" s="10">
        <f>SUM(B288:E288)</f>
        <v>884.23</v>
      </c>
      <c r="G288" s="9">
        <v>15</v>
      </c>
      <c r="H288" s="9">
        <v>4</v>
      </c>
      <c r="I288" s="11">
        <v>50</v>
      </c>
    </row>
    <row r="289" spans="1:9" ht="16" thickBot="1" x14ac:dyDescent="0.25">
      <c r="A289" s="352">
        <f>A288+1</f>
        <v>44839</v>
      </c>
      <c r="B289" s="24">
        <v>120</v>
      </c>
      <c r="C289" s="9">
        <v>41.41</v>
      </c>
      <c r="D289" s="9">
        <v>800</v>
      </c>
      <c r="E289" s="9">
        <v>50</v>
      </c>
      <c r="F289" s="10">
        <f>SUM(B289:E289)</f>
        <v>1011.41</v>
      </c>
      <c r="G289" s="182">
        <v>18</v>
      </c>
      <c r="H289" s="182">
        <v>1</v>
      </c>
      <c r="I289" s="6">
        <v>50</v>
      </c>
    </row>
    <row r="290" spans="1:9" ht="16" thickBot="1" x14ac:dyDescent="0.25">
      <c r="A290" s="352">
        <f>A289+1</f>
        <v>44840</v>
      </c>
      <c r="B290" s="24">
        <v>209.31</v>
      </c>
      <c r="C290" s="9">
        <v>448.4</v>
      </c>
      <c r="D290" s="9">
        <v>688.62</v>
      </c>
      <c r="E290" s="9">
        <v>140</v>
      </c>
      <c r="F290" s="10">
        <f>SUM(B290:E290)</f>
        <v>1486.33</v>
      </c>
      <c r="G290" s="182">
        <v>27</v>
      </c>
      <c r="H290" s="182">
        <v>8</v>
      </c>
      <c r="I290" s="6">
        <v>140</v>
      </c>
    </row>
    <row r="291" spans="1:9" ht="16" thickBot="1" x14ac:dyDescent="0.25">
      <c r="A291" s="352">
        <f>A290+1</f>
        <v>44841</v>
      </c>
      <c r="B291" s="24">
        <v>140</v>
      </c>
      <c r="C291" s="9">
        <v>384.43</v>
      </c>
      <c r="D291" s="9">
        <v>649.30999999999995</v>
      </c>
      <c r="E291" s="9">
        <v>100</v>
      </c>
      <c r="F291" s="10">
        <f>SUM(B291:E291)</f>
        <v>1273.74</v>
      </c>
      <c r="G291" s="182">
        <v>23</v>
      </c>
      <c r="H291" s="182">
        <v>7</v>
      </c>
      <c r="I291" s="6">
        <v>100</v>
      </c>
    </row>
    <row r="292" spans="1:9" x14ac:dyDescent="0.15">
      <c r="A292" s="580"/>
      <c r="B292" s="510">
        <f t="shared" ref="B292:H292" si="82">SUM(B287:B291)</f>
        <v>748.62</v>
      </c>
      <c r="C292" s="510">
        <f t="shared" si="82"/>
        <v>1476.1499999999999</v>
      </c>
      <c r="D292" s="510">
        <f t="shared" si="82"/>
        <v>2945.86</v>
      </c>
      <c r="E292" s="510">
        <f t="shared" si="82"/>
        <v>390</v>
      </c>
      <c r="F292" s="510">
        <f t="shared" si="82"/>
        <v>5560.6299999999992</v>
      </c>
      <c r="G292" s="506">
        <f t="shared" si="82"/>
        <v>100</v>
      </c>
      <c r="H292" s="506">
        <f t="shared" si="82"/>
        <v>27</v>
      </c>
      <c r="I292" s="510">
        <f>SUM(I287:I291)</f>
        <v>390</v>
      </c>
    </row>
    <row r="293" spans="1:9" ht="14" thickBot="1" x14ac:dyDescent="0.2">
      <c r="A293" s="581"/>
      <c r="B293" s="511"/>
      <c r="C293" s="511"/>
      <c r="D293" s="511"/>
      <c r="E293" s="511"/>
      <c r="F293" s="511"/>
      <c r="G293" s="534"/>
      <c r="H293" s="534"/>
      <c r="I293" s="511"/>
    </row>
    <row r="294" spans="1:9" ht="16" thickBot="1" x14ac:dyDescent="0.25">
      <c r="A294" s="352">
        <f>A291+3</f>
        <v>44844</v>
      </c>
      <c r="B294" s="24">
        <v>100</v>
      </c>
      <c r="C294" s="9">
        <v>460.53</v>
      </c>
      <c r="D294" s="9">
        <v>858.62</v>
      </c>
      <c r="E294" s="9">
        <v>160</v>
      </c>
      <c r="F294" s="10">
        <f>SUM(B294:E294)</f>
        <v>1579.15</v>
      </c>
      <c r="G294" s="182">
        <v>28</v>
      </c>
      <c r="H294" s="182">
        <v>9</v>
      </c>
      <c r="I294" s="6">
        <v>150</v>
      </c>
    </row>
    <row r="295" spans="1:9" ht="16" thickBot="1" x14ac:dyDescent="0.25">
      <c r="A295" s="352">
        <f>A294+1</f>
        <v>44845</v>
      </c>
      <c r="B295" s="24">
        <v>90</v>
      </c>
      <c r="C295" s="9">
        <v>194.92</v>
      </c>
      <c r="D295" s="9">
        <v>520</v>
      </c>
      <c r="E295" s="9">
        <v>100</v>
      </c>
      <c r="F295" s="10">
        <f>SUM(B295:E295)</f>
        <v>904.92</v>
      </c>
      <c r="G295" s="182">
        <v>15</v>
      </c>
      <c r="H295" s="182">
        <v>4</v>
      </c>
      <c r="I295" s="6">
        <v>100</v>
      </c>
    </row>
    <row r="296" spans="1:9" ht="16" thickBot="1" x14ac:dyDescent="0.25">
      <c r="A296" s="352">
        <f>A295+1</f>
        <v>44846</v>
      </c>
      <c r="B296" s="24">
        <v>370</v>
      </c>
      <c r="C296" s="9">
        <v>80.31</v>
      </c>
      <c r="D296" s="9">
        <v>350</v>
      </c>
      <c r="E296" s="9">
        <v>0</v>
      </c>
      <c r="F296" s="10">
        <f>SUM(B296:E296)</f>
        <v>800.31</v>
      </c>
      <c r="G296" s="182">
        <v>18</v>
      </c>
      <c r="H296" s="182">
        <v>2</v>
      </c>
      <c r="I296" s="6">
        <v>0</v>
      </c>
    </row>
    <row r="297" spans="1:9" ht="16" thickBot="1" x14ac:dyDescent="0.25">
      <c r="A297" s="352">
        <f>A296+1</f>
        <v>44847</v>
      </c>
      <c r="B297" s="24">
        <f>190+90</f>
        <v>280</v>
      </c>
      <c r="C297" s="9">
        <v>294.89</v>
      </c>
      <c r="D297" s="9">
        <f>808.62-90</f>
        <v>718.62</v>
      </c>
      <c r="E297" s="9">
        <v>200</v>
      </c>
      <c r="F297" s="10">
        <f>SUM(B297:E297)</f>
        <v>1493.51</v>
      </c>
      <c r="G297" s="182">
        <v>23</v>
      </c>
      <c r="H297" s="182">
        <v>5</v>
      </c>
      <c r="I297" s="6">
        <v>200</v>
      </c>
    </row>
    <row r="298" spans="1:9" ht="16" thickBot="1" x14ac:dyDescent="0.25">
      <c r="A298" s="352">
        <f>A297+1</f>
        <v>44848</v>
      </c>
      <c r="B298" s="24">
        <v>50</v>
      </c>
      <c r="C298" s="9">
        <v>224.2</v>
      </c>
      <c r="D298" s="9">
        <v>879.31</v>
      </c>
      <c r="E298" s="9">
        <v>190</v>
      </c>
      <c r="F298" s="10">
        <f>SUM(B298:E298)</f>
        <v>1343.51</v>
      </c>
      <c r="G298" s="182">
        <v>22</v>
      </c>
      <c r="H298" s="182">
        <v>3</v>
      </c>
      <c r="I298" s="6">
        <v>190</v>
      </c>
    </row>
    <row r="299" spans="1:9" x14ac:dyDescent="0.15">
      <c r="A299" s="580"/>
      <c r="B299" s="508">
        <f>SUM(B294:B298)</f>
        <v>890</v>
      </c>
      <c r="C299" s="508">
        <f>SUM(C294:C298)</f>
        <v>1254.8500000000001</v>
      </c>
      <c r="D299" s="508">
        <f t="shared" ref="D299:I299" si="83">SUM(D294:D298)</f>
        <v>3326.5499999999997</v>
      </c>
      <c r="E299" s="508">
        <f t="shared" si="83"/>
        <v>650</v>
      </c>
      <c r="F299" s="508">
        <f t="shared" si="83"/>
        <v>6121.4000000000005</v>
      </c>
      <c r="G299" s="520">
        <f t="shared" si="83"/>
        <v>106</v>
      </c>
      <c r="H299" s="520">
        <f t="shared" si="83"/>
        <v>23</v>
      </c>
      <c r="I299" s="510">
        <f t="shared" si="83"/>
        <v>640</v>
      </c>
    </row>
    <row r="300" spans="1:9" ht="14" thickBot="1" x14ac:dyDescent="0.2">
      <c r="A300" s="581"/>
      <c r="B300" s="509"/>
      <c r="C300" s="509"/>
      <c r="D300" s="509"/>
      <c r="E300" s="509"/>
      <c r="F300" s="509"/>
      <c r="G300" s="533"/>
      <c r="H300" s="533"/>
      <c r="I300" s="511"/>
    </row>
    <row r="301" spans="1:9" ht="16" thickBot="1" x14ac:dyDescent="0.25">
      <c r="A301" s="352">
        <f>A298+3</f>
        <v>44851</v>
      </c>
      <c r="B301" s="24">
        <v>0</v>
      </c>
      <c r="C301" s="24">
        <v>0</v>
      </c>
      <c r="D301" s="24">
        <v>850</v>
      </c>
      <c r="E301" s="24">
        <v>0</v>
      </c>
      <c r="F301" s="30">
        <f>SUM(B301:E301)</f>
        <v>850</v>
      </c>
      <c r="G301" s="181">
        <v>13</v>
      </c>
      <c r="H301" s="184">
        <v>0</v>
      </c>
      <c r="I301" s="6">
        <v>0</v>
      </c>
    </row>
    <row r="302" spans="1:9" ht="16" thickBot="1" x14ac:dyDescent="0.25">
      <c r="A302" s="352">
        <f>A301+1</f>
        <v>44852</v>
      </c>
      <c r="B302" s="24">
        <v>200</v>
      </c>
      <c r="C302" s="24">
        <v>224.92</v>
      </c>
      <c r="D302" s="24">
        <f>319.31-50</f>
        <v>269.31</v>
      </c>
      <c r="E302" s="24">
        <v>100</v>
      </c>
      <c r="F302" s="30">
        <f>SUM(B302:E302)</f>
        <v>794.23</v>
      </c>
      <c r="G302" s="181">
        <v>16</v>
      </c>
      <c r="H302" s="184">
        <v>5</v>
      </c>
      <c r="I302" s="6">
        <v>100</v>
      </c>
    </row>
    <row r="303" spans="1:9" ht="16" thickBot="1" x14ac:dyDescent="0.25">
      <c r="A303" s="352">
        <f>A302+1</f>
        <v>44853</v>
      </c>
      <c r="B303" s="24">
        <v>120</v>
      </c>
      <c r="C303" s="24">
        <v>197.01</v>
      </c>
      <c r="D303" s="24">
        <v>370</v>
      </c>
      <c r="E303" s="24">
        <v>50</v>
      </c>
      <c r="F303" s="30">
        <f t="shared" ref="F303:F305" si="84">SUM(B303:E303)</f>
        <v>737.01</v>
      </c>
      <c r="G303" s="181">
        <v>15</v>
      </c>
      <c r="H303" s="184">
        <v>5</v>
      </c>
      <c r="I303" s="6">
        <v>50</v>
      </c>
    </row>
    <row r="304" spans="1:9" ht="16" thickBot="1" x14ac:dyDescent="0.25">
      <c r="A304" s="352">
        <f>A303+1</f>
        <v>44854</v>
      </c>
      <c r="B304" s="24">
        <v>190</v>
      </c>
      <c r="C304" s="24">
        <v>355.54</v>
      </c>
      <c r="D304" s="24">
        <v>720</v>
      </c>
      <c r="E304" s="24">
        <v>150</v>
      </c>
      <c r="F304" s="30">
        <f t="shared" si="84"/>
        <v>1415.54</v>
      </c>
      <c r="G304" s="181">
        <v>26</v>
      </c>
      <c r="H304" s="184">
        <v>8</v>
      </c>
      <c r="I304" s="6">
        <v>160</v>
      </c>
    </row>
    <row r="305" spans="1:9" ht="16" thickBot="1" x14ac:dyDescent="0.25">
      <c r="A305" s="352">
        <f>A304+1</f>
        <v>44855</v>
      </c>
      <c r="B305" s="24">
        <v>50</v>
      </c>
      <c r="C305" s="24">
        <v>469.4</v>
      </c>
      <c r="D305" s="24">
        <v>637.92999999999995</v>
      </c>
      <c r="E305" s="24">
        <v>309.31</v>
      </c>
      <c r="F305" s="30">
        <f t="shared" si="84"/>
        <v>1466.6399999999999</v>
      </c>
      <c r="G305" s="181">
        <v>25</v>
      </c>
      <c r="H305" s="184">
        <v>9</v>
      </c>
      <c r="I305" s="6">
        <v>309</v>
      </c>
    </row>
    <row r="306" spans="1:9" x14ac:dyDescent="0.15">
      <c r="A306" s="580"/>
      <c r="B306" s="508">
        <f t="shared" ref="B306:I306" si="85">SUM(B301:B305)</f>
        <v>560</v>
      </c>
      <c r="C306" s="508">
        <f t="shared" si="85"/>
        <v>1246.8699999999999</v>
      </c>
      <c r="D306" s="508">
        <f t="shared" si="85"/>
        <v>2847.24</v>
      </c>
      <c r="E306" s="508">
        <f t="shared" si="85"/>
        <v>609.30999999999995</v>
      </c>
      <c r="F306" s="508">
        <f t="shared" si="85"/>
        <v>5263.42</v>
      </c>
      <c r="G306" s="520">
        <f t="shared" si="85"/>
        <v>95</v>
      </c>
      <c r="H306" s="520">
        <f t="shared" si="85"/>
        <v>27</v>
      </c>
      <c r="I306" s="510">
        <f t="shared" si="85"/>
        <v>619</v>
      </c>
    </row>
    <row r="307" spans="1:9" ht="14" thickBot="1" x14ac:dyDescent="0.2">
      <c r="A307" s="581"/>
      <c r="B307" s="509"/>
      <c r="C307" s="509"/>
      <c r="D307" s="509"/>
      <c r="E307" s="509"/>
      <c r="F307" s="509"/>
      <c r="G307" s="533"/>
      <c r="H307" s="533"/>
      <c r="I307" s="511"/>
    </row>
    <row r="308" spans="1:9" ht="15" x14ac:dyDescent="0.2">
      <c r="A308" s="352">
        <f>A305+3</f>
        <v>44858</v>
      </c>
      <c r="B308" s="24">
        <v>90</v>
      </c>
      <c r="C308" s="24">
        <v>448.4</v>
      </c>
      <c r="D308" s="24">
        <v>1078.6199999999999</v>
      </c>
      <c r="E308" s="24">
        <v>280</v>
      </c>
      <c r="F308" s="30">
        <f>SUM(B308:E308)</f>
        <v>1897.02</v>
      </c>
      <c r="G308" s="181">
        <v>29</v>
      </c>
      <c r="H308" s="184">
        <v>8</v>
      </c>
      <c r="I308" s="6">
        <v>300</v>
      </c>
    </row>
    <row r="309" spans="1:9" ht="15" x14ac:dyDescent="0.2">
      <c r="A309" s="352">
        <f>A308+1</f>
        <v>44859</v>
      </c>
      <c r="B309" s="24">
        <v>340</v>
      </c>
      <c r="C309" s="24">
        <v>224.2</v>
      </c>
      <c r="D309" s="24">
        <v>909.31</v>
      </c>
      <c r="E309" s="24">
        <v>50</v>
      </c>
      <c r="F309" s="30">
        <f>SUM(B309:E309)</f>
        <v>1523.51</v>
      </c>
      <c r="G309" s="24">
        <v>28</v>
      </c>
      <c r="H309" s="24">
        <v>4</v>
      </c>
      <c r="I309" s="6">
        <v>50</v>
      </c>
    </row>
    <row r="310" spans="1:9" ht="15" x14ac:dyDescent="0.2">
      <c r="A310" s="352">
        <f>A309+1</f>
        <v>44860</v>
      </c>
      <c r="B310" s="24">
        <v>240</v>
      </c>
      <c r="C310" s="24">
        <v>158.11000000000001</v>
      </c>
      <c r="D310" s="24">
        <v>400</v>
      </c>
      <c r="E310" s="24">
        <v>240</v>
      </c>
      <c r="F310" s="30">
        <f t="shared" ref="F310:F312" si="86">SUM(B310:E310)</f>
        <v>1038.1100000000001</v>
      </c>
      <c r="G310" s="24">
        <v>20</v>
      </c>
      <c r="H310" s="24">
        <v>4</v>
      </c>
      <c r="I310" s="6">
        <v>240</v>
      </c>
    </row>
    <row r="311" spans="1:9" ht="15" x14ac:dyDescent="0.2">
      <c r="A311" s="352">
        <f>A310+1</f>
        <v>44861</v>
      </c>
      <c r="B311" s="24">
        <v>69.31</v>
      </c>
      <c r="C311" s="24">
        <v>366.3</v>
      </c>
      <c r="D311" s="24">
        <v>1008.62</v>
      </c>
      <c r="E311" s="24">
        <v>50</v>
      </c>
      <c r="F311" s="30">
        <f t="shared" si="86"/>
        <v>1494.23</v>
      </c>
      <c r="G311" s="24">
        <v>26</v>
      </c>
      <c r="H311" s="24">
        <v>7</v>
      </c>
      <c r="I311" s="6">
        <v>50</v>
      </c>
    </row>
    <row r="312" spans="1:9" ht="16" thickBot="1" x14ac:dyDescent="0.25">
      <c r="A312" s="352">
        <f>A311+1</f>
        <v>44862</v>
      </c>
      <c r="B312" s="24">
        <v>50</v>
      </c>
      <c r="C312" s="24">
        <v>317.2</v>
      </c>
      <c r="D312" s="24">
        <v>550</v>
      </c>
      <c r="E312" s="24">
        <v>0</v>
      </c>
      <c r="F312" s="30">
        <f t="shared" si="86"/>
        <v>917.2</v>
      </c>
      <c r="G312" s="24">
        <v>21</v>
      </c>
      <c r="H312" s="24">
        <v>8</v>
      </c>
      <c r="I312" s="6">
        <v>0</v>
      </c>
    </row>
    <row r="313" spans="1:9" x14ac:dyDescent="0.15">
      <c r="A313" s="580"/>
      <c r="B313" s="508">
        <f>SUM(B308:B312)</f>
        <v>789.31</v>
      </c>
      <c r="C313" s="508">
        <f t="shared" ref="C313:E313" si="87">SUM(C308:C312)</f>
        <v>1514.21</v>
      </c>
      <c r="D313" s="508">
        <f t="shared" si="87"/>
        <v>3946.5499999999997</v>
      </c>
      <c r="E313" s="508">
        <f t="shared" si="87"/>
        <v>620</v>
      </c>
      <c r="F313" s="508">
        <f>SUM(F308:F312)</f>
        <v>6870.0699999999988</v>
      </c>
      <c r="G313" s="421">
        <f>SUM(G308:G312)</f>
        <v>124</v>
      </c>
      <c r="H313" s="421">
        <f>SUM(H308:H312)</f>
        <v>31</v>
      </c>
      <c r="I313" s="471">
        <f>SUM(I308:I312)</f>
        <v>640</v>
      </c>
    </row>
    <row r="314" spans="1:9" ht="14" thickBot="1" x14ac:dyDescent="0.2">
      <c r="A314" s="581"/>
      <c r="B314" s="509"/>
      <c r="C314" s="509"/>
      <c r="D314" s="509"/>
      <c r="E314" s="509"/>
      <c r="F314" s="509"/>
      <c r="G314" s="521"/>
      <c r="H314" s="521"/>
      <c r="I314" s="511"/>
    </row>
    <row r="315" spans="1:9" ht="16" thickBot="1" x14ac:dyDescent="0.25">
      <c r="A315" s="352">
        <f>A312+3</f>
        <v>44865</v>
      </c>
      <c r="B315" s="24"/>
      <c r="C315" s="24"/>
      <c r="D315" s="24"/>
      <c r="E315" s="24"/>
      <c r="F315" s="30">
        <f t="shared" ref="F315" si="88">SUM(B315:E315)</f>
        <v>0</v>
      </c>
      <c r="G315" s="24"/>
      <c r="H315" s="24"/>
      <c r="I315" s="6"/>
    </row>
    <row r="316" spans="1:9" x14ac:dyDescent="0.15">
      <c r="A316" s="580"/>
      <c r="B316" s="508">
        <f>SUM(B315)</f>
        <v>0</v>
      </c>
      <c r="C316" s="508">
        <f t="shared" ref="C316:D316" si="89">SUM(C315)</f>
        <v>0</v>
      </c>
      <c r="D316" s="508">
        <f t="shared" si="89"/>
        <v>0</v>
      </c>
      <c r="E316" s="508">
        <f>SUM(E315)</f>
        <v>0</v>
      </c>
      <c r="F316" s="508">
        <f>SUM(F315)</f>
        <v>0</v>
      </c>
      <c r="G316" s="421">
        <f>SUM(G315)</f>
        <v>0</v>
      </c>
      <c r="H316" s="421">
        <f>SUM(H315)</f>
        <v>0</v>
      </c>
      <c r="I316" s="471">
        <f>SUM(I315)</f>
        <v>0</v>
      </c>
    </row>
    <row r="317" spans="1:9" ht="14" thickBot="1" x14ac:dyDescent="0.2">
      <c r="A317" s="581"/>
      <c r="B317" s="509"/>
      <c r="C317" s="509"/>
      <c r="D317" s="509"/>
      <c r="E317" s="509"/>
      <c r="F317" s="509"/>
      <c r="G317" s="521"/>
      <c r="H317" s="521"/>
      <c r="I317" s="511"/>
    </row>
    <row r="318" spans="1:9" ht="15" x14ac:dyDescent="0.2">
      <c r="A318" s="352">
        <v>44866</v>
      </c>
      <c r="B318" s="292"/>
      <c r="C318" s="293"/>
      <c r="D318" s="293"/>
      <c r="E318" s="293"/>
      <c r="F318" s="246"/>
      <c r="G318" s="217"/>
      <c r="H318" s="217"/>
      <c r="I318" s="294"/>
    </row>
    <row r="319" spans="1:9" ht="15" x14ac:dyDescent="0.2">
      <c r="A319" s="352">
        <f t="shared" ref="A319:A328" si="90">A318+1</f>
        <v>44867</v>
      </c>
      <c r="B319" s="241">
        <v>200</v>
      </c>
      <c r="C319" s="242">
        <v>80.31</v>
      </c>
      <c r="D319" s="242">
        <v>340</v>
      </c>
      <c r="E319" s="242">
        <v>50</v>
      </c>
      <c r="F319" s="239">
        <f>SUM(B319:E319)</f>
        <v>670.31</v>
      </c>
      <c r="G319" s="176">
        <v>13</v>
      </c>
      <c r="H319" s="176">
        <v>2</v>
      </c>
      <c r="I319" s="243">
        <v>50</v>
      </c>
    </row>
    <row r="320" spans="1:9" ht="15" x14ac:dyDescent="0.2">
      <c r="A320" s="352">
        <f t="shared" si="90"/>
        <v>44868</v>
      </c>
      <c r="B320" s="241">
        <v>100</v>
      </c>
      <c r="C320" s="242">
        <v>425.58</v>
      </c>
      <c r="D320" s="242">
        <v>619.30999999999995</v>
      </c>
      <c r="E320" s="242">
        <v>0</v>
      </c>
      <c r="F320" s="239">
        <f>SUM(B320:E320)</f>
        <v>1144.8899999999999</v>
      </c>
      <c r="G320" s="176">
        <v>21</v>
      </c>
      <c r="H320" s="176">
        <v>8</v>
      </c>
      <c r="I320" s="243">
        <v>0</v>
      </c>
    </row>
    <row r="321" spans="1:9" ht="16" thickBot="1" x14ac:dyDescent="0.25">
      <c r="A321" s="352">
        <f t="shared" si="90"/>
        <v>44869</v>
      </c>
      <c r="B321" s="241">
        <v>50</v>
      </c>
      <c r="C321" s="242">
        <v>384.89</v>
      </c>
      <c r="D321" s="242">
        <v>828.62</v>
      </c>
      <c r="E321" s="242">
        <v>50</v>
      </c>
      <c r="F321" s="239">
        <f t="shared" ref="F321" si="91">SUM(B321:E321)</f>
        <v>1313.51</v>
      </c>
      <c r="G321" s="176">
        <v>24</v>
      </c>
      <c r="H321" s="176">
        <v>6</v>
      </c>
      <c r="I321" s="243">
        <v>50</v>
      </c>
    </row>
    <row r="322" spans="1:9" x14ac:dyDescent="0.15">
      <c r="A322" s="580"/>
      <c r="B322" s="524">
        <f t="shared" ref="B322:I322" si="92">SUM(B318:B321)</f>
        <v>350</v>
      </c>
      <c r="C322" s="524">
        <f t="shared" si="92"/>
        <v>890.78</v>
      </c>
      <c r="D322" s="524">
        <f t="shared" si="92"/>
        <v>1787.9299999999998</v>
      </c>
      <c r="E322" s="524">
        <f t="shared" si="92"/>
        <v>100</v>
      </c>
      <c r="F322" s="524">
        <f t="shared" si="92"/>
        <v>3128.71</v>
      </c>
      <c r="G322" s="518">
        <f t="shared" si="92"/>
        <v>58</v>
      </c>
      <c r="H322" s="518">
        <f t="shared" si="92"/>
        <v>16</v>
      </c>
      <c r="I322" s="524">
        <f t="shared" si="92"/>
        <v>100</v>
      </c>
    </row>
    <row r="323" spans="1:9" ht="14" thickBot="1" x14ac:dyDescent="0.2">
      <c r="A323" s="581"/>
      <c r="B323" s="526"/>
      <c r="C323" s="526"/>
      <c r="D323" s="526"/>
      <c r="E323" s="526"/>
      <c r="F323" s="526"/>
      <c r="G323" s="519"/>
      <c r="H323" s="519"/>
      <c r="I323" s="526"/>
    </row>
    <row r="324" spans="1:9" ht="15" x14ac:dyDescent="0.2">
      <c r="A324" s="352">
        <f>A321+3</f>
        <v>44872</v>
      </c>
      <c r="B324" s="14">
        <v>50</v>
      </c>
      <c r="C324" s="15">
        <v>466.27</v>
      </c>
      <c r="D324" s="15">
        <v>967.93</v>
      </c>
      <c r="E324" s="15">
        <v>50</v>
      </c>
      <c r="F324" s="32">
        <f>SUM(B324:E324)</f>
        <v>1534.1999999999998</v>
      </c>
      <c r="G324" s="176">
        <v>26</v>
      </c>
      <c r="H324" s="176">
        <v>8</v>
      </c>
      <c r="I324" s="119">
        <v>50</v>
      </c>
    </row>
    <row r="325" spans="1:9" ht="15" x14ac:dyDescent="0.2">
      <c r="A325" s="352">
        <f t="shared" si="90"/>
        <v>44873</v>
      </c>
      <c r="B325" s="14">
        <v>0</v>
      </c>
      <c r="C325" s="15">
        <v>460.53</v>
      </c>
      <c r="D325" s="15">
        <v>457.93</v>
      </c>
      <c r="E325" s="15">
        <v>50</v>
      </c>
      <c r="F325" s="32">
        <f>SUM(B325:E325)</f>
        <v>968.46</v>
      </c>
      <c r="G325" s="176">
        <v>18</v>
      </c>
      <c r="H325" s="176">
        <v>9</v>
      </c>
      <c r="I325" s="119">
        <v>50</v>
      </c>
    </row>
    <row r="326" spans="1:9" ht="15" x14ac:dyDescent="0.2">
      <c r="A326" s="352">
        <f t="shared" si="90"/>
        <v>44874</v>
      </c>
      <c r="B326" s="14">
        <v>150</v>
      </c>
      <c r="C326" s="15">
        <v>202.03</v>
      </c>
      <c r="D326" s="15">
        <v>390</v>
      </c>
      <c r="E326" s="15">
        <v>0</v>
      </c>
      <c r="F326" s="32">
        <f>SUM(B326:E326)</f>
        <v>742.03</v>
      </c>
      <c r="G326" s="176">
        <v>16</v>
      </c>
      <c r="H326" s="176">
        <v>5</v>
      </c>
      <c r="I326" s="119">
        <v>0</v>
      </c>
    </row>
    <row r="327" spans="1:9" ht="15" x14ac:dyDescent="0.2">
      <c r="A327" s="352">
        <f t="shared" si="90"/>
        <v>44875</v>
      </c>
      <c r="B327" s="14">
        <v>230</v>
      </c>
      <c r="C327" s="15">
        <v>295.61</v>
      </c>
      <c r="D327" s="15">
        <v>859.31</v>
      </c>
      <c r="E327" s="15">
        <v>150</v>
      </c>
      <c r="F327" s="32">
        <f>SUM(B327:E327)</f>
        <v>1534.92</v>
      </c>
      <c r="G327" s="176">
        <v>27</v>
      </c>
      <c r="H327" s="176">
        <v>6</v>
      </c>
      <c r="I327" s="119">
        <v>150</v>
      </c>
    </row>
    <row r="328" spans="1:9" ht="16" thickBot="1" x14ac:dyDescent="0.25">
      <c r="A328" s="352">
        <f t="shared" si="90"/>
        <v>44876</v>
      </c>
      <c r="B328" s="115"/>
      <c r="C328" s="116"/>
      <c r="D328" s="116"/>
      <c r="E328" s="116"/>
      <c r="F328" s="117"/>
      <c r="G328" s="178"/>
      <c r="H328" s="178"/>
      <c r="I328" s="118"/>
    </row>
    <row r="329" spans="1:9" x14ac:dyDescent="0.15">
      <c r="A329" s="580"/>
      <c r="B329" s="529">
        <f>SUM(B324:B328)</f>
        <v>430</v>
      </c>
      <c r="C329" s="529">
        <f t="shared" ref="C329:I329" si="93">SUM(C324:C328)</f>
        <v>1424.44</v>
      </c>
      <c r="D329" s="529">
        <f t="shared" si="93"/>
        <v>2675.17</v>
      </c>
      <c r="E329" s="529">
        <f t="shared" si="93"/>
        <v>250</v>
      </c>
      <c r="F329" s="527">
        <f t="shared" si="93"/>
        <v>4779.6099999999997</v>
      </c>
      <c r="G329" s="522">
        <f t="shared" si="93"/>
        <v>87</v>
      </c>
      <c r="H329" s="518">
        <f t="shared" si="93"/>
        <v>28</v>
      </c>
      <c r="I329" s="524">
        <f t="shared" si="93"/>
        <v>250</v>
      </c>
    </row>
    <row r="330" spans="1:9" ht="14" thickBot="1" x14ac:dyDescent="0.2">
      <c r="A330" s="581"/>
      <c r="B330" s="530"/>
      <c r="C330" s="530"/>
      <c r="D330" s="530"/>
      <c r="E330" s="530"/>
      <c r="F330" s="528"/>
      <c r="G330" s="483"/>
      <c r="H330" s="519"/>
      <c r="I330" s="525"/>
    </row>
    <row r="331" spans="1:9" ht="15" x14ac:dyDescent="0.2">
      <c r="A331" s="352">
        <f>A328+3</f>
        <v>44879</v>
      </c>
      <c r="B331" s="237">
        <v>0</v>
      </c>
      <c r="C331" s="238">
        <v>112.82</v>
      </c>
      <c r="D331" s="238">
        <v>580</v>
      </c>
      <c r="E331" s="238">
        <v>140</v>
      </c>
      <c r="F331" s="33">
        <f>SUM(B331:E331)</f>
        <v>832.81999999999994</v>
      </c>
      <c r="G331" s="6">
        <v>15</v>
      </c>
      <c r="H331" s="6">
        <v>3</v>
      </c>
      <c r="I331" s="240">
        <v>140</v>
      </c>
    </row>
    <row r="332" spans="1:9" ht="15" x14ac:dyDescent="0.2">
      <c r="A332" s="352">
        <f>A331+1</f>
        <v>44880</v>
      </c>
      <c r="B332" s="14">
        <v>90</v>
      </c>
      <c r="C332" s="15">
        <v>0</v>
      </c>
      <c r="D332" s="15">
        <v>720</v>
      </c>
      <c r="E332" s="15">
        <v>230</v>
      </c>
      <c r="F332" s="33">
        <f>SUM(B332:E332)</f>
        <v>1040</v>
      </c>
      <c r="G332" s="176">
        <v>16</v>
      </c>
      <c r="H332" s="176">
        <v>0</v>
      </c>
      <c r="I332" s="120">
        <v>210</v>
      </c>
    </row>
    <row r="333" spans="1:9" ht="15" x14ac:dyDescent="0.2">
      <c r="A333" s="352">
        <f>A332+1</f>
        <v>44881</v>
      </c>
      <c r="B333" s="14">
        <v>70</v>
      </c>
      <c r="C333" s="15">
        <v>240.93</v>
      </c>
      <c r="D333" s="15">
        <v>300</v>
      </c>
      <c r="E333" s="15">
        <v>50</v>
      </c>
      <c r="F333" s="33">
        <f>SUM(B333:E333)</f>
        <v>660.93000000000006</v>
      </c>
      <c r="G333" s="176">
        <v>14</v>
      </c>
      <c r="H333" s="176">
        <v>6</v>
      </c>
      <c r="I333" s="120">
        <v>50</v>
      </c>
    </row>
    <row r="334" spans="1:9" ht="15" x14ac:dyDescent="0.2">
      <c r="A334" s="352">
        <f>A333+1</f>
        <v>44882</v>
      </c>
      <c r="B334" s="14">
        <v>280</v>
      </c>
      <c r="C334" s="15">
        <v>406.99</v>
      </c>
      <c r="D334" s="15">
        <v>747.24</v>
      </c>
      <c r="E334" s="15">
        <v>140</v>
      </c>
      <c r="F334" s="33">
        <f>SUM(B334:E334)</f>
        <v>1574.23</v>
      </c>
      <c r="G334" s="176">
        <v>24</v>
      </c>
      <c r="H334" s="176">
        <v>7</v>
      </c>
      <c r="I334" s="120">
        <v>140</v>
      </c>
    </row>
    <row r="335" spans="1:9" ht="16" thickBot="1" x14ac:dyDescent="0.25">
      <c r="A335" s="352">
        <f>A334+1</f>
        <v>44883</v>
      </c>
      <c r="B335" s="14">
        <v>140</v>
      </c>
      <c r="C335" s="15">
        <v>182.79</v>
      </c>
      <c r="D335" s="15">
        <v>979.31</v>
      </c>
      <c r="E335" s="15">
        <v>50</v>
      </c>
      <c r="F335" s="33">
        <f>SUM(B335:E335)</f>
        <v>1352.1</v>
      </c>
      <c r="G335" s="176">
        <v>22</v>
      </c>
      <c r="H335" s="176">
        <v>3</v>
      </c>
      <c r="I335" s="121">
        <v>50</v>
      </c>
    </row>
    <row r="336" spans="1:9" x14ac:dyDescent="0.15">
      <c r="A336" s="580"/>
      <c r="B336" s="529">
        <f t="shared" ref="B336:H336" si="94">SUM(B331:B335)</f>
        <v>580</v>
      </c>
      <c r="C336" s="529">
        <f t="shared" si="94"/>
        <v>943.53</v>
      </c>
      <c r="D336" s="529">
        <f t="shared" si="94"/>
        <v>3326.5499999999997</v>
      </c>
      <c r="E336" s="529">
        <f t="shared" si="94"/>
        <v>610</v>
      </c>
      <c r="F336" s="527">
        <f t="shared" si="94"/>
        <v>5460.08</v>
      </c>
      <c r="G336" s="522">
        <f t="shared" si="94"/>
        <v>91</v>
      </c>
      <c r="H336" s="518">
        <f t="shared" si="94"/>
        <v>19</v>
      </c>
      <c r="I336" s="524">
        <f>SUM(I331:I335)</f>
        <v>590</v>
      </c>
    </row>
    <row r="337" spans="1:9" ht="14" thickBot="1" x14ac:dyDescent="0.2">
      <c r="A337" s="581"/>
      <c r="B337" s="530"/>
      <c r="C337" s="530"/>
      <c r="D337" s="530"/>
      <c r="E337" s="530"/>
      <c r="F337" s="528"/>
      <c r="G337" s="455"/>
      <c r="H337" s="523"/>
      <c r="I337" s="525"/>
    </row>
    <row r="338" spans="1:9" ht="15" x14ac:dyDescent="0.2">
      <c r="A338" s="352">
        <f>A335+3</f>
        <v>44886</v>
      </c>
      <c r="B338" s="237">
        <v>100</v>
      </c>
      <c r="C338" s="238">
        <v>337.02</v>
      </c>
      <c r="D338" s="238">
        <v>869.31</v>
      </c>
      <c r="E338" s="240">
        <v>100</v>
      </c>
      <c r="F338" s="122">
        <f>SUM(B338:E338)</f>
        <v>1406.33</v>
      </c>
      <c r="G338" s="181">
        <v>28</v>
      </c>
      <c r="H338" s="182">
        <v>7</v>
      </c>
      <c r="I338" s="240">
        <v>100</v>
      </c>
    </row>
    <row r="339" spans="1:9" ht="15" x14ac:dyDescent="0.2">
      <c r="A339" s="352">
        <f>A338+1</f>
        <v>44887</v>
      </c>
      <c r="B339" s="241">
        <v>0</v>
      </c>
      <c r="C339" s="242">
        <v>372.69</v>
      </c>
      <c r="D339" s="242">
        <v>910</v>
      </c>
      <c r="E339" s="243">
        <v>120</v>
      </c>
      <c r="F339" s="122">
        <f>SUM(B339:E339)</f>
        <v>1402.69</v>
      </c>
      <c r="G339" s="187">
        <v>25</v>
      </c>
      <c r="H339" s="176">
        <v>9</v>
      </c>
      <c r="I339" s="243">
        <v>120</v>
      </c>
    </row>
    <row r="340" spans="1:9" ht="15" x14ac:dyDescent="0.2">
      <c r="A340" s="352">
        <f>A339+1</f>
        <v>44888</v>
      </c>
      <c r="B340" s="248">
        <v>150</v>
      </c>
      <c r="C340" s="249">
        <v>119.21</v>
      </c>
      <c r="D340" s="249">
        <v>610</v>
      </c>
      <c r="E340" s="250">
        <v>0</v>
      </c>
      <c r="F340" s="122">
        <f>SUM(B340:E340)</f>
        <v>879.21</v>
      </c>
      <c r="G340" s="251">
        <v>18</v>
      </c>
      <c r="H340" s="205">
        <v>3</v>
      </c>
      <c r="I340" s="250">
        <v>0</v>
      </c>
    </row>
    <row r="341" spans="1:9" ht="15" x14ac:dyDescent="0.2">
      <c r="A341" s="352">
        <f>A340+1</f>
        <v>44889</v>
      </c>
      <c r="B341" s="248">
        <v>200</v>
      </c>
      <c r="C341" s="249">
        <v>265.61</v>
      </c>
      <c r="D341" s="249">
        <v>728.62</v>
      </c>
      <c r="E341" s="250">
        <v>150</v>
      </c>
      <c r="F341" s="122">
        <f>SUM(B341:E341)</f>
        <v>1344.23</v>
      </c>
      <c r="G341" s="251">
        <v>25</v>
      </c>
      <c r="H341" s="205">
        <v>5</v>
      </c>
      <c r="I341" s="250">
        <v>150</v>
      </c>
    </row>
    <row r="342" spans="1:9" ht="16" thickBot="1" x14ac:dyDescent="0.25">
      <c r="A342" s="352">
        <f>A341+1</f>
        <v>44890</v>
      </c>
      <c r="B342" s="248">
        <v>0</v>
      </c>
      <c r="C342" s="249">
        <v>265.61</v>
      </c>
      <c r="D342" s="249">
        <v>100</v>
      </c>
      <c r="E342" s="250">
        <v>100</v>
      </c>
      <c r="F342" s="295">
        <f>SUM(B342:E342)</f>
        <v>465.61</v>
      </c>
      <c r="G342" s="251">
        <v>9</v>
      </c>
      <c r="H342" s="205">
        <v>5</v>
      </c>
      <c r="I342" s="250">
        <v>100</v>
      </c>
    </row>
    <row r="343" spans="1:9" x14ac:dyDescent="0.15">
      <c r="A343" s="580"/>
      <c r="B343" s="524">
        <f>SUM(B338:B342)</f>
        <v>450</v>
      </c>
      <c r="C343" s="524">
        <f>SUM(C338:C342)</f>
        <v>1360.1400000000003</v>
      </c>
      <c r="D343" s="524">
        <f>SUM(D338:D342)</f>
        <v>3217.93</v>
      </c>
      <c r="E343" s="524">
        <f>SUM(E338:E342)</f>
        <v>470</v>
      </c>
      <c r="F343" s="527">
        <f>SUM(F337:F342)</f>
        <v>5498.07</v>
      </c>
      <c r="G343" s="518">
        <f>SUM(G338:G342)</f>
        <v>105</v>
      </c>
      <c r="H343" s="518">
        <f>SUM(H338:H342)</f>
        <v>29</v>
      </c>
      <c r="I343" s="524">
        <f>SUM(I338:I342)</f>
        <v>470</v>
      </c>
    </row>
    <row r="344" spans="1:9" ht="14" thickBot="1" x14ac:dyDescent="0.2">
      <c r="A344" s="581"/>
      <c r="B344" s="526"/>
      <c r="C344" s="526"/>
      <c r="D344" s="526"/>
      <c r="E344" s="526"/>
      <c r="F344" s="528"/>
      <c r="G344" s="519"/>
      <c r="H344" s="519"/>
      <c r="I344" s="526"/>
    </row>
    <row r="345" spans="1:9" ht="15" x14ac:dyDescent="0.2">
      <c r="A345" s="352">
        <f>A342+3</f>
        <v>44893</v>
      </c>
      <c r="B345" s="14">
        <v>0</v>
      </c>
      <c r="C345" s="296">
        <v>212.79</v>
      </c>
      <c r="D345" s="296">
        <v>590</v>
      </c>
      <c r="E345" s="14">
        <v>119.31</v>
      </c>
      <c r="F345" s="8">
        <f>SUM(B345:E345)</f>
        <v>922.09999999999991</v>
      </c>
      <c r="G345" s="24">
        <v>16</v>
      </c>
      <c r="H345" s="6">
        <v>4</v>
      </c>
      <c r="I345" s="119">
        <v>120</v>
      </c>
    </row>
    <row r="346" spans="1:9" ht="15" x14ac:dyDescent="0.2">
      <c r="A346" s="352">
        <f>A345+1</f>
        <v>44894</v>
      </c>
      <c r="B346" s="248">
        <v>100</v>
      </c>
      <c r="C346" s="249">
        <v>365.58</v>
      </c>
      <c r="D346" s="249">
        <v>568.62</v>
      </c>
      <c r="E346" s="248">
        <v>0</v>
      </c>
      <c r="F346" s="297">
        <f>SUM(B346:E346)</f>
        <v>1034.2</v>
      </c>
      <c r="G346" s="251">
        <v>17</v>
      </c>
      <c r="H346" s="205">
        <v>6</v>
      </c>
      <c r="I346" s="250">
        <v>0</v>
      </c>
    </row>
    <row r="347" spans="1:9" ht="16" thickBot="1" x14ac:dyDescent="0.25">
      <c r="A347" s="352">
        <f>A346+1</f>
        <v>44895</v>
      </c>
      <c r="B347" s="252">
        <v>50</v>
      </c>
      <c r="C347" s="176">
        <v>245.95</v>
      </c>
      <c r="D347" s="176">
        <v>370</v>
      </c>
      <c r="E347" s="176">
        <v>0</v>
      </c>
      <c r="F347" s="8">
        <f>SUM(B347:E347)</f>
        <v>665.95</v>
      </c>
      <c r="G347" s="176">
        <v>14</v>
      </c>
      <c r="H347" s="176">
        <v>6</v>
      </c>
      <c r="I347" s="177">
        <v>0</v>
      </c>
    </row>
    <row r="348" spans="1:9" x14ac:dyDescent="0.15">
      <c r="A348" s="580"/>
      <c r="B348" s="529">
        <f t="shared" ref="B348:I348" si="95">SUM(B345:B347)</f>
        <v>150</v>
      </c>
      <c r="C348" s="609">
        <f t="shared" si="95"/>
        <v>824.31999999999994</v>
      </c>
      <c r="D348" s="609">
        <f t="shared" si="95"/>
        <v>1528.62</v>
      </c>
      <c r="E348" s="609">
        <f t="shared" si="95"/>
        <v>119.31</v>
      </c>
      <c r="F348" s="609">
        <f t="shared" si="95"/>
        <v>2622.25</v>
      </c>
      <c r="G348" s="545">
        <f t="shared" si="95"/>
        <v>47</v>
      </c>
      <c r="H348" s="545">
        <f t="shared" si="95"/>
        <v>16</v>
      </c>
      <c r="I348" s="611">
        <f t="shared" si="95"/>
        <v>120</v>
      </c>
    </row>
    <row r="349" spans="1:9" ht="14" thickBot="1" x14ac:dyDescent="0.2">
      <c r="A349" s="581"/>
      <c r="B349" s="608"/>
      <c r="C349" s="610"/>
      <c r="D349" s="610"/>
      <c r="E349" s="610"/>
      <c r="F349" s="610"/>
      <c r="G349" s="535"/>
      <c r="H349" s="535"/>
      <c r="I349" s="612"/>
    </row>
    <row r="350" spans="1:9" ht="15" x14ac:dyDescent="0.2">
      <c r="A350" s="352">
        <v>44896</v>
      </c>
      <c r="B350" s="252">
        <v>140</v>
      </c>
      <c r="C350" s="176">
        <v>294.89</v>
      </c>
      <c r="D350" s="176">
        <v>697.93</v>
      </c>
      <c r="E350" s="176">
        <v>50</v>
      </c>
      <c r="F350" s="8">
        <f>SUM(B350:E350)</f>
        <v>1182.82</v>
      </c>
      <c r="G350" s="176">
        <v>23</v>
      </c>
      <c r="H350" s="176">
        <v>5</v>
      </c>
      <c r="I350" s="177">
        <v>50</v>
      </c>
    </row>
    <row r="351" spans="1:9" ht="16" thickBot="1" x14ac:dyDescent="0.25">
      <c r="A351" s="352">
        <f>A350+1</f>
        <v>44897</v>
      </c>
      <c r="B351" s="176">
        <v>50</v>
      </c>
      <c r="C351" s="176">
        <v>233.82</v>
      </c>
      <c r="D351" s="176">
        <v>649.30999999999995</v>
      </c>
      <c r="E351" s="176">
        <v>50</v>
      </c>
      <c r="F351" s="8">
        <f>SUM(B351:E351)</f>
        <v>983.12999999999988</v>
      </c>
      <c r="G351" s="176">
        <v>20</v>
      </c>
      <c r="H351" s="176">
        <v>5</v>
      </c>
      <c r="I351" s="177">
        <v>50</v>
      </c>
    </row>
    <row r="352" spans="1:9" x14ac:dyDescent="0.15">
      <c r="A352" s="580"/>
      <c r="B352" s="508">
        <f t="shared" ref="B352:I352" si="96">SUM(B350:B351)</f>
        <v>190</v>
      </c>
      <c r="C352" s="508">
        <f t="shared" si="96"/>
        <v>528.71</v>
      </c>
      <c r="D352" s="508">
        <f t="shared" si="96"/>
        <v>1347.2399999999998</v>
      </c>
      <c r="E352" s="508">
        <f t="shared" si="96"/>
        <v>100</v>
      </c>
      <c r="F352" s="508">
        <f t="shared" si="96"/>
        <v>2165.9499999999998</v>
      </c>
      <c r="G352" s="506">
        <f t="shared" si="96"/>
        <v>43</v>
      </c>
      <c r="H352" s="506">
        <f t="shared" si="96"/>
        <v>10</v>
      </c>
      <c r="I352" s="510">
        <f t="shared" si="96"/>
        <v>100</v>
      </c>
    </row>
    <row r="353" spans="1:9" ht="14" thickBot="1" x14ac:dyDescent="0.2">
      <c r="A353" s="581"/>
      <c r="B353" s="509"/>
      <c r="C353" s="509"/>
      <c r="D353" s="509"/>
      <c r="E353" s="509"/>
      <c r="F353" s="509"/>
      <c r="G353" s="507"/>
      <c r="H353" s="507"/>
      <c r="I353" s="511"/>
    </row>
    <row r="354" spans="1:9" ht="15" x14ac:dyDescent="0.2">
      <c r="A354" s="352">
        <f>A351+3</f>
        <v>44900</v>
      </c>
      <c r="B354" s="6">
        <v>70</v>
      </c>
      <c r="C354" s="6">
        <v>519.09</v>
      </c>
      <c r="D354" s="6">
        <v>977.24</v>
      </c>
      <c r="E354" s="6">
        <v>0</v>
      </c>
      <c r="F354" s="4">
        <f>SUM(B354:E354)</f>
        <v>1566.33</v>
      </c>
      <c r="G354" s="6">
        <v>26</v>
      </c>
      <c r="H354" s="6">
        <v>9</v>
      </c>
      <c r="I354" s="7">
        <v>0</v>
      </c>
    </row>
    <row r="355" spans="1:9" ht="15" x14ac:dyDescent="0.2">
      <c r="A355" s="352">
        <f>A354+1</f>
        <v>44901</v>
      </c>
      <c r="B355" s="6">
        <v>50</v>
      </c>
      <c r="C355" s="6">
        <v>182.79</v>
      </c>
      <c r="D355" s="6">
        <v>548.62</v>
      </c>
      <c r="E355" s="6">
        <v>0</v>
      </c>
      <c r="F355" s="10">
        <f>SUM(B355:E355)</f>
        <v>781.41</v>
      </c>
      <c r="G355" s="9">
        <v>13</v>
      </c>
      <c r="H355" s="9">
        <v>3</v>
      </c>
      <c r="I355" s="7">
        <v>0</v>
      </c>
    </row>
    <row r="356" spans="1:9" ht="15" x14ac:dyDescent="0.2">
      <c r="A356" s="352">
        <f>A355+1</f>
        <v>44902</v>
      </c>
      <c r="B356" s="6">
        <v>100</v>
      </c>
      <c r="C356" s="6">
        <v>116.7</v>
      </c>
      <c r="D356" s="6">
        <v>570</v>
      </c>
      <c r="E356" s="6">
        <v>70</v>
      </c>
      <c r="F356" s="10">
        <f>SUM(B356:E356)</f>
        <v>856.7</v>
      </c>
      <c r="G356" s="9">
        <v>18</v>
      </c>
      <c r="H356" s="9">
        <v>3</v>
      </c>
      <c r="I356" s="7">
        <v>70</v>
      </c>
    </row>
    <row r="357" spans="1:9" ht="15" x14ac:dyDescent="0.2">
      <c r="A357" s="352">
        <f>A356+1</f>
        <v>44903</v>
      </c>
      <c r="B357" s="6">
        <v>170</v>
      </c>
      <c r="C357" s="6">
        <v>142.1</v>
      </c>
      <c r="D357" s="6">
        <v>899.31</v>
      </c>
      <c r="E357" s="6">
        <v>150</v>
      </c>
      <c r="F357" s="10">
        <f>SUM(B357:E357)</f>
        <v>1361.4099999999999</v>
      </c>
      <c r="G357" s="6">
        <v>26</v>
      </c>
      <c r="H357" s="6">
        <v>3</v>
      </c>
      <c r="I357" s="7">
        <v>150</v>
      </c>
    </row>
    <row r="358" spans="1:9" ht="16" thickBot="1" x14ac:dyDescent="0.25">
      <c r="A358" s="352">
        <f>A357+1</f>
        <v>44904</v>
      </c>
      <c r="B358" s="6">
        <v>90</v>
      </c>
      <c r="C358" s="6">
        <v>254.2</v>
      </c>
      <c r="D358" s="6">
        <v>738.62</v>
      </c>
      <c r="E358" s="6">
        <v>140</v>
      </c>
      <c r="F358" s="10">
        <f>SUM(B358:E358)</f>
        <v>1222.82</v>
      </c>
      <c r="G358" s="6">
        <v>20</v>
      </c>
      <c r="H358" s="6">
        <v>5</v>
      </c>
      <c r="I358" s="7">
        <v>150</v>
      </c>
    </row>
    <row r="359" spans="1:9" x14ac:dyDescent="0.15">
      <c r="A359" s="580"/>
      <c r="B359" s="508">
        <f t="shared" ref="B359:I359" si="97">SUM(B354:B358)</f>
        <v>480</v>
      </c>
      <c r="C359" s="508">
        <f t="shared" si="97"/>
        <v>1214.8800000000001</v>
      </c>
      <c r="D359" s="508">
        <f t="shared" si="97"/>
        <v>3733.79</v>
      </c>
      <c r="E359" s="508">
        <f t="shared" si="97"/>
        <v>360</v>
      </c>
      <c r="F359" s="516">
        <f t="shared" si="97"/>
        <v>5788.6699999999992</v>
      </c>
      <c r="G359" s="518">
        <f t="shared" si="97"/>
        <v>103</v>
      </c>
      <c r="H359" s="520">
        <f t="shared" si="97"/>
        <v>23</v>
      </c>
      <c r="I359" s="510">
        <f t="shared" si="97"/>
        <v>370</v>
      </c>
    </row>
    <row r="360" spans="1:9" ht="14" thickBot="1" x14ac:dyDescent="0.2">
      <c r="A360" s="581"/>
      <c r="B360" s="509"/>
      <c r="C360" s="509"/>
      <c r="D360" s="509"/>
      <c r="E360" s="509"/>
      <c r="F360" s="517"/>
      <c r="G360" s="519"/>
      <c r="H360" s="521"/>
      <c r="I360" s="511"/>
    </row>
    <row r="361" spans="1:9" ht="15" x14ac:dyDescent="0.2">
      <c r="A361" s="352">
        <f>A358+3</f>
        <v>44907</v>
      </c>
      <c r="B361" s="6">
        <v>0</v>
      </c>
      <c r="C361" s="6">
        <v>224.2</v>
      </c>
      <c r="D361" s="6">
        <v>639.30999999999995</v>
      </c>
      <c r="E361" s="6">
        <v>0</v>
      </c>
      <c r="F361" s="10">
        <f>SUM(B361:E361)</f>
        <v>863.51</v>
      </c>
      <c r="G361" s="6">
        <v>14</v>
      </c>
      <c r="H361" s="6">
        <v>4</v>
      </c>
      <c r="I361" s="7">
        <v>0</v>
      </c>
    </row>
    <row r="362" spans="1:9" ht="15" x14ac:dyDescent="0.2">
      <c r="A362" s="352">
        <f>A361+1</f>
        <v>44908</v>
      </c>
      <c r="B362" s="254">
        <v>50</v>
      </c>
      <c r="C362" s="176">
        <v>254.2</v>
      </c>
      <c r="D362" s="176">
        <v>350</v>
      </c>
      <c r="E362" s="176">
        <v>19.309999999999999</v>
      </c>
      <c r="F362" s="4">
        <f>SUM(B362:E362)</f>
        <v>673.51</v>
      </c>
      <c r="G362" s="176">
        <v>13</v>
      </c>
      <c r="H362" s="176">
        <v>5</v>
      </c>
      <c r="I362" s="177">
        <v>15</v>
      </c>
    </row>
    <row r="363" spans="1:9" ht="15" x14ac:dyDescent="0.2">
      <c r="A363" s="352">
        <f>A362+1</f>
        <v>44909</v>
      </c>
      <c r="B363" s="254">
        <v>150</v>
      </c>
      <c r="C363" s="176">
        <v>202.03</v>
      </c>
      <c r="D363" s="176">
        <v>460</v>
      </c>
      <c r="E363" s="176">
        <v>70</v>
      </c>
      <c r="F363" s="4">
        <f>SUM(B363:E363)</f>
        <v>882.03</v>
      </c>
      <c r="G363" s="176">
        <v>17</v>
      </c>
      <c r="H363" s="176">
        <v>5</v>
      </c>
      <c r="I363" s="177">
        <v>70</v>
      </c>
    </row>
    <row r="364" spans="1:9" ht="15" x14ac:dyDescent="0.2">
      <c r="A364" s="352">
        <f>A363+1</f>
        <v>44910</v>
      </c>
      <c r="B364" s="254">
        <v>150</v>
      </c>
      <c r="C364" s="176">
        <v>419.12</v>
      </c>
      <c r="D364" s="176">
        <v>728.62</v>
      </c>
      <c r="E364" s="176">
        <v>140</v>
      </c>
      <c r="F364" s="4">
        <f>SUM(B364:E364)</f>
        <v>1437.74</v>
      </c>
      <c r="G364" s="176">
        <v>26</v>
      </c>
      <c r="H364" s="176">
        <v>8</v>
      </c>
      <c r="I364" s="177">
        <v>150</v>
      </c>
    </row>
    <row r="365" spans="1:9" ht="16" thickBot="1" x14ac:dyDescent="0.25">
      <c r="A365" s="352">
        <f>A364+1</f>
        <v>44911</v>
      </c>
      <c r="B365" s="254">
        <v>120</v>
      </c>
      <c r="C365" s="176">
        <v>70.69</v>
      </c>
      <c r="D365" s="176">
        <v>809.31</v>
      </c>
      <c r="E365" s="176">
        <v>0</v>
      </c>
      <c r="F365" s="4">
        <f>SUM(B365:E365)</f>
        <v>1000</v>
      </c>
      <c r="G365" s="176">
        <v>15</v>
      </c>
      <c r="H365" s="176">
        <v>1</v>
      </c>
      <c r="I365" s="177">
        <v>0</v>
      </c>
    </row>
    <row r="366" spans="1:9" x14ac:dyDescent="0.15">
      <c r="A366" s="580"/>
      <c r="B366" s="508">
        <f>SUM(B361:B365)</f>
        <v>470</v>
      </c>
      <c r="C366" s="508">
        <f t="shared" ref="C366:H366" si="98">SUM(C361:C365)</f>
        <v>1170.24</v>
      </c>
      <c r="D366" s="508">
        <f t="shared" si="98"/>
        <v>2987.24</v>
      </c>
      <c r="E366" s="508">
        <f t="shared" si="98"/>
        <v>229.31</v>
      </c>
      <c r="F366" s="508">
        <f t="shared" si="98"/>
        <v>4856.79</v>
      </c>
      <c r="G366" s="506">
        <f t="shared" si="98"/>
        <v>85</v>
      </c>
      <c r="H366" s="506">
        <f t="shared" si="98"/>
        <v>23</v>
      </c>
      <c r="I366" s="510">
        <f>SUM(I361:I365)</f>
        <v>235</v>
      </c>
    </row>
    <row r="367" spans="1:9" ht="14" thickBot="1" x14ac:dyDescent="0.2">
      <c r="A367" s="581"/>
      <c r="B367" s="509"/>
      <c r="C367" s="509"/>
      <c r="D367" s="509"/>
      <c r="E367" s="509"/>
      <c r="F367" s="509"/>
      <c r="G367" s="507"/>
      <c r="H367" s="507"/>
      <c r="I367" s="511"/>
    </row>
    <row r="368" spans="1:9" ht="15" x14ac:dyDescent="0.2">
      <c r="A368" s="352">
        <f>A365+3</f>
        <v>44914</v>
      </c>
      <c r="B368" s="6">
        <v>70</v>
      </c>
      <c r="C368" s="6">
        <v>236.33</v>
      </c>
      <c r="D368" s="6">
        <v>1110</v>
      </c>
      <c r="E368" s="6">
        <v>270</v>
      </c>
      <c r="F368" s="10">
        <f t="shared" ref="F368:F372" si="99">SUM(B368:E368)</f>
        <v>1686.33</v>
      </c>
      <c r="G368" s="6">
        <v>30</v>
      </c>
      <c r="H368" s="6">
        <v>5</v>
      </c>
      <c r="I368" s="7">
        <v>270</v>
      </c>
    </row>
    <row r="369" spans="1:9" ht="15" x14ac:dyDescent="0.2">
      <c r="A369" s="352">
        <f>A368+1</f>
        <v>44915</v>
      </c>
      <c r="B369" s="6">
        <v>200</v>
      </c>
      <c r="C369" s="6">
        <v>154.22999999999999</v>
      </c>
      <c r="D369" s="6">
        <v>500</v>
      </c>
      <c r="E369" s="6">
        <v>200</v>
      </c>
      <c r="F369" s="10">
        <f t="shared" si="99"/>
        <v>1054.23</v>
      </c>
      <c r="G369" s="6">
        <v>22</v>
      </c>
      <c r="H369" s="6">
        <v>4</v>
      </c>
      <c r="I369" s="7">
        <v>250</v>
      </c>
    </row>
    <row r="370" spans="1:9" ht="15" x14ac:dyDescent="0.2">
      <c r="A370" s="352">
        <f>A369+1</f>
        <v>44916</v>
      </c>
      <c r="B370" s="6">
        <v>50</v>
      </c>
      <c r="C370" s="6">
        <v>267.7</v>
      </c>
      <c r="D370" s="6">
        <v>679.31</v>
      </c>
      <c r="E370" s="6">
        <v>0</v>
      </c>
      <c r="F370" s="10">
        <f t="shared" si="99"/>
        <v>997.01</v>
      </c>
      <c r="G370" s="6">
        <v>20</v>
      </c>
      <c r="H370" s="6">
        <v>6</v>
      </c>
      <c r="I370" s="7">
        <v>0</v>
      </c>
    </row>
    <row r="371" spans="1:9" ht="15" x14ac:dyDescent="0.2">
      <c r="A371" s="352">
        <f>A370+1</f>
        <v>44917</v>
      </c>
      <c r="B371" s="42"/>
      <c r="C371" s="42"/>
      <c r="D371" s="42"/>
      <c r="E371" s="42"/>
      <c r="F371" s="70">
        <f t="shared" si="99"/>
        <v>0</v>
      </c>
      <c r="G371" s="42"/>
      <c r="H371" s="42"/>
      <c r="I371" s="44"/>
    </row>
    <row r="372" spans="1:9" ht="16" thickBot="1" x14ac:dyDescent="0.25">
      <c r="A372" s="352">
        <f>A371+1</f>
        <v>44918</v>
      </c>
      <c r="B372" s="255"/>
      <c r="C372" s="178"/>
      <c r="D372" s="178"/>
      <c r="E372" s="178"/>
      <c r="F372" s="78">
        <f t="shared" si="99"/>
        <v>0</v>
      </c>
      <c r="G372" s="178"/>
      <c r="H372" s="178"/>
      <c r="I372" s="179"/>
    </row>
    <row r="373" spans="1:9" x14ac:dyDescent="0.15">
      <c r="A373" s="580"/>
      <c r="B373" s="508">
        <f t="shared" ref="B373:I373" si="100">SUM(B368:B372)</f>
        <v>320</v>
      </c>
      <c r="C373" s="508">
        <f t="shared" si="100"/>
        <v>658.26</v>
      </c>
      <c r="D373" s="508">
        <f t="shared" si="100"/>
        <v>2289.31</v>
      </c>
      <c r="E373" s="508">
        <f t="shared" si="100"/>
        <v>470</v>
      </c>
      <c r="F373" s="508">
        <f t="shared" si="100"/>
        <v>3737.5699999999997</v>
      </c>
      <c r="G373" s="506">
        <f t="shared" si="100"/>
        <v>72</v>
      </c>
      <c r="H373" s="506">
        <f t="shared" si="100"/>
        <v>15</v>
      </c>
      <c r="I373" s="508">
        <f t="shared" si="100"/>
        <v>520</v>
      </c>
    </row>
    <row r="374" spans="1:9" ht="14" thickBot="1" x14ac:dyDescent="0.2">
      <c r="A374" s="581"/>
      <c r="B374" s="509"/>
      <c r="C374" s="509"/>
      <c r="D374" s="509"/>
      <c r="E374" s="509"/>
      <c r="F374" s="509"/>
      <c r="G374" s="507"/>
      <c r="H374" s="507"/>
      <c r="I374" s="509"/>
    </row>
    <row r="375" spans="1:9" ht="15" x14ac:dyDescent="0.2">
      <c r="A375" s="352">
        <f>A372+3</f>
        <v>44921</v>
      </c>
      <c r="B375" s="255"/>
      <c r="C375" s="178"/>
      <c r="D375" s="178"/>
      <c r="E375" s="178"/>
      <c r="F375" s="78">
        <f>SUM(B375:E375)</f>
        <v>0</v>
      </c>
      <c r="G375" s="178"/>
      <c r="H375" s="178"/>
      <c r="I375" s="179"/>
    </row>
    <row r="376" spans="1:9" ht="15" x14ac:dyDescent="0.2">
      <c r="A376" s="352">
        <f>A375+1</f>
        <v>44922</v>
      </c>
      <c r="B376" s="255"/>
      <c r="C376" s="178"/>
      <c r="D376" s="178"/>
      <c r="E376" s="178"/>
      <c r="F376" s="78">
        <f t="shared" ref="F376" si="101">SUM(B376:E376)</f>
        <v>0</v>
      </c>
      <c r="G376" s="178"/>
      <c r="H376" s="178"/>
      <c r="I376" s="179"/>
    </row>
    <row r="377" spans="1:9" ht="15" x14ac:dyDescent="0.2">
      <c r="A377" s="352">
        <f>A376+1</f>
        <v>44923</v>
      </c>
      <c r="B377" s="255"/>
      <c r="C377" s="178"/>
      <c r="D377" s="178"/>
      <c r="E377" s="178"/>
      <c r="F377" s="78">
        <f>SUM(B377:E377)</f>
        <v>0</v>
      </c>
      <c r="G377" s="178"/>
      <c r="H377" s="178"/>
      <c r="I377" s="179"/>
    </row>
    <row r="378" spans="1:9" ht="16" thickBot="1" x14ac:dyDescent="0.25">
      <c r="A378" s="352">
        <f>A377+1</f>
        <v>44924</v>
      </c>
      <c r="B378" s="255"/>
      <c r="C378" s="178"/>
      <c r="D378" s="178"/>
      <c r="E378" s="178"/>
      <c r="F378" s="78">
        <f t="shared" ref="F378" si="102">SUM(B378:E378)</f>
        <v>0</v>
      </c>
      <c r="G378" s="178"/>
      <c r="H378" s="178"/>
      <c r="I378" s="179"/>
    </row>
    <row r="379" spans="1:9" ht="15" x14ac:dyDescent="0.15">
      <c r="A379" s="256"/>
      <c r="B379" s="508">
        <f>SUM(B375:B378)</f>
        <v>0</v>
      </c>
      <c r="C379" s="508">
        <f t="shared" ref="C379:I379" si="103">SUM(C375:C378)</f>
        <v>0</v>
      </c>
      <c r="D379" s="508">
        <f t="shared" si="103"/>
        <v>0</v>
      </c>
      <c r="E379" s="508">
        <f t="shared" si="103"/>
        <v>0</v>
      </c>
      <c r="F379" s="508">
        <f t="shared" si="103"/>
        <v>0</v>
      </c>
      <c r="G379" s="506">
        <f t="shared" si="103"/>
        <v>0</v>
      </c>
      <c r="H379" s="506">
        <f t="shared" si="103"/>
        <v>0</v>
      </c>
      <c r="I379" s="508">
        <f t="shared" si="103"/>
        <v>0</v>
      </c>
    </row>
    <row r="380" spans="1:9" ht="16" thickBot="1" x14ac:dyDescent="0.2">
      <c r="A380" s="257"/>
      <c r="B380" s="509"/>
      <c r="C380" s="509"/>
      <c r="D380" s="509"/>
      <c r="E380" s="509"/>
      <c r="F380" s="509"/>
      <c r="G380" s="507"/>
      <c r="H380" s="507"/>
      <c r="I380" s="509"/>
    </row>
  </sheetData>
  <mergeCells count="551">
    <mergeCell ref="G7:G8"/>
    <mergeCell ref="H7:H8"/>
    <mergeCell ref="I7:I8"/>
    <mergeCell ref="A14:A15"/>
    <mergeCell ref="B14:B15"/>
    <mergeCell ref="C14:C15"/>
    <mergeCell ref="D14:D15"/>
    <mergeCell ref="E14:E15"/>
    <mergeCell ref="F14:F15"/>
    <mergeCell ref="G14:G15"/>
    <mergeCell ref="A7:A8"/>
    <mergeCell ref="B7:B8"/>
    <mergeCell ref="C7:C8"/>
    <mergeCell ref="D7:D8"/>
    <mergeCell ref="E7:E8"/>
    <mergeCell ref="F7:F8"/>
    <mergeCell ref="H14:H15"/>
    <mergeCell ref="I14:I15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G31:G32"/>
    <mergeCell ref="H31:H32"/>
    <mergeCell ref="I31:I32"/>
    <mergeCell ref="A37:A38"/>
    <mergeCell ref="B37:B38"/>
    <mergeCell ref="C37:C38"/>
    <mergeCell ref="D37:D38"/>
    <mergeCell ref="E37:E38"/>
    <mergeCell ref="F37:F38"/>
    <mergeCell ref="G37:G38"/>
    <mergeCell ref="A31:A32"/>
    <mergeCell ref="B31:B32"/>
    <mergeCell ref="C31:C32"/>
    <mergeCell ref="D31:D32"/>
    <mergeCell ref="E31:E32"/>
    <mergeCell ref="F31:F32"/>
    <mergeCell ref="H37:H38"/>
    <mergeCell ref="I37:I38"/>
    <mergeCell ref="A44:A45"/>
    <mergeCell ref="B44:B45"/>
    <mergeCell ref="C44:C45"/>
    <mergeCell ref="D44:D45"/>
    <mergeCell ref="E44:E45"/>
    <mergeCell ref="F44:F45"/>
    <mergeCell ref="G44:G45"/>
    <mergeCell ref="H44:H45"/>
    <mergeCell ref="I44:I45"/>
    <mergeCell ref="A51:A52"/>
    <mergeCell ref="B51:B52"/>
    <mergeCell ref="C51:C52"/>
    <mergeCell ref="D51:D52"/>
    <mergeCell ref="E51:E52"/>
    <mergeCell ref="F51:F52"/>
    <mergeCell ref="G51:G52"/>
    <mergeCell ref="H51:H52"/>
    <mergeCell ref="I51:I52"/>
    <mergeCell ref="G58:G59"/>
    <mergeCell ref="H58:H59"/>
    <mergeCell ref="I58:I59"/>
    <mergeCell ref="A61:A62"/>
    <mergeCell ref="B61:B62"/>
    <mergeCell ref="C61:C62"/>
    <mergeCell ref="D61:D62"/>
    <mergeCell ref="E61:E62"/>
    <mergeCell ref="F61:F62"/>
    <mergeCell ref="G61:G62"/>
    <mergeCell ref="A58:A59"/>
    <mergeCell ref="B58:B59"/>
    <mergeCell ref="C58:C59"/>
    <mergeCell ref="D58:D59"/>
    <mergeCell ref="E58:E59"/>
    <mergeCell ref="F58:F59"/>
    <mergeCell ref="H61:H62"/>
    <mergeCell ref="I61:I62"/>
    <mergeCell ref="A67:A68"/>
    <mergeCell ref="B67:B68"/>
    <mergeCell ref="C67:C68"/>
    <mergeCell ref="D67:D68"/>
    <mergeCell ref="E67:E68"/>
    <mergeCell ref="F67:F68"/>
    <mergeCell ref="G67:G68"/>
    <mergeCell ref="H67:H68"/>
    <mergeCell ref="I67:I68"/>
    <mergeCell ref="A74:A75"/>
    <mergeCell ref="B74:B75"/>
    <mergeCell ref="C74:C75"/>
    <mergeCell ref="D74:D75"/>
    <mergeCell ref="E74:E75"/>
    <mergeCell ref="F74:F75"/>
    <mergeCell ref="G74:G75"/>
    <mergeCell ref="H74:H75"/>
    <mergeCell ref="I74:I75"/>
    <mergeCell ref="G81:G82"/>
    <mergeCell ref="H81:H82"/>
    <mergeCell ref="I81:I82"/>
    <mergeCell ref="A88:A89"/>
    <mergeCell ref="B88:B89"/>
    <mergeCell ref="C88:C89"/>
    <mergeCell ref="D88:D89"/>
    <mergeCell ref="E88:E89"/>
    <mergeCell ref="F88:F89"/>
    <mergeCell ref="G88:G89"/>
    <mergeCell ref="A81:A82"/>
    <mergeCell ref="B81:B82"/>
    <mergeCell ref="C81:C82"/>
    <mergeCell ref="D81:D82"/>
    <mergeCell ref="E81:E82"/>
    <mergeCell ref="F81:F82"/>
    <mergeCell ref="H88:H89"/>
    <mergeCell ref="I88:I89"/>
    <mergeCell ref="A94:A95"/>
    <mergeCell ref="B94:B95"/>
    <mergeCell ref="C94:C95"/>
    <mergeCell ref="D94:D95"/>
    <mergeCell ref="E94:E95"/>
    <mergeCell ref="F94:F95"/>
    <mergeCell ref="G94:G95"/>
    <mergeCell ref="H94:H95"/>
    <mergeCell ref="I94:I95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G104:G105"/>
    <mergeCell ref="H104:H105"/>
    <mergeCell ref="I104:I105"/>
    <mergeCell ref="A111:A112"/>
    <mergeCell ref="B111:B112"/>
    <mergeCell ref="C111:C112"/>
    <mergeCell ref="D111:D112"/>
    <mergeCell ref="E111:E112"/>
    <mergeCell ref="F111:F112"/>
    <mergeCell ref="G111:G112"/>
    <mergeCell ref="A104:A105"/>
    <mergeCell ref="B104:B105"/>
    <mergeCell ref="C104:C105"/>
    <mergeCell ref="D104:D105"/>
    <mergeCell ref="E104:E105"/>
    <mergeCell ref="F104:F105"/>
    <mergeCell ref="H111:H112"/>
    <mergeCell ref="I111:I112"/>
    <mergeCell ref="A118:A119"/>
    <mergeCell ref="B118:B119"/>
    <mergeCell ref="C118:C119"/>
    <mergeCell ref="D118:D119"/>
    <mergeCell ref="E118:E119"/>
    <mergeCell ref="F118:F119"/>
    <mergeCell ref="G118:G119"/>
    <mergeCell ref="H118:H119"/>
    <mergeCell ref="I118:I119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G132:G133"/>
    <mergeCell ref="H132:H133"/>
    <mergeCell ref="I132:I133"/>
    <mergeCell ref="A139:A140"/>
    <mergeCell ref="B139:B140"/>
    <mergeCell ref="C139:C140"/>
    <mergeCell ref="D139:D140"/>
    <mergeCell ref="E139:E140"/>
    <mergeCell ref="F139:F140"/>
    <mergeCell ref="G139:G140"/>
    <mergeCell ref="A132:A133"/>
    <mergeCell ref="B132:B133"/>
    <mergeCell ref="C132:C133"/>
    <mergeCell ref="D132:D133"/>
    <mergeCell ref="E132:E133"/>
    <mergeCell ref="F132:F133"/>
    <mergeCell ref="H139:H140"/>
    <mergeCell ref="I139:I140"/>
    <mergeCell ref="A146:A147"/>
    <mergeCell ref="B146:B147"/>
    <mergeCell ref="C146:C147"/>
    <mergeCell ref="D146:D147"/>
    <mergeCell ref="E146:E147"/>
    <mergeCell ref="F146:F147"/>
    <mergeCell ref="G146:G147"/>
    <mergeCell ref="H146:H147"/>
    <mergeCell ref="I146:I147"/>
    <mergeCell ref="A153:A154"/>
    <mergeCell ref="B153:B154"/>
    <mergeCell ref="C153:C154"/>
    <mergeCell ref="D153:D154"/>
    <mergeCell ref="E153:E154"/>
    <mergeCell ref="F153:F154"/>
    <mergeCell ref="G153:G154"/>
    <mergeCell ref="H153:H154"/>
    <mergeCell ref="I153:I154"/>
    <mergeCell ref="G156:G157"/>
    <mergeCell ref="H156:H157"/>
    <mergeCell ref="I156:I157"/>
    <mergeCell ref="A161:A162"/>
    <mergeCell ref="B161:B162"/>
    <mergeCell ref="C161:C162"/>
    <mergeCell ref="D161:D162"/>
    <mergeCell ref="E161:E162"/>
    <mergeCell ref="F161:F162"/>
    <mergeCell ref="G161:G162"/>
    <mergeCell ref="A156:A157"/>
    <mergeCell ref="B156:B157"/>
    <mergeCell ref="C156:C157"/>
    <mergeCell ref="D156:D157"/>
    <mergeCell ref="E156:E157"/>
    <mergeCell ref="F156:F157"/>
    <mergeCell ref="H161:H162"/>
    <mergeCell ref="I161:I162"/>
    <mergeCell ref="A168:A169"/>
    <mergeCell ref="B168:B169"/>
    <mergeCell ref="C168:C169"/>
    <mergeCell ref="D168:D169"/>
    <mergeCell ref="E168:E169"/>
    <mergeCell ref="F168:F169"/>
    <mergeCell ref="G168:G169"/>
    <mergeCell ref="H168:H169"/>
    <mergeCell ref="I168:I169"/>
    <mergeCell ref="A175:A176"/>
    <mergeCell ref="B175:B176"/>
    <mergeCell ref="C175:C176"/>
    <mergeCell ref="D175:D176"/>
    <mergeCell ref="E175:E176"/>
    <mergeCell ref="F175:F176"/>
    <mergeCell ref="G175:G176"/>
    <mergeCell ref="H175:H176"/>
    <mergeCell ref="I175:I176"/>
    <mergeCell ref="G182:G183"/>
    <mergeCell ref="H182:H183"/>
    <mergeCell ref="I182:I183"/>
    <mergeCell ref="A189:A190"/>
    <mergeCell ref="B189:B190"/>
    <mergeCell ref="C189:C190"/>
    <mergeCell ref="D189:D190"/>
    <mergeCell ref="E189:E190"/>
    <mergeCell ref="F189:F190"/>
    <mergeCell ref="G189:G190"/>
    <mergeCell ref="A182:A183"/>
    <mergeCell ref="B182:B183"/>
    <mergeCell ref="C182:C183"/>
    <mergeCell ref="D182:D183"/>
    <mergeCell ref="E182:E183"/>
    <mergeCell ref="F182:F183"/>
    <mergeCell ref="H189:H190"/>
    <mergeCell ref="I189:I190"/>
    <mergeCell ref="A192:A193"/>
    <mergeCell ref="B192:B193"/>
    <mergeCell ref="C192:C193"/>
    <mergeCell ref="D192:D193"/>
    <mergeCell ref="E192:E193"/>
    <mergeCell ref="F192:F193"/>
    <mergeCell ref="G192:G193"/>
    <mergeCell ref="H192:H193"/>
    <mergeCell ref="I192:I193"/>
    <mergeCell ref="A199:A200"/>
    <mergeCell ref="B199:B200"/>
    <mergeCell ref="C199:C200"/>
    <mergeCell ref="D199:D200"/>
    <mergeCell ref="E199:E200"/>
    <mergeCell ref="F199:F200"/>
    <mergeCell ref="G199:G200"/>
    <mergeCell ref="H199:H200"/>
    <mergeCell ref="I199:I200"/>
    <mergeCell ref="G206:G207"/>
    <mergeCell ref="H206:H207"/>
    <mergeCell ref="I206:I207"/>
    <mergeCell ref="A213:A214"/>
    <mergeCell ref="B213:B214"/>
    <mergeCell ref="C213:C214"/>
    <mergeCell ref="D213:D214"/>
    <mergeCell ref="E213:E214"/>
    <mergeCell ref="F213:F214"/>
    <mergeCell ref="G213:G214"/>
    <mergeCell ref="A206:A207"/>
    <mergeCell ref="B206:B207"/>
    <mergeCell ref="C206:C207"/>
    <mergeCell ref="D206:D207"/>
    <mergeCell ref="E206:E207"/>
    <mergeCell ref="F206:F207"/>
    <mergeCell ref="H213:H214"/>
    <mergeCell ref="I213:I214"/>
    <mergeCell ref="A220:A221"/>
    <mergeCell ref="B220:B221"/>
    <mergeCell ref="C220:C221"/>
    <mergeCell ref="D220:D221"/>
    <mergeCell ref="E220:E221"/>
    <mergeCell ref="F220:F221"/>
    <mergeCell ref="G220:G221"/>
    <mergeCell ref="H220:H221"/>
    <mergeCell ref="I220:I221"/>
    <mergeCell ref="A227:A228"/>
    <mergeCell ref="B227:B228"/>
    <mergeCell ref="C227:C228"/>
    <mergeCell ref="D227:D228"/>
    <mergeCell ref="E227:E228"/>
    <mergeCell ref="F227:F228"/>
    <mergeCell ref="G227:G228"/>
    <mergeCell ref="H227:H228"/>
    <mergeCell ref="I227:I228"/>
    <mergeCell ref="G234:G235"/>
    <mergeCell ref="H234:H235"/>
    <mergeCell ref="I234:I235"/>
    <mergeCell ref="A241:A242"/>
    <mergeCell ref="B241:B242"/>
    <mergeCell ref="C241:C242"/>
    <mergeCell ref="D241:D242"/>
    <mergeCell ref="E241:E242"/>
    <mergeCell ref="F241:F242"/>
    <mergeCell ref="G241:G242"/>
    <mergeCell ref="A234:A235"/>
    <mergeCell ref="B234:B235"/>
    <mergeCell ref="C234:C235"/>
    <mergeCell ref="D234:D235"/>
    <mergeCell ref="E234:E235"/>
    <mergeCell ref="F234:F235"/>
    <mergeCell ref="H241:H242"/>
    <mergeCell ref="I241:I242"/>
    <mergeCell ref="A248:A249"/>
    <mergeCell ref="B248:B249"/>
    <mergeCell ref="C248:C249"/>
    <mergeCell ref="D248:D249"/>
    <mergeCell ref="E248:E249"/>
    <mergeCell ref="F248:F249"/>
    <mergeCell ref="G248:G249"/>
    <mergeCell ref="H248:H249"/>
    <mergeCell ref="I248:I249"/>
    <mergeCell ref="A253:A254"/>
    <mergeCell ref="B253:B254"/>
    <mergeCell ref="C253:C254"/>
    <mergeCell ref="D253:D254"/>
    <mergeCell ref="E253:E254"/>
    <mergeCell ref="F253:F254"/>
    <mergeCell ref="G253:G254"/>
    <mergeCell ref="H253:H254"/>
    <mergeCell ref="I253:I254"/>
    <mergeCell ref="G257:G258"/>
    <mergeCell ref="H257:H258"/>
    <mergeCell ref="I257:I258"/>
    <mergeCell ref="A264:A265"/>
    <mergeCell ref="B264:B265"/>
    <mergeCell ref="C264:C265"/>
    <mergeCell ref="D264:D265"/>
    <mergeCell ref="E264:E265"/>
    <mergeCell ref="F264:F265"/>
    <mergeCell ref="G264:G265"/>
    <mergeCell ref="A257:A258"/>
    <mergeCell ref="B257:B258"/>
    <mergeCell ref="C257:C258"/>
    <mergeCell ref="D257:D258"/>
    <mergeCell ref="E257:E258"/>
    <mergeCell ref="F257:F258"/>
    <mergeCell ref="H264:H265"/>
    <mergeCell ref="I264:I265"/>
    <mergeCell ref="A271:A272"/>
    <mergeCell ref="B271:B272"/>
    <mergeCell ref="C271:C272"/>
    <mergeCell ref="D271:D272"/>
    <mergeCell ref="E271:E272"/>
    <mergeCell ref="F271:F272"/>
    <mergeCell ref="G271:G272"/>
    <mergeCell ref="H271:H272"/>
    <mergeCell ref="I271:I272"/>
    <mergeCell ref="A278:A279"/>
    <mergeCell ref="B278:B279"/>
    <mergeCell ref="C278:C279"/>
    <mergeCell ref="D278:D279"/>
    <mergeCell ref="E278:E279"/>
    <mergeCell ref="F278:F279"/>
    <mergeCell ref="G278:G279"/>
    <mergeCell ref="H278:H279"/>
    <mergeCell ref="I278:I279"/>
    <mergeCell ref="G285:G286"/>
    <mergeCell ref="H285:H286"/>
    <mergeCell ref="I285:I286"/>
    <mergeCell ref="A292:A293"/>
    <mergeCell ref="B292:B293"/>
    <mergeCell ref="C292:C293"/>
    <mergeCell ref="D292:D293"/>
    <mergeCell ref="E292:E293"/>
    <mergeCell ref="F292:F293"/>
    <mergeCell ref="G292:G293"/>
    <mergeCell ref="A285:A286"/>
    <mergeCell ref="B285:B286"/>
    <mergeCell ref="C285:C286"/>
    <mergeCell ref="D285:D286"/>
    <mergeCell ref="E285:E286"/>
    <mergeCell ref="F285:F286"/>
    <mergeCell ref="H292:H293"/>
    <mergeCell ref="I292:I293"/>
    <mergeCell ref="A299:A300"/>
    <mergeCell ref="B299:B300"/>
    <mergeCell ref="C299:C300"/>
    <mergeCell ref="D299:D300"/>
    <mergeCell ref="E299:E300"/>
    <mergeCell ref="F299:F300"/>
    <mergeCell ref="G299:G300"/>
    <mergeCell ref="H299:H300"/>
    <mergeCell ref="I299:I300"/>
    <mergeCell ref="A306:A307"/>
    <mergeCell ref="B306:B307"/>
    <mergeCell ref="C306:C307"/>
    <mergeCell ref="D306:D307"/>
    <mergeCell ref="E306:E307"/>
    <mergeCell ref="F306:F307"/>
    <mergeCell ref="G306:G307"/>
    <mergeCell ref="H306:H307"/>
    <mergeCell ref="I306:I307"/>
    <mergeCell ref="G313:G314"/>
    <mergeCell ref="H313:H314"/>
    <mergeCell ref="I313:I314"/>
    <mergeCell ref="A316:A317"/>
    <mergeCell ref="B316:B317"/>
    <mergeCell ref="C316:C317"/>
    <mergeCell ref="D316:D317"/>
    <mergeCell ref="E316:E317"/>
    <mergeCell ref="F316:F317"/>
    <mergeCell ref="G316:G317"/>
    <mergeCell ref="A313:A314"/>
    <mergeCell ref="B313:B314"/>
    <mergeCell ref="C313:C314"/>
    <mergeCell ref="D313:D314"/>
    <mergeCell ref="E313:E314"/>
    <mergeCell ref="F313:F314"/>
    <mergeCell ref="H316:H317"/>
    <mergeCell ref="I316:I317"/>
    <mergeCell ref="A322:A323"/>
    <mergeCell ref="B322:B323"/>
    <mergeCell ref="C322:C323"/>
    <mergeCell ref="D322:D323"/>
    <mergeCell ref="E322:E323"/>
    <mergeCell ref="F322:F323"/>
    <mergeCell ref="G322:G323"/>
    <mergeCell ref="H322:H323"/>
    <mergeCell ref="I322:I323"/>
    <mergeCell ref="A329:A330"/>
    <mergeCell ref="B329:B330"/>
    <mergeCell ref="C329:C330"/>
    <mergeCell ref="D329:D330"/>
    <mergeCell ref="E329:E330"/>
    <mergeCell ref="F329:F330"/>
    <mergeCell ref="G329:G330"/>
    <mergeCell ref="H329:H330"/>
    <mergeCell ref="I329:I330"/>
    <mergeCell ref="G336:G337"/>
    <mergeCell ref="H336:H337"/>
    <mergeCell ref="I336:I337"/>
    <mergeCell ref="A343:A344"/>
    <mergeCell ref="B343:B344"/>
    <mergeCell ref="C343:C344"/>
    <mergeCell ref="D343:D344"/>
    <mergeCell ref="E343:E344"/>
    <mergeCell ref="F343:F344"/>
    <mergeCell ref="G343:G344"/>
    <mergeCell ref="A336:A337"/>
    <mergeCell ref="B336:B337"/>
    <mergeCell ref="C336:C337"/>
    <mergeCell ref="D336:D337"/>
    <mergeCell ref="E336:E337"/>
    <mergeCell ref="F336:F337"/>
    <mergeCell ref="H343:H344"/>
    <mergeCell ref="I343:I344"/>
    <mergeCell ref="A348:A349"/>
    <mergeCell ref="B348:B349"/>
    <mergeCell ref="C348:C349"/>
    <mergeCell ref="D348:D349"/>
    <mergeCell ref="E348:E349"/>
    <mergeCell ref="F348:F349"/>
    <mergeCell ref="G348:G349"/>
    <mergeCell ref="H348:H349"/>
    <mergeCell ref="I348:I349"/>
    <mergeCell ref="A352:A353"/>
    <mergeCell ref="B352:B353"/>
    <mergeCell ref="C352:C353"/>
    <mergeCell ref="D352:D353"/>
    <mergeCell ref="E352:E353"/>
    <mergeCell ref="F352:F353"/>
    <mergeCell ref="G352:G353"/>
    <mergeCell ref="H352:H353"/>
    <mergeCell ref="I352:I353"/>
    <mergeCell ref="G359:G360"/>
    <mergeCell ref="H359:H360"/>
    <mergeCell ref="I359:I360"/>
    <mergeCell ref="A366:A367"/>
    <mergeCell ref="B366:B367"/>
    <mergeCell ref="C366:C367"/>
    <mergeCell ref="D366:D367"/>
    <mergeCell ref="E366:E367"/>
    <mergeCell ref="F366:F367"/>
    <mergeCell ref="G366:G367"/>
    <mergeCell ref="A359:A360"/>
    <mergeCell ref="B359:B360"/>
    <mergeCell ref="C359:C360"/>
    <mergeCell ref="D359:D360"/>
    <mergeCell ref="E359:E360"/>
    <mergeCell ref="F359:F360"/>
    <mergeCell ref="H366:H367"/>
    <mergeCell ref="I366:I367"/>
    <mergeCell ref="A373:A374"/>
    <mergeCell ref="B373:B374"/>
    <mergeCell ref="C373:C374"/>
    <mergeCell ref="D373:D374"/>
    <mergeCell ref="E373:E374"/>
    <mergeCell ref="F373:F374"/>
    <mergeCell ref="G373:G374"/>
    <mergeCell ref="H373:H374"/>
    <mergeCell ref="I373:I374"/>
    <mergeCell ref="B379:B380"/>
    <mergeCell ref="C379:C380"/>
    <mergeCell ref="D379:D380"/>
    <mergeCell ref="E379:E380"/>
    <mergeCell ref="F379:F380"/>
    <mergeCell ref="G379:G380"/>
    <mergeCell ref="H379:H380"/>
    <mergeCell ref="I379:I380"/>
    <mergeCell ref="M57:N57"/>
    <mergeCell ref="M67:N67"/>
    <mergeCell ref="M77:N77"/>
    <mergeCell ref="M86:N86"/>
    <mergeCell ref="M95:N95"/>
    <mergeCell ref="M104:N104"/>
    <mergeCell ref="M3:N3"/>
    <mergeCell ref="M12:N12"/>
    <mergeCell ref="M20:N20"/>
    <mergeCell ref="M29:N29"/>
    <mergeCell ref="M38:N38"/>
    <mergeCell ref="M47:N4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2EAD-B1ED-1143-932C-2133D90F58FA}">
  <sheetPr>
    <tabColor rgb="FF7030A0"/>
  </sheetPr>
  <dimension ref="A1:O375"/>
  <sheetViews>
    <sheetView tabSelected="1" workbookViewId="0">
      <selection activeCell="T16" sqref="T16"/>
    </sheetView>
  </sheetViews>
  <sheetFormatPr baseColWidth="10" defaultRowHeight="13" x14ac:dyDescent="0.15"/>
  <cols>
    <col min="1" max="1" width="6.83203125" customWidth="1"/>
    <col min="2" max="2" width="13.6640625" customWidth="1"/>
    <col min="12" max="12" width="14.6640625" customWidth="1"/>
    <col min="15" max="15" width="18.1640625" customWidth="1"/>
  </cols>
  <sheetData>
    <row r="1" spans="1:15" ht="14" thickBot="1" x14ac:dyDescent="0.2"/>
    <row r="2" spans="1:15" ht="13" customHeight="1" thickBot="1" x14ac:dyDescent="0.25">
      <c r="A2" s="264" t="s">
        <v>264</v>
      </c>
      <c r="B2" s="171" t="s">
        <v>2</v>
      </c>
      <c r="C2" s="171" t="s">
        <v>3</v>
      </c>
      <c r="D2" s="171" t="s">
        <v>4</v>
      </c>
      <c r="E2" s="171" t="s">
        <v>5</v>
      </c>
      <c r="F2" s="171" t="s">
        <v>6</v>
      </c>
      <c r="G2" s="171" t="s">
        <v>7</v>
      </c>
      <c r="H2" s="172" t="s">
        <v>0</v>
      </c>
      <c r="I2" s="171" t="s">
        <v>1</v>
      </c>
      <c r="J2" s="395" t="s">
        <v>272</v>
      </c>
    </row>
    <row r="3" spans="1:15" ht="13" customHeight="1" x14ac:dyDescent="0.2">
      <c r="A3" s="376">
        <v>1</v>
      </c>
      <c r="B3" s="23">
        <v>44928</v>
      </c>
      <c r="C3" s="42"/>
      <c r="D3" s="42"/>
      <c r="E3" s="42"/>
      <c r="F3" s="42"/>
      <c r="G3" s="43">
        <f>SUM(C3:F3)</f>
        <v>0</v>
      </c>
      <c r="H3" s="42"/>
      <c r="I3" s="42"/>
      <c r="J3" s="44"/>
      <c r="L3" s="631" t="s">
        <v>292</v>
      </c>
      <c r="M3" s="631"/>
      <c r="N3" s="631"/>
      <c r="O3" s="631"/>
    </row>
    <row r="4" spans="1:15" ht="13" customHeight="1" x14ac:dyDescent="0.2">
      <c r="A4" s="378">
        <v>2</v>
      </c>
      <c r="B4" s="377">
        <f t="shared" ref="B4:B21" si="0">B3+1</f>
        <v>44929</v>
      </c>
      <c r="C4" s="42"/>
      <c r="D4" s="42"/>
      <c r="E4" s="42"/>
      <c r="F4" s="42"/>
      <c r="G4" s="43">
        <f>SUM(C4:F4)</f>
        <v>0</v>
      </c>
      <c r="H4" s="42"/>
      <c r="I4" s="42"/>
      <c r="J4" s="44"/>
      <c r="L4" s="631"/>
      <c r="M4" s="631"/>
      <c r="N4" s="631"/>
      <c r="O4" s="631"/>
    </row>
    <row r="5" spans="1:15" ht="14" customHeight="1" thickBot="1" x14ac:dyDescent="0.25">
      <c r="A5" s="376">
        <v>3</v>
      </c>
      <c r="B5" s="377">
        <f t="shared" si="0"/>
        <v>44930</v>
      </c>
      <c r="C5" s="42"/>
      <c r="D5" s="42"/>
      <c r="E5" s="42"/>
      <c r="F5" s="42"/>
      <c r="G5" s="43">
        <f>SUM(C5:F5)</f>
        <v>0</v>
      </c>
      <c r="H5" s="42"/>
      <c r="I5" s="42"/>
      <c r="J5" s="44"/>
    </row>
    <row r="6" spans="1:15" ht="22" thickBot="1" x14ac:dyDescent="0.25">
      <c r="A6" s="378">
        <v>4</v>
      </c>
      <c r="B6" s="377">
        <f t="shared" si="0"/>
        <v>44931</v>
      </c>
      <c r="C6" s="42" t="s">
        <v>9</v>
      </c>
      <c r="D6" s="42"/>
      <c r="E6" s="42"/>
      <c r="F6" s="42"/>
      <c r="G6" s="43">
        <f>SUM(C6:F6)</f>
        <v>0</v>
      </c>
      <c r="H6" s="42"/>
      <c r="I6" s="42"/>
      <c r="J6" s="44"/>
      <c r="L6" s="12"/>
      <c r="M6" s="613">
        <f>M7+N7</f>
        <v>89</v>
      </c>
      <c r="N6" s="614"/>
      <c r="O6" s="5"/>
    </row>
    <row r="7" spans="1:15" ht="20" thickBot="1" x14ac:dyDescent="0.3">
      <c r="A7" s="376">
        <v>5</v>
      </c>
      <c r="B7" s="377">
        <f t="shared" si="0"/>
        <v>44932</v>
      </c>
      <c r="C7" s="6">
        <v>0</v>
      </c>
      <c r="D7" s="6">
        <v>294.89</v>
      </c>
      <c r="E7" s="6">
        <v>898.62</v>
      </c>
      <c r="F7" s="6">
        <v>50</v>
      </c>
      <c r="G7" s="8">
        <f>SUM(C7:F7)</f>
        <v>1243.51</v>
      </c>
      <c r="H7" s="6">
        <v>19</v>
      </c>
      <c r="I7" s="6">
        <v>5</v>
      </c>
      <c r="J7" s="7">
        <v>50</v>
      </c>
      <c r="L7" s="12"/>
      <c r="M7" s="357">
        <f>SUM(M9:M13)</f>
        <v>82</v>
      </c>
      <c r="N7" s="357">
        <f>SUM(N9:N13)</f>
        <v>7</v>
      </c>
      <c r="O7" s="358">
        <f>SUM(O9:O13)</f>
        <v>7874.8300000000008</v>
      </c>
    </row>
    <row r="8" spans="1:15" ht="15" x14ac:dyDescent="0.2">
      <c r="A8" s="378">
        <v>6</v>
      </c>
      <c r="B8" s="580"/>
      <c r="C8" s="508">
        <f t="shared" ref="C8:J8" si="1">SUM(C3:C7)</f>
        <v>0</v>
      </c>
      <c r="D8" s="508">
        <f t="shared" si="1"/>
        <v>294.89</v>
      </c>
      <c r="E8" s="508">
        <f t="shared" si="1"/>
        <v>898.62</v>
      </c>
      <c r="F8" s="508">
        <f t="shared" si="1"/>
        <v>50</v>
      </c>
      <c r="G8" s="554">
        <f t="shared" si="1"/>
        <v>1243.51</v>
      </c>
      <c r="H8" s="506">
        <f t="shared" si="1"/>
        <v>19</v>
      </c>
      <c r="I8" s="506">
        <f>SUM(I3:I7)</f>
        <v>5</v>
      </c>
      <c r="J8" s="556">
        <f t="shared" si="1"/>
        <v>50</v>
      </c>
      <c r="L8" s="374" t="s">
        <v>258</v>
      </c>
      <c r="M8" s="359">
        <v>90</v>
      </c>
      <c r="N8" s="359">
        <v>70.69</v>
      </c>
      <c r="O8" s="5"/>
    </row>
    <row r="9" spans="1:15" ht="16" thickBot="1" x14ac:dyDescent="0.25">
      <c r="A9" s="376">
        <v>7</v>
      </c>
      <c r="B9" s="581"/>
      <c r="C9" s="509"/>
      <c r="D9" s="509"/>
      <c r="E9" s="509"/>
      <c r="F9" s="509"/>
      <c r="G9" s="555"/>
      <c r="H9" s="507"/>
      <c r="I9" s="507"/>
      <c r="J9" s="557"/>
      <c r="L9" s="176" t="s">
        <v>10</v>
      </c>
      <c r="M9" s="176">
        <v>27</v>
      </c>
      <c r="N9" s="176">
        <v>2</v>
      </c>
      <c r="O9" s="360">
        <f>M9*$M$8+N9*$N$8</f>
        <v>2571.38</v>
      </c>
    </row>
    <row r="10" spans="1:15" ht="15" x14ac:dyDescent="0.2">
      <c r="A10" s="378">
        <v>8</v>
      </c>
      <c r="B10" s="377">
        <f>B7+3</f>
        <v>44935</v>
      </c>
      <c r="C10" s="6">
        <v>120</v>
      </c>
      <c r="D10" s="6">
        <v>182.79</v>
      </c>
      <c r="E10" s="6">
        <v>469.31</v>
      </c>
      <c r="F10" s="6">
        <v>50</v>
      </c>
      <c r="G10" s="8">
        <f>SUM(C10:F10)</f>
        <v>822.09999999999991</v>
      </c>
      <c r="H10" s="6">
        <v>17</v>
      </c>
      <c r="I10" s="6">
        <v>3</v>
      </c>
      <c r="J10" s="7">
        <v>50</v>
      </c>
      <c r="L10" s="176" t="s">
        <v>11</v>
      </c>
      <c r="M10" s="176">
        <v>26</v>
      </c>
      <c r="N10" s="176">
        <v>2</v>
      </c>
      <c r="O10" s="360">
        <f t="shared" ref="O10:O13" si="2">M10*$M$8+N10*$N$8</f>
        <v>2481.38</v>
      </c>
    </row>
    <row r="11" spans="1:15" ht="15" x14ac:dyDescent="0.2">
      <c r="A11" s="376">
        <v>9</v>
      </c>
      <c r="B11" s="377">
        <f t="shared" si="0"/>
        <v>44936</v>
      </c>
      <c r="C11" s="176">
        <v>270</v>
      </c>
      <c r="D11" s="176">
        <v>70.69</v>
      </c>
      <c r="E11" s="176">
        <v>579.30999999999995</v>
      </c>
      <c r="F11" s="176">
        <v>50</v>
      </c>
      <c r="G11" s="8">
        <f>SUM(C11:F11)</f>
        <v>970</v>
      </c>
      <c r="H11" s="176">
        <v>13</v>
      </c>
      <c r="I11" s="176">
        <v>1</v>
      </c>
      <c r="J11" s="177">
        <v>50</v>
      </c>
      <c r="L11" s="176" t="s">
        <v>12</v>
      </c>
      <c r="M11" s="176">
        <v>21</v>
      </c>
      <c r="N11" s="176">
        <v>1</v>
      </c>
      <c r="O11" s="360">
        <f t="shared" si="2"/>
        <v>1960.69</v>
      </c>
    </row>
    <row r="12" spans="1:15" ht="15" x14ac:dyDescent="0.2">
      <c r="A12" s="378">
        <v>10</v>
      </c>
      <c r="B12" s="377">
        <f t="shared" si="0"/>
        <v>44937</v>
      </c>
      <c r="C12" s="176">
        <v>150</v>
      </c>
      <c r="D12" s="176">
        <v>80.31</v>
      </c>
      <c r="E12" s="176">
        <v>520</v>
      </c>
      <c r="F12" s="176">
        <v>50</v>
      </c>
      <c r="G12" s="8">
        <f>SUM(C12:F12)</f>
        <v>800.31</v>
      </c>
      <c r="H12" s="176">
        <v>16</v>
      </c>
      <c r="I12" s="176">
        <v>2</v>
      </c>
      <c r="J12" s="177">
        <v>50</v>
      </c>
      <c r="L12" s="176" t="s">
        <v>13</v>
      </c>
      <c r="M12" s="176">
        <v>8</v>
      </c>
      <c r="N12" s="176">
        <v>2</v>
      </c>
      <c r="O12" s="360">
        <f t="shared" si="2"/>
        <v>861.38</v>
      </c>
    </row>
    <row r="13" spans="1:15" ht="15" x14ac:dyDescent="0.2">
      <c r="A13" s="376">
        <v>11</v>
      </c>
      <c r="B13" s="377">
        <f t="shared" si="0"/>
        <v>44938</v>
      </c>
      <c r="C13" s="176">
        <v>100</v>
      </c>
      <c r="D13" s="176">
        <v>194.92</v>
      </c>
      <c r="E13" s="176">
        <v>809.31</v>
      </c>
      <c r="F13" s="176">
        <v>290</v>
      </c>
      <c r="G13" s="8">
        <f t="shared" ref="G13:G14" si="3">SUM(C13:F13)</f>
        <v>1394.23</v>
      </c>
      <c r="H13" s="176">
        <v>26</v>
      </c>
      <c r="I13" s="176">
        <v>4</v>
      </c>
      <c r="J13" s="177">
        <v>260</v>
      </c>
      <c r="L13" s="176" t="s">
        <v>14</v>
      </c>
      <c r="M13" s="178"/>
      <c r="N13" s="178"/>
      <c r="O13" s="360">
        <f t="shared" si="2"/>
        <v>0</v>
      </c>
    </row>
    <row r="14" spans="1:15" ht="16" thickBot="1" x14ac:dyDescent="0.25">
      <c r="A14" s="378">
        <v>12</v>
      </c>
      <c r="B14" s="377">
        <f t="shared" si="0"/>
        <v>44939</v>
      </c>
      <c r="C14" s="176">
        <v>50</v>
      </c>
      <c r="D14" s="176">
        <v>212.79</v>
      </c>
      <c r="E14" s="176">
        <v>739.31</v>
      </c>
      <c r="F14" s="176">
        <v>19.309999999999999</v>
      </c>
      <c r="G14" s="8">
        <f t="shared" si="3"/>
        <v>1021.4099999999999</v>
      </c>
      <c r="H14" s="176">
        <v>17</v>
      </c>
      <c r="I14" s="176">
        <v>4</v>
      </c>
      <c r="J14" s="177">
        <v>20</v>
      </c>
    </row>
    <row r="15" spans="1:15" ht="22" thickBot="1" x14ac:dyDescent="0.25">
      <c r="A15" s="376">
        <v>13</v>
      </c>
      <c r="B15" s="580"/>
      <c r="C15" s="508">
        <f t="shared" ref="C15:J15" si="4">SUM(C10:C14)</f>
        <v>690</v>
      </c>
      <c r="D15" s="508">
        <f t="shared" si="4"/>
        <v>741.49999999999989</v>
      </c>
      <c r="E15" s="508">
        <f t="shared" si="4"/>
        <v>3117.24</v>
      </c>
      <c r="F15" s="508">
        <f>SUM(F10:F14)</f>
        <v>459.31</v>
      </c>
      <c r="G15" s="508">
        <f t="shared" si="4"/>
        <v>5008.0499999999993</v>
      </c>
      <c r="H15" s="506">
        <f t="shared" si="4"/>
        <v>89</v>
      </c>
      <c r="I15" s="506">
        <f t="shared" si="4"/>
        <v>14</v>
      </c>
      <c r="J15" s="556">
        <f t="shared" si="4"/>
        <v>430</v>
      </c>
      <c r="L15" s="12"/>
      <c r="M15" s="613">
        <f>M16+N16</f>
        <v>87</v>
      </c>
      <c r="N15" s="614"/>
      <c r="O15" s="5"/>
    </row>
    <row r="16" spans="1:15" ht="20" thickBot="1" x14ac:dyDescent="0.3">
      <c r="A16" s="378">
        <v>14</v>
      </c>
      <c r="B16" s="581"/>
      <c r="C16" s="537"/>
      <c r="D16" s="537"/>
      <c r="E16" s="537"/>
      <c r="F16" s="537"/>
      <c r="G16" s="509"/>
      <c r="H16" s="534"/>
      <c r="I16" s="534"/>
      <c r="J16" s="557"/>
      <c r="L16" s="12"/>
      <c r="M16" s="357">
        <f>SUM(M18:M22)</f>
        <v>73</v>
      </c>
      <c r="N16" s="357">
        <f>SUM(N18:N22)</f>
        <v>14</v>
      </c>
      <c r="O16" s="358">
        <f>SUM(O18:O22)</f>
        <v>7559.66</v>
      </c>
    </row>
    <row r="17" spans="1:15" ht="15" x14ac:dyDescent="0.2">
      <c r="A17" s="376">
        <v>15</v>
      </c>
      <c r="B17" s="377">
        <f>B14+3</f>
        <v>44942</v>
      </c>
      <c r="C17" s="176">
        <v>280</v>
      </c>
      <c r="D17" s="176">
        <v>328.02</v>
      </c>
      <c r="E17" s="176">
        <v>668.62</v>
      </c>
      <c r="F17" s="176">
        <v>150</v>
      </c>
      <c r="G17" s="8">
        <f>SUM(C17:F17)</f>
        <v>1426.6399999999999</v>
      </c>
      <c r="H17" s="176">
        <v>27</v>
      </c>
      <c r="I17" s="176">
        <v>7</v>
      </c>
      <c r="J17" s="176">
        <v>140</v>
      </c>
      <c r="L17" s="374" t="s">
        <v>276</v>
      </c>
      <c r="M17" s="359">
        <v>90</v>
      </c>
      <c r="N17" s="359">
        <v>70.69</v>
      </c>
      <c r="O17" s="5"/>
    </row>
    <row r="18" spans="1:15" ht="15" x14ac:dyDescent="0.2">
      <c r="A18" s="378">
        <v>16</v>
      </c>
      <c r="B18" s="377">
        <f t="shared" si="0"/>
        <v>44943</v>
      </c>
      <c r="C18" s="6">
        <v>50</v>
      </c>
      <c r="D18" s="6">
        <v>112.1</v>
      </c>
      <c r="E18" s="6">
        <v>789.31</v>
      </c>
      <c r="F18" s="6">
        <v>0</v>
      </c>
      <c r="G18" s="8">
        <f>SUM(C18:F18)</f>
        <v>951.41</v>
      </c>
      <c r="H18" s="6">
        <v>16</v>
      </c>
      <c r="I18" s="6">
        <v>2</v>
      </c>
      <c r="J18" s="7">
        <v>0</v>
      </c>
      <c r="L18" s="176" t="s">
        <v>10</v>
      </c>
      <c r="M18" s="176">
        <v>14</v>
      </c>
      <c r="N18" s="176">
        <v>4</v>
      </c>
      <c r="O18" s="360">
        <f>M18*$M$17+N18*$N$17</f>
        <v>1542.76</v>
      </c>
    </row>
    <row r="19" spans="1:15" ht="15" x14ac:dyDescent="0.2">
      <c r="A19" s="376">
        <v>17</v>
      </c>
      <c r="B19" s="377">
        <f t="shared" si="0"/>
        <v>44944</v>
      </c>
      <c r="C19" s="176">
        <v>150</v>
      </c>
      <c r="D19" s="176">
        <v>279.83</v>
      </c>
      <c r="E19" s="176">
        <v>490</v>
      </c>
      <c r="F19" s="176">
        <v>100</v>
      </c>
      <c r="G19" s="8">
        <f>SUM(C19:F19)</f>
        <v>1019.8299999999999</v>
      </c>
      <c r="H19" s="176">
        <v>21</v>
      </c>
      <c r="I19" s="176">
        <v>7</v>
      </c>
      <c r="J19" s="177">
        <v>100</v>
      </c>
      <c r="L19" s="176" t="s">
        <v>11</v>
      </c>
      <c r="M19" s="176">
        <v>20</v>
      </c>
      <c r="N19" s="176">
        <v>4</v>
      </c>
      <c r="O19" s="360">
        <f t="shared" ref="O19:O22" si="5">M19*$M$17+N19*$N$17</f>
        <v>2082.7600000000002</v>
      </c>
    </row>
    <row r="20" spans="1:15" ht="15" x14ac:dyDescent="0.2">
      <c r="A20" s="378">
        <v>18</v>
      </c>
      <c r="B20" s="377">
        <f t="shared" si="0"/>
        <v>44945</v>
      </c>
      <c r="C20" s="176">
        <v>140</v>
      </c>
      <c r="D20" s="176">
        <v>294.89</v>
      </c>
      <c r="E20" s="176">
        <v>1308.6199999999999</v>
      </c>
      <c r="F20" s="176">
        <v>50</v>
      </c>
      <c r="G20" s="8">
        <f>SUM(C20:F20)</f>
        <v>1793.5099999999998</v>
      </c>
      <c r="H20" s="176">
        <v>27</v>
      </c>
      <c r="I20" s="176">
        <v>5</v>
      </c>
      <c r="J20" s="177">
        <v>50</v>
      </c>
      <c r="L20" s="176" t="s">
        <v>12</v>
      </c>
      <c r="M20" s="176">
        <v>20</v>
      </c>
      <c r="N20" s="176">
        <v>2</v>
      </c>
      <c r="O20" s="360">
        <f t="shared" si="5"/>
        <v>1941.38</v>
      </c>
    </row>
    <row r="21" spans="1:15" ht="16" thickBot="1" x14ac:dyDescent="0.25">
      <c r="A21" s="376">
        <v>19</v>
      </c>
      <c r="B21" s="377">
        <f t="shared" si="0"/>
        <v>44946</v>
      </c>
      <c r="C21" s="176">
        <v>270</v>
      </c>
      <c r="D21" s="176">
        <v>236.33</v>
      </c>
      <c r="E21" s="176">
        <v>660</v>
      </c>
      <c r="F21" s="176">
        <v>90</v>
      </c>
      <c r="G21" s="8">
        <f>SUM(C21:F21)</f>
        <v>1256.33</v>
      </c>
      <c r="H21" s="176">
        <v>23</v>
      </c>
      <c r="I21" s="176">
        <v>5</v>
      </c>
      <c r="J21" s="177">
        <v>100</v>
      </c>
      <c r="L21" s="176" t="s">
        <v>13</v>
      </c>
      <c r="M21" s="176">
        <v>11</v>
      </c>
      <c r="N21" s="176">
        <v>3</v>
      </c>
      <c r="O21" s="360">
        <f t="shared" si="5"/>
        <v>1202.07</v>
      </c>
    </row>
    <row r="22" spans="1:15" ht="15" x14ac:dyDescent="0.2">
      <c r="A22" s="378">
        <v>20</v>
      </c>
      <c r="B22" s="580"/>
      <c r="C22" s="508">
        <f t="shared" ref="C22:J22" si="6">SUM(C17:C21)</f>
        <v>890</v>
      </c>
      <c r="D22" s="508">
        <f t="shared" si="6"/>
        <v>1251.17</v>
      </c>
      <c r="E22" s="508">
        <f t="shared" si="6"/>
        <v>3916.5499999999997</v>
      </c>
      <c r="F22" s="508">
        <f t="shared" si="6"/>
        <v>390</v>
      </c>
      <c r="G22" s="508">
        <f t="shared" si="6"/>
        <v>6447.7199999999993</v>
      </c>
      <c r="H22" s="506">
        <f t="shared" si="6"/>
        <v>114</v>
      </c>
      <c r="I22" s="506">
        <f t="shared" si="6"/>
        <v>26</v>
      </c>
      <c r="J22" s="508">
        <f t="shared" si="6"/>
        <v>390</v>
      </c>
      <c r="L22" s="176" t="s">
        <v>14</v>
      </c>
      <c r="M22" s="176">
        <v>8</v>
      </c>
      <c r="N22" s="176">
        <v>1</v>
      </c>
      <c r="O22" s="360">
        <f t="shared" si="5"/>
        <v>790.69</v>
      </c>
    </row>
    <row r="23" spans="1:15" ht="16" thickBot="1" x14ac:dyDescent="0.25">
      <c r="A23" s="376">
        <v>21</v>
      </c>
      <c r="B23" s="581"/>
      <c r="C23" s="509"/>
      <c r="D23" s="509"/>
      <c r="E23" s="509"/>
      <c r="F23" s="509"/>
      <c r="G23" s="509"/>
      <c r="H23" s="507"/>
      <c r="I23" s="507"/>
      <c r="J23" s="509"/>
    </row>
    <row r="24" spans="1:15" ht="22" thickBot="1" x14ac:dyDescent="0.25">
      <c r="A24" s="378">
        <v>22</v>
      </c>
      <c r="B24" s="377">
        <f>B21+3</f>
        <v>44949</v>
      </c>
      <c r="C24" s="176">
        <v>0</v>
      </c>
      <c r="D24" s="176">
        <v>124.23</v>
      </c>
      <c r="E24" s="176">
        <v>800</v>
      </c>
      <c r="F24" s="176">
        <v>30</v>
      </c>
      <c r="G24" s="8">
        <f>SUM(C24:F24)</f>
        <v>954.23</v>
      </c>
      <c r="H24" s="176">
        <v>17</v>
      </c>
      <c r="I24" s="176">
        <v>3</v>
      </c>
      <c r="J24" s="177">
        <v>40</v>
      </c>
      <c r="M24" s="613">
        <f>M25+N25</f>
        <v>84</v>
      </c>
      <c r="N24" s="614"/>
    </row>
    <row r="25" spans="1:15" ht="20" thickBot="1" x14ac:dyDescent="0.3">
      <c r="A25" s="376">
        <v>23</v>
      </c>
      <c r="B25" s="377">
        <f>B24+1</f>
        <v>44950</v>
      </c>
      <c r="C25" s="176">
        <v>0</v>
      </c>
      <c r="D25" s="176">
        <v>112.82</v>
      </c>
      <c r="E25" s="176">
        <v>730</v>
      </c>
      <c r="F25" s="176">
        <v>100</v>
      </c>
      <c r="G25" s="8">
        <f t="shared" ref="G25:G28" si="7">SUM(C25:F25)</f>
        <v>942.81999999999994</v>
      </c>
      <c r="H25" s="176">
        <v>20</v>
      </c>
      <c r="I25" s="176">
        <v>3</v>
      </c>
      <c r="J25" s="177">
        <v>100</v>
      </c>
      <c r="L25" s="5"/>
      <c r="M25" s="357">
        <f>SUM(M27:M31)</f>
        <v>70</v>
      </c>
      <c r="N25" s="357">
        <f>SUM(N27:N31)</f>
        <v>14</v>
      </c>
      <c r="O25" s="358">
        <f>SUM(O27:O31)</f>
        <v>7289.66</v>
      </c>
    </row>
    <row r="26" spans="1:15" ht="15" x14ac:dyDescent="0.2">
      <c r="A26" s="378">
        <v>24</v>
      </c>
      <c r="B26" s="377">
        <f>B25+1</f>
        <v>44951</v>
      </c>
      <c r="C26" s="176">
        <v>50</v>
      </c>
      <c r="D26" s="176">
        <v>163.13</v>
      </c>
      <c r="E26" s="176">
        <v>640</v>
      </c>
      <c r="F26" s="176">
        <v>50</v>
      </c>
      <c r="G26" s="8">
        <f t="shared" si="7"/>
        <v>903.13</v>
      </c>
      <c r="H26" s="176">
        <v>19</v>
      </c>
      <c r="I26" s="176">
        <v>4</v>
      </c>
      <c r="J26" s="177">
        <v>50</v>
      </c>
      <c r="L26" s="374" t="s">
        <v>253</v>
      </c>
      <c r="M26" s="362">
        <v>90</v>
      </c>
      <c r="N26" s="362">
        <v>70.69</v>
      </c>
      <c r="O26" s="5"/>
    </row>
    <row r="27" spans="1:15" ht="15" x14ac:dyDescent="0.2">
      <c r="A27" s="376">
        <v>25</v>
      </c>
      <c r="B27" s="377">
        <f>B26+1</f>
        <v>44952</v>
      </c>
      <c r="C27" s="176">
        <v>140</v>
      </c>
      <c r="D27" s="176">
        <v>124.23</v>
      </c>
      <c r="E27" s="176">
        <v>1280</v>
      </c>
      <c r="F27" s="176">
        <v>50</v>
      </c>
      <c r="G27" s="8">
        <f t="shared" si="7"/>
        <v>1594.23</v>
      </c>
      <c r="H27" s="176">
        <v>26</v>
      </c>
      <c r="I27" s="176">
        <v>3</v>
      </c>
      <c r="J27" s="177">
        <v>50</v>
      </c>
      <c r="L27" s="176" t="s">
        <v>10</v>
      </c>
      <c r="M27" s="176">
        <v>10</v>
      </c>
      <c r="N27" s="176">
        <v>3</v>
      </c>
      <c r="O27" s="360">
        <f>M27*$M$26+N27*$N$26</f>
        <v>1112.07</v>
      </c>
    </row>
    <row r="28" spans="1:15" ht="16" thickBot="1" x14ac:dyDescent="0.25">
      <c r="A28" s="378">
        <v>26</v>
      </c>
      <c r="B28" s="377">
        <f>B27+1</f>
        <v>44953</v>
      </c>
      <c r="C28" s="176">
        <v>190</v>
      </c>
      <c r="D28" s="176">
        <v>112.1</v>
      </c>
      <c r="E28" s="176">
        <v>1070</v>
      </c>
      <c r="F28" s="176">
        <v>30</v>
      </c>
      <c r="G28" s="8">
        <f t="shared" si="7"/>
        <v>1402.1</v>
      </c>
      <c r="H28" s="176">
        <v>22</v>
      </c>
      <c r="I28" s="176">
        <v>2</v>
      </c>
      <c r="J28" s="177">
        <v>30</v>
      </c>
      <c r="L28" s="176" t="s">
        <v>11</v>
      </c>
      <c r="M28" s="176">
        <v>22</v>
      </c>
      <c r="N28" s="176">
        <v>5</v>
      </c>
      <c r="O28" s="360">
        <f t="shared" ref="O28:O31" si="8">M28*$M$26+N28*$N$26</f>
        <v>2333.4499999999998</v>
      </c>
    </row>
    <row r="29" spans="1:15" ht="15" x14ac:dyDescent="0.2">
      <c r="A29" s="376">
        <v>27</v>
      </c>
      <c r="B29" s="580"/>
      <c r="C29" s="508">
        <f t="shared" ref="C29:J29" si="9">SUM(C24:C28)</f>
        <v>380</v>
      </c>
      <c r="D29" s="508">
        <f t="shared" si="9"/>
        <v>636.51</v>
      </c>
      <c r="E29" s="508">
        <f t="shared" si="9"/>
        <v>4520</v>
      </c>
      <c r="F29" s="508">
        <f t="shared" si="9"/>
        <v>260</v>
      </c>
      <c r="G29" s="508">
        <f>SUM(G24:G28)</f>
        <v>5796.51</v>
      </c>
      <c r="H29" s="506">
        <f t="shared" si="9"/>
        <v>104</v>
      </c>
      <c r="I29" s="506">
        <f t="shared" si="9"/>
        <v>15</v>
      </c>
      <c r="J29" s="510">
        <f t="shared" si="9"/>
        <v>270</v>
      </c>
      <c r="L29" s="176" t="s">
        <v>12</v>
      </c>
      <c r="M29" s="176">
        <v>0</v>
      </c>
      <c r="N29" s="176">
        <v>0</v>
      </c>
      <c r="O29" s="360">
        <f t="shared" si="8"/>
        <v>0</v>
      </c>
    </row>
    <row r="30" spans="1:15" ht="16" thickBot="1" x14ac:dyDescent="0.25">
      <c r="A30" s="378">
        <v>28</v>
      </c>
      <c r="B30" s="581"/>
      <c r="C30" s="509"/>
      <c r="D30" s="509"/>
      <c r="E30" s="509"/>
      <c r="F30" s="509"/>
      <c r="G30" s="509"/>
      <c r="H30" s="507"/>
      <c r="I30" s="507"/>
      <c r="J30" s="511"/>
      <c r="L30" s="176" t="s">
        <v>13</v>
      </c>
      <c r="M30" s="176">
        <v>19</v>
      </c>
      <c r="N30" s="176">
        <v>2</v>
      </c>
      <c r="O30" s="360">
        <f t="shared" si="8"/>
        <v>1851.38</v>
      </c>
    </row>
    <row r="31" spans="1:15" ht="15" x14ac:dyDescent="0.2">
      <c r="A31" s="376">
        <v>29</v>
      </c>
      <c r="B31" s="377">
        <f>B28+3</f>
        <v>44956</v>
      </c>
      <c r="C31" s="176">
        <v>150</v>
      </c>
      <c r="D31" s="176">
        <v>294.89</v>
      </c>
      <c r="E31" s="176">
        <v>969.31</v>
      </c>
      <c r="F31" s="176">
        <v>240</v>
      </c>
      <c r="G31" s="8">
        <f>SUM(C31:F31)</f>
        <v>1654.1999999999998</v>
      </c>
      <c r="H31" s="176">
        <v>27</v>
      </c>
      <c r="I31" s="176">
        <v>5</v>
      </c>
      <c r="J31" s="177">
        <v>230</v>
      </c>
      <c r="L31" s="176" t="s">
        <v>14</v>
      </c>
      <c r="M31" s="176">
        <v>19</v>
      </c>
      <c r="N31" s="176">
        <v>4</v>
      </c>
      <c r="O31" s="360">
        <f t="shared" si="8"/>
        <v>1992.76</v>
      </c>
    </row>
    <row r="32" spans="1:15" ht="16" thickBot="1" x14ac:dyDescent="0.25">
      <c r="A32" s="384">
        <v>30</v>
      </c>
      <c r="B32" s="377">
        <f>B31+1</f>
        <v>44957</v>
      </c>
      <c r="C32" s="176">
        <v>0</v>
      </c>
      <c r="D32" s="176">
        <v>333.33</v>
      </c>
      <c r="E32" s="176">
        <v>499.31</v>
      </c>
      <c r="F32" s="176">
        <v>0</v>
      </c>
      <c r="G32" s="8">
        <f t="shared" ref="G32" si="10">SUM(C32:F32)</f>
        <v>832.64</v>
      </c>
      <c r="H32" s="176">
        <v>16</v>
      </c>
      <c r="I32" s="176">
        <v>8</v>
      </c>
      <c r="J32" s="177">
        <v>0</v>
      </c>
    </row>
    <row r="33" spans="1:15" ht="22" thickBot="1" x14ac:dyDescent="0.25">
      <c r="A33" s="396"/>
      <c r="B33" s="589"/>
      <c r="C33" s="554">
        <f>SUM(C31:C32)</f>
        <v>150</v>
      </c>
      <c r="D33" s="554">
        <f t="shared" ref="D33:F33" si="11">SUM(D31:D32)</f>
        <v>628.22</v>
      </c>
      <c r="E33" s="554">
        <f t="shared" si="11"/>
        <v>1468.62</v>
      </c>
      <c r="F33" s="554">
        <f t="shared" si="11"/>
        <v>240</v>
      </c>
      <c r="G33" s="508">
        <f>SUM(G31:G32)</f>
        <v>2486.8399999999997</v>
      </c>
      <c r="H33" s="506">
        <f>SUM(H31:H32)</f>
        <v>43</v>
      </c>
      <c r="I33" s="506">
        <f>SUM(I31:I32)</f>
        <v>13</v>
      </c>
      <c r="J33" s="510">
        <f>SUM(J31:J32)</f>
        <v>230</v>
      </c>
      <c r="L33" s="5"/>
      <c r="M33" s="613">
        <f>M34+N34</f>
        <v>78</v>
      </c>
      <c r="N33" s="614"/>
      <c r="O33" s="5"/>
    </row>
    <row r="34" spans="1:15" ht="16" thickBot="1" x14ac:dyDescent="0.25">
      <c r="A34" s="376" t="s">
        <v>273</v>
      </c>
      <c r="B34" s="434"/>
      <c r="C34" s="507"/>
      <c r="D34" s="507"/>
      <c r="E34" s="507"/>
      <c r="F34" s="507"/>
      <c r="G34" s="509"/>
      <c r="H34" s="507"/>
      <c r="I34" s="507"/>
      <c r="J34" s="511"/>
      <c r="L34" s="5"/>
      <c r="M34" s="363">
        <f>SUM(M36:M40)</f>
        <v>68</v>
      </c>
      <c r="N34" s="363">
        <f>SUM(N36:N40)</f>
        <v>10</v>
      </c>
      <c r="O34" s="364">
        <f>SUM(O36:O40)</f>
        <v>6826.9</v>
      </c>
    </row>
    <row r="35" spans="1:15" ht="15" x14ac:dyDescent="0.2">
      <c r="A35" s="378">
        <v>29</v>
      </c>
      <c r="B35" s="377">
        <v>44958</v>
      </c>
      <c r="C35" s="6">
        <v>0</v>
      </c>
      <c r="D35" s="6">
        <v>224.2</v>
      </c>
      <c r="E35" s="6">
        <v>850</v>
      </c>
      <c r="F35" s="6">
        <v>119.31</v>
      </c>
      <c r="G35" s="4">
        <f>SUM(C35:F35)</f>
        <v>1193.51</v>
      </c>
      <c r="H35" s="6">
        <v>20</v>
      </c>
      <c r="I35" s="6">
        <v>4</v>
      </c>
      <c r="J35" s="7">
        <v>120</v>
      </c>
      <c r="L35" s="374" t="s">
        <v>254</v>
      </c>
      <c r="M35" s="362">
        <v>90</v>
      </c>
      <c r="N35" s="362">
        <v>70.69</v>
      </c>
      <c r="O35" s="5"/>
    </row>
    <row r="36" spans="1:15" ht="17" customHeight="1" x14ac:dyDescent="0.2">
      <c r="A36" s="376">
        <v>30</v>
      </c>
      <c r="B36" s="377">
        <f t="shared" ref="B36:B37" si="12">B35+1</f>
        <v>44959</v>
      </c>
      <c r="C36" s="176">
        <v>360</v>
      </c>
      <c r="D36" s="176">
        <v>460.53</v>
      </c>
      <c r="E36" s="176">
        <v>879.31</v>
      </c>
      <c r="F36" s="176">
        <v>50</v>
      </c>
      <c r="G36" s="4">
        <f>SUM(C36:F36)</f>
        <v>1749.84</v>
      </c>
      <c r="H36" s="176">
        <v>28</v>
      </c>
      <c r="I36" s="176">
        <v>9</v>
      </c>
      <c r="J36" s="177">
        <v>50</v>
      </c>
      <c r="L36" s="176" t="s">
        <v>10</v>
      </c>
      <c r="M36" s="365">
        <v>20</v>
      </c>
      <c r="N36" s="365">
        <v>3</v>
      </c>
      <c r="O36" s="360">
        <f>M36*$M$35+N36*$N$35</f>
        <v>2012.07</v>
      </c>
    </row>
    <row r="37" spans="1:15" ht="16" thickBot="1" x14ac:dyDescent="0.25">
      <c r="A37" s="376">
        <v>1</v>
      </c>
      <c r="B37" s="377">
        <f t="shared" si="12"/>
        <v>44960</v>
      </c>
      <c r="C37" s="176">
        <v>120</v>
      </c>
      <c r="D37" s="176">
        <v>277.32</v>
      </c>
      <c r="E37" s="176">
        <v>280</v>
      </c>
      <c r="F37" s="176">
        <v>0</v>
      </c>
      <c r="G37" s="4">
        <f>SUM(C37:F37)</f>
        <v>677.31999999999994</v>
      </c>
      <c r="H37" s="176">
        <v>17</v>
      </c>
      <c r="I37" s="176">
        <v>7</v>
      </c>
      <c r="J37" s="177">
        <v>0</v>
      </c>
      <c r="L37" s="176" t="s">
        <v>11</v>
      </c>
      <c r="M37" s="365">
        <v>10</v>
      </c>
      <c r="N37" s="365">
        <v>5</v>
      </c>
      <c r="O37" s="360">
        <f t="shared" ref="O37:O40" si="13">M37*$M$35+N37*$N$35</f>
        <v>1253.45</v>
      </c>
    </row>
    <row r="38" spans="1:15" ht="15" x14ac:dyDescent="0.2">
      <c r="A38" s="378">
        <v>2</v>
      </c>
      <c r="B38" s="580"/>
      <c r="C38" s="508">
        <f t="shared" ref="C38:J38" si="14">SUM(C35:C37)</f>
        <v>480</v>
      </c>
      <c r="D38" s="508">
        <f t="shared" si="14"/>
        <v>962.05</v>
      </c>
      <c r="E38" s="508">
        <f t="shared" si="14"/>
        <v>2009.31</v>
      </c>
      <c r="F38" s="508">
        <f t="shared" si="14"/>
        <v>169.31</v>
      </c>
      <c r="G38" s="508">
        <f t="shared" si="14"/>
        <v>3620.67</v>
      </c>
      <c r="H38" s="506">
        <f t="shared" si="14"/>
        <v>65</v>
      </c>
      <c r="I38" s="506">
        <f t="shared" si="14"/>
        <v>20</v>
      </c>
      <c r="J38" s="554">
        <f t="shared" si="14"/>
        <v>170</v>
      </c>
      <c r="L38" s="176" t="s">
        <v>12</v>
      </c>
      <c r="M38" s="365">
        <v>15</v>
      </c>
      <c r="N38" s="365">
        <v>2</v>
      </c>
      <c r="O38" s="360">
        <f t="shared" si="13"/>
        <v>1491.38</v>
      </c>
    </row>
    <row r="39" spans="1:15" ht="16" thickBot="1" x14ac:dyDescent="0.25">
      <c r="A39" s="376">
        <v>3</v>
      </c>
      <c r="B39" s="581"/>
      <c r="C39" s="537"/>
      <c r="D39" s="537"/>
      <c r="E39" s="537"/>
      <c r="F39" s="537"/>
      <c r="G39" s="537"/>
      <c r="H39" s="534"/>
      <c r="I39" s="534"/>
      <c r="J39" s="579"/>
      <c r="L39" s="176" t="s">
        <v>13</v>
      </c>
      <c r="M39" s="365">
        <v>23</v>
      </c>
      <c r="N39" s="365"/>
      <c r="O39" s="360">
        <f t="shared" si="13"/>
        <v>2070</v>
      </c>
    </row>
    <row r="40" spans="1:15" ht="15" x14ac:dyDescent="0.2">
      <c r="A40" s="378">
        <v>4</v>
      </c>
      <c r="B40" s="47">
        <f>B37+3</f>
        <v>44963</v>
      </c>
      <c r="C40" s="181">
        <v>50</v>
      </c>
      <c r="D40" s="182">
        <v>298.74</v>
      </c>
      <c r="E40" s="182">
        <v>760</v>
      </c>
      <c r="F40" s="182">
        <v>150</v>
      </c>
      <c r="G40" s="183">
        <f>SUM(C40:F40)</f>
        <v>1258.74</v>
      </c>
      <c r="H40" s="182">
        <v>26</v>
      </c>
      <c r="I40" s="182">
        <v>7</v>
      </c>
      <c r="J40" s="184">
        <v>150</v>
      </c>
      <c r="L40" s="176" t="s">
        <v>14</v>
      </c>
      <c r="M40" s="365"/>
      <c r="N40" s="365"/>
      <c r="O40" s="360">
        <f t="shared" si="13"/>
        <v>0</v>
      </c>
    </row>
    <row r="41" spans="1:15" ht="16" thickBot="1" x14ac:dyDescent="0.25">
      <c r="A41" s="376">
        <v>5</v>
      </c>
      <c r="B41" s="52">
        <f>B40+1</f>
        <v>44964</v>
      </c>
      <c r="C41" s="176">
        <v>50</v>
      </c>
      <c r="D41" s="176">
        <v>277.74</v>
      </c>
      <c r="E41" s="176">
        <v>1320</v>
      </c>
      <c r="F41" s="5">
        <v>0</v>
      </c>
      <c r="G41" s="186">
        <f>SUM(C41:F41)</f>
        <v>1647.74</v>
      </c>
      <c r="H41" s="176">
        <v>29</v>
      </c>
      <c r="I41" s="176">
        <v>6</v>
      </c>
      <c r="J41" s="177">
        <v>0</v>
      </c>
    </row>
    <row r="42" spans="1:15" ht="22" thickBot="1" x14ac:dyDescent="0.25">
      <c r="A42" s="378">
        <v>6</v>
      </c>
      <c r="B42" s="52">
        <f>B41+1</f>
        <v>44965</v>
      </c>
      <c r="C42" s="187">
        <v>50</v>
      </c>
      <c r="D42" s="176">
        <v>282.33999999999997</v>
      </c>
      <c r="E42" s="176">
        <v>520</v>
      </c>
      <c r="F42" s="176">
        <v>0</v>
      </c>
      <c r="G42" s="186">
        <f>SUM(C42:F42)</f>
        <v>852.33999999999992</v>
      </c>
      <c r="H42" s="176">
        <v>18</v>
      </c>
      <c r="I42" s="176">
        <v>7</v>
      </c>
      <c r="J42" s="177">
        <v>0</v>
      </c>
      <c r="L42" s="5"/>
      <c r="M42" s="613">
        <f>M43+N43</f>
        <v>62</v>
      </c>
      <c r="N42" s="614"/>
      <c r="O42" s="5"/>
    </row>
    <row r="43" spans="1:15" ht="16" thickBot="1" x14ac:dyDescent="0.25">
      <c r="A43" s="376">
        <v>7</v>
      </c>
      <c r="B43" s="52">
        <f>B42+1</f>
        <v>44966</v>
      </c>
      <c r="C43" s="187">
        <v>100</v>
      </c>
      <c r="D43" s="176">
        <v>41.41</v>
      </c>
      <c r="E43" s="176">
        <v>1230</v>
      </c>
      <c r="F43" s="176">
        <v>50</v>
      </c>
      <c r="G43" s="186">
        <f>SUM(C43:F43)</f>
        <v>1421.41</v>
      </c>
      <c r="H43" s="176">
        <v>25</v>
      </c>
      <c r="I43" s="176">
        <v>1</v>
      </c>
      <c r="J43" s="177">
        <v>50</v>
      </c>
      <c r="L43" s="5"/>
      <c r="M43" s="363">
        <f>SUM(M45:M49)</f>
        <v>49</v>
      </c>
      <c r="N43" s="363">
        <f>SUM(N45:N49)</f>
        <v>13</v>
      </c>
      <c r="O43" s="364">
        <f>SUM(O45:O49)</f>
        <v>5328.9699999999993</v>
      </c>
    </row>
    <row r="44" spans="1:15" ht="16" thickBot="1" x14ac:dyDescent="0.25">
      <c r="A44" s="378">
        <v>8</v>
      </c>
      <c r="B44" s="52">
        <f>B43+1</f>
        <v>44967</v>
      </c>
      <c r="C44" s="188">
        <v>230</v>
      </c>
      <c r="D44" s="189">
        <v>265.61</v>
      </c>
      <c r="E44" s="189">
        <v>690</v>
      </c>
      <c r="F44" s="189">
        <v>50</v>
      </c>
      <c r="G44" s="190">
        <f>SUM(C44:F44)</f>
        <v>1235.6100000000001</v>
      </c>
      <c r="H44" s="189">
        <v>21</v>
      </c>
      <c r="I44" s="189">
        <v>5</v>
      </c>
      <c r="J44" s="191">
        <v>50</v>
      </c>
      <c r="L44" s="374" t="s">
        <v>275</v>
      </c>
      <c r="M44" s="362">
        <v>90</v>
      </c>
      <c r="N44" s="362">
        <v>70.69</v>
      </c>
      <c r="O44" s="5"/>
    </row>
    <row r="45" spans="1:15" ht="15" x14ac:dyDescent="0.2">
      <c r="A45" s="376">
        <v>9</v>
      </c>
      <c r="B45" s="268"/>
      <c r="C45" s="560">
        <f t="shared" ref="C45:J45" si="15">SUM(C40:C44)</f>
        <v>480</v>
      </c>
      <c r="D45" s="560">
        <f t="shared" si="15"/>
        <v>1165.8399999999999</v>
      </c>
      <c r="E45" s="560">
        <f t="shared" si="15"/>
        <v>4520</v>
      </c>
      <c r="F45" s="560">
        <f t="shared" si="15"/>
        <v>250</v>
      </c>
      <c r="G45" s="560">
        <f t="shared" si="15"/>
        <v>6415.84</v>
      </c>
      <c r="H45" s="506">
        <f t="shared" si="15"/>
        <v>119</v>
      </c>
      <c r="I45" s="506">
        <f t="shared" si="15"/>
        <v>26</v>
      </c>
      <c r="J45" s="510">
        <f t="shared" si="15"/>
        <v>250</v>
      </c>
      <c r="L45" s="176" t="s">
        <v>10</v>
      </c>
      <c r="M45" s="380">
        <v>0</v>
      </c>
      <c r="N45" s="380">
        <v>0</v>
      </c>
      <c r="O45" s="360">
        <f>M45*$M$44+N45*$N$44</f>
        <v>0</v>
      </c>
    </row>
    <row r="46" spans="1:15" ht="16" thickBot="1" x14ac:dyDescent="0.25">
      <c r="A46" s="378">
        <v>10</v>
      </c>
      <c r="B46" s="269"/>
      <c r="C46" s="413"/>
      <c r="D46" s="413"/>
      <c r="E46" s="413"/>
      <c r="F46" s="413"/>
      <c r="G46" s="413"/>
      <c r="H46" s="507"/>
      <c r="I46" s="507"/>
      <c r="J46" s="511"/>
      <c r="L46" s="176" t="s">
        <v>11</v>
      </c>
      <c r="M46" s="365">
        <v>25</v>
      </c>
      <c r="N46" s="365">
        <v>6</v>
      </c>
      <c r="O46" s="360">
        <f>M46*$M$44+N46*$N$44</f>
        <v>2674.14</v>
      </c>
    </row>
    <row r="47" spans="1:15" ht="16" thickBot="1" x14ac:dyDescent="0.25">
      <c r="A47" s="376">
        <v>11</v>
      </c>
      <c r="B47" s="270">
        <f>B44+3</f>
        <v>44970</v>
      </c>
      <c r="C47" s="24">
        <v>169.31</v>
      </c>
      <c r="D47" s="24">
        <v>153.51</v>
      </c>
      <c r="E47" s="24">
        <v>1170</v>
      </c>
      <c r="F47" s="24">
        <v>0</v>
      </c>
      <c r="G47" s="190">
        <f>SUM(C47:F47)</f>
        <v>1492.82</v>
      </c>
      <c r="H47" s="6">
        <v>25</v>
      </c>
      <c r="I47" s="6">
        <v>3</v>
      </c>
      <c r="J47" s="7">
        <v>0</v>
      </c>
      <c r="L47" s="176" t="s">
        <v>12</v>
      </c>
      <c r="M47" s="365">
        <v>8</v>
      </c>
      <c r="N47" s="365">
        <v>0</v>
      </c>
      <c r="O47" s="360">
        <f>M47*$M$44+N47*$N$44</f>
        <v>720</v>
      </c>
    </row>
    <row r="48" spans="1:15" ht="16" thickBot="1" x14ac:dyDescent="0.25">
      <c r="A48" s="378">
        <v>12</v>
      </c>
      <c r="B48" s="61">
        <f>B47+1</f>
        <v>44971</v>
      </c>
      <c r="C48" s="187">
        <v>90</v>
      </c>
      <c r="D48" s="187">
        <v>112.1</v>
      </c>
      <c r="E48" s="187">
        <v>1290</v>
      </c>
      <c r="F48" s="187">
        <v>150</v>
      </c>
      <c r="G48" s="190">
        <f>SUM(C48:F48)</f>
        <v>1642.1</v>
      </c>
      <c r="H48" s="176">
        <v>27</v>
      </c>
      <c r="I48" s="176">
        <v>2</v>
      </c>
      <c r="J48" s="177">
        <v>150</v>
      </c>
      <c r="L48" s="176" t="s">
        <v>13</v>
      </c>
      <c r="M48" s="365">
        <v>16</v>
      </c>
      <c r="N48" s="365">
        <v>7</v>
      </c>
      <c r="O48" s="360">
        <f>M48*$M$44+N48*$N$44</f>
        <v>1934.83</v>
      </c>
    </row>
    <row r="49" spans="1:15" ht="16" thickBot="1" x14ac:dyDescent="0.25">
      <c r="A49" s="376">
        <v>13</v>
      </c>
      <c r="B49" s="61">
        <f>B48+1</f>
        <v>44972</v>
      </c>
      <c r="C49" s="187">
        <v>100</v>
      </c>
      <c r="D49" s="187">
        <v>231.31</v>
      </c>
      <c r="E49" s="187">
        <v>820</v>
      </c>
      <c r="F49" s="187">
        <v>0</v>
      </c>
      <c r="G49" s="190">
        <f>SUM(C49:F49)</f>
        <v>1151.31</v>
      </c>
      <c r="H49" s="176">
        <v>21</v>
      </c>
      <c r="I49" s="176">
        <v>5</v>
      </c>
      <c r="J49" s="177">
        <v>0</v>
      </c>
      <c r="L49" s="176" t="s">
        <v>14</v>
      </c>
      <c r="M49" s="365"/>
      <c r="N49" s="365"/>
      <c r="O49" s="360">
        <f>M49*$M$44+N49*$N$44</f>
        <v>0</v>
      </c>
    </row>
    <row r="50" spans="1:15" ht="16" thickBot="1" x14ac:dyDescent="0.25">
      <c r="A50" s="378">
        <v>14</v>
      </c>
      <c r="B50" s="61">
        <f>B49+1</f>
        <v>44973</v>
      </c>
      <c r="C50" s="187">
        <v>100</v>
      </c>
      <c r="D50" s="187">
        <v>265.61</v>
      </c>
      <c r="E50" s="187">
        <v>1258.6199999999999</v>
      </c>
      <c r="F50" s="187">
        <v>100</v>
      </c>
      <c r="G50" s="190">
        <f>SUM(C50:F50)</f>
        <v>1724.23</v>
      </c>
      <c r="H50" s="176">
        <v>30</v>
      </c>
      <c r="I50" s="176">
        <v>4</v>
      </c>
      <c r="J50" s="177">
        <v>100</v>
      </c>
    </row>
    <row r="51" spans="1:15" ht="22" thickBot="1" x14ac:dyDescent="0.25">
      <c r="A51" s="376">
        <v>15</v>
      </c>
      <c r="B51" s="271">
        <f>B50+1</f>
        <v>44974</v>
      </c>
      <c r="C51" s="187">
        <v>50</v>
      </c>
      <c r="D51" s="187">
        <v>194.92</v>
      </c>
      <c r="E51" s="187">
        <v>669.31</v>
      </c>
      <c r="F51" s="187">
        <v>0</v>
      </c>
      <c r="G51" s="190">
        <f>SUM(C51:F51)</f>
        <v>914.2299999999999</v>
      </c>
      <c r="H51" s="176">
        <v>20</v>
      </c>
      <c r="I51" s="176">
        <v>4</v>
      </c>
      <c r="J51" s="177">
        <v>0</v>
      </c>
      <c r="L51" s="5"/>
      <c r="M51" s="613">
        <f>M52+N52</f>
        <v>88</v>
      </c>
      <c r="N51" s="614"/>
      <c r="O51" s="5"/>
    </row>
    <row r="52" spans="1:15" ht="15" x14ac:dyDescent="0.2">
      <c r="A52" s="378">
        <v>16</v>
      </c>
      <c r="B52" s="268"/>
      <c r="C52" s="560">
        <f t="shared" ref="C52:J52" si="16">SUM(C47:C51)</f>
        <v>509.31</v>
      </c>
      <c r="D52" s="560">
        <f t="shared" si="16"/>
        <v>957.44999999999993</v>
      </c>
      <c r="E52" s="560">
        <f t="shared" si="16"/>
        <v>5207.93</v>
      </c>
      <c r="F52" s="560">
        <f t="shared" si="16"/>
        <v>250</v>
      </c>
      <c r="G52" s="560">
        <f t="shared" si="16"/>
        <v>6924.6899999999987</v>
      </c>
      <c r="H52" s="573">
        <f t="shared" si="16"/>
        <v>123</v>
      </c>
      <c r="I52" s="575">
        <f t="shared" si="16"/>
        <v>18</v>
      </c>
      <c r="J52" s="577">
        <f t="shared" si="16"/>
        <v>250</v>
      </c>
      <c r="L52" s="5"/>
      <c r="M52" s="363">
        <f>SUM(M55:M59)</f>
        <v>78</v>
      </c>
      <c r="N52" s="363">
        <f>SUM(N55:N59)</f>
        <v>10</v>
      </c>
      <c r="O52" s="364">
        <f>SUM(O54:O59)</f>
        <v>7738.2</v>
      </c>
    </row>
    <row r="53" spans="1:15" ht="16" thickBot="1" x14ac:dyDescent="0.25">
      <c r="A53" s="376">
        <v>17</v>
      </c>
      <c r="B53" s="269"/>
      <c r="C53" s="413"/>
      <c r="D53" s="413"/>
      <c r="E53" s="413"/>
      <c r="F53" s="413"/>
      <c r="G53" s="413"/>
      <c r="H53" s="574"/>
      <c r="I53" s="576"/>
      <c r="J53" s="578"/>
      <c r="L53" s="5"/>
      <c r="M53" s="5"/>
      <c r="N53" s="5"/>
      <c r="O53" s="5"/>
    </row>
    <row r="54" spans="1:15" ht="16" thickBot="1" x14ac:dyDescent="0.25">
      <c r="A54" s="378">
        <v>18</v>
      </c>
      <c r="B54" s="61">
        <f>B51+3</f>
        <v>44977</v>
      </c>
      <c r="C54" s="187">
        <v>0</v>
      </c>
      <c r="D54" s="187">
        <v>298.74</v>
      </c>
      <c r="E54" s="187">
        <v>570</v>
      </c>
      <c r="F54" s="187">
        <v>0</v>
      </c>
      <c r="G54" s="190">
        <f>SUM(C54:F54)</f>
        <v>868.74</v>
      </c>
      <c r="H54" s="176">
        <v>16</v>
      </c>
      <c r="I54" s="176">
        <v>7</v>
      </c>
      <c r="J54" s="177">
        <v>0</v>
      </c>
      <c r="L54" s="374" t="s">
        <v>255</v>
      </c>
      <c r="M54" s="359">
        <v>90</v>
      </c>
      <c r="N54" s="359">
        <v>71.819999999999993</v>
      </c>
      <c r="O54" s="5"/>
    </row>
    <row r="55" spans="1:15" ht="16" thickBot="1" x14ac:dyDescent="0.25">
      <c r="A55" s="376">
        <v>19</v>
      </c>
      <c r="B55" s="271">
        <f>B54+1</f>
        <v>44978</v>
      </c>
      <c r="C55" s="5">
        <v>0</v>
      </c>
      <c r="D55" s="187"/>
      <c r="E55" s="187">
        <v>620</v>
      </c>
      <c r="F55" s="187">
        <v>120</v>
      </c>
      <c r="G55" s="190">
        <f>SUM(C55:F55)</f>
        <v>740</v>
      </c>
      <c r="H55" s="176">
        <v>14</v>
      </c>
      <c r="I55" s="176">
        <v>0</v>
      </c>
      <c r="J55" s="177">
        <v>120</v>
      </c>
      <c r="L55" s="176" t="s">
        <v>10</v>
      </c>
      <c r="M55" s="176">
        <v>14</v>
      </c>
      <c r="N55" s="176">
        <v>2</v>
      </c>
      <c r="O55" s="360">
        <f>M55*$M$54+N55*$N$54</f>
        <v>1403.6399999999999</v>
      </c>
    </row>
    <row r="56" spans="1:15" ht="16" thickBot="1" x14ac:dyDescent="0.25">
      <c r="A56" s="378">
        <v>20</v>
      </c>
      <c r="B56" s="61">
        <f>B55+1</f>
        <v>44979</v>
      </c>
      <c r="C56" s="187">
        <v>270</v>
      </c>
      <c r="D56" s="9">
        <v>160.62</v>
      </c>
      <c r="E56" s="9">
        <v>450</v>
      </c>
      <c r="F56" s="9">
        <v>0</v>
      </c>
      <c r="G56" s="190">
        <f>SUM(C56:F56)</f>
        <v>880.62</v>
      </c>
      <c r="H56" s="5">
        <v>18</v>
      </c>
      <c r="I56" s="6">
        <v>4</v>
      </c>
      <c r="J56" s="7">
        <v>0</v>
      </c>
      <c r="L56" s="176" t="s">
        <v>11</v>
      </c>
      <c r="M56" s="381">
        <v>9</v>
      </c>
      <c r="N56" s="381">
        <v>0</v>
      </c>
      <c r="O56" s="360">
        <f t="shared" ref="O56:O59" si="17">M56*$M$54+N56*$N$54</f>
        <v>810</v>
      </c>
    </row>
    <row r="57" spans="1:15" ht="16" thickBot="1" x14ac:dyDescent="0.25">
      <c r="A57" s="376">
        <v>21</v>
      </c>
      <c r="B57" s="61">
        <f>B56+1</f>
        <v>44980</v>
      </c>
      <c r="C57" s="6">
        <v>119.31</v>
      </c>
      <c r="D57" s="6">
        <v>377.71</v>
      </c>
      <c r="E57" s="6">
        <v>1170</v>
      </c>
      <c r="F57" s="6">
        <v>100</v>
      </c>
      <c r="G57" s="190">
        <f>SUM(C57:F57)</f>
        <v>1767.02</v>
      </c>
      <c r="H57" s="6">
        <v>28</v>
      </c>
      <c r="I57" s="6">
        <v>7</v>
      </c>
      <c r="J57" s="7">
        <v>100</v>
      </c>
      <c r="L57" s="176" t="s">
        <v>12</v>
      </c>
      <c r="M57" s="381">
        <v>21</v>
      </c>
      <c r="N57" s="381">
        <v>3</v>
      </c>
      <c r="O57" s="360">
        <f t="shared" si="17"/>
        <v>2105.46</v>
      </c>
    </row>
    <row r="58" spans="1:15" ht="16" thickBot="1" x14ac:dyDescent="0.25">
      <c r="A58" s="378">
        <v>22</v>
      </c>
      <c r="B58" s="61">
        <f>B57+1</f>
        <v>44981</v>
      </c>
      <c r="C58" s="42"/>
      <c r="D58" s="42"/>
      <c r="E58" s="42"/>
      <c r="F58" s="42"/>
      <c r="G58" s="353">
        <f>SUM(C58:F58)</f>
        <v>0</v>
      </c>
      <c r="H58" s="79"/>
      <c r="I58" s="79"/>
      <c r="J58" s="79" t="s">
        <v>265</v>
      </c>
      <c r="L58" s="176" t="s">
        <v>13</v>
      </c>
      <c r="M58" s="381">
        <v>22</v>
      </c>
      <c r="N58" s="381">
        <v>1</v>
      </c>
      <c r="O58" s="360">
        <f t="shared" si="17"/>
        <v>2051.8200000000002</v>
      </c>
    </row>
    <row r="59" spans="1:15" ht="15" x14ac:dyDescent="0.2">
      <c r="A59" s="376">
        <v>23</v>
      </c>
      <c r="B59" s="268" t="s">
        <v>9</v>
      </c>
      <c r="C59" s="560">
        <f>SUM(C54:C58)</f>
        <v>389.31</v>
      </c>
      <c r="D59" s="560">
        <f t="shared" ref="D59:F59" si="18">SUM(D54:D58)</f>
        <v>837.06999999999994</v>
      </c>
      <c r="E59" s="560">
        <f t="shared" si="18"/>
        <v>2810</v>
      </c>
      <c r="F59" s="560">
        <f t="shared" si="18"/>
        <v>220</v>
      </c>
      <c r="G59" s="560">
        <f>SUM(G54:G58)</f>
        <v>4256.38</v>
      </c>
      <c r="H59" s="506">
        <f>SUM(H54:H58)</f>
        <v>76</v>
      </c>
      <c r="I59" s="506">
        <f>SUM(I54:I58)</f>
        <v>18</v>
      </c>
      <c r="J59" s="510">
        <f>SUM(J54:J58)</f>
        <v>220</v>
      </c>
      <c r="L59" s="176" t="s">
        <v>14</v>
      </c>
      <c r="M59" s="381">
        <v>12</v>
      </c>
      <c r="N59" s="381">
        <v>4</v>
      </c>
      <c r="O59" s="360">
        <f t="shared" si="17"/>
        <v>1367.28</v>
      </c>
    </row>
    <row r="60" spans="1:15" ht="16" thickBot="1" x14ac:dyDescent="0.25">
      <c r="A60" s="378">
        <v>24</v>
      </c>
      <c r="B60" s="269"/>
      <c r="C60" s="413"/>
      <c r="D60" s="413"/>
      <c r="E60" s="413"/>
      <c r="F60" s="413"/>
      <c r="G60" s="413"/>
      <c r="H60" s="507"/>
      <c r="I60" s="507"/>
      <c r="J60" s="511"/>
    </row>
    <row r="61" spans="1:15" ht="22" thickBot="1" x14ac:dyDescent="0.25">
      <c r="A61" s="376">
        <v>25</v>
      </c>
      <c r="B61" s="61">
        <f>B58+3</f>
        <v>44984</v>
      </c>
      <c r="C61" s="187">
        <v>220</v>
      </c>
      <c r="D61" s="187">
        <v>265.61</v>
      </c>
      <c r="E61" s="187">
        <v>979.31</v>
      </c>
      <c r="F61" s="187">
        <v>50</v>
      </c>
      <c r="G61" s="190">
        <f>SUM(C61:F61)</f>
        <v>1514.92</v>
      </c>
      <c r="H61" s="176">
        <v>26</v>
      </c>
      <c r="I61" s="176">
        <v>5</v>
      </c>
      <c r="J61" s="177">
        <v>50</v>
      </c>
      <c r="L61" s="5"/>
      <c r="M61" s="613">
        <f>M62+N62</f>
        <v>72</v>
      </c>
      <c r="N61" s="614"/>
      <c r="O61" s="5"/>
    </row>
    <row r="62" spans="1:15" ht="16" thickBot="1" x14ac:dyDescent="0.25">
      <c r="A62" s="378">
        <v>26</v>
      </c>
      <c r="B62" s="271">
        <f>B61+1</f>
        <v>44985</v>
      </c>
      <c r="C62" s="187">
        <v>100</v>
      </c>
      <c r="D62" s="187">
        <v>194.92</v>
      </c>
      <c r="E62" s="187">
        <v>469.31</v>
      </c>
      <c r="F62" s="187">
        <v>50</v>
      </c>
      <c r="G62" s="190">
        <f>SUM(C62:F62)</f>
        <v>814.23</v>
      </c>
      <c r="H62" s="176">
        <v>14</v>
      </c>
      <c r="I62" s="176">
        <v>4</v>
      </c>
      <c r="J62" s="177">
        <v>50</v>
      </c>
      <c r="L62" s="5"/>
      <c r="M62" s="363">
        <f>SUM(M65:M69)</f>
        <v>63</v>
      </c>
      <c r="N62" s="363">
        <f>SUM(N65:N69)</f>
        <v>9</v>
      </c>
      <c r="O62" s="364">
        <f>SUM(O64:O69)</f>
        <v>6316.38</v>
      </c>
    </row>
    <row r="63" spans="1:15" ht="16" thickBot="1" x14ac:dyDescent="0.25">
      <c r="A63" s="376">
        <v>27</v>
      </c>
      <c r="B63" s="268" t="s">
        <v>9</v>
      </c>
      <c r="C63" s="560">
        <f>SUM(C61:C62)</f>
        <v>320</v>
      </c>
      <c r="D63" s="560">
        <f t="shared" ref="D63:F63" si="19">SUM(D61:D62)</f>
        <v>460.53</v>
      </c>
      <c r="E63" s="560">
        <f t="shared" si="19"/>
        <v>1448.62</v>
      </c>
      <c r="F63" s="560">
        <f t="shared" si="19"/>
        <v>100</v>
      </c>
      <c r="G63" s="560">
        <f>SUM(G61:G62)</f>
        <v>2329.15</v>
      </c>
      <c r="H63" s="506">
        <f>SUM(H61:H62)</f>
        <v>40</v>
      </c>
      <c r="I63" s="506">
        <f>SUM(I61:I62)</f>
        <v>9</v>
      </c>
      <c r="J63" s="510">
        <f>SUM(J61:J62)</f>
        <v>100</v>
      </c>
      <c r="L63" s="5"/>
      <c r="M63" s="5"/>
      <c r="N63" s="5"/>
      <c r="O63" s="5"/>
    </row>
    <row r="64" spans="1:15" ht="16" thickBot="1" x14ac:dyDescent="0.25">
      <c r="A64" s="378">
        <v>28</v>
      </c>
      <c r="B64" s="269"/>
      <c r="C64" s="413"/>
      <c r="D64" s="413"/>
      <c r="E64" s="413"/>
      <c r="F64" s="413"/>
      <c r="G64" s="413"/>
      <c r="H64" s="507"/>
      <c r="I64" s="507"/>
      <c r="J64" s="511"/>
      <c r="L64" s="374" t="s">
        <v>256</v>
      </c>
      <c r="M64" s="359">
        <v>90</v>
      </c>
      <c r="N64" s="359">
        <v>71.819999999999993</v>
      </c>
      <c r="O64" s="5"/>
    </row>
    <row r="65" spans="1:15" ht="15" x14ac:dyDescent="0.2">
      <c r="A65" s="376">
        <v>1</v>
      </c>
      <c r="B65" s="377">
        <v>44986</v>
      </c>
      <c r="C65" s="176">
        <v>50</v>
      </c>
      <c r="D65" s="176">
        <v>310.58999999999997</v>
      </c>
      <c r="E65" s="176">
        <v>389.31</v>
      </c>
      <c r="F65" s="176">
        <v>0</v>
      </c>
      <c r="G65" s="8">
        <f>SUM(C65:F65)</f>
        <v>749.9</v>
      </c>
      <c r="H65" s="176">
        <v>14</v>
      </c>
      <c r="I65" s="176">
        <v>6</v>
      </c>
      <c r="J65" s="177">
        <v>0</v>
      </c>
      <c r="L65" s="176" t="s">
        <v>10</v>
      </c>
      <c r="M65" s="176">
        <v>16</v>
      </c>
      <c r="N65" s="176">
        <v>6</v>
      </c>
      <c r="O65" s="360">
        <f>M65*$M$64+N65*$N$64</f>
        <v>1870.92</v>
      </c>
    </row>
    <row r="66" spans="1:15" ht="15" x14ac:dyDescent="0.2">
      <c r="A66" s="378">
        <v>2</v>
      </c>
      <c r="B66" s="377">
        <f t="shared" ref="B66:B67" si="20">B65+1</f>
        <v>44987</v>
      </c>
      <c r="C66" s="176">
        <v>120</v>
      </c>
      <c r="D66" s="176">
        <v>348.43</v>
      </c>
      <c r="E66" s="176">
        <v>898.62</v>
      </c>
      <c r="F66" s="176">
        <v>100</v>
      </c>
      <c r="G66" s="8">
        <f>SUM(C66:F66)</f>
        <v>1467.05</v>
      </c>
      <c r="H66" s="176">
        <v>26</v>
      </c>
      <c r="I66" s="176">
        <v>7</v>
      </c>
      <c r="J66" s="176">
        <v>100</v>
      </c>
      <c r="L66" s="176" t="s">
        <v>11</v>
      </c>
      <c r="M66" s="176">
        <v>16</v>
      </c>
      <c r="N66" s="176">
        <v>0</v>
      </c>
      <c r="O66" s="360">
        <f t="shared" ref="O66:O69" si="21">M66*$M$64+N66*$N$64</f>
        <v>1440</v>
      </c>
    </row>
    <row r="67" spans="1:15" ht="16" thickBot="1" x14ac:dyDescent="0.25">
      <c r="A67" s="378">
        <v>3</v>
      </c>
      <c r="B67" s="377">
        <f t="shared" si="20"/>
        <v>44988</v>
      </c>
      <c r="C67" s="176">
        <v>100</v>
      </c>
      <c r="D67" s="176">
        <v>182.79</v>
      </c>
      <c r="E67" s="176">
        <v>870</v>
      </c>
      <c r="F67" s="176">
        <v>190</v>
      </c>
      <c r="G67" s="8">
        <f>SUM(C67:F67)</f>
        <v>1342.79</v>
      </c>
      <c r="H67" s="176">
        <v>24</v>
      </c>
      <c r="I67" s="176">
        <v>3</v>
      </c>
      <c r="J67" s="176">
        <v>190</v>
      </c>
      <c r="L67" s="176" t="s">
        <v>12</v>
      </c>
      <c r="M67" s="176">
        <v>13</v>
      </c>
      <c r="N67" s="176">
        <v>3</v>
      </c>
      <c r="O67" s="360">
        <f t="shared" si="21"/>
        <v>1385.46</v>
      </c>
    </row>
    <row r="68" spans="1:15" ht="15" x14ac:dyDescent="0.2">
      <c r="A68" s="376">
        <v>4</v>
      </c>
      <c r="B68" s="580"/>
      <c r="C68" s="508">
        <f t="shared" ref="C68:J68" si="22">SUM(C65:C67)</f>
        <v>270</v>
      </c>
      <c r="D68" s="508">
        <f t="shared" si="22"/>
        <v>841.81</v>
      </c>
      <c r="E68" s="508">
        <f t="shared" si="22"/>
        <v>2157.9300000000003</v>
      </c>
      <c r="F68" s="508">
        <f t="shared" si="22"/>
        <v>290</v>
      </c>
      <c r="G68" s="508">
        <f t="shared" si="22"/>
        <v>3559.74</v>
      </c>
      <c r="H68" s="506">
        <f t="shared" si="22"/>
        <v>64</v>
      </c>
      <c r="I68" s="506">
        <f t="shared" si="22"/>
        <v>16</v>
      </c>
      <c r="J68" s="510">
        <f t="shared" si="22"/>
        <v>290</v>
      </c>
      <c r="L68" s="176" t="s">
        <v>13</v>
      </c>
      <c r="M68" s="176">
        <v>18</v>
      </c>
      <c r="N68" s="176">
        <v>0</v>
      </c>
      <c r="O68" s="360">
        <f t="shared" si="21"/>
        <v>1620</v>
      </c>
    </row>
    <row r="69" spans="1:15" ht="16" thickBot="1" x14ac:dyDescent="0.25">
      <c r="A69" s="378">
        <v>5</v>
      </c>
      <c r="B69" s="581"/>
      <c r="C69" s="537"/>
      <c r="D69" s="537"/>
      <c r="E69" s="537"/>
      <c r="F69" s="537"/>
      <c r="G69" s="509"/>
      <c r="H69" s="534"/>
      <c r="I69" s="534"/>
      <c r="J69" s="551"/>
      <c r="L69" s="176" t="s">
        <v>14</v>
      </c>
      <c r="M69" s="176"/>
      <c r="N69" s="176"/>
      <c r="O69" s="360">
        <f t="shared" si="21"/>
        <v>0</v>
      </c>
    </row>
    <row r="70" spans="1:15" ht="16" thickBot="1" x14ac:dyDescent="0.25">
      <c r="A70" s="378">
        <v>6</v>
      </c>
      <c r="B70" s="47">
        <f>B67+3</f>
        <v>44991</v>
      </c>
      <c r="C70" s="181">
        <v>50</v>
      </c>
      <c r="D70" s="182">
        <v>41.41</v>
      </c>
      <c r="E70" s="182">
        <v>470</v>
      </c>
      <c r="F70" s="182">
        <v>140</v>
      </c>
      <c r="G70" s="8">
        <f>SUM(C70:F70)</f>
        <v>701.41</v>
      </c>
      <c r="H70" s="182">
        <v>13</v>
      </c>
      <c r="I70" s="182">
        <v>1</v>
      </c>
      <c r="J70" s="184">
        <v>140</v>
      </c>
      <c r="L70" s="12"/>
      <c r="M70" s="5"/>
      <c r="N70" s="5"/>
      <c r="O70" s="5"/>
    </row>
    <row r="71" spans="1:15" ht="22" thickBot="1" x14ac:dyDescent="0.25">
      <c r="A71" s="376">
        <v>7</v>
      </c>
      <c r="B71" s="52">
        <f>B70+1</f>
        <v>44992</v>
      </c>
      <c r="C71" s="187">
        <v>0</v>
      </c>
      <c r="D71" s="176">
        <v>124.23</v>
      </c>
      <c r="E71" s="176">
        <v>370</v>
      </c>
      <c r="F71" s="176">
        <v>250</v>
      </c>
      <c r="G71" s="8">
        <f>SUM(C71:F71)</f>
        <v>744.23</v>
      </c>
      <c r="H71" s="176">
        <v>16</v>
      </c>
      <c r="I71" s="176">
        <v>3</v>
      </c>
      <c r="J71" s="177">
        <v>250</v>
      </c>
      <c r="L71" s="5"/>
      <c r="M71" s="613">
        <f>M72+N72</f>
        <v>15</v>
      </c>
      <c r="N71" s="614"/>
      <c r="O71" s="5"/>
    </row>
    <row r="72" spans="1:15" ht="16" thickBot="1" x14ac:dyDescent="0.25">
      <c r="A72" s="378">
        <v>8</v>
      </c>
      <c r="B72" s="52">
        <f>B71+1</f>
        <v>44993</v>
      </c>
      <c r="C72" s="187">
        <v>250</v>
      </c>
      <c r="D72" s="176">
        <v>119.21</v>
      </c>
      <c r="E72" s="176">
        <v>400</v>
      </c>
      <c r="F72" s="176">
        <v>150</v>
      </c>
      <c r="G72" s="8">
        <f>SUM(C72:F72)</f>
        <v>919.21</v>
      </c>
      <c r="H72" s="176">
        <v>19</v>
      </c>
      <c r="I72" s="176">
        <v>3</v>
      </c>
      <c r="J72" s="177">
        <v>150</v>
      </c>
      <c r="L72" s="5"/>
      <c r="M72" s="366">
        <f>SUM(M75:M79)</f>
        <v>12</v>
      </c>
      <c r="N72" s="366">
        <f>SUM(N75:N79)</f>
        <v>3</v>
      </c>
      <c r="O72" s="367">
        <f>SUM(O75:O79)</f>
        <v>1295.46</v>
      </c>
    </row>
    <row r="73" spans="1:15" ht="16" thickBot="1" x14ac:dyDescent="0.25">
      <c r="A73" s="378">
        <v>9</v>
      </c>
      <c r="B73" s="52">
        <f>B72+1</f>
        <v>44994</v>
      </c>
      <c r="C73" s="187">
        <v>180</v>
      </c>
      <c r="D73" s="176">
        <v>582.25</v>
      </c>
      <c r="E73" s="176">
        <v>739.31</v>
      </c>
      <c r="F73" s="176">
        <v>50</v>
      </c>
      <c r="G73" s="8">
        <f>SUM(C73:F73)</f>
        <v>1551.56</v>
      </c>
      <c r="H73" s="176">
        <v>27</v>
      </c>
      <c r="I73" s="176">
        <v>12</v>
      </c>
      <c r="J73" s="177">
        <v>60</v>
      </c>
      <c r="L73" s="5"/>
      <c r="M73" s="5"/>
      <c r="N73" s="5"/>
      <c r="O73" s="5"/>
    </row>
    <row r="74" spans="1:15" ht="16" thickBot="1" x14ac:dyDescent="0.25">
      <c r="A74" s="376">
        <v>10</v>
      </c>
      <c r="B74" s="52">
        <f>B73+1</f>
        <v>44995</v>
      </c>
      <c r="C74" s="187">
        <v>0</v>
      </c>
      <c r="D74" s="176">
        <v>307.02</v>
      </c>
      <c r="E74" s="176">
        <v>950</v>
      </c>
      <c r="F74" s="176">
        <v>0</v>
      </c>
      <c r="G74" s="8">
        <f>SUM(C74:F74)</f>
        <v>1257.02</v>
      </c>
      <c r="H74" s="176">
        <v>21</v>
      </c>
      <c r="I74" s="176">
        <v>6</v>
      </c>
      <c r="J74" s="177">
        <v>0</v>
      </c>
      <c r="L74" s="375" t="s">
        <v>263</v>
      </c>
      <c r="M74" s="368">
        <v>90</v>
      </c>
      <c r="N74" s="368">
        <v>71.819999999999993</v>
      </c>
      <c r="O74" s="176"/>
    </row>
    <row r="75" spans="1:15" ht="15" x14ac:dyDescent="0.2">
      <c r="A75" s="378">
        <v>11</v>
      </c>
      <c r="B75" s="580"/>
      <c r="C75" s="418">
        <f>SUM(C70:C74)</f>
        <v>480</v>
      </c>
      <c r="D75" s="418">
        <f t="shared" ref="D75:I75" si="23">SUM(D70:D74)</f>
        <v>1174.1199999999999</v>
      </c>
      <c r="E75" s="418">
        <f t="shared" si="23"/>
        <v>2929.31</v>
      </c>
      <c r="F75" s="418">
        <f t="shared" si="23"/>
        <v>590</v>
      </c>
      <c r="G75" s="427">
        <f t="shared" si="23"/>
        <v>5173.43</v>
      </c>
      <c r="H75" s="419">
        <f t="shared" si="23"/>
        <v>96</v>
      </c>
      <c r="I75" s="419">
        <f t="shared" si="23"/>
        <v>25</v>
      </c>
      <c r="J75" s="418">
        <f>SUM(J70:J74)</f>
        <v>600</v>
      </c>
      <c r="L75" s="176" t="s">
        <v>10</v>
      </c>
      <c r="M75" s="176">
        <v>12</v>
      </c>
      <c r="N75" s="176">
        <v>3</v>
      </c>
      <c r="O75" s="369">
        <f>M75*M74+N75*N74</f>
        <v>1295.46</v>
      </c>
    </row>
    <row r="76" spans="1:15" ht="16" thickBot="1" x14ac:dyDescent="0.25">
      <c r="A76" s="378">
        <v>12</v>
      </c>
      <c r="B76" s="585"/>
      <c r="C76" s="509"/>
      <c r="D76" s="509"/>
      <c r="E76" s="509"/>
      <c r="F76" s="509"/>
      <c r="G76" s="428"/>
      <c r="H76" s="559"/>
      <c r="I76" s="559"/>
      <c r="J76" s="509"/>
      <c r="L76" s="6" t="s">
        <v>11</v>
      </c>
      <c r="M76" s="178"/>
      <c r="N76" s="178"/>
      <c r="O76" s="370">
        <f>M76*$D$46+N76*$E$46</f>
        <v>0</v>
      </c>
    </row>
    <row r="77" spans="1:15" ht="15" x14ac:dyDescent="0.2">
      <c r="A77" s="376">
        <v>13</v>
      </c>
      <c r="B77" s="180">
        <f>B74+3</f>
        <v>44998</v>
      </c>
      <c r="C77" s="181">
        <v>120</v>
      </c>
      <c r="D77" s="182">
        <v>383.45</v>
      </c>
      <c r="E77" s="182">
        <v>1118.6199999999999</v>
      </c>
      <c r="F77" s="182">
        <v>67</v>
      </c>
      <c r="G77" s="8">
        <f>SUM(C77:F77)</f>
        <v>1689.07</v>
      </c>
      <c r="H77" s="182">
        <v>28</v>
      </c>
      <c r="I77" s="182">
        <v>6</v>
      </c>
      <c r="J77" s="184">
        <v>60</v>
      </c>
      <c r="L77" s="6" t="s">
        <v>12</v>
      </c>
      <c r="M77" s="178"/>
      <c r="N77" s="178"/>
      <c r="O77" s="370">
        <f>M77*$D$46+N77*$E$46</f>
        <v>0</v>
      </c>
    </row>
    <row r="78" spans="1:15" ht="15" x14ac:dyDescent="0.2">
      <c r="A78" s="378">
        <v>14</v>
      </c>
      <c r="B78" s="180">
        <f>B77+1</f>
        <v>44999</v>
      </c>
      <c r="C78" s="187">
        <v>150</v>
      </c>
      <c r="D78" s="176">
        <v>41.41</v>
      </c>
      <c r="E78" s="176">
        <v>710</v>
      </c>
      <c r="F78" s="176">
        <v>0</v>
      </c>
      <c r="G78" s="8">
        <f t="shared" ref="G78:G80" si="24">SUM(C78:F78)</f>
        <v>901.41</v>
      </c>
      <c r="H78" s="176">
        <v>15</v>
      </c>
      <c r="I78" s="176">
        <v>1</v>
      </c>
      <c r="J78" s="177">
        <v>0</v>
      </c>
      <c r="L78" s="6" t="s">
        <v>13</v>
      </c>
      <c r="M78" s="178"/>
      <c r="N78" s="178"/>
      <c r="O78" s="370">
        <f>M78*$D$46+N78*$E$46</f>
        <v>0</v>
      </c>
    </row>
    <row r="79" spans="1:15" ht="15" x14ac:dyDescent="0.2">
      <c r="A79" s="378">
        <v>15</v>
      </c>
      <c r="B79" s="180">
        <f t="shared" ref="B79:B80" si="25">B78+1</f>
        <v>45000</v>
      </c>
      <c r="C79" s="187">
        <v>0</v>
      </c>
      <c r="D79" s="176">
        <v>382.31</v>
      </c>
      <c r="E79" s="176">
        <v>489.31</v>
      </c>
      <c r="F79" s="176">
        <v>0</v>
      </c>
      <c r="G79" s="8">
        <f t="shared" si="24"/>
        <v>871.62</v>
      </c>
      <c r="H79" s="176">
        <v>17</v>
      </c>
      <c r="I79" s="176">
        <v>8</v>
      </c>
      <c r="J79" s="177">
        <v>0</v>
      </c>
      <c r="L79" s="6" t="s">
        <v>14</v>
      </c>
      <c r="M79" s="176"/>
      <c r="N79" s="176"/>
      <c r="O79" s="369">
        <f>M79*$D$46+N79*$E$46</f>
        <v>0</v>
      </c>
    </row>
    <row r="80" spans="1:15" ht="16" thickBot="1" x14ac:dyDescent="0.25">
      <c r="A80" s="376">
        <v>16</v>
      </c>
      <c r="B80" s="180">
        <f t="shared" si="25"/>
        <v>45001</v>
      </c>
      <c r="C80" s="187">
        <v>180</v>
      </c>
      <c r="D80" s="176">
        <v>406.99</v>
      </c>
      <c r="E80" s="176">
        <v>668.62</v>
      </c>
      <c r="F80" s="176">
        <v>150</v>
      </c>
      <c r="G80" s="8">
        <f t="shared" si="24"/>
        <v>1405.6100000000001</v>
      </c>
      <c r="H80" s="176">
        <v>25</v>
      </c>
      <c r="I80" s="176">
        <v>7</v>
      </c>
      <c r="J80" s="177">
        <v>150</v>
      </c>
    </row>
    <row r="81" spans="1:15" ht="22" thickBot="1" x14ac:dyDescent="0.25">
      <c r="A81" s="378">
        <v>17</v>
      </c>
      <c r="B81" s="180">
        <f>B80+1</f>
        <v>45002</v>
      </c>
      <c r="C81" s="187">
        <v>140</v>
      </c>
      <c r="D81" s="176">
        <v>236.33</v>
      </c>
      <c r="E81" s="176">
        <v>899.31</v>
      </c>
      <c r="F81" s="176">
        <v>150</v>
      </c>
      <c r="G81" s="8">
        <f>SUM(C81:F81)</f>
        <v>1425.6399999999999</v>
      </c>
      <c r="H81" s="176">
        <v>24</v>
      </c>
      <c r="I81" s="176">
        <v>5</v>
      </c>
      <c r="J81" s="177">
        <v>150</v>
      </c>
      <c r="L81" s="12"/>
      <c r="M81" s="613">
        <f>M82+N82</f>
        <v>72</v>
      </c>
      <c r="N81" s="614"/>
      <c r="O81" s="5"/>
    </row>
    <row r="82" spans="1:15" ht="16" thickBot="1" x14ac:dyDescent="0.25">
      <c r="A82" s="378">
        <v>18</v>
      </c>
      <c r="B82" s="580"/>
      <c r="C82" s="418">
        <f t="shared" ref="C82:J82" si="26">SUM(C77:C81)</f>
        <v>590</v>
      </c>
      <c r="D82" s="418">
        <f t="shared" si="26"/>
        <v>1450.49</v>
      </c>
      <c r="E82" s="418">
        <f t="shared" si="26"/>
        <v>3885.8599999999997</v>
      </c>
      <c r="F82" s="418">
        <f t="shared" si="26"/>
        <v>367</v>
      </c>
      <c r="G82" s="427">
        <f t="shared" si="26"/>
        <v>6293.35</v>
      </c>
      <c r="H82" s="421">
        <f t="shared" si="26"/>
        <v>109</v>
      </c>
      <c r="I82" s="421">
        <f t="shared" si="26"/>
        <v>27</v>
      </c>
      <c r="J82" s="418">
        <f t="shared" si="26"/>
        <v>360</v>
      </c>
      <c r="L82" s="12"/>
      <c r="M82" s="357">
        <f>SUM(M84:M88)</f>
        <v>62</v>
      </c>
      <c r="N82" s="357">
        <f>SUM(N84:N88)</f>
        <v>10</v>
      </c>
      <c r="O82" s="385">
        <f>SUM(O84:O88)</f>
        <v>6298.2</v>
      </c>
    </row>
    <row r="83" spans="1:15" ht="16" thickBot="1" x14ac:dyDescent="0.25">
      <c r="A83" s="376">
        <v>19</v>
      </c>
      <c r="B83" s="585"/>
      <c r="C83" s="537"/>
      <c r="D83" s="537"/>
      <c r="E83" s="537"/>
      <c r="F83" s="537"/>
      <c r="G83" s="428"/>
      <c r="H83" s="533"/>
      <c r="I83" s="533"/>
      <c r="J83" s="537"/>
      <c r="L83" s="375" t="s">
        <v>274</v>
      </c>
      <c r="M83" s="372">
        <v>90</v>
      </c>
      <c r="N83" s="372">
        <v>71.819999999999993</v>
      </c>
      <c r="O83" s="5"/>
    </row>
    <row r="84" spans="1:15" ht="15" x14ac:dyDescent="0.2">
      <c r="A84" s="378">
        <v>20</v>
      </c>
      <c r="B84" s="174">
        <f>B81+3</f>
        <v>45005</v>
      </c>
      <c r="C84" s="181">
        <v>50</v>
      </c>
      <c r="D84" s="182">
        <v>82.82</v>
      </c>
      <c r="E84" s="182">
        <v>790</v>
      </c>
      <c r="F84" s="182">
        <v>0</v>
      </c>
      <c r="G84" s="8">
        <f>SUM(C84:F84)</f>
        <v>922.81999999999994</v>
      </c>
      <c r="H84" s="182">
        <v>17</v>
      </c>
      <c r="I84" s="182">
        <v>2</v>
      </c>
      <c r="J84" s="184">
        <v>0</v>
      </c>
      <c r="L84" s="176" t="s">
        <v>10</v>
      </c>
      <c r="M84" s="291">
        <v>8</v>
      </c>
      <c r="N84" s="291">
        <v>2</v>
      </c>
      <c r="O84" s="360">
        <f>M84*$M$83+N84*$N$83</f>
        <v>863.64</v>
      </c>
    </row>
    <row r="85" spans="1:15" ht="15" x14ac:dyDescent="0.2">
      <c r="A85" s="378">
        <v>21</v>
      </c>
      <c r="B85" s="174">
        <f>B84+1</f>
        <v>45006</v>
      </c>
      <c r="C85" s="187">
        <v>0</v>
      </c>
      <c r="D85" s="176">
        <v>254.92</v>
      </c>
      <c r="E85" s="176">
        <v>780</v>
      </c>
      <c r="F85" s="176">
        <v>0</v>
      </c>
      <c r="G85" s="8">
        <f t="shared" ref="G85:G88" si="27">SUM(C85:F85)</f>
        <v>1034.92</v>
      </c>
      <c r="H85" s="176">
        <v>20</v>
      </c>
      <c r="I85" s="176">
        <v>6</v>
      </c>
      <c r="J85" s="177">
        <v>0</v>
      </c>
      <c r="L85" s="6" t="s">
        <v>11</v>
      </c>
      <c r="M85" s="9">
        <v>24</v>
      </c>
      <c r="N85" s="9">
        <v>2</v>
      </c>
      <c r="O85" s="360">
        <f t="shared" ref="O85:O88" si="28">M85*$M$83+N85*$N$83</f>
        <v>2303.64</v>
      </c>
    </row>
    <row r="86" spans="1:15" ht="15" x14ac:dyDescent="0.2">
      <c r="A86" s="376">
        <v>22</v>
      </c>
      <c r="B86" s="174">
        <f>B85+1</f>
        <v>45007</v>
      </c>
      <c r="C86" s="187">
        <v>320</v>
      </c>
      <c r="D86" s="176">
        <v>282.33999999999997</v>
      </c>
      <c r="E86" s="176">
        <v>590</v>
      </c>
      <c r="F86" s="176">
        <v>0</v>
      </c>
      <c r="G86" s="8">
        <f t="shared" si="27"/>
        <v>1192.3399999999999</v>
      </c>
      <c r="H86" s="176">
        <v>24</v>
      </c>
      <c r="I86" s="176">
        <v>7</v>
      </c>
      <c r="J86" s="177">
        <v>0</v>
      </c>
      <c r="L86" s="6" t="s">
        <v>12</v>
      </c>
      <c r="M86" s="9">
        <v>17</v>
      </c>
      <c r="N86" s="9">
        <v>3</v>
      </c>
      <c r="O86" s="360">
        <f t="shared" si="28"/>
        <v>1745.46</v>
      </c>
    </row>
    <row r="87" spans="1:15" ht="15" x14ac:dyDescent="0.2">
      <c r="A87" s="378">
        <v>23</v>
      </c>
      <c r="B87" s="174">
        <f>B86+1</f>
        <v>45008</v>
      </c>
      <c r="C87" s="187">
        <v>220</v>
      </c>
      <c r="D87" s="176">
        <v>211.64</v>
      </c>
      <c r="E87" s="176">
        <v>1470</v>
      </c>
      <c r="F87" s="176">
        <v>0</v>
      </c>
      <c r="G87" s="8">
        <f t="shared" si="27"/>
        <v>1901.6399999999999</v>
      </c>
      <c r="H87" s="176">
        <v>33</v>
      </c>
      <c r="I87" s="176">
        <v>5</v>
      </c>
      <c r="J87" s="177">
        <v>0</v>
      </c>
      <c r="L87" s="6" t="s">
        <v>13</v>
      </c>
      <c r="M87" s="9">
        <v>13</v>
      </c>
      <c r="N87" s="9">
        <v>3</v>
      </c>
      <c r="O87" s="360">
        <f t="shared" si="28"/>
        <v>1385.46</v>
      </c>
    </row>
    <row r="88" spans="1:15" ht="16" thickBot="1" x14ac:dyDescent="0.25">
      <c r="A88" s="378">
        <v>24</v>
      </c>
      <c r="B88" s="174">
        <f>B85+3</f>
        <v>45009</v>
      </c>
      <c r="C88" s="188">
        <v>50</v>
      </c>
      <c r="D88" s="189">
        <v>112.1</v>
      </c>
      <c r="E88" s="189">
        <v>1030</v>
      </c>
      <c r="F88" s="189">
        <v>100</v>
      </c>
      <c r="G88" s="8">
        <f t="shared" si="27"/>
        <v>1292.0999999999999</v>
      </c>
      <c r="H88" s="189">
        <v>23</v>
      </c>
      <c r="I88" s="189">
        <v>2</v>
      </c>
      <c r="J88" s="191">
        <v>100</v>
      </c>
      <c r="L88" s="6" t="s">
        <v>14</v>
      </c>
      <c r="M88" s="9"/>
      <c r="N88" s="9"/>
      <c r="O88" s="360">
        <f t="shared" si="28"/>
        <v>0</v>
      </c>
    </row>
    <row r="89" spans="1:15" ht="16" thickBot="1" x14ac:dyDescent="0.25">
      <c r="A89" s="376">
        <v>25</v>
      </c>
      <c r="B89" s="586"/>
      <c r="C89" s="425">
        <f>SUM(C84:C88)</f>
        <v>640</v>
      </c>
      <c r="D89" s="427">
        <f t="shared" ref="D89:J89" si="29">SUM(D84:D88)</f>
        <v>943.81999999999994</v>
      </c>
      <c r="E89" s="427">
        <f t="shared" si="29"/>
        <v>4660</v>
      </c>
      <c r="F89" s="427">
        <f t="shared" si="29"/>
        <v>100</v>
      </c>
      <c r="G89" s="427">
        <f t="shared" si="29"/>
        <v>6343.82</v>
      </c>
      <c r="H89" s="429">
        <f t="shared" si="29"/>
        <v>117</v>
      </c>
      <c r="I89" s="429">
        <f t="shared" si="29"/>
        <v>22</v>
      </c>
      <c r="J89" s="431">
        <f t="shared" si="29"/>
        <v>100</v>
      </c>
    </row>
    <row r="90" spans="1:15" ht="22" thickBot="1" x14ac:dyDescent="0.25">
      <c r="A90" s="378">
        <v>26</v>
      </c>
      <c r="B90" s="424"/>
      <c r="C90" s="426"/>
      <c r="D90" s="428"/>
      <c r="E90" s="428"/>
      <c r="F90" s="428"/>
      <c r="G90" s="428"/>
      <c r="H90" s="430"/>
      <c r="I90" s="430"/>
      <c r="J90" s="432"/>
      <c r="L90" s="12"/>
      <c r="M90" s="613">
        <f>M91+N91</f>
        <v>50</v>
      </c>
      <c r="N90" s="614"/>
      <c r="O90" s="5"/>
    </row>
    <row r="91" spans="1:15" ht="16" thickBot="1" x14ac:dyDescent="0.25">
      <c r="A91" s="378">
        <v>27</v>
      </c>
      <c r="B91" s="174">
        <f>B88+3</f>
        <v>45012</v>
      </c>
      <c r="C91" s="181">
        <v>190</v>
      </c>
      <c r="D91" s="182">
        <v>319.14999999999998</v>
      </c>
      <c r="E91" s="182">
        <v>760</v>
      </c>
      <c r="F91" s="182">
        <v>90</v>
      </c>
      <c r="G91" s="8">
        <f>SUM(C91:F91)</f>
        <v>1359.15</v>
      </c>
      <c r="H91" s="182">
        <v>26</v>
      </c>
      <c r="I91" s="182">
        <v>7</v>
      </c>
      <c r="J91" s="184">
        <v>90</v>
      </c>
      <c r="L91" s="12"/>
      <c r="M91" s="357">
        <f>SUM(M93:M97)</f>
        <v>38</v>
      </c>
      <c r="N91" s="357">
        <f>SUM(N93:N97)</f>
        <v>12</v>
      </c>
      <c r="O91" s="364">
        <f>SUM(O93:O97)</f>
        <v>4281.84</v>
      </c>
    </row>
    <row r="92" spans="1:15" ht="15" x14ac:dyDescent="0.2">
      <c r="A92" s="376">
        <v>28</v>
      </c>
      <c r="B92" s="174">
        <f>B91+1</f>
        <v>45013</v>
      </c>
      <c r="C92" s="187">
        <v>200</v>
      </c>
      <c r="D92" s="176">
        <v>70.69</v>
      </c>
      <c r="E92" s="176">
        <v>269.31</v>
      </c>
      <c r="F92" s="176">
        <v>190</v>
      </c>
      <c r="G92" s="8">
        <f>SUM(C92:F92)</f>
        <v>730</v>
      </c>
      <c r="H92" s="176">
        <v>14</v>
      </c>
      <c r="I92" s="176">
        <v>1</v>
      </c>
      <c r="J92" s="177">
        <v>190</v>
      </c>
      <c r="L92" s="374" t="s">
        <v>270</v>
      </c>
      <c r="M92" s="359">
        <v>90</v>
      </c>
      <c r="N92" s="359">
        <v>71.819999999999993</v>
      </c>
      <c r="O92" s="5"/>
    </row>
    <row r="93" spans="1:15" ht="15" x14ac:dyDescent="0.2">
      <c r="A93" s="376">
        <v>29</v>
      </c>
      <c r="B93" s="174">
        <f>B92+1</f>
        <v>45014</v>
      </c>
      <c r="C93" s="187">
        <v>190</v>
      </c>
      <c r="D93" s="176">
        <v>223.03</v>
      </c>
      <c r="E93" s="176">
        <v>560</v>
      </c>
      <c r="F93" s="176">
        <v>100</v>
      </c>
      <c r="G93" s="8">
        <f t="shared" ref="G93:G95" si="30">SUM(C93:F93)</f>
        <v>1073.03</v>
      </c>
      <c r="H93" s="176">
        <v>22</v>
      </c>
      <c r="I93" s="176">
        <v>6</v>
      </c>
      <c r="J93" s="177">
        <v>100</v>
      </c>
      <c r="L93" s="176" t="s">
        <v>10</v>
      </c>
      <c r="M93" s="176">
        <v>16</v>
      </c>
      <c r="N93" s="176">
        <v>7</v>
      </c>
      <c r="O93" s="360">
        <f>M93*$M$92+N93*$N$92</f>
        <v>1942.74</v>
      </c>
    </row>
    <row r="94" spans="1:15" ht="15" x14ac:dyDescent="0.2">
      <c r="A94" s="378">
        <v>30</v>
      </c>
      <c r="B94" s="174">
        <f t="shared" ref="B94:B95" si="31">B93+1</f>
        <v>45015</v>
      </c>
      <c r="C94" s="187">
        <v>90</v>
      </c>
      <c r="D94" s="176">
        <v>395.58</v>
      </c>
      <c r="E94" s="176">
        <v>988.62</v>
      </c>
      <c r="F94" s="176">
        <v>100</v>
      </c>
      <c r="G94" s="8">
        <f t="shared" si="30"/>
        <v>1574.2</v>
      </c>
      <c r="H94" s="176">
        <v>26</v>
      </c>
      <c r="I94" s="176">
        <v>7</v>
      </c>
      <c r="J94" s="177">
        <v>100</v>
      </c>
      <c r="L94" s="176" t="s">
        <v>11</v>
      </c>
      <c r="M94" s="176">
        <v>22</v>
      </c>
      <c r="N94" s="176">
        <v>5</v>
      </c>
      <c r="O94" s="360">
        <f t="shared" ref="O94:O97" si="32">M94*$M$92+N94*$N$92</f>
        <v>2339.1</v>
      </c>
    </row>
    <row r="95" spans="1:15" ht="16" thickBot="1" x14ac:dyDescent="0.25">
      <c r="A95" s="378">
        <v>31</v>
      </c>
      <c r="B95" s="174">
        <f t="shared" si="31"/>
        <v>45016</v>
      </c>
      <c r="C95" s="187">
        <v>50</v>
      </c>
      <c r="D95" s="176">
        <v>336.3</v>
      </c>
      <c r="E95" s="176">
        <v>648.62</v>
      </c>
      <c r="F95" s="176">
        <v>0</v>
      </c>
      <c r="G95" s="8">
        <f t="shared" si="30"/>
        <v>1034.92</v>
      </c>
      <c r="H95" s="176">
        <v>19</v>
      </c>
      <c r="I95" s="176">
        <v>6</v>
      </c>
      <c r="J95" s="177">
        <v>0</v>
      </c>
      <c r="L95" s="176" t="s">
        <v>12</v>
      </c>
      <c r="M95" s="176"/>
      <c r="N95" s="176"/>
      <c r="O95" s="360">
        <f t="shared" si="32"/>
        <v>0</v>
      </c>
    </row>
    <row r="96" spans="1:15" ht="15" x14ac:dyDescent="0.2">
      <c r="A96" s="586"/>
      <c r="B96" s="586"/>
      <c r="C96" s="427">
        <f t="shared" ref="C96:J96" si="33">SUM(C91:C95)</f>
        <v>720</v>
      </c>
      <c r="D96" s="427">
        <f t="shared" si="33"/>
        <v>1344.75</v>
      </c>
      <c r="E96" s="427">
        <f t="shared" si="33"/>
        <v>3226.5499999999997</v>
      </c>
      <c r="F96" s="427">
        <f t="shared" si="33"/>
        <v>480</v>
      </c>
      <c r="G96" s="427">
        <f t="shared" si="33"/>
        <v>5771.3</v>
      </c>
      <c r="H96" s="429">
        <f t="shared" si="33"/>
        <v>107</v>
      </c>
      <c r="I96" s="429">
        <f t="shared" si="33"/>
        <v>27</v>
      </c>
      <c r="J96" s="431">
        <f t="shared" si="33"/>
        <v>480</v>
      </c>
      <c r="L96" s="176" t="s">
        <v>13</v>
      </c>
      <c r="M96" s="176"/>
      <c r="N96" s="176"/>
      <c r="O96" s="360">
        <f t="shared" si="32"/>
        <v>0</v>
      </c>
    </row>
    <row r="97" spans="1:15" ht="16" thickBot="1" x14ac:dyDescent="0.25">
      <c r="A97" s="424"/>
      <c r="B97" s="424"/>
      <c r="C97" s="428"/>
      <c r="D97" s="428"/>
      <c r="E97" s="428"/>
      <c r="F97" s="428"/>
      <c r="G97" s="430"/>
      <c r="H97" s="430"/>
      <c r="I97" s="430"/>
      <c r="J97" s="432"/>
      <c r="L97" s="176" t="s">
        <v>14</v>
      </c>
      <c r="M97" s="176"/>
      <c r="N97" s="176"/>
      <c r="O97" s="360">
        <f t="shared" si="32"/>
        <v>0</v>
      </c>
    </row>
    <row r="98" spans="1:15" ht="16" thickBot="1" x14ac:dyDescent="0.25">
      <c r="A98" s="376">
        <v>1</v>
      </c>
      <c r="B98" s="377">
        <v>45019</v>
      </c>
      <c r="C98" s="6">
        <v>0</v>
      </c>
      <c r="D98" s="6">
        <v>336.3</v>
      </c>
      <c r="E98" s="6">
        <v>549.30999999999995</v>
      </c>
      <c r="F98" s="6">
        <v>100</v>
      </c>
      <c r="G98" s="8">
        <f>SUM(C98:F98)</f>
        <v>985.6099999999999</v>
      </c>
      <c r="H98" s="6">
        <v>18</v>
      </c>
      <c r="I98" s="6">
        <v>6</v>
      </c>
      <c r="J98" s="7">
        <v>100</v>
      </c>
    </row>
    <row r="99" spans="1:15" ht="22" thickBot="1" x14ac:dyDescent="0.25">
      <c r="A99" s="378">
        <v>2</v>
      </c>
      <c r="B99" s="377">
        <f>B98+1</f>
        <v>45020</v>
      </c>
      <c r="C99" s="6">
        <v>50</v>
      </c>
      <c r="D99" s="6">
        <v>70.69</v>
      </c>
      <c r="E99" s="6">
        <v>659.31</v>
      </c>
      <c r="F99" s="6">
        <v>50</v>
      </c>
      <c r="G99" s="8">
        <f>SUM(C99:F99)</f>
        <v>830</v>
      </c>
      <c r="H99" s="6">
        <v>14</v>
      </c>
      <c r="I99" s="6">
        <v>1</v>
      </c>
      <c r="J99" s="7">
        <v>50</v>
      </c>
      <c r="L99" s="12"/>
      <c r="M99" s="613">
        <f>M100+N100</f>
        <v>51</v>
      </c>
      <c r="N99" s="614"/>
      <c r="O99" s="5"/>
    </row>
    <row r="100" spans="1:15" ht="20" thickBot="1" x14ac:dyDescent="0.3">
      <c r="A100" s="376">
        <v>3</v>
      </c>
      <c r="B100" s="377">
        <f t="shared" ref="B100:B102" si="34">B99+1</f>
        <v>45021</v>
      </c>
      <c r="C100" s="6">
        <v>270</v>
      </c>
      <c r="D100" s="6">
        <v>77.8</v>
      </c>
      <c r="E100" s="6">
        <v>560</v>
      </c>
      <c r="F100" s="6">
        <v>150</v>
      </c>
      <c r="G100" s="8">
        <f>SUM(C100:F100)</f>
        <v>1057.8</v>
      </c>
      <c r="H100" s="6">
        <v>24</v>
      </c>
      <c r="I100" s="6">
        <v>2</v>
      </c>
      <c r="J100" s="7">
        <v>150</v>
      </c>
      <c r="L100" s="12"/>
      <c r="M100" s="357">
        <f>SUM(M102:M106)</f>
        <v>39</v>
      </c>
      <c r="N100" s="357">
        <f>SUM(N102:N106)</f>
        <v>12</v>
      </c>
      <c r="O100" s="358">
        <f>SUM(O102:O106)</f>
        <v>4371.84</v>
      </c>
    </row>
    <row r="101" spans="1:15" ht="15" x14ac:dyDescent="0.2">
      <c r="A101" s="378">
        <v>4</v>
      </c>
      <c r="B101" s="377">
        <f t="shared" si="34"/>
        <v>45022</v>
      </c>
      <c r="C101" s="6">
        <v>180</v>
      </c>
      <c r="D101" s="6">
        <v>449.12</v>
      </c>
      <c r="E101" s="6">
        <v>938.62</v>
      </c>
      <c r="F101" s="6">
        <v>90</v>
      </c>
      <c r="G101" s="8">
        <f>SUM(C101:F101)</f>
        <v>1657.74</v>
      </c>
      <c r="H101" s="6">
        <v>28</v>
      </c>
      <c r="I101" s="6">
        <v>9</v>
      </c>
      <c r="J101" s="7">
        <v>90</v>
      </c>
      <c r="L101" s="374" t="s">
        <v>271</v>
      </c>
      <c r="M101" s="359">
        <v>90</v>
      </c>
      <c r="N101" s="359">
        <v>71.819999999999993</v>
      </c>
      <c r="O101" s="5"/>
    </row>
    <row r="102" spans="1:15" ht="16" thickBot="1" x14ac:dyDescent="0.25">
      <c r="A102" s="376">
        <v>5</v>
      </c>
      <c r="B102" s="377">
        <f t="shared" si="34"/>
        <v>45023</v>
      </c>
      <c r="C102" s="6">
        <v>90</v>
      </c>
      <c r="D102" s="6">
        <v>153.51</v>
      </c>
      <c r="E102" s="6">
        <v>1049.31</v>
      </c>
      <c r="F102" s="6">
        <v>50</v>
      </c>
      <c r="G102" s="8">
        <f>SUM(C102:F102)</f>
        <v>1342.82</v>
      </c>
      <c r="H102" s="6">
        <v>22</v>
      </c>
      <c r="I102" s="6">
        <v>3</v>
      </c>
      <c r="J102" s="7">
        <v>60</v>
      </c>
      <c r="L102" s="176" t="s">
        <v>10</v>
      </c>
      <c r="M102" s="178"/>
      <c r="N102" s="178"/>
      <c r="O102" s="203">
        <f>M102*$D$42+N102*$E$42</f>
        <v>0</v>
      </c>
    </row>
    <row r="103" spans="1:15" ht="15" x14ac:dyDescent="0.2">
      <c r="A103" s="378">
        <v>6</v>
      </c>
      <c r="B103" s="580"/>
      <c r="C103" s="508">
        <f>SUM(C98:C102)</f>
        <v>590</v>
      </c>
      <c r="D103" s="508">
        <f t="shared" ref="D103:J103" si="35">SUM(D98:D102)</f>
        <v>1087.42</v>
      </c>
      <c r="E103" s="508">
        <f t="shared" si="35"/>
        <v>3756.5499999999997</v>
      </c>
      <c r="F103" s="508">
        <f t="shared" si="35"/>
        <v>440</v>
      </c>
      <c r="G103" s="508">
        <f t="shared" si="35"/>
        <v>5873.9699999999993</v>
      </c>
      <c r="H103" s="520">
        <f t="shared" si="35"/>
        <v>106</v>
      </c>
      <c r="I103" s="520">
        <f t="shared" si="35"/>
        <v>21</v>
      </c>
      <c r="J103" s="508">
        <f t="shared" si="35"/>
        <v>450</v>
      </c>
      <c r="L103" s="176" t="s">
        <v>11</v>
      </c>
      <c r="M103" s="178"/>
      <c r="N103" s="178"/>
      <c r="O103" s="203">
        <f>M103*$D$42+N103*$E$42</f>
        <v>0</v>
      </c>
    </row>
    <row r="104" spans="1:15" ht="16" thickBot="1" x14ac:dyDescent="0.25">
      <c r="A104" s="376">
        <v>7</v>
      </c>
      <c r="B104" s="581"/>
      <c r="C104" s="509"/>
      <c r="D104" s="509"/>
      <c r="E104" s="509"/>
      <c r="F104" s="509"/>
      <c r="G104" s="509"/>
      <c r="H104" s="521"/>
      <c r="I104" s="521"/>
      <c r="J104" s="509"/>
      <c r="L104" s="176" t="s">
        <v>12</v>
      </c>
      <c r="M104" s="176">
        <v>10</v>
      </c>
      <c r="N104" s="176">
        <v>5</v>
      </c>
      <c r="O104" s="360">
        <f>M104*$M$101+N104*$N$101</f>
        <v>1259.0999999999999</v>
      </c>
    </row>
    <row r="105" spans="1:15" ht="15" x14ac:dyDescent="0.2">
      <c r="A105" s="378">
        <v>8</v>
      </c>
      <c r="B105" s="377">
        <f>B102+3</f>
        <v>45026</v>
      </c>
      <c r="C105" s="42"/>
      <c r="D105" s="42"/>
      <c r="E105" s="42"/>
      <c r="F105" s="42"/>
      <c r="G105" s="43">
        <f>SUM(C105:F105)</f>
        <v>0</v>
      </c>
      <c r="H105" s="42"/>
      <c r="I105" s="42"/>
      <c r="J105" s="44"/>
      <c r="L105" s="176" t="s">
        <v>13</v>
      </c>
      <c r="M105" s="176">
        <v>13</v>
      </c>
      <c r="N105" s="176">
        <v>4</v>
      </c>
      <c r="O105" s="360">
        <f t="shared" ref="O105:O106" si="36">M105*$M$101+N105*$N$101</f>
        <v>1457.28</v>
      </c>
    </row>
    <row r="106" spans="1:15" ht="15" x14ac:dyDescent="0.2">
      <c r="A106" s="376">
        <v>9</v>
      </c>
      <c r="B106" s="377">
        <f>B105+1</f>
        <v>45027</v>
      </c>
      <c r="C106" s="6">
        <v>50</v>
      </c>
      <c r="D106" s="6">
        <v>236.33</v>
      </c>
      <c r="E106" s="6">
        <v>1119.31</v>
      </c>
      <c r="F106" s="6">
        <v>150</v>
      </c>
      <c r="G106" s="8">
        <f t="shared" ref="G106:G109" si="37">SUM(C106:F106)</f>
        <v>1555.6399999999999</v>
      </c>
      <c r="H106" s="6">
        <v>29</v>
      </c>
      <c r="I106" s="6">
        <v>5</v>
      </c>
      <c r="J106" s="7">
        <v>150</v>
      </c>
      <c r="L106" s="176" t="s">
        <v>14</v>
      </c>
      <c r="M106" s="176">
        <v>16</v>
      </c>
      <c r="N106" s="176">
        <v>3</v>
      </c>
      <c r="O106" s="360">
        <f t="shared" si="36"/>
        <v>1655.46</v>
      </c>
    </row>
    <row r="107" spans="1:15" ht="16" thickBot="1" x14ac:dyDescent="0.25">
      <c r="A107" s="378">
        <v>10</v>
      </c>
      <c r="B107" s="377">
        <f t="shared" ref="B107:B109" si="38">B106+1</f>
        <v>45028</v>
      </c>
      <c r="C107" s="176">
        <v>300</v>
      </c>
      <c r="D107" s="176">
        <v>243.44</v>
      </c>
      <c r="E107" s="176">
        <v>670</v>
      </c>
      <c r="F107" s="176">
        <v>150</v>
      </c>
      <c r="G107" s="8">
        <f t="shared" si="37"/>
        <v>1363.44</v>
      </c>
      <c r="H107" s="176">
        <v>28</v>
      </c>
      <c r="I107" s="176">
        <v>6</v>
      </c>
      <c r="J107" s="176">
        <v>150</v>
      </c>
    </row>
    <row r="108" spans="1:15" ht="22" thickBot="1" x14ac:dyDescent="0.25">
      <c r="A108" s="376">
        <v>11</v>
      </c>
      <c r="B108" s="377">
        <f t="shared" si="38"/>
        <v>45029</v>
      </c>
      <c r="C108" s="176">
        <v>90</v>
      </c>
      <c r="D108" s="176">
        <v>307.02</v>
      </c>
      <c r="E108" s="176">
        <v>920</v>
      </c>
      <c r="F108" s="176">
        <v>190</v>
      </c>
      <c r="G108" s="8">
        <f t="shared" si="37"/>
        <v>1507.02</v>
      </c>
      <c r="H108" s="176">
        <v>26</v>
      </c>
      <c r="I108" s="176">
        <v>6</v>
      </c>
      <c r="J108" s="176">
        <v>200</v>
      </c>
      <c r="L108" s="12"/>
      <c r="M108" s="613">
        <f>M109+N109</f>
        <v>53</v>
      </c>
      <c r="N108" s="614"/>
      <c r="O108" s="5"/>
    </row>
    <row r="109" spans="1:15" ht="20" thickBot="1" x14ac:dyDescent="0.3">
      <c r="A109" s="378">
        <v>12</v>
      </c>
      <c r="B109" s="377">
        <f t="shared" si="38"/>
        <v>45030</v>
      </c>
      <c r="C109" s="205">
        <v>190</v>
      </c>
      <c r="D109" s="205">
        <v>324.17</v>
      </c>
      <c r="E109" s="205">
        <v>519.30999999999995</v>
      </c>
      <c r="F109" s="205">
        <v>200</v>
      </c>
      <c r="G109" s="8">
        <f t="shared" si="37"/>
        <v>1233.48</v>
      </c>
      <c r="H109" s="205">
        <v>22</v>
      </c>
      <c r="I109" s="205">
        <v>5</v>
      </c>
      <c r="J109" s="205">
        <v>200</v>
      </c>
      <c r="L109" s="12"/>
      <c r="M109" s="357">
        <f>SUM(M111:M115)</f>
        <v>46</v>
      </c>
      <c r="N109" s="357">
        <f>SUM(N111:N115)</f>
        <v>7</v>
      </c>
      <c r="O109" s="358">
        <f>SUM(O111:O115)</f>
        <v>4642.74</v>
      </c>
    </row>
    <row r="110" spans="1:15" ht="15" x14ac:dyDescent="0.2">
      <c r="A110" s="376">
        <v>13</v>
      </c>
      <c r="B110" s="589"/>
      <c r="C110" s="508">
        <f>SUM(C105:C109)</f>
        <v>630</v>
      </c>
      <c r="D110" s="508">
        <f t="shared" ref="D110:J110" si="39">SUM(D105:D109)</f>
        <v>1110.96</v>
      </c>
      <c r="E110" s="508">
        <f t="shared" si="39"/>
        <v>3228.62</v>
      </c>
      <c r="F110" s="508">
        <f t="shared" si="39"/>
        <v>690</v>
      </c>
      <c r="G110" s="508">
        <f t="shared" si="39"/>
        <v>5659.58</v>
      </c>
      <c r="H110" s="520">
        <f t="shared" si="39"/>
        <v>105</v>
      </c>
      <c r="I110" s="520">
        <f t="shared" si="39"/>
        <v>22</v>
      </c>
      <c r="J110" s="508">
        <f t="shared" si="39"/>
        <v>700</v>
      </c>
      <c r="L110" s="374" t="s">
        <v>269</v>
      </c>
      <c r="M110" s="359">
        <v>90</v>
      </c>
      <c r="N110" s="359">
        <v>71.819999999999993</v>
      </c>
      <c r="O110" s="5"/>
    </row>
    <row r="111" spans="1:15" ht="16" thickBot="1" x14ac:dyDescent="0.25">
      <c r="A111" s="378">
        <v>14</v>
      </c>
      <c r="B111" s="434"/>
      <c r="C111" s="509"/>
      <c r="D111" s="509"/>
      <c r="E111" s="509"/>
      <c r="F111" s="509"/>
      <c r="G111" s="509"/>
      <c r="H111" s="521"/>
      <c r="I111" s="521"/>
      <c r="J111" s="509"/>
      <c r="L111" s="176" t="s">
        <v>10</v>
      </c>
      <c r="M111" s="176">
        <v>16</v>
      </c>
      <c r="N111" s="176">
        <v>0</v>
      </c>
      <c r="O111" s="360">
        <f>M111*$M$110+N111*$N$110</f>
        <v>1440</v>
      </c>
    </row>
    <row r="112" spans="1:15" ht="15" x14ac:dyDescent="0.2">
      <c r="A112" s="376">
        <v>15</v>
      </c>
      <c r="B112" s="377">
        <f>B109+3</f>
        <v>45033</v>
      </c>
      <c r="C112" s="6">
        <v>190</v>
      </c>
      <c r="D112" s="6">
        <v>112.1</v>
      </c>
      <c r="E112" s="6">
        <v>1099.31</v>
      </c>
      <c r="F112" s="6">
        <v>190</v>
      </c>
      <c r="G112" s="8">
        <f>SUM(C112:F112)</f>
        <v>1591.4099999999999</v>
      </c>
      <c r="H112" s="6">
        <v>26</v>
      </c>
      <c r="I112" s="6">
        <v>2</v>
      </c>
      <c r="J112" s="7">
        <v>170</v>
      </c>
      <c r="L112" s="176" t="s">
        <v>11</v>
      </c>
      <c r="M112" s="176">
        <v>19</v>
      </c>
      <c r="N112" s="176">
        <v>3</v>
      </c>
      <c r="O112" s="360">
        <f t="shared" ref="O112:O113" si="40">M112*$M$110+N112*$N$110</f>
        <v>1925.46</v>
      </c>
    </row>
    <row r="113" spans="1:15" ht="15" x14ac:dyDescent="0.2">
      <c r="A113" s="378">
        <v>16</v>
      </c>
      <c r="B113" s="377">
        <f>B112+1</f>
        <v>45034</v>
      </c>
      <c r="C113" s="6">
        <v>100</v>
      </c>
      <c r="D113" s="6">
        <v>501.94</v>
      </c>
      <c r="E113" s="6">
        <v>519.30999999999995</v>
      </c>
      <c r="F113" s="6">
        <v>50</v>
      </c>
      <c r="G113" s="8">
        <f t="shared" ref="G113:G116" si="41">SUM(C113:F113)</f>
        <v>1171.25</v>
      </c>
      <c r="H113" s="6">
        <v>23</v>
      </c>
      <c r="I113" s="6">
        <v>10</v>
      </c>
      <c r="J113" s="7">
        <v>50</v>
      </c>
      <c r="L113" s="176" t="s">
        <v>12</v>
      </c>
      <c r="M113" s="176">
        <v>11</v>
      </c>
      <c r="N113" s="176">
        <v>4</v>
      </c>
      <c r="O113" s="360">
        <f t="shared" si="40"/>
        <v>1277.28</v>
      </c>
    </row>
    <row r="114" spans="1:15" ht="15" x14ac:dyDescent="0.2">
      <c r="A114" s="376">
        <v>17</v>
      </c>
      <c r="B114" s="377">
        <f t="shared" ref="B114:B116" si="42">B113+1</f>
        <v>45035</v>
      </c>
      <c r="C114" s="6">
        <v>100</v>
      </c>
      <c r="D114" s="6">
        <v>274.81</v>
      </c>
      <c r="E114" s="6">
        <v>570</v>
      </c>
      <c r="F114" s="6">
        <v>50</v>
      </c>
      <c r="G114" s="8">
        <f t="shared" si="41"/>
        <v>994.81</v>
      </c>
      <c r="H114" s="6">
        <v>22</v>
      </c>
      <c r="I114" s="6">
        <v>7</v>
      </c>
      <c r="J114" s="7">
        <v>50</v>
      </c>
      <c r="L114" s="176" t="s">
        <v>13</v>
      </c>
      <c r="M114" s="178"/>
      <c r="N114" s="178"/>
      <c r="O114" s="203">
        <f>M114*$D$40+N114*$E$40</f>
        <v>0</v>
      </c>
    </row>
    <row r="115" spans="1:15" ht="15" x14ac:dyDescent="0.2">
      <c r="A115" s="378">
        <v>18</v>
      </c>
      <c r="B115" s="377">
        <f t="shared" si="42"/>
        <v>45036</v>
      </c>
      <c r="C115" s="176">
        <v>240</v>
      </c>
      <c r="D115" s="176">
        <v>207.05</v>
      </c>
      <c r="E115" s="176">
        <v>1080</v>
      </c>
      <c r="F115" s="176">
        <v>70</v>
      </c>
      <c r="G115" s="8">
        <f t="shared" si="41"/>
        <v>1597.05</v>
      </c>
      <c r="H115" s="9">
        <v>29</v>
      </c>
      <c r="I115" s="9">
        <v>5</v>
      </c>
      <c r="J115" s="208">
        <v>70</v>
      </c>
      <c r="L115" s="176" t="s">
        <v>14</v>
      </c>
      <c r="M115" s="178"/>
      <c r="N115" s="178"/>
      <c r="O115" s="203">
        <f>M115*$D$40+N115*$E$40</f>
        <v>0</v>
      </c>
    </row>
    <row r="116" spans="1:15" ht="16" thickBot="1" x14ac:dyDescent="0.25">
      <c r="A116" s="376">
        <v>19</v>
      </c>
      <c r="B116" s="377">
        <f t="shared" si="42"/>
        <v>45037</v>
      </c>
      <c r="C116" s="178"/>
      <c r="D116" s="178"/>
      <c r="E116" s="178"/>
      <c r="F116" s="178"/>
      <c r="G116" s="43">
        <f t="shared" si="41"/>
        <v>0</v>
      </c>
      <c r="H116" s="178"/>
      <c r="I116" s="178"/>
      <c r="J116" s="178"/>
    </row>
    <row r="117" spans="1:15" ht="15" x14ac:dyDescent="0.2">
      <c r="A117" s="378">
        <v>20</v>
      </c>
      <c r="B117" s="589"/>
      <c r="C117" s="508">
        <f>SUM(C112:C116)</f>
        <v>630</v>
      </c>
      <c r="D117" s="508">
        <f t="shared" ref="D117:J117" si="43">SUM(D112:D116)</f>
        <v>1095.8999999999999</v>
      </c>
      <c r="E117" s="508">
        <f t="shared" si="43"/>
        <v>3268.62</v>
      </c>
      <c r="F117" s="508">
        <f t="shared" si="43"/>
        <v>360</v>
      </c>
      <c r="G117" s="508">
        <f t="shared" si="43"/>
        <v>5354.5199999999995</v>
      </c>
      <c r="H117" s="520">
        <f t="shared" si="43"/>
        <v>100</v>
      </c>
      <c r="I117" s="520">
        <f t="shared" si="43"/>
        <v>24</v>
      </c>
      <c r="J117" s="508">
        <f t="shared" si="43"/>
        <v>340</v>
      </c>
    </row>
    <row r="118" spans="1:15" ht="16" thickBot="1" x14ac:dyDescent="0.25">
      <c r="A118" s="376">
        <v>21</v>
      </c>
      <c r="B118" s="434"/>
      <c r="C118" s="509"/>
      <c r="D118" s="509"/>
      <c r="E118" s="509"/>
      <c r="F118" s="509"/>
      <c r="G118" s="509"/>
      <c r="H118" s="521"/>
      <c r="I118" s="521"/>
      <c r="J118" s="509"/>
    </row>
    <row r="119" spans="1:15" ht="15" x14ac:dyDescent="0.2">
      <c r="A119" s="378">
        <v>22</v>
      </c>
      <c r="B119" s="377">
        <f>B116+3</f>
        <v>45040</v>
      </c>
      <c r="C119" s="205">
        <v>190</v>
      </c>
      <c r="D119" s="205">
        <v>194.92</v>
      </c>
      <c r="E119" s="205">
        <v>1599.31</v>
      </c>
      <c r="F119" s="205">
        <v>50</v>
      </c>
      <c r="G119" s="8">
        <f>SUM(C119:F119)</f>
        <v>2034.23</v>
      </c>
      <c r="H119" s="176">
        <v>32</v>
      </c>
      <c r="I119" s="176">
        <v>4</v>
      </c>
      <c r="J119" s="176">
        <v>50</v>
      </c>
    </row>
    <row r="120" spans="1:15" ht="15" x14ac:dyDescent="0.2">
      <c r="A120" s="376">
        <v>23</v>
      </c>
      <c r="B120" s="377">
        <f>B119+1</f>
        <v>45041</v>
      </c>
      <c r="C120" s="205">
        <v>50</v>
      </c>
      <c r="D120" s="205">
        <v>112.1</v>
      </c>
      <c r="E120" s="205">
        <v>169.31</v>
      </c>
      <c r="F120" s="205">
        <v>100</v>
      </c>
      <c r="G120" s="8">
        <f t="shared" ref="G120:G123" si="44">SUM(C120:F120)</f>
        <v>431.40999999999997</v>
      </c>
      <c r="H120" s="176">
        <v>17</v>
      </c>
      <c r="I120" s="176">
        <v>2</v>
      </c>
      <c r="J120" s="176">
        <v>100</v>
      </c>
    </row>
    <row r="121" spans="1:15" ht="15" x14ac:dyDescent="0.2">
      <c r="A121" s="378">
        <v>24</v>
      </c>
      <c r="B121" s="377">
        <f t="shared" ref="B121:B123" si="45">B120+1</f>
        <v>45042</v>
      </c>
      <c r="C121" s="176">
        <v>150</v>
      </c>
      <c r="D121" s="176">
        <v>202.03</v>
      </c>
      <c r="E121" s="176">
        <v>620</v>
      </c>
      <c r="F121" s="176">
        <v>210</v>
      </c>
      <c r="G121" s="8">
        <f t="shared" si="44"/>
        <v>1182.03</v>
      </c>
      <c r="H121" s="176">
        <v>23</v>
      </c>
      <c r="I121" s="176">
        <v>5</v>
      </c>
      <c r="J121" s="177">
        <v>210</v>
      </c>
    </row>
    <row r="122" spans="1:15" ht="15" x14ac:dyDescent="0.2">
      <c r="A122" s="376">
        <v>25</v>
      </c>
      <c r="B122" s="377">
        <f t="shared" si="45"/>
        <v>45043</v>
      </c>
      <c r="C122" s="176">
        <v>140</v>
      </c>
      <c r="D122" s="176">
        <v>182.79</v>
      </c>
      <c r="E122" s="176">
        <v>409.31</v>
      </c>
      <c r="F122" s="176">
        <v>0</v>
      </c>
      <c r="G122" s="8">
        <f t="shared" si="44"/>
        <v>732.09999999999991</v>
      </c>
      <c r="H122" s="176">
        <v>12</v>
      </c>
      <c r="I122" s="176">
        <v>3</v>
      </c>
      <c r="J122" s="177">
        <v>0</v>
      </c>
    </row>
    <row r="123" spans="1:15" ht="16" thickBot="1" x14ac:dyDescent="0.25">
      <c r="A123" s="379">
        <v>26</v>
      </c>
      <c r="B123" s="377">
        <f t="shared" si="45"/>
        <v>45044</v>
      </c>
      <c r="C123" s="178"/>
      <c r="D123" s="178"/>
      <c r="E123" s="178"/>
      <c r="F123" s="178"/>
      <c r="G123" s="43">
        <f t="shared" si="44"/>
        <v>0</v>
      </c>
      <c r="H123" s="178"/>
      <c r="I123" s="178"/>
      <c r="J123" s="179"/>
    </row>
    <row r="124" spans="1:15" ht="15" x14ac:dyDescent="0.2">
      <c r="A124" s="376">
        <v>27</v>
      </c>
      <c r="B124" s="589"/>
      <c r="C124" s="508">
        <f>SUM(C119:C123)</f>
        <v>530</v>
      </c>
      <c r="D124" s="508">
        <f t="shared" ref="D124:J124" si="46">SUM(D119:D123)</f>
        <v>691.83999999999992</v>
      </c>
      <c r="E124" s="508">
        <f t="shared" si="46"/>
        <v>2797.93</v>
      </c>
      <c r="F124" s="508">
        <f t="shared" si="46"/>
        <v>360</v>
      </c>
      <c r="G124" s="508">
        <f t="shared" si="46"/>
        <v>4379.7700000000004</v>
      </c>
      <c r="H124" s="520">
        <f t="shared" si="46"/>
        <v>84</v>
      </c>
      <c r="I124" s="520">
        <f t="shared" si="46"/>
        <v>14</v>
      </c>
      <c r="J124" s="508">
        <f t="shared" si="46"/>
        <v>360</v>
      </c>
    </row>
    <row r="125" spans="1:15" ht="16" thickBot="1" x14ac:dyDescent="0.25">
      <c r="A125" s="379">
        <v>28</v>
      </c>
      <c r="B125" s="434"/>
      <c r="C125" s="509"/>
      <c r="D125" s="509"/>
      <c r="E125" s="509"/>
      <c r="F125" s="509"/>
      <c r="G125" s="509"/>
      <c r="H125" s="521"/>
      <c r="I125" s="521"/>
      <c r="J125" s="509"/>
    </row>
    <row r="126" spans="1:15" ht="15" x14ac:dyDescent="0.2">
      <c r="A126" s="376">
        <v>1</v>
      </c>
      <c r="B126" s="377">
        <v>45047</v>
      </c>
      <c r="C126" s="42"/>
      <c r="D126" s="42"/>
      <c r="E126" s="42"/>
      <c r="F126" s="42"/>
      <c r="G126" s="43">
        <f>SUM(C126:F126)</f>
        <v>0</v>
      </c>
      <c r="H126" s="178"/>
      <c r="I126" s="178"/>
      <c r="J126" s="179"/>
    </row>
    <row r="127" spans="1:15" ht="15" x14ac:dyDescent="0.2">
      <c r="A127" s="378">
        <v>2</v>
      </c>
      <c r="B127" s="377">
        <f t="shared" ref="B127:B130" si="47">B126+1</f>
        <v>45048</v>
      </c>
      <c r="C127" s="42"/>
      <c r="D127" s="42"/>
      <c r="E127" s="42"/>
      <c r="F127" s="42"/>
      <c r="G127" s="43">
        <f>SUM(C127:F127)</f>
        <v>0</v>
      </c>
      <c r="H127" s="178"/>
      <c r="I127" s="178"/>
      <c r="J127" s="179"/>
    </row>
    <row r="128" spans="1:15" ht="15" x14ac:dyDescent="0.2">
      <c r="A128" s="376">
        <v>3</v>
      </c>
      <c r="B128" s="377">
        <f t="shared" si="47"/>
        <v>45049</v>
      </c>
      <c r="C128" s="42"/>
      <c r="D128" s="42"/>
      <c r="E128" s="42"/>
      <c r="F128" s="42"/>
      <c r="G128" s="43">
        <f>SUM(C128:F128)</f>
        <v>0</v>
      </c>
      <c r="H128" s="178"/>
      <c r="I128" s="178"/>
      <c r="J128" s="179"/>
    </row>
    <row r="129" spans="1:10" ht="15" x14ac:dyDescent="0.2">
      <c r="A129" s="376">
        <v>4</v>
      </c>
      <c r="B129" s="377">
        <f t="shared" si="47"/>
        <v>45050</v>
      </c>
      <c r="C129" s="42"/>
      <c r="D129" s="42"/>
      <c r="E129" s="42"/>
      <c r="F129" s="42"/>
      <c r="G129" s="43">
        <f>SUM(C129:F129)</f>
        <v>0</v>
      </c>
      <c r="H129" s="178"/>
      <c r="I129" s="178"/>
      <c r="J129" s="179"/>
    </row>
    <row r="130" spans="1:10" ht="16" thickBot="1" x14ac:dyDescent="0.25">
      <c r="A130" s="378">
        <v>5</v>
      </c>
      <c r="B130" s="377">
        <f t="shared" si="47"/>
        <v>45051</v>
      </c>
      <c r="C130" s="42"/>
      <c r="D130" s="42"/>
      <c r="E130" s="42"/>
      <c r="F130" s="42"/>
      <c r="G130" s="43">
        <f>SUM(C130:F130)</f>
        <v>0</v>
      </c>
      <c r="H130" s="178"/>
      <c r="I130" s="178"/>
      <c r="J130" s="179"/>
    </row>
    <row r="131" spans="1:10" ht="15" x14ac:dyDescent="0.2">
      <c r="A131" s="376">
        <v>6</v>
      </c>
      <c r="B131" s="580"/>
      <c r="C131" s="508">
        <f>SUM(C126:C130)</f>
        <v>0</v>
      </c>
      <c r="D131" s="508">
        <f t="shared" ref="D131:J131" si="48">SUM(D126:D130)</f>
        <v>0</v>
      </c>
      <c r="E131" s="508">
        <f t="shared" si="48"/>
        <v>0</v>
      </c>
      <c r="F131" s="510">
        <f t="shared" si="48"/>
        <v>0</v>
      </c>
      <c r="G131" s="508">
        <f t="shared" si="48"/>
        <v>0</v>
      </c>
      <c r="H131" s="506">
        <f t="shared" si="48"/>
        <v>0</v>
      </c>
      <c r="I131" s="506">
        <f t="shared" si="48"/>
        <v>0</v>
      </c>
      <c r="J131" s="510">
        <f t="shared" si="48"/>
        <v>0</v>
      </c>
    </row>
    <row r="132" spans="1:10" ht="16" thickBot="1" x14ac:dyDescent="0.25">
      <c r="A132" s="376">
        <v>7</v>
      </c>
      <c r="B132" s="581"/>
      <c r="C132" s="509"/>
      <c r="D132" s="509"/>
      <c r="E132" s="509"/>
      <c r="F132" s="511"/>
      <c r="G132" s="509"/>
      <c r="H132" s="507"/>
      <c r="I132" s="507"/>
      <c r="J132" s="511"/>
    </row>
    <row r="133" spans="1:10" ht="15" x14ac:dyDescent="0.2">
      <c r="A133" s="378">
        <v>8</v>
      </c>
      <c r="B133" s="47">
        <f>B130+3</f>
        <v>45054</v>
      </c>
      <c r="C133" s="75"/>
      <c r="D133" s="42"/>
      <c r="E133" s="42"/>
      <c r="F133" s="42"/>
      <c r="G133" s="70">
        <f>SUM(C133:F133)</f>
        <v>0</v>
      </c>
      <c r="H133" s="42"/>
      <c r="I133" s="42"/>
      <c r="J133" s="44"/>
    </row>
    <row r="134" spans="1:10" ht="15" x14ac:dyDescent="0.2">
      <c r="A134" s="376">
        <v>9</v>
      </c>
      <c r="B134" s="47">
        <f>B133+1</f>
        <v>45055</v>
      </c>
      <c r="C134" s="176">
        <v>50</v>
      </c>
      <c r="D134" s="176">
        <v>307.02</v>
      </c>
      <c r="E134" s="176">
        <v>800</v>
      </c>
      <c r="F134" s="176">
        <v>0</v>
      </c>
      <c r="G134" s="10">
        <f>SUM(C134:F134)</f>
        <v>1157.02</v>
      </c>
      <c r="H134" s="176">
        <v>19</v>
      </c>
      <c r="I134" s="176">
        <v>6</v>
      </c>
      <c r="J134" s="177">
        <v>0</v>
      </c>
    </row>
    <row r="135" spans="1:10" ht="15" x14ac:dyDescent="0.2">
      <c r="A135" s="376">
        <v>10</v>
      </c>
      <c r="B135" s="47">
        <f>B134+1</f>
        <v>45056</v>
      </c>
      <c r="C135" s="176">
        <v>230</v>
      </c>
      <c r="D135" s="176">
        <v>116.7</v>
      </c>
      <c r="E135" s="176">
        <v>790</v>
      </c>
      <c r="F135" s="176">
        <v>50</v>
      </c>
      <c r="G135" s="10">
        <f>SUM(C135:F135)</f>
        <v>1186.7</v>
      </c>
      <c r="H135" s="176">
        <v>24</v>
      </c>
      <c r="I135" s="176">
        <v>3</v>
      </c>
      <c r="J135" s="177">
        <v>60</v>
      </c>
    </row>
    <row r="136" spans="1:10" ht="15" x14ac:dyDescent="0.2">
      <c r="A136" s="378">
        <v>11</v>
      </c>
      <c r="B136" s="47">
        <f>B135+1</f>
        <v>45057</v>
      </c>
      <c r="C136" s="176">
        <v>280</v>
      </c>
      <c r="D136" s="176">
        <v>494.53</v>
      </c>
      <c r="E136" s="176">
        <v>1067.93</v>
      </c>
      <c r="F136" s="176">
        <v>100</v>
      </c>
      <c r="G136" s="10">
        <f>SUM(C136:F136)</f>
        <v>1942.46</v>
      </c>
      <c r="H136" s="6">
        <v>34</v>
      </c>
      <c r="I136" s="6">
        <v>8</v>
      </c>
      <c r="J136" s="7">
        <v>100</v>
      </c>
    </row>
    <row r="137" spans="1:10" ht="16" thickBot="1" x14ac:dyDescent="0.25">
      <c r="A137" s="376">
        <v>12</v>
      </c>
      <c r="B137" s="47">
        <f>B134+3</f>
        <v>45058</v>
      </c>
      <c r="C137" s="176">
        <v>140</v>
      </c>
      <c r="D137" s="176">
        <v>245.2</v>
      </c>
      <c r="E137" s="176">
        <v>739.31</v>
      </c>
      <c r="F137" s="176">
        <v>90</v>
      </c>
      <c r="G137" s="10">
        <f>SUM(C137:F137)</f>
        <v>1214.51</v>
      </c>
      <c r="H137" s="176">
        <v>20</v>
      </c>
      <c r="I137" s="176">
        <v>5</v>
      </c>
      <c r="J137" s="177">
        <v>90</v>
      </c>
    </row>
    <row r="138" spans="1:10" ht="15" x14ac:dyDescent="0.2">
      <c r="A138" s="376">
        <v>13</v>
      </c>
      <c r="B138" s="586"/>
      <c r="C138" s="508">
        <f>SUM(C133:C137)</f>
        <v>700</v>
      </c>
      <c r="D138" s="508">
        <f>SUM(D133:D137)</f>
        <v>1163.45</v>
      </c>
      <c r="E138" s="508">
        <f t="shared" ref="E138:J138" si="49">SUM(E133:E137)</f>
        <v>3397.2400000000002</v>
      </c>
      <c r="F138" s="508">
        <f t="shared" si="49"/>
        <v>240</v>
      </c>
      <c r="G138" s="508">
        <f t="shared" si="49"/>
        <v>5500.6900000000005</v>
      </c>
      <c r="H138" s="558">
        <f t="shared" si="49"/>
        <v>97</v>
      </c>
      <c r="I138" s="558">
        <f t="shared" si="49"/>
        <v>22</v>
      </c>
      <c r="J138" s="510">
        <f t="shared" si="49"/>
        <v>250</v>
      </c>
    </row>
    <row r="139" spans="1:10" ht="16" thickBot="1" x14ac:dyDescent="0.25">
      <c r="A139" s="378">
        <v>14</v>
      </c>
      <c r="B139" s="590"/>
      <c r="C139" s="509"/>
      <c r="D139" s="509"/>
      <c r="E139" s="509"/>
      <c r="F139" s="509"/>
      <c r="G139" s="509"/>
      <c r="H139" s="559"/>
      <c r="I139" s="559"/>
      <c r="J139" s="511"/>
    </row>
    <row r="140" spans="1:10" ht="15" x14ac:dyDescent="0.2">
      <c r="A140" s="376">
        <v>15</v>
      </c>
      <c r="B140" s="47">
        <f>B137+3</f>
        <v>45061</v>
      </c>
      <c r="C140" s="24">
        <v>50</v>
      </c>
      <c r="D140" s="6">
        <v>153.51</v>
      </c>
      <c r="E140" s="6">
        <v>679.31</v>
      </c>
      <c r="F140" s="6">
        <v>0</v>
      </c>
      <c r="G140" s="10">
        <f>SUM(C140:F140)</f>
        <v>882.81999999999994</v>
      </c>
      <c r="H140" s="9">
        <v>16</v>
      </c>
      <c r="I140" s="9">
        <v>3</v>
      </c>
      <c r="J140" s="35">
        <v>0</v>
      </c>
    </row>
    <row r="141" spans="1:10" ht="15" x14ac:dyDescent="0.2">
      <c r="A141" s="376">
        <v>16</v>
      </c>
      <c r="B141" s="47">
        <f>B140+1</f>
        <v>45062</v>
      </c>
      <c r="C141" s="6">
        <v>50</v>
      </c>
      <c r="D141" s="6">
        <v>153.31</v>
      </c>
      <c r="E141" s="6">
        <v>749.31</v>
      </c>
      <c r="F141" s="6">
        <v>90</v>
      </c>
      <c r="G141" s="10">
        <f>SUM(C141:F141)</f>
        <v>1042.6199999999999</v>
      </c>
      <c r="H141" s="9">
        <v>16</v>
      </c>
      <c r="I141" s="9">
        <v>3</v>
      </c>
      <c r="J141" s="35">
        <v>90</v>
      </c>
    </row>
    <row r="142" spans="1:10" ht="15" x14ac:dyDescent="0.2">
      <c r="A142" s="378">
        <v>17</v>
      </c>
      <c r="B142" s="47">
        <f>B141+1</f>
        <v>45063</v>
      </c>
      <c r="C142" s="6">
        <v>170</v>
      </c>
      <c r="D142" s="6">
        <v>202.03</v>
      </c>
      <c r="E142" s="6">
        <v>510</v>
      </c>
      <c r="F142" s="6">
        <v>200</v>
      </c>
      <c r="G142" s="10">
        <f>SUM(C142:F142)</f>
        <v>1082.03</v>
      </c>
      <c r="H142" s="9">
        <v>23</v>
      </c>
      <c r="I142" s="9">
        <v>5</v>
      </c>
      <c r="J142" s="35">
        <v>200</v>
      </c>
    </row>
    <row r="143" spans="1:10" ht="15" x14ac:dyDescent="0.2">
      <c r="A143" s="376">
        <v>18</v>
      </c>
      <c r="B143" s="47">
        <f>B142+1</f>
        <v>45064</v>
      </c>
      <c r="C143" s="42"/>
      <c r="D143" s="42"/>
      <c r="E143" s="42"/>
      <c r="F143" s="42"/>
      <c r="G143" s="70">
        <f>SUM(C143:F143)</f>
        <v>0</v>
      </c>
      <c r="H143" s="76"/>
      <c r="I143" s="76"/>
      <c r="J143" s="77"/>
    </row>
    <row r="144" spans="1:10" ht="16" thickBot="1" x14ac:dyDescent="0.25">
      <c r="A144" s="376">
        <v>19</v>
      </c>
      <c r="B144" s="47">
        <f>B143+1</f>
        <v>45065</v>
      </c>
      <c r="C144" s="42"/>
      <c r="D144" s="42"/>
      <c r="E144" s="42"/>
      <c r="F144" s="42"/>
      <c r="G144" s="70">
        <f>SUM(C144:F144)</f>
        <v>0</v>
      </c>
      <c r="H144" s="76"/>
      <c r="I144" s="76"/>
      <c r="J144" s="77"/>
    </row>
    <row r="145" spans="1:10" ht="15" x14ac:dyDescent="0.2">
      <c r="A145" s="378">
        <v>20</v>
      </c>
      <c r="B145" s="586"/>
      <c r="C145" s="508">
        <f t="shared" ref="C145:I145" si="50">SUM(C140:C144)</f>
        <v>270</v>
      </c>
      <c r="D145" s="508">
        <f>SUM(D140:D144)</f>
        <v>508.85</v>
      </c>
      <c r="E145" s="508">
        <f>SUM(E140:E144)</f>
        <v>1938.62</v>
      </c>
      <c r="F145" s="508">
        <f>SUM(F140:F144)</f>
        <v>290</v>
      </c>
      <c r="G145" s="508">
        <f t="shared" si="50"/>
        <v>3007.47</v>
      </c>
      <c r="H145" s="558">
        <f t="shared" si="50"/>
        <v>55</v>
      </c>
      <c r="I145" s="558">
        <f t="shared" si="50"/>
        <v>11</v>
      </c>
      <c r="J145" s="510">
        <f>SUM(J140:J144)</f>
        <v>290</v>
      </c>
    </row>
    <row r="146" spans="1:10" ht="16" thickBot="1" x14ac:dyDescent="0.25">
      <c r="A146" s="376">
        <v>21</v>
      </c>
      <c r="B146" s="590"/>
      <c r="C146" s="509"/>
      <c r="D146" s="509"/>
      <c r="E146" s="509"/>
      <c r="F146" s="509"/>
      <c r="G146" s="509"/>
      <c r="H146" s="559"/>
      <c r="I146" s="559"/>
      <c r="J146" s="511"/>
    </row>
    <row r="147" spans="1:10" ht="15" x14ac:dyDescent="0.2">
      <c r="A147" s="376">
        <v>22</v>
      </c>
      <c r="B147" s="47">
        <f>B144+3</f>
        <v>45068</v>
      </c>
      <c r="C147" s="75"/>
      <c r="D147" s="42"/>
      <c r="E147" s="42"/>
      <c r="F147" s="42"/>
      <c r="G147" s="70">
        <f>SUM(C147:F147)</f>
        <v>0</v>
      </c>
      <c r="H147" s="76"/>
      <c r="I147" s="76"/>
      <c r="J147" s="77"/>
    </row>
    <row r="148" spans="1:10" ht="15" x14ac:dyDescent="0.2">
      <c r="A148" s="378">
        <v>23</v>
      </c>
      <c r="B148" s="47">
        <f>B147+1</f>
        <v>45069</v>
      </c>
      <c r="C148" s="6">
        <v>50</v>
      </c>
      <c r="D148" s="6">
        <v>307.02</v>
      </c>
      <c r="E148" s="6">
        <v>670</v>
      </c>
      <c r="F148" s="6">
        <v>0</v>
      </c>
      <c r="G148" s="10">
        <f>SUM(C148:F148)</f>
        <v>1027.02</v>
      </c>
      <c r="H148" s="9">
        <v>18</v>
      </c>
      <c r="I148" s="9">
        <v>6</v>
      </c>
      <c r="J148" s="35">
        <v>0</v>
      </c>
    </row>
    <row r="149" spans="1:10" ht="15" x14ac:dyDescent="0.2">
      <c r="A149" s="376">
        <v>24</v>
      </c>
      <c r="B149" s="47">
        <f t="shared" ref="B149:B151" si="51">B148+1</f>
        <v>45070</v>
      </c>
      <c r="C149" s="24">
        <v>120</v>
      </c>
      <c r="D149" s="6">
        <v>328.77</v>
      </c>
      <c r="E149" s="6">
        <v>860</v>
      </c>
      <c r="F149" s="6">
        <v>0</v>
      </c>
      <c r="G149" s="10">
        <f>SUM(C149:F149)</f>
        <v>1308.77</v>
      </c>
      <c r="H149" s="9">
        <v>26</v>
      </c>
      <c r="I149" s="9">
        <v>8</v>
      </c>
      <c r="J149" s="35">
        <v>0</v>
      </c>
    </row>
    <row r="150" spans="1:10" ht="15" x14ac:dyDescent="0.2">
      <c r="A150" s="376">
        <v>25</v>
      </c>
      <c r="B150" s="47">
        <f t="shared" si="51"/>
        <v>45071</v>
      </c>
      <c r="C150" s="6">
        <v>159.31</v>
      </c>
      <c r="D150" s="6">
        <v>212.07</v>
      </c>
      <c r="E150" s="6">
        <v>1340</v>
      </c>
      <c r="F150" s="6">
        <v>160</v>
      </c>
      <c r="G150" s="10">
        <f>SUM(C150:F150)</f>
        <v>1871.38</v>
      </c>
      <c r="H150" s="9">
        <v>31</v>
      </c>
      <c r="I150" s="9">
        <v>3</v>
      </c>
      <c r="J150" s="35">
        <v>160</v>
      </c>
    </row>
    <row r="151" spans="1:10" ht="16" thickBot="1" x14ac:dyDescent="0.25">
      <c r="A151" s="376"/>
      <c r="B151" s="47">
        <f t="shared" si="51"/>
        <v>45072</v>
      </c>
      <c r="C151" s="6">
        <v>190</v>
      </c>
      <c r="D151" s="6">
        <v>324.17</v>
      </c>
      <c r="E151" s="6">
        <v>768</v>
      </c>
      <c r="F151" s="6">
        <v>90</v>
      </c>
      <c r="G151" s="10">
        <f>SUM(C151:F151)</f>
        <v>1372.17</v>
      </c>
      <c r="H151" s="9">
        <v>22</v>
      </c>
      <c r="I151" s="9">
        <v>5</v>
      </c>
      <c r="J151" s="35">
        <v>100</v>
      </c>
    </row>
    <row r="152" spans="1:10" ht="15" x14ac:dyDescent="0.2">
      <c r="A152" s="376"/>
      <c r="B152" s="586"/>
      <c r="C152" s="508">
        <f>SUM(C147:C151)</f>
        <v>519.30999999999995</v>
      </c>
      <c r="D152" s="508">
        <f t="shared" ref="D152:F152" si="52">SUM(D147:D151)</f>
        <v>1172.03</v>
      </c>
      <c r="E152" s="508">
        <f t="shared" si="52"/>
        <v>3638</v>
      </c>
      <c r="F152" s="508">
        <f t="shared" si="52"/>
        <v>250</v>
      </c>
      <c r="G152" s="508">
        <f>SUM(G147:G151)</f>
        <v>5579.34</v>
      </c>
      <c r="H152" s="558">
        <f>SUM(H147:H151)</f>
        <v>97</v>
      </c>
      <c r="I152" s="558">
        <f>SUM(I147:I151)</f>
        <v>22</v>
      </c>
      <c r="J152" s="510">
        <f>SUM(J147:J151)</f>
        <v>260</v>
      </c>
    </row>
    <row r="153" spans="1:10" ht="16" thickBot="1" x14ac:dyDescent="0.25">
      <c r="A153" s="376"/>
      <c r="B153" s="590"/>
      <c r="C153" s="509"/>
      <c r="D153" s="509"/>
      <c r="E153" s="509"/>
      <c r="F153" s="509"/>
      <c r="G153" s="509"/>
      <c r="H153" s="559"/>
      <c r="I153" s="559"/>
      <c r="J153" s="511"/>
    </row>
    <row r="154" spans="1:10" ht="15" x14ac:dyDescent="0.2">
      <c r="A154" s="378">
        <v>26</v>
      </c>
      <c r="B154" s="47">
        <f>B151+3</f>
        <v>45075</v>
      </c>
      <c r="C154" s="75"/>
      <c r="D154" s="42"/>
      <c r="E154" s="42"/>
      <c r="F154" s="42"/>
      <c r="G154" s="70">
        <f>SUM(C154:F154)</f>
        <v>0</v>
      </c>
      <c r="H154" s="76"/>
      <c r="I154" s="76"/>
      <c r="J154" s="77"/>
    </row>
    <row r="155" spans="1:10" ht="15" x14ac:dyDescent="0.2">
      <c r="A155" s="376">
        <v>27</v>
      </c>
      <c r="B155" s="47">
        <f>B154+1</f>
        <v>45076</v>
      </c>
      <c r="C155" s="6">
        <v>100</v>
      </c>
      <c r="D155" s="6">
        <v>224.2</v>
      </c>
      <c r="E155" s="6">
        <v>1119.31</v>
      </c>
      <c r="F155" s="6">
        <v>169.31</v>
      </c>
      <c r="G155" s="10">
        <f>SUM(C155:F155)</f>
        <v>1612.82</v>
      </c>
      <c r="H155" s="9">
        <v>274</v>
      </c>
      <c r="I155" s="9">
        <v>4</v>
      </c>
      <c r="J155" s="35">
        <v>170</v>
      </c>
    </row>
    <row r="156" spans="1:10" ht="16" thickBot="1" x14ac:dyDescent="0.25">
      <c r="A156" s="378">
        <v>28</v>
      </c>
      <c r="B156" s="47">
        <f>B155+1</f>
        <v>45077</v>
      </c>
      <c r="C156" s="6">
        <v>150</v>
      </c>
      <c r="D156" s="6">
        <v>82.82</v>
      </c>
      <c r="E156" s="6">
        <v>600</v>
      </c>
      <c r="F156" s="6">
        <v>125</v>
      </c>
      <c r="G156" s="10">
        <f>SUM(C156:F156)</f>
        <v>957.81999999999994</v>
      </c>
      <c r="H156" s="9">
        <v>21</v>
      </c>
      <c r="I156" s="9">
        <v>2</v>
      </c>
      <c r="J156" s="35">
        <v>125</v>
      </c>
    </row>
    <row r="157" spans="1:10" ht="15" x14ac:dyDescent="0.2">
      <c r="A157" s="376">
        <v>29</v>
      </c>
      <c r="B157" s="586"/>
      <c r="C157" s="508">
        <f>SUM(C155:C156)</f>
        <v>250</v>
      </c>
      <c r="D157" s="508">
        <f>SUM(D155:D156)</f>
        <v>307.02</v>
      </c>
      <c r="E157" s="560">
        <f t="shared" ref="E157:F157" si="53">SUM(E156)</f>
        <v>600</v>
      </c>
      <c r="F157" s="560">
        <f t="shared" si="53"/>
        <v>125</v>
      </c>
      <c r="G157" s="508">
        <f>SUM(G156)</f>
        <v>957.81999999999994</v>
      </c>
      <c r="H157" s="558">
        <f>SUM(H156)</f>
        <v>21</v>
      </c>
      <c r="I157" s="558">
        <f>SUM(I156)</f>
        <v>2</v>
      </c>
      <c r="J157" s="510">
        <f>SUM(J155:J156)</f>
        <v>295</v>
      </c>
    </row>
    <row r="158" spans="1:10" ht="16" thickBot="1" x14ac:dyDescent="0.25">
      <c r="A158" s="378">
        <v>30</v>
      </c>
      <c r="B158" s="590"/>
      <c r="C158" s="509"/>
      <c r="D158" s="509"/>
      <c r="E158" s="413"/>
      <c r="F158" s="413"/>
      <c r="G158" s="509"/>
      <c r="H158" s="559"/>
      <c r="I158" s="559"/>
      <c r="J158" s="511"/>
    </row>
    <row r="159" spans="1:10" ht="15" x14ac:dyDescent="0.2">
      <c r="A159" s="376">
        <v>1</v>
      </c>
      <c r="B159" s="377">
        <v>45078</v>
      </c>
      <c r="C159" s="176">
        <v>290</v>
      </c>
      <c r="D159" s="176">
        <v>419.12</v>
      </c>
      <c r="E159" s="176">
        <v>782.62</v>
      </c>
      <c r="F159" s="176">
        <v>150</v>
      </c>
      <c r="G159" s="8">
        <f>SUM(C159:F159)</f>
        <v>1641.74</v>
      </c>
      <c r="H159" s="176">
        <v>30</v>
      </c>
      <c r="I159" s="176">
        <v>8</v>
      </c>
      <c r="J159" s="177">
        <v>140</v>
      </c>
    </row>
    <row r="160" spans="1:10" ht="16" thickBot="1" x14ac:dyDescent="0.25">
      <c r="A160" s="378">
        <v>2</v>
      </c>
      <c r="B160" s="377">
        <f t="shared" ref="B160:B167" si="54">B159+1</f>
        <v>45079</v>
      </c>
      <c r="C160" s="176">
        <v>100</v>
      </c>
      <c r="D160" s="176">
        <v>41.41</v>
      </c>
      <c r="E160" s="176">
        <v>1030</v>
      </c>
      <c r="F160" s="176">
        <v>0</v>
      </c>
      <c r="G160" s="8">
        <f>SUM(C160:F160)</f>
        <v>1171.4100000000001</v>
      </c>
      <c r="H160" s="176">
        <v>21</v>
      </c>
      <c r="I160" s="176">
        <v>1</v>
      </c>
      <c r="J160" s="177">
        <v>0</v>
      </c>
    </row>
    <row r="161" spans="1:10" ht="15" x14ac:dyDescent="0.2">
      <c r="A161" s="376">
        <v>3</v>
      </c>
      <c r="B161" s="580"/>
      <c r="C161" s="508">
        <f t="shared" ref="C161:J161" si="55">SUM(C159:C160)</f>
        <v>390</v>
      </c>
      <c r="D161" s="508">
        <f t="shared" si="55"/>
        <v>460.53</v>
      </c>
      <c r="E161" s="508">
        <f t="shared" si="55"/>
        <v>1812.62</v>
      </c>
      <c r="F161" s="508">
        <f t="shared" si="55"/>
        <v>150</v>
      </c>
      <c r="G161" s="508">
        <f t="shared" si="55"/>
        <v>2813.15</v>
      </c>
      <c r="H161" s="506">
        <f t="shared" si="55"/>
        <v>51</v>
      </c>
      <c r="I161" s="506">
        <f t="shared" si="55"/>
        <v>9</v>
      </c>
      <c r="J161" s="510">
        <f t="shared" si="55"/>
        <v>140</v>
      </c>
    </row>
    <row r="162" spans="1:10" ht="16" thickBot="1" x14ac:dyDescent="0.25">
      <c r="A162" s="376">
        <v>4</v>
      </c>
      <c r="B162" s="581"/>
      <c r="C162" s="509"/>
      <c r="D162" s="509"/>
      <c r="E162" s="509"/>
      <c r="F162" s="509"/>
      <c r="G162" s="509"/>
      <c r="H162" s="507"/>
      <c r="I162" s="507"/>
      <c r="J162" s="511"/>
    </row>
    <row r="163" spans="1:10" ht="15" x14ac:dyDescent="0.2">
      <c r="A163" s="378">
        <v>5</v>
      </c>
      <c r="B163" s="377">
        <f>B160+3</f>
        <v>45082</v>
      </c>
      <c r="C163" s="178"/>
      <c r="D163" s="178"/>
      <c r="E163" s="178"/>
      <c r="F163" s="178"/>
      <c r="G163" s="43">
        <f>SUM(C163:F163)</f>
        <v>0</v>
      </c>
      <c r="H163" s="178"/>
      <c r="I163" s="178"/>
      <c r="J163" s="178"/>
    </row>
    <row r="164" spans="1:10" ht="15" x14ac:dyDescent="0.2">
      <c r="A164" s="376">
        <v>6</v>
      </c>
      <c r="B164" s="377">
        <f t="shared" si="54"/>
        <v>45083</v>
      </c>
      <c r="C164" s="178"/>
      <c r="D164" s="178"/>
      <c r="E164" s="178"/>
      <c r="F164" s="178"/>
      <c r="G164" s="43">
        <f>SUM(C164:F164)</f>
        <v>0</v>
      </c>
      <c r="H164" s="178"/>
      <c r="I164" s="178"/>
      <c r="J164" s="179"/>
    </row>
    <row r="165" spans="1:10" ht="15" x14ac:dyDescent="0.2">
      <c r="A165" s="376">
        <v>7</v>
      </c>
      <c r="B165" s="377">
        <f t="shared" si="54"/>
        <v>45084</v>
      </c>
      <c r="C165" s="178"/>
      <c r="D165" s="178"/>
      <c r="E165" s="178"/>
      <c r="F165" s="178"/>
      <c r="G165" s="43">
        <f>SUM(C165:F165)</f>
        <v>0</v>
      </c>
      <c r="H165" s="178"/>
      <c r="I165" s="178"/>
      <c r="J165" s="179"/>
    </row>
    <row r="166" spans="1:10" ht="15" x14ac:dyDescent="0.2">
      <c r="A166" s="378">
        <v>8</v>
      </c>
      <c r="B166" s="377">
        <f t="shared" si="54"/>
        <v>45085</v>
      </c>
      <c r="C166" s="381">
        <v>0</v>
      </c>
      <c r="D166" s="381">
        <v>41.41</v>
      </c>
      <c r="E166" s="381">
        <v>480</v>
      </c>
      <c r="F166" s="381">
        <v>50</v>
      </c>
      <c r="G166" s="8">
        <f>SUM(C166:F166)</f>
        <v>571.41</v>
      </c>
      <c r="H166" s="381">
        <v>10</v>
      </c>
      <c r="I166" s="381">
        <v>1</v>
      </c>
      <c r="J166" s="382">
        <v>50</v>
      </c>
    </row>
    <row r="167" spans="1:10" ht="16" thickBot="1" x14ac:dyDescent="0.25">
      <c r="A167" s="376">
        <v>9</v>
      </c>
      <c r="B167" s="377">
        <f t="shared" si="54"/>
        <v>45086</v>
      </c>
      <c r="C167" s="381">
        <v>50</v>
      </c>
      <c r="D167" s="381">
        <v>153.51</v>
      </c>
      <c r="E167" s="381">
        <v>1039.31</v>
      </c>
      <c r="F167" s="381">
        <v>50</v>
      </c>
      <c r="G167" s="8">
        <f>SUM(C167:F167)</f>
        <v>1292.82</v>
      </c>
      <c r="H167" s="381">
        <v>22</v>
      </c>
      <c r="I167" s="381">
        <v>3</v>
      </c>
      <c r="J167" s="382">
        <v>50</v>
      </c>
    </row>
    <row r="168" spans="1:10" ht="15" x14ac:dyDescent="0.2">
      <c r="A168" s="376">
        <v>10</v>
      </c>
      <c r="B168" s="580"/>
      <c r="C168" s="508">
        <f>SUM(C163:C167)</f>
        <v>50</v>
      </c>
      <c r="D168" s="508">
        <f t="shared" ref="D168:I168" si="56">SUM(D163:D167)</f>
        <v>194.92</v>
      </c>
      <c r="E168" s="508">
        <f t="shared" si="56"/>
        <v>1519.31</v>
      </c>
      <c r="F168" s="508">
        <f t="shared" si="56"/>
        <v>100</v>
      </c>
      <c r="G168" s="508">
        <f>SUM(G163:G167)</f>
        <v>1864.23</v>
      </c>
      <c r="H168" s="506">
        <f t="shared" si="56"/>
        <v>32</v>
      </c>
      <c r="I168" s="506">
        <f t="shared" si="56"/>
        <v>4</v>
      </c>
      <c r="J168" s="510">
        <f>SUM(J163:J167)</f>
        <v>100</v>
      </c>
    </row>
    <row r="169" spans="1:10" ht="16" thickBot="1" x14ac:dyDescent="0.25">
      <c r="A169" s="378">
        <v>11</v>
      </c>
      <c r="B169" s="581"/>
      <c r="C169" s="537"/>
      <c r="D169" s="537"/>
      <c r="E169" s="537"/>
      <c r="F169" s="537"/>
      <c r="G169" s="509"/>
      <c r="H169" s="534"/>
      <c r="I169" s="534"/>
      <c r="J169" s="551"/>
    </row>
    <row r="170" spans="1:10" ht="15" x14ac:dyDescent="0.2">
      <c r="A170" s="376">
        <v>12</v>
      </c>
      <c r="B170" s="47">
        <f>B167+3</f>
        <v>45089</v>
      </c>
      <c r="C170" s="381">
        <v>100</v>
      </c>
      <c r="D170" s="381">
        <v>82.82</v>
      </c>
      <c r="E170" s="381">
        <v>790</v>
      </c>
      <c r="F170" s="381">
        <v>50</v>
      </c>
      <c r="G170" s="8">
        <f>SUM(C170:F170)</f>
        <v>1022.8199999999999</v>
      </c>
      <c r="H170" s="381">
        <v>18</v>
      </c>
      <c r="I170" s="381">
        <v>2</v>
      </c>
      <c r="J170" s="381">
        <v>50</v>
      </c>
    </row>
    <row r="171" spans="1:10" ht="15" x14ac:dyDescent="0.2">
      <c r="A171" s="376">
        <v>13</v>
      </c>
      <c r="B171" s="47">
        <f>B170+1</f>
        <v>45090</v>
      </c>
      <c r="C171" s="381">
        <v>100</v>
      </c>
      <c r="D171" s="381">
        <v>406.99</v>
      </c>
      <c r="E171" s="381">
        <v>478.6</v>
      </c>
      <c r="F171" s="381">
        <v>50</v>
      </c>
      <c r="G171" s="8">
        <f>SUM(C171:F171)</f>
        <v>1035.5900000000001</v>
      </c>
      <c r="H171" s="381">
        <v>19</v>
      </c>
      <c r="I171" s="381">
        <v>7</v>
      </c>
      <c r="J171" s="382">
        <v>50</v>
      </c>
    </row>
    <row r="172" spans="1:10" ht="15" x14ac:dyDescent="0.2">
      <c r="A172" s="378">
        <v>14</v>
      </c>
      <c r="B172" s="47">
        <f>B171+1</f>
        <v>45091</v>
      </c>
      <c r="C172" s="381">
        <v>190</v>
      </c>
      <c r="D172" s="381">
        <v>199.52</v>
      </c>
      <c r="E172" s="381">
        <v>550</v>
      </c>
      <c r="F172" s="381">
        <v>0</v>
      </c>
      <c r="G172" s="8">
        <f>SUM(C172:F172)</f>
        <v>939.52</v>
      </c>
      <c r="H172" s="381">
        <v>19</v>
      </c>
      <c r="I172" s="381">
        <v>5</v>
      </c>
      <c r="J172" s="382">
        <v>0</v>
      </c>
    </row>
    <row r="173" spans="1:10" ht="15" x14ac:dyDescent="0.2">
      <c r="A173" s="376">
        <v>15</v>
      </c>
      <c r="B173" s="47">
        <f>B172+1</f>
        <v>45092</v>
      </c>
      <c r="C173" s="381">
        <v>200</v>
      </c>
      <c r="D173" s="381">
        <v>489.81</v>
      </c>
      <c r="E173" s="381">
        <v>1257.93</v>
      </c>
      <c r="F173" s="381">
        <v>89.31</v>
      </c>
      <c r="G173" s="8">
        <f>SUM(C173:F173)</f>
        <v>2037.05</v>
      </c>
      <c r="H173" s="381">
        <v>34</v>
      </c>
      <c r="I173" s="381">
        <v>9</v>
      </c>
      <c r="J173" s="382">
        <v>80</v>
      </c>
    </row>
    <row r="174" spans="1:10" ht="16" thickBot="1" x14ac:dyDescent="0.25">
      <c r="A174" s="376">
        <v>16</v>
      </c>
      <c r="B174" s="47">
        <f>B173+1</f>
        <v>45093</v>
      </c>
      <c r="C174" s="381">
        <v>270</v>
      </c>
      <c r="D174" s="381">
        <v>224.2</v>
      </c>
      <c r="E174" s="381">
        <v>968.62</v>
      </c>
      <c r="F174" s="381">
        <v>50</v>
      </c>
      <c r="G174" s="8">
        <f>SUM(C174:F174)</f>
        <v>1512.82</v>
      </c>
      <c r="H174" s="381">
        <v>23</v>
      </c>
      <c r="I174" s="381">
        <v>4</v>
      </c>
      <c r="J174" s="382">
        <v>50</v>
      </c>
    </row>
    <row r="175" spans="1:10" ht="15" x14ac:dyDescent="0.2">
      <c r="A175" s="378">
        <v>17</v>
      </c>
      <c r="B175" s="586"/>
      <c r="C175" s="508">
        <f t="shared" ref="C175:I175" si="57">SUM(C170:C174)</f>
        <v>860</v>
      </c>
      <c r="D175" s="563">
        <f t="shared" si="57"/>
        <v>1403.3400000000001</v>
      </c>
      <c r="E175" s="563">
        <f t="shared" si="57"/>
        <v>4045.1499999999996</v>
      </c>
      <c r="F175" s="563">
        <f t="shared" si="57"/>
        <v>239.31</v>
      </c>
      <c r="G175" s="563">
        <f>SUM(G170:G174)</f>
        <v>6547.7999999999993</v>
      </c>
      <c r="H175" s="565">
        <f t="shared" si="57"/>
        <v>113</v>
      </c>
      <c r="I175" s="565">
        <f t="shared" si="57"/>
        <v>27</v>
      </c>
      <c r="J175" s="567">
        <f>SUM(J170:J174)</f>
        <v>230</v>
      </c>
    </row>
    <row r="176" spans="1:10" ht="16" thickBot="1" x14ac:dyDescent="0.25">
      <c r="A176" s="376" t="s">
        <v>266</v>
      </c>
      <c r="B176" s="590"/>
      <c r="C176" s="509"/>
      <c r="D176" s="564"/>
      <c r="E176" s="564"/>
      <c r="F176" s="564"/>
      <c r="G176" s="564"/>
      <c r="H176" s="566"/>
      <c r="I176" s="566"/>
      <c r="J176" s="568"/>
    </row>
    <row r="177" spans="1:10" ht="15" x14ac:dyDescent="0.2">
      <c r="A177" s="376" t="s">
        <v>267</v>
      </c>
      <c r="B177" s="47">
        <f>B174+3</f>
        <v>45096</v>
      </c>
      <c r="C177" s="381">
        <v>50</v>
      </c>
      <c r="D177" s="381">
        <v>183.51</v>
      </c>
      <c r="E177" s="381">
        <v>1299.31</v>
      </c>
      <c r="F177" s="381">
        <v>220</v>
      </c>
      <c r="G177" s="8">
        <f>SUM(C177:F177)</f>
        <v>1752.82</v>
      </c>
      <c r="H177" s="381">
        <v>29</v>
      </c>
      <c r="I177" s="381">
        <v>4</v>
      </c>
      <c r="J177" s="381">
        <v>220</v>
      </c>
    </row>
    <row r="178" spans="1:10" ht="15" x14ac:dyDescent="0.2">
      <c r="A178" s="378">
        <v>20</v>
      </c>
      <c r="B178" s="47">
        <f>B177+1</f>
        <v>45097</v>
      </c>
      <c r="C178" s="381">
        <v>50</v>
      </c>
      <c r="D178" s="381">
        <v>112.1</v>
      </c>
      <c r="E178" s="381">
        <v>739.31</v>
      </c>
      <c r="F178" s="381">
        <v>190</v>
      </c>
      <c r="G178" s="8">
        <f>SUM(C178:F178)</f>
        <v>1091.4099999999999</v>
      </c>
      <c r="H178" s="381">
        <v>19</v>
      </c>
      <c r="I178" s="381">
        <v>2</v>
      </c>
      <c r="J178" s="381">
        <v>190</v>
      </c>
    </row>
    <row r="179" spans="1:10" ht="15" x14ac:dyDescent="0.2">
      <c r="A179" s="376">
        <v>21</v>
      </c>
      <c r="B179" s="47">
        <f>B178+1</f>
        <v>45098</v>
      </c>
      <c r="C179" s="381">
        <v>0</v>
      </c>
      <c r="D179" s="381">
        <v>160.62</v>
      </c>
      <c r="E179" s="381">
        <v>670</v>
      </c>
      <c r="F179" s="381">
        <v>200</v>
      </c>
      <c r="G179" s="8">
        <f>SUM(C179:F179)</f>
        <v>1030.6199999999999</v>
      </c>
      <c r="H179" s="381">
        <v>21</v>
      </c>
      <c r="I179" s="381">
        <v>4</v>
      </c>
      <c r="J179" s="381">
        <v>200</v>
      </c>
    </row>
    <row r="180" spans="1:10" ht="15" x14ac:dyDescent="0.2">
      <c r="A180" s="376">
        <v>22</v>
      </c>
      <c r="B180" s="47">
        <f>B179+1</f>
        <v>45099</v>
      </c>
      <c r="C180" s="381">
        <v>50</v>
      </c>
      <c r="D180" s="381">
        <v>307.02</v>
      </c>
      <c r="E180" s="381">
        <v>1029.31</v>
      </c>
      <c r="F180" s="381">
        <v>100</v>
      </c>
      <c r="G180" s="8">
        <f>SUM(C180:F180)</f>
        <v>1486.33</v>
      </c>
      <c r="H180" s="381">
        <v>28</v>
      </c>
      <c r="I180" s="381">
        <v>6</v>
      </c>
      <c r="J180" s="381">
        <v>100</v>
      </c>
    </row>
    <row r="181" spans="1:10" ht="16" thickBot="1" x14ac:dyDescent="0.25">
      <c r="A181" s="378">
        <v>23</v>
      </c>
      <c r="B181" s="47">
        <f>B180+1</f>
        <v>45100</v>
      </c>
      <c r="C181" s="381">
        <v>70</v>
      </c>
      <c r="D181" s="381">
        <v>324.17</v>
      </c>
      <c r="E181" s="381">
        <v>747.24</v>
      </c>
      <c r="F181" s="381">
        <v>50</v>
      </c>
      <c r="G181" s="8">
        <f>SUM(C181:F181)</f>
        <v>1191.4100000000001</v>
      </c>
      <c r="H181" s="381">
        <v>19</v>
      </c>
      <c r="I181" s="381">
        <v>5</v>
      </c>
      <c r="J181" s="381">
        <v>50</v>
      </c>
    </row>
    <row r="182" spans="1:10" ht="15" x14ac:dyDescent="0.2">
      <c r="A182" s="376">
        <v>24</v>
      </c>
      <c r="B182" s="586"/>
      <c r="C182" s="508">
        <f>SUM(C177:C181)</f>
        <v>220</v>
      </c>
      <c r="D182" s="508">
        <f t="shared" ref="D182:F182" si="58">SUM(D177:D181)</f>
        <v>1087.42</v>
      </c>
      <c r="E182" s="508">
        <f t="shared" si="58"/>
        <v>4485.17</v>
      </c>
      <c r="F182" s="508">
        <f t="shared" si="58"/>
        <v>760</v>
      </c>
      <c r="G182" s="508">
        <f>SUM(G177:G181)</f>
        <v>6552.5899999999992</v>
      </c>
      <c r="H182" s="558">
        <f>SUM(H177:H181)</f>
        <v>116</v>
      </c>
      <c r="I182" s="558">
        <f>SUM(I177:I181)</f>
        <v>21</v>
      </c>
      <c r="J182" s="510">
        <f>SUM(J177:J181)</f>
        <v>760</v>
      </c>
    </row>
    <row r="183" spans="1:10" ht="16" thickBot="1" x14ac:dyDescent="0.25">
      <c r="A183" s="378">
        <v>25</v>
      </c>
      <c r="B183" s="590"/>
      <c r="C183" s="509"/>
      <c r="D183" s="509"/>
      <c r="E183" s="509"/>
      <c r="F183" s="509"/>
      <c r="G183" s="509"/>
      <c r="H183" s="559"/>
      <c r="I183" s="559"/>
      <c r="J183" s="511"/>
    </row>
    <row r="184" spans="1:10" ht="15" x14ac:dyDescent="0.2">
      <c r="A184" s="376">
        <v>26</v>
      </c>
      <c r="B184" s="47">
        <f>B181+3</f>
        <v>45103</v>
      </c>
      <c r="C184" s="176">
        <v>50</v>
      </c>
      <c r="D184" s="176">
        <v>337.02</v>
      </c>
      <c r="E184" s="176">
        <v>620</v>
      </c>
      <c r="F184" s="176">
        <v>0</v>
      </c>
      <c r="G184" s="8">
        <f>SUM(C184:F184)</f>
        <v>1007.02</v>
      </c>
      <c r="H184" s="176">
        <v>18</v>
      </c>
      <c r="I184" s="176">
        <v>7</v>
      </c>
      <c r="J184" s="176">
        <v>0</v>
      </c>
    </row>
    <row r="185" spans="1:10" ht="15" x14ac:dyDescent="0.2">
      <c r="A185" s="378">
        <v>27</v>
      </c>
      <c r="B185" s="47">
        <f>B184+1</f>
        <v>45104</v>
      </c>
      <c r="C185" s="176">
        <v>90</v>
      </c>
      <c r="D185" s="176">
        <v>141.38</v>
      </c>
      <c r="E185" s="176">
        <v>789.31</v>
      </c>
      <c r="F185" s="176">
        <v>50</v>
      </c>
      <c r="G185" s="8">
        <f>SUM(C185:F185)</f>
        <v>1070.69</v>
      </c>
      <c r="H185" s="176">
        <v>20</v>
      </c>
      <c r="I185" s="176">
        <v>2</v>
      </c>
      <c r="J185" s="176">
        <v>50</v>
      </c>
    </row>
    <row r="186" spans="1:10" ht="15" x14ac:dyDescent="0.2">
      <c r="A186" s="376"/>
      <c r="B186" s="47">
        <f>B185+1</f>
        <v>45105</v>
      </c>
      <c r="C186" s="176">
        <v>0</v>
      </c>
      <c r="D186" s="176">
        <v>146.69999999999999</v>
      </c>
      <c r="E186" s="176">
        <v>780</v>
      </c>
      <c r="F186" s="176">
        <v>0</v>
      </c>
      <c r="G186" s="8">
        <f>SUM(C186:F186)</f>
        <v>926.7</v>
      </c>
      <c r="H186" s="176">
        <v>18</v>
      </c>
      <c r="I186" s="176">
        <v>4</v>
      </c>
      <c r="J186" s="176">
        <v>0</v>
      </c>
    </row>
    <row r="187" spans="1:10" ht="15" x14ac:dyDescent="0.2">
      <c r="A187" s="376"/>
      <c r="B187" s="47">
        <f t="shared" ref="B187" si="59">B186+1</f>
        <v>45106</v>
      </c>
      <c r="C187" s="176">
        <v>240</v>
      </c>
      <c r="D187" s="176">
        <v>236.33</v>
      </c>
      <c r="E187" s="176">
        <v>1090</v>
      </c>
      <c r="F187" s="176">
        <v>50</v>
      </c>
      <c r="G187" s="8">
        <f>SUM(C187:F187)</f>
        <v>1616.33</v>
      </c>
      <c r="H187" s="176">
        <v>31</v>
      </c>
      <c r="I187" s="176">
        <v>5</v>
      </c>
      <c r="J187" s="176">
        <v>50</v>
      </c>
    </row>
    <row r="188" spans="1:10" ht="16" thickBot="1" x14ac:dyDescent="0.25">
      <c r="A188" s="376">
        <v>28</v>
      </c>
      <c r="B188" s="47">
        <f t="shared" ref="B188" si="60">B185+3</f>
        <v>45107</v>
      </c>
      <c r="C188" s="178"/>
      <c r="D188" s="178"/>
      <c r="E188" s="178"/>
      <c r="F188" s="178"/>
      <c r="G188" s="43">
        <f>SUM(C188:F188)</f>
        <v>0</v>
      </c>
      <c r="H188" s="178"/>
      <c r="I188" s="178"/>
      <c r="J188" s="178"/>
    </row>
    <row r="189" spans="1:10" ht="15" x14ac:dyDescent="0.2">
      <c r="A189" s="378">
        <v>29</v>
      </c>
      <c r="B189" s="589"/>
      <c r="C189" s="560">
        <f t="shared" ref="C189:J189" si="61">SUM(C184:C188)</f>
        <v>380</v>
      </c>
      <c r="D189" s="560">
        <f t="shared" si="61"/>
        <v>861.43</v>
      </c>
      <c r="E189" s="560">
        <f t="shared" si="61"/>
        <v>3279.31</v>
      </c>
      <c r="F189" s="560">
        <f t="shared" si="61"/>
        <v>100</v>
      </c>
      <c r="G189" s="560">
        <f t="shared" si="61"/>
        <v>4620.74</v>
      </c>
      <c r="H189" s="561">
        <f t="shared" si="61"/>
        <v>87</v>
      </c>
      <c r="I189" s="561">
        <f t="shared" si="61"/>
        <v>18</v>
      </c>
      <c r="J189" s="560">
        <f t="shared" si="61"/>
        <v>100</v>
      </c>
    </row>
    <row r="190" spans="1:10" ht="16" thickBot="1" x14ac:dyDescent="0.25">
      <c r="A190" s="376">
        <v>30</v>
      </c>
      <c r="B190" s="434"/>
      <c r="C190" s="413"/>
      <c r="D190" s="413"/>
      <c r="E190" s="413"/>
      <c r="F190" s="413"/>
      <c r="G190" s="413"/>
      <c r="H190" s="562"/>
      <c r="I190" s="562"/>
      <c r="J190" s="413"/>
    </row>
    <row r="191" spans="1:10" ht="15" x14ac:dyDescent="0.2">
      <c r="A191" s="376">
        <v>1</v>
      </c>
      <c r="B191" s="47">
        <v>45110</v>
      </c>
      <c r="C191" s="181">
        <v>180</v>
      </c>
      <c r="D191" s="182">
        <v>182.79</v>
      </c>
      <c r="E191" s="182">
        <v>1009.31</v>
      </c>
      <c r="F191" s="182">
        <v>190</v>
      </c>
      <c r="G191" s="83">
        <f t="shared" ref="G191:G193" si="62">SUM(C191:F191)</f>
        <v>1562.1</v>
      </c>
      <c r="H191" s="182">
        <v>28</v>
      </c>
      <c r="I191" s="182">
        <v>3</v>
      </c>
      <c r="J191" s="182">
        <v>200</v>
      </c>
    </row>
    <row r="192" spans="1:10" ht="15" x14ac:dyDescent="0.2">
      <c r="A192" s="378">
        <v>2</v>
      </c>
      <c r="B192" s="47">
        <f>B191+1</f>
        <v>45111</v>
      </c>
      <c r="C192" s="24">
        <v>0</v>
      </c>
      <c r="D192" s="9">
        <v>82.82</v>
      </c>
      <c r="E192" s="9">
        <v>630</v>
      </c>
      <c r="F192" s="9">
        <v>50</v>
      </c>
      <c r="G192" s="83">
        <f t="shared" si="62"/>
        <v>762.81999999999994</v>
      </c>
      <c r="H192" s="9">
        <v>15</v>
      </c>
      <c r="I192" s="9">
        <v>2</v>
      </c>
      <c r="J192" s="9">
        <v>50</v>
      </c>
    </row>
    <row r="193" spans="1:10" ht="15" x14ac:dyDescent="0.2">
      <c r="A193" s="376">
        <v>3</v>
      </c>
      <c r="B193" s="47">
        <f>B192+1</f>
        <v>45112</v>
      </c>
      <c r="C193" s="24">
        <v>120</v>
      </c>
      <c r="D193" s="9">
        <v>124.23</v>
      </c>
      <c r="E193" s="9">
        <v>750</v>
      </c>
      <c r="F193" s="9">
        <v>100</v>
      </c>
      <c r="G193" s="83">
        <f t="shared" si="62"/>
        <v>1094.23</v>
      </c>
      <c r="H193" s="9">
        <v>22</v>
      </c>
      <c r="I193" s="9">
        <v>3</v>
      </c>
      <c r="J193" s="9">
        <v>100</v>
      </c>
    </row>
    <row r="194" spans="1:10" ht="15" x14ac:dyDescent="0.2">
      <c r="A194" s="378">
        <v>4</v>
      </c>
      <c r="B194" s="47">
        <f>B193+1</f>
        <v>45113</v>
      </c>
      <c r="C194" s="24">
        <v>140</v>
      </c>
      <c r="D194" s="9">
        <v>436.27</v>
      </c>
      <c r="E194" s="9">
        <v>940</v>
      </c>
      <c r="F194" s="9">
        <v>159.31</v>
      </c>
      <c r="G194" s="83">
        <f>SUM(C194:F194)</f>
        <v>1675.58</v>
      </c>
      <c r="H194" s="9">
        <v>28</v>
      </c>
      <c r="I194" s="9">
        <v>7</v>
      </c>
      <c r="J194" s="9">
        <v>160</v>
      </c>
    </row>
    <row r="195" spans="1:10" ht="16" thickBot="1" x14ac:dyDescent="0.25">
      <c r="A195" s="376">
        <v>5</v>
      </c>
      <c r="B195" s="47">
        <f>B194+1</f>
        <v>45114</v>
      </c>
      <c r="C195" s="24">
        <v>90</v>
      </c>
      <c r="D195" s="9">
        <v>224.2</v>
      </c>
      <c r="E195" s="9">
        <v>678.62</v>
      </c>
      <c r="F195" s="9">
        <v>50</v>
      </c>
      <c r="G195" s="83">
        <f>SUM(C195:F195)</f>
        <v>1042.82</v>
      </c>
      <c r="H195" s="9">
        <v>18</v>
      </c>
      <c r="I195" s="9">
        <v>4</v>
      </c>
      <c r="J195" s="9">
        <v>50</v>
      </c>
    </row>
    <row r="196" spans="1:10" ht="15" x14ac:dyDescent="0.2">
      <c r="A196" s="378">
        <v>6</v>
      </c>
      <c r="B196" s="580"/>
      <c r="C196" s="418">
        <f>SUM(C191:C195)</f>
        <v>530</v>
      </c>
      <c r="D196" s="418">
        <f t="shared" ref="D196:J196" si="63">SUM(D191:D195)</f>
        <v>1050.31</v>
      </c>
      <c r="E196" s="418">
        <f t="shared" si="63"/>
        <v>4007.93</v>
      </c>
      <c r="F196" s="418">
        <f t="shared" si="63"/>
        <v>549.30999999999995</v>
      </c>
      <c r="G196" s="450">
        <f t="shared" si="63"/>
        <v>6137.5499999999993</v>
      </c>
      <c r="H196" s="506">
        <f t="shared" si="63"/>
        <v>111</v>
      </c>
      <c r="I196" s="506">
        <f t="shared" si="63"/>
        <v>19</v>
      </c>
      <c r="J196" s="510">
        <f t="shared" si="63"/>
        <v>560</v>
      </c>
    </row>
    <row r="197" spans="1:10" ht="16" thickBot="1" x14ac:dyDescent="0.25">
      <c r="A197" s="376">
        <v>7</v>
      </c>
      <c r="B197" s="581"/>
      <c r="C197" s="509"/>
      <c r="D197" s="509"/>
      <c r="E197" s="509"/>
      <c r="F197" s="509"/>
      <c r="G197" s="536"/>
      <c r="H197" s="507"/>
      <c r="I197" s="507"/>
      <c r="J197" s="511"/>
    </row>
    <row r="198" spans="1:10" ht="15" x14ac:dyDescent="0.2">
      <c r="A198" s="378">
        <v>8</v>
      </c>
      <c r="B198" s="272">
        <f>B195+3</f>
        <v>45117</v>
      </c>
      <c r="C198" s="24">
        <v>0</v>
      </c>
      <c r="D198" s="9">
        <v>182.79</v>
      </c>
      <c r="E198" s="9">
        <v>649.30999999999995</v>
      </c>
      <c r="F198" s="9">
        <v>100</v>
      </c>
      <c r="G198" s="84">
        <f t="shared" ref="G198:G199" si="64">SUM(C198:F198)</f>
        <v>932.09999999999991</v>
      </c>
      <c r="H198" s="9">
        <v>17</v>
      </c>
      <c r="I198" s="9">
        <v>3</v>
      </c>
      <c r="J198" s="9">
        <v>100</v>
      </c>
    </row>
    <row r="199" spans="1:10" ht="15" x14ac:dyDescent="0.2">
      <c r="A199" s="376">
        <v>9</v>
      </c>
      <c r="B199" s="26">
        <f>B198+1</f>
        <v>45118</v>
      </c>
      <c r="C199" s="24">
        <v>0</v>
      </c>
      <c r="D199" s="9">
        <v>224.2</v>
      </c>
      <c r="E199" s="9">
        <v>559.30999999999995</v>
      </c>
      <c r="F199" s="9">
        <v>69.31</v>
      </c>
      <c r="G199" s="84">
        <f t="shared" si="64"/>
        <v>852.81999999999994</v>
      </c>
      <c r="H199" s="9">
        <v>16</v>
      </c>
      <c r="I199" s="9">
        <v>4</v>
      </c>
      <c r="J199" s="9">
        <v>60</v>
      </c>
    </row>
    <row r="200" spans="1:10" ht="15" x14ac:dyDescent="0.2">
      <c r="A200" s="378">
        <v>10</v>
      </c>
      <c r="B200" s="26">
        <f>B199+1</f>
        <v>45119</v>
      </c>
      <c r="C200" s="24">
        <v>50</v>
      </c>
      <c r="D200" s="24">
        <v>202.03</v>
      </c>
      <c r="E200" s="24">
        <v>610</v>
      </c>
      <c r="F200" s="24">
        <v>50</v>
      </c>
      <c r="G200" s="84">
        <f>SUM(C200:F200)</f>
        <v>912.03</v>
      </c>
      <c r="H200" s="9">
        <v>19</v>
      </c>
      <c r="I200" s="9">
        <v>5</v>
      </c>
      <c r="J200" s="24">
        <v>50</v>
      </c>
    </row>
    <row r="201" spans="1:10" ht="15" x14ac:dyDescent="0.2">
      <c r="A201" s="376">
        <v>11</v>
      </c>
      <c r="B201" s="26">
        <f>B200+1</f>
        <v>45120</v>
      </c>
      <c r="C201" s="24">
        <v>0</v>
      </c>
      <c r="D201" s="24">
        <v>419.84</v>
      </c>
      <c r="E201" s="24">
        <v>1178.6199999999999</v>
      </c>
      <c r="F201" s="24">
        <v>190</v>
      </c>
      <c r="G201" s="84">
        <f>SUM(C201:F201)</f>
        <v>1788.4599999999998</v>
      </c>
      <c r="H201" s="9">
        <v>31</v>
      </c>
      <c r="I201" s="9">
        <v>9</v>
      </c>
      <c r="J201" s="24">
        <v>190</v>
      </c>
    </row>
    <row r="202" spans="1:10" ht="16" thickBot="1" x14ac:dyDescent="0.25">
      <c r="A202" s="378">
        <v>12</v>
      </c>
      <c r="B202" s="27">
        <f>B201+1</f>
        <v>45121</v>
      </c>
      <c r="C202" s="75"/>
      <c r="D202" s="75"/>
      <c r="E202" s="75"/>
      <c r="F202" s="75"/>
      <c r="G202" s="273">
        <f>SUM(C202:F202)</f>
        <v>0</v>
      </c>
      <c r="H202" s="76"/>
      <c r="I202" s="76"/>
      <c r="J202" s="75"/>
    </row>
    <row r="203" spans="1:10" ht="15" x14ac:dyDescent="0.2">
      <c r="A203" s="376">
        <v>13</v>
      </c>
      <c r="B203" s="580"/>
      <c r="C203" s="508">
        <f t="shared" ref="C203:J203" si="65">SUM(C198:C202)</f>
        <v>50</v>
      </c>
      <c r="D203" s="508">
        <f t="shared" si="65"/>
        <v>1028.8599999999999</v>
      </c>
      <c r="E203" s="508">
        <f t="shared" si="65"/>
        <v>2997.24</v>
      </c>
      <c r="F203" s="508">
        <f t="shared" si="65"/>
        <v>409.31</v>
      </c>
      <c r="G203" s="541">
        <f t="shared" si="65"/>
        <v>4485.41</v>
      </c>
      <c r="H203" s="506">
        <f t="shared" si="65"/>
        <v>83</v>
      </c>
      <c r="I203" s="506">
        <f t="shared" si="65"/>
        <v>21</v>
      </c>
      <c r="J203" s="556">
        <f t="shared" si="65"/>
        <v>400</v>
      </c>
    </row>
    <row r="204" spans="1:10" ht="16" thickBot="1" x14ac:dyDescent="0.25">
      <c r="A204" s="378">
        <v>14</v>
      </c>
      <c r="B204" s="581"/>
      <c r="C204" s="509"/>
      <c r="D204" s="509"/>
      <c r="E204" s="509"/>
      <c r="F204" s="509"/>
      <c r="G204" s="536"/>
      <c r="H204" s="507"/>
      <c r="I204" s="507"/>
      <c r="J204" s="557"/>
    </row>
    <row r="205" spans="1:10" ht="15" x14ac:dyDescent="0.2">
      <c r="A205" s="376">
        <v>15</v>
      </c>
      <c r="B205" s="26">
        <f>B202+3</f>
        <v>45124</v>
      </c>
      <c r="C205" s="24">
        <v>0</v>
      </c>
      <c r="D205" s="24">
        <v>406.99</v>
      </c>
      <c r="E205" s="24">
        <v>1347.93</v>
      </c>
      <c r="F205" s="24">
        <v>150</v>
      </c>
      <c r="G205" s="84">
        <f t="shared" ref="G205:G207" si="66">SUM(C205:F205)</f>
        <v>1904.92</v>
      </c>
      <c r="H205" s="9">
        <v>32</v>
      </c>
      <c r="I205" s="9">
        <v>7</v>
      </c>
      <c r="J205" s="24">
        <v>150</v>
      </c>
    </row>
    <row r="206" spans="1:10" ht="15" x14ac:dyDescent="0.2">
      <c r="A206" s="378">
        <v>16</v>
      </c>
      <c r="B206" s="26">
        <f>B205+1</f>
        <v>45125</v>
      </c>
      <c r="C206" s="24">
        <v>0</v>
      </c>
      <c r="D206" s="24">
        <v>360.56</v>
      </c>
      <c r="E206" s="24">
        <v>919.31</v>
      </c>
      <c r="F206" s="24">
        <v>240</v>
      </c>
      <c r="G206" s="84">
        <f t="shared" si="66"/>
        <v>1519.87</v>
      </c>
      <c r="H206" s="9">
        <v>31</v>
      </c>
      <c r="I206" s="9">
        <v>8</v>
      </c>
      <c r="J206" s="24">
        <v>240</v>
      </c>
    </row>
    <row r="207" spans="1:10" ht="15" x14ac:dyDescent="0.2">
      <c r="A207" s="376">
        <v>17</v>
      </c>
      <c r="B207" s="26">
        <f>B206+1</f>
        <v>45126</v>
      </c>
      <c r="C207" s="24">
        <v>0</v>
      </c>
      <c r="D207" s="24">
        <v>41.41</v>
      </c>
      <c r="E207" s="24">
        <v>720</v>
      </c>
      <c r="F207" s="24">
        <v>340</v>
      </c>
      <c r="G207" s="84">
        <f t="shared" si="66"/>
        <v>1101.4099999999999</v>
      </c>
      <c r="H207" s="9">
        <v>21</v>
      </c>
      <c r="I207" s="9">
        <v>1</v>
      </c>
      <c r="J207" s="24">
        <v>340</v>
      </c>
    </row>
    <row r="208" spans="1:10" ht="15" x14ac:dyDescent="0.2">
      <c r="A208" s="378">
        <v>18</v>
      </c>
      <c r="B208" s="26">
        <f>B207+1</f>
        <v>45127</v>
      </c>
      <c r="C208" s="24">
        <v>90</v>
      </c>
      <c r="D208" s="24">
        <v>224.92</v>
      </c>
      <c r="E208" s="24">
        <v>780</v>
      </c>
      <c r="F208" s="24">
        <v>300</v>
      </c>
      <c r="G208" s="84">
        <f>SUM(C208:F208)</f>
        <v>1394.92</v>
      </c>
      <c r="H208" s="9">
        <v>26</v>
      </c>
      <c r="I208" s="9">
        <v>5</v>
      </c>
      <c r="J208" s="24">
        <v>300</v>
      </c>
    </row>
    <row r="209" spans="1:10" ht="16" thickBot="1" x14ac:dyDescent="0.25">
      <c r="A209" s="376">
        <v>19</v>
      </c>
      <c r="B209" s="26">
        <f>B208+1</f>
        <v>45128</v>
      </c>
      <c r="C209" s="24">
        <v>0</v>
      </c>
      <c r="D209" s="24">
        <v>141.38</v>
      </c>
      <c r="E209" s="24">
        <v>740</v>
      </c>
      <c r="F209" s="24">
        <v>140</v>
      </c>
      <c r="G209" s="84">
        <f>SUM(C209:F209)</f>
        <v>1021.38</v>
      </c>
      <c r="H209" s="9">
        <v>18</v>
      </c>
      <c r="I209" s="9">
        <v>2</v>
      </c>
      <c r="J209" s="24">
        <v>140</v>
      </c>
    </row>
    <row r="210" spans="1:10" ht="15" x14ac:dyDescent="0.2">
      <c r="A210" s="378">
        <v>20</v>
      </c>
      <c r="B210" s="580"/>
      <c r="C210" s="508">
        <f t="shared" ref="C210:J210" si="67">SUM(C205:C209)</f>
        <v>90</v>
      </c>
      <c r="D210" s="508">
        <f t="shared" si="67"/>
        <v>1175.2599999999998</v>
      </c>
      <c r="E210" s="508">
        <f t="shared" si="67"/>
        <v>4507.24</v>
      </c>
      <c r="F210" s="508">
        <f t="shared" si="67"/>
        <v>1170</v>
      </c>
      <c r="G210" s="541">
        <f>SUM(G205:G209)</f>
        <v>6942.5</v>
      </c>
      <c r="H210" s="506">
        <f t="shared" si="67"/>
        <v>128</v>
      </c>
      <c r="I210" s="506">
        <f t="shared" si="67"/>
        <v>23</v>
      </c>
      <c r="J210" s="510">
        <f t="shared" si="67"/>
        <v>1170</v>
      </c>
    </row>
    <row r="211" spans="1:10" ht="16" thickBot="1" x14ac:dyDescent="0.25">
      <c r="A211" s="376">
        <v>21</v>
      </c>
      <c r="B211" s="581"/>
      <c r="C211" s="509"/>
      <c r="D211" s="509"/>
      <c r="E211" s="509"/>
      <c r="F211" s="509"/>
      <c r="G211" s="536"/>
      <c r="H211" s="507"/>
      <c r="I211" s="507"/>
      <c r="J211" s="511"/>
    </row>
    <row r="212" spans="1:10" ht="15" x14ac:dyDescent="0.2">
      <c r="A212" s="378">
        <v>22</v>
      </c>
      <c r="B212" s="26">
        <f>B209+3</f>
        <v>45131</v>
      </c>
      <c r="C212" s="24">
        <v>0</v>
      </c>
      <c r="D212" s="24">
        <v>308.45999999999998</v>
      </c>
      <c r="E212" s="24">
        <v>870</v>
      </c>
      <c r="F212" s="24">
        <v>100</v>
      </c>
      <c r="G212" s="84">
        <f>SUM(C212:F212)</f>
        <v>1278.46</v>
      </c>
      <c r="H212" s="9">
        <v>29</v>
      </c>
      <c r="I212" s="9">
        <v>8</v>
      </c>
      <c r="J212" s="24">
        <v>80</v>
      </c>
    </row>
    <row r="213" spans="1:10" ht="15" x14ac:dyDescent="0.2">
      <c r="A213" s="376">
        <v>23</v>
      </c>
      <c r="B213" s="26">
        <f>B212+1</f>
        <v>45132</v>
      </c>
      <c r="C213" s="24">
        <v>0</v>
      </c>
      <c r="D213" s="24">
        <v>360.56</v>
      </c>
      <c r="E213" s="24">
        <v>899.31</v>
      </c>
      <c r="F213" s="24">
        <v>50</v>
      </c>
      <c r="G213" s="84">
        <f>SUM(C213:F213)</f>
        <v>1309.8699999999999</v>
      </c>
      <c r="H213" s="9">
        <v>25</v>
      </c>
      <c r="I213" s="9">
        <v>8</v>
      </c>
      <c r="J213" s="24">
        <v>50</v>
      </c>
    </row>
    <row r="214" spans="1:10" ht="15" x14ac:dyDescent="0.2">
      <c r="A214" s="378">
        <v>24</v>
      </c>
      <c r="B214" s="26">
        <f t="shared" ref="B214:B216" si="68">B213+1</f>
        <v>45133</v>
      </c>
      <c r="C214" s="24">
        <v>0</v>
      </c>
      <c r="D214" s="24">
        <v>163.13</v>
      </c>
      <c r="E214" s="24">
        <v>660</v>
      </c>
      <c r="F214" s="24">
        <v>0</v>
      </c>
      <c r="G214" s="84">
        <f t="shared" ref="G214:G216" si="69">SUM(C214:F214)</f>
        <v>823.13</v>
      </c>
      <c r="H214" s="9">
        <v>16</v>
      </c>
      <c r="I214" s="9">
        <v>4</v>
      </c>
      <c r="J214" s="24">
        <v>0</v>
      </c>
    </row>
    <row r="215" spans="1:10" ht="15" x14ac:dyDescent="0.2">
      <c r="A215" s="376">
        <v>25</v>
      </c>
      <c r="B215" s="26">
        <f t="shared" si="68"/>
        <v>45134</v>
      </c>
      <c r="C215" s="24">
        <v>0</v>
      </c>
      <c r="D215" s="24">
        <v>0</v>
      </c>
      <c r="E215" s="24">
        <v>840</v>
      </c>
      <c r="F215" s="24">
        <v>100</v>
      </c>
      <c r="G215" s="84">
        <f t="shared" si="69"/>
        <v>940</v>
      </c>
      <c r="H215" s="9">
        <v>14</v>
      </c>
      <c r="I215" s="9">
        <v>0</v>
      </c>
      <c r="J215" s="24">
        <v>100</v>
      </c>
    </row>
    <row r="216" spans="1:10" ht="16" thickBot="1" x14ac:dyDescent="0.25">
      <c r="A216" s="378">
        <v>26</v>
      </c>
      <c r="B216" s="26">
        <f t="shared" si="68"/>
        <v>45135</v>
      </c>
      <c r="C216" s="24">
        <v>0</v>
      </c>
      <c r="D216" s="24">
        <v>0</v>
      </c>
      <c r="E216" s="24">
        <v>1240</v>
      </c>
      <c r="F216" s="24">
        <v>0</v>
      </c>
      <c r="G216" s="84">
        <f t="shared" si="69"/>
        <v>1240</v>
      </c>
      <c r="H216" s="9">
        <v>20</v>
      </c>
      <c r="I216" s="9">
        <v>0</v>
      </c>
      <c r="J216" s="24">
        <v>0</v>
      </c>
    </row>
    <row r="217" spans="1:10" ht="15" x14ac:dyDescent="0.2">
      <c r="A217" s="376">
        <v>27</v>
      </c>
      <c r="B217" s="580"/>
      <c r="C217" s="508">
        <f t="shared" ref="C217:J217" si="70">SUM(C212:C216)</f>
        <v>0</v>
      </c>
      <c r="D217" s="508">
        <f t="shared" si="70"/>
        <v>832.15</v>
      </c>
      <c r="E217" s="508">
        <f t="shared" si="70"/>
        <v>4509.3099999999995</v>
      </c>
      <c r="F217" s="508">
        <f t="shared" si="70"/>
        <v>250</v>
      </c>
      <c r="G217" s="541">
        <f t="shared" si="70"/>
        <v>5591.46</v>
      </c>
      <c r="H217" s="506">
        <f t="shared" si="70"/>
        <v>104</v>
      </c>
      <c r="I217" s="506">
        <f t="shared" si="70"/>
        <v>20</v>
      </c>
      <c r="J217" s="554">
        <f t="shared" si="70"/>
        <v>230</v>
      </c>
    </row>
    <row r="218" spans="1:10" ht="16" thickBot="1" x14ac:dyDescent="0.25">
      <c r="A218" s="378">
        <v>28</v>
      </c>
      <c r="B218" s="581"/>
      <c r="C218" s="537"/>
      <c r="D218" s="537"/>
      <c r="E218" s="537"/>
      <c r="F218" s="537"/>
      <c r="G218" s="542"/>
      <c r="H218" s="507"/>
      <c r="I218" s="507"/>
      <c r="J218" s="555"/>
    </row>
    <row r="219" spans="1:10" ht="15" x14ac:dyDescent="0.2">
      <c r="A219" s="376">
        <v>1</v>
      </c>
      <c r="B219" s="47">
        <v>45139</v>
      </c>
      <c r="C219" s="176">
        <v>0</v>
      </c>
      <c r="D219" s="176">
        <v>477.68</v>
      </c>
      <c r="E219" s="176">
        <v>1058.6199999999999</v>
      </c>
      <c r="F219" s="176">
        <v>69.31</v>
      </c>
      <c r="G219" s="82">
        <f>SUM(C219:F219)</f>
        <v>1605.61</v>
      </c>
      <c r="H219" s="176">
        <v>70</v>
      </c>
      <c r="I219" s="176">
        <v>7</v>
      </c>
      <c r="J219" s="176">
        <v>70</v>
      </c>
    </row>
    <row r="220" spans="1:10" ht="15" x14ac:dyDescent="0.2">
      <c r="A220" s="378">
        <v>2</v>
      </c>
      <c r="B220" s="47">
        <f>B219+1</f>
        <v>45140</v>
      </c>
      <c r="C220" s="176">
        <v>0</v>
      </c>
      <c r="D220" s="176">
        <v>158.11000000000001</v>
      </c>
      <c r="E220" s="176">
        <v>640</v>
      </c>
      <c r="F220" s="176">
        <v>50</v>
      </c>
      <c r="G220" s="82">
        <f>SUM(C220:F220)</f>
        <v>848.11</v>
      </c>
      <c r="H220" s="176">
        <v>17</v>
      </c>
      <c r="I220" s="176">
        <v>4</v>
      </c>
      <c r="J220" s="176">
        <v>50</v>
      </c>
    </row>
    <row r="221" spans="1:10" ht="15" x14ac:dyDescent="0.2">
      <c r="A221" s="376">
        <v>3</v>
      </c>
      <c r="B221" s="47">
        <f>B220+1</f>
        <v>45141</v>
      </c>
      <c r="C221" s="176">
        <v>0</v>
      </c>
      <c r="D221" s="176">
        <v>183.51</v>
      </c>
      <c r="E221" s="176">
        <v>570</v>
      </c>
      <c r="F221" s="176">
        <v>50</v>
      </c>
      <c r="G221" s="82">
        <f>SUM(C221:F221)</f>
        <v>803.51</v>
      </c>
      <c r="H221" s="176">
        <v>14</v>
      </c>
      <c r="I221" s="176">
        <v>4</v>
      </c>
      <c r="J221" s="176">
        <v>50</v>
      </c>
    </row>
    <row r="222" spans="1:10" ht="16" thickBot="1" x14ac:dyDescent="0.25">
      <c r="A222" s="376">
        <v>4</v>
      </c>
      <c r="B222" s="47">
        <f t="shared" ref="B222" si="71">B221+1</f>
        <v>45142</v>
      </c>
      <c r="C222" s="176">
        <v>0</v>
      </c>
      <c r="D222" s="176">
        <v>100.69</v>
      </c>
      <c r="E222" s="176">
        <v>489.31</v>
      </c>
      <c r="F222" s="176">
        <v>100</v>
      </c>
      <c r="G222" s="82">
        <f>SUM(C222:F222)</f>
        <v>690</v>
      </c>
      <c r="H222" s="176">
        <v>12</v>
      </c>
      <c r="I222" s="176">
        <v>2</v>
      </c>
      <c r="J222" s="176">
        <v>100</v>
      </c>
    </row>
    <row r="223" spans="1:10" ht="15" x14ac:dyDescent="0.2">
      <c r="A223" s="376">
        <v>5</v>
      </c>
      <c r="B223" s="488"/>
      <c r="C223" s="560">
        <f t="shared" ref="C223:J223" si="72">SUM(C219:C222)</f>
        <v>0</v>
      </c>
      <c r="D223" s="560">
        <f t="shared" si="72"/>
        <v>919.99</v>
      </c>
      <c r="E223" s="560">
        <f t="shared" si="72"/>
        <v>2757.93</v>
      </c>
      <c r="F223" s="560">
        <f t="shared" si="72"/>
        <v>269.31</v>
      </c>
      <c r="G223" s="541">
        <f t="shared" si="72"/>
        <v>3947.2299999999996</v>
      </c>
      <c r="H223" s="522">
        <f t="shared" si="72"/>
        <v>113</v>
      </c>
      <c r="I223" s="522">
        <f t="shared" si="72"/>
        <v>17</v>
      </c>
      <c r="J223" s="560">
        <f t="shared" si="72"/>
        <v>270</v>
      </c>
    </row>
    <row r="224" spans="1:10" ht="16" thickBot="1" x14ac:dyDescent="0.25">
      <c r="A224" s="378">
        <v>6</v>
      </c>
      <c r="B224" s="591"/>
      <c r="C224" s="452"/>
      <c r="D224" s="452"/>
      <c r="E224" s="452"/>
      <c r="F224" s="452"/>
      <c r="G224" s="536"/>
      <c r="H224" s="452"/>
      <c r="I224" s="452"/>
      <c r="J224" s="452"/>
    </row>
    <row r="225" spans="1:10" ht="15" x14ac:dyDescent="0.2">
      <c r="A225" s="376">
        <v>7</v>
      </c>
      <c r="B225" s="272">
        <f>B222+3</f>
        <v>45145</v>
      </c>
      <c r="C225" s="75"/>
      <c r="D225" s="42"/>
      <c r="E225" s="42"/>
      <c r="F225" s="42"/>
      <c r="G225" s="70"/>
      <c r="H225" s="42"/>
      <c r="I225" s="42"/>
      <c r="J225" s="44"/>
    </row>
    <row r="226" spans="1:10" ht="15" x14ac:dyDescent="0.2">
      <c r="A226" s="376">
        <v>8</v>
      </c>
      <c r="B226" s="26">
        <f>B225+1</f>
        <v>45146</v>
      </c>
      <c r="C226" s="75"/>
      <c r="D226" s="76"/>
      <c r="E226" s="76"/>
      <c r="F226" s="76"/>
      <c r="G226" s="220"/>
      <c r="H226" s="178"/>
      <c r="I226" s="178"/>
      <c r="J226" s="179"/>
    </row>
    <row r="227" spans="1:10" ht="15" x14ac:dyDescent="0.2">
      <c r="A227" s="376">
        <v>9</v>
      </c>
      <c r="B227" s="26">
        <f>B226+1</f>
        <v>45147</v>
      </c>
      <c r="C227" s="75"/>
      <c r="D227" s="76"/>
      <c r="E227" s="76"/>
      <c r="F227" s="76"/>
      <c r="G227" s="220"/>
      <c r="H227" s="178"/>
      <c r="I227" s="178"/>
      <c r="J227" s="179"/>
    </row>
    <row r="228" spans="1:10" ht="15" x14ac:dyDescent="0.2">
      <c r="A228" s="378">
        <v>10</v>
      </c>
      <c r="B228" s="26">
        <f>B227+1</f>
        <v>45148</v>
      </c>
      <c r="C228" s="75"/>
      <c r="D228" s="76"/>
      <c r="E228" s="76"/>
      <c r="F228" s="76"/>
      <c r="G228" s="220"/>
      <c r="H228" s="178"/>
      <c r="I228" s="178"/>
      <c r="J228" s="179"/>
    </row>
    <row r="229" spans="1:10" ht="16" thickBot="1" x14ac:dyDescent="0.25">
      <c r="A229" s="376">
        <v>11</v>
      </c>
      <c r="B229" s="27">
        <f>B228+1</f>
        <v>45149</v>
      </c>
      <c r="C229" s="91"/>
      <c r="D229" s="92"/>
      <c r="E229" s="92"/>
      <c r="F229" s="92"/>
      <c r="G229" s="220"/>
      <c r="H229" s="200"/>
      <c r="I229" s="200"/>
      <c r="J229" s="201"/>
    </row>
    <row r="230" spans="1:10" ht="15" x14ac:dyDescent="0.2">
      <c r="A230" s="376">
        <v>12</v>
      </c>
      <c r="B230" s="580"/>
      <c r="C230" s="551">
        <f t="shared" ref="C230:I230" si="73">SUM(C225:C229)</f>
        <v>0</v>
      </c>
      <c r="D230" s="551">
        <f t="shared" si="73"/>
        <v>0</v>
      </c>
      <c r="E230" s="551">
        <f t="shared" si="73"/>
        <v>0</v>
      </c>
      <c r="F230" s="551">
        <f t="shared" si="73"/>
        <v>0</v>
      </c>
      <c r="G230" s="541">
        <f t="shared" si="73"/>
        <v>0</v>
      </c>
      <c r="H230" s="523">
        <f t="shared" si="73"/>
        <v>0</v>
      </c>
      <c r="I230" s="523">
        <f t="shared" si="73"/>
        <v>0</v>
      </c>
      <c r="J230" s="551">
        <f>SUM(J225:J229)</f>
        <v>0</v>
      </c>
    </row>
    <row r="231" spans="1:10" ht="16" thickBot="1" x14ac:dyDescent="0.25">
      <c r="A231" s="376">
        <v>13</v>
      </c>
      <c r="B231" s="581"/>
      <c r="C231" s="452"/>
      <c r="D231" s="452"/>
      <c r="E231" s="452"/>
      <c r="F231" s="452"/>
      <c r="G231" s="536"/>
      <c r="H231" s="452"/>
      <c r="I231" s="452"/>
      <c r="J231" s="452"/>
    </row>
    <row r="232" spans="1:10" ht="15" x14ac:dyDescent="0.2">
      <c r="A232" s="378">
        <v>14</v>
      </c>
      <c r="B232" s="47">
        <f>B229+3</f>
        <v>45152</v>
      </c>
      <c r="C232" s="216"/>
      <c r="D232" s="217"/>
      <c r="E232" s="217"/>
      <c r="F232" s="217"/>
      <c r="G232" s="218"/>
      <c r="H232" s="217"/>
      <c r="I232" s="217"/>
      <c r="J232" s="219"/>
    </row>
    <row r="233" spans="1:10" ht="15" x14ac:dyDescent="0.2">
      <c r="A233" s="376">
        <v>15</v>
      </c>
      <c r="B233" s="26">
        <f>B232+1</f>
        <v>45153</v>
      </c>
      <c r="C233" s="75"/>
      <c r="D233" s="76"/>
      <c r="E233" s="76"/>
      <c r="F233" s="76"/>
      <c r="G233" s="220"/>
      <c r="H233" s="178"/>
      <c r="I233" s="178"/>
      <c r="J233" s="179"/>
    </row>
    <row r="234" spans="1:10" ht="15" x14ac:dyDescent="0.2">
      <c r="A234" s="376">
        <v>16</v>
      </c>
      <c r="B234" s="47">
        <f>B233+1</f>
        <v>45154</v>
      </c>
      <c r="C234" s="75"/>
      <c r="D234" s="76"/>
      <c r="E234" s="76"/>
      <c r="F234" s="76"/>
      <c r="G234" s="220"/>
      <c r="H234" s="178"/>
      <c r="I234" s="178"/>
      <c r="J234" s="179"/>
    </row>
    <row r="235" spans="1:10" ht="15" x14ac:dyDescent="0.2">
      <c r="A235" s="376">
        <v>17</v>
      </c>
      <c r="B235" s="26">
        <f>B234+1</f>
        <v>45155</v>
      </c>
      <c r="C235" s="75"/>
      <c r="D235" s="76"/>
      <c r="E235" s="76"/>
      <c r="F235" s="76"/>
      <c r="G235" s="220"/>
      <c r="H235" s="178"/>
      <c r="I235" s="178"/>
      <c r="J235" s="179"/>
    </row>
    <row r="236" spans="1:10" ht="16" thickBot="1" x14ac:dyDescent="0.25">
      <c r="A236" s="378">
        <v>18</v>
      </c>
      <c r="B236" s="47">
        <f>B235+1</f>
        <v>45156</v>
      </c>
      <c r="C236" s="91"/>
      <c r="D236" s="92"/>
      <c r="E236" s="92"/>
      <c r="F236" s="92"/>
      <c r="G236" s="220"/>
      <c r="H236" s="200"/>
      <c r="I236" s="200"/>
      <c r="J236" s="201"/>
    </row>
    <row r="237" spans="1:10" ht="15" x14ac:dyDescent="0.2">
      <c r="A237" s="376">
        <v>19</v>
      </c>
      <c r="B237" s="580"/>
      <c r="C237" s="551">
        <f t="shared" ref="C237:J237" si="74">SUM(C229:C236)</f>
        <v>0</v>
      </c>
      <c r="D237" s="437">
        <f t="shared" ref="D237" si="75">SUM(D232:D236)</f>
        <v>0</v>
      </c>
      <c r="E237" s="551">
        <f t="shared" si="74"/>
        <v>0</v>
      </c>
      <c r="F237" s="551">
        <f t="shared" si="74"/>
        <v>0</v>
      </c>
      <c r="G237" s="541">
        <f t="shared" si="74"/>
        <v>0</v>
      </c>
      <c r="H237" s="523">
        <f t="shared" si="74"/>
        <v>0</v>
      </c>
      <c r="I237" s="523">
        <f t="shared" si="74"/>
        <v>0</v>
      </c>
      <c r="J237" s="551">
        <f t="shared" si="74"/>
        <v>0</v>
      </c>
    </row>
    <row r="238" spans="1:10" ht="16" thickBot="1" x14ac:dyDescent="0.25">
      <c r="A238" s="376">
        <v>20</v>
      </c>
      <c r="B238" s="581"/>
      <c r="C238" s="457"/>
      <c r="D238" s="452"/>
      <c r="E238" s="457"/>
      <c r="F238" s="457"/>
      <c r="G238" s="536"/>
      <c r="H238" s="457"/>
      <c r="I238" s="457"/>
      <c r="J238" s="457"/>
    </row>
    <row r="239" spans="1:10" ht="15" x14ac:dyDescent="0.2">
      <c r="A239" s="376">
        <v>21</v>
      </c>
      <c r="B239" s="47">
        <f>B236+3</f>
        <v>45159</v>
      </c>
      <c r="C239" s="216"/>
      <c r="D239" s="217"/>
      <c r="E239" s="217"/>
      <c r="F239" s="217"/>
      <c r="G239" s="218"/>
      <c r="H239" s="217"/>
      <c r="I239" s="217"/>
      <c r="J239" s="219"/>
    </row>
    <row r="240" spans="1:10" ht="15" x14ac:dyDescent="0.2">
      <c r="A240" s="378">
        <v>22</v>
      </c>
      <c r="B240" s="47">
        <f>B239+1</f>
        <v>45160</v>
      </c>
      <c r="C240" s="75"/>
      <c r="D240" s="76"/>
      <c r="E240" s="76"/>
      <c r="F240" s="76"/>
      <c r="G240" s="220"/>
      <c r="H240" s="178"/>
      <c r="I240" s="178"/>
      <c r="J240" s="179"/>
    </row>
    <row r="241" spans="1:10" ht="15" x14ac:dyDescent="0.2">
      <c r="A241" s="376">
        <v>23</v>
      </c>
      <c r="B241" s="47">
        <f t="shared" ref="B241:B243" si="76">B240+1</f>
        <v>45161</v>
      </c>
      <c r="C241" s="75"/>
      <c r="D241" s="76"/>
      <c r="E241" s="76"/>
      <c r="F241" s="76"/>
      <c r="G241" s="220"/>
      <c r="H241" s="178"/>
      <c r="I241" s="178"/>
      <c r="J241" s="179"/>
    </row>
    <row r="242" spans="1:10" ht="15" x14ac:dyDescent="0.2">
      <c r="A242" s="376">
        <v>24</v>
      </c>
      <c r="B242" s="47">
        <f t="shared" si="76"/>
        <v>45162</v>
      </c>
      <c r="C242" s="75"/>
      <c r="D242" s="76"/>
      <c r="E242" s="76"/>
      <c r="F242" s="76"/>
      <c r="G242" s="220"/>
      <c r="H242" s="178"/>
      <c r="I242" s="178"/>
      <c r="J242" s="179"/>
    </row>
    <row r="243" spans="1:10" ht="16" thickBot="1" x14ac:dyDescent="0.25">
      <c r="A243" s="376">
        <v>25</v>
      </c>
      <c r="B243" s="47">
        <f t="shared" si="76"/>
        <v>45163</v>
      </c>
      <c r="C243" s="91"/>
      <c r="D243" s="92"/>
      <c r="E243" s="92"/>
      <c r="F243" s="92"/>
      <c r="G243" s="220"/>
      <c r="H243" s="200"/>
      <c r="I243" s="200"/>
      <c r="J243" s="201"/>
    </row>
    <row r="244" spans="1:10" ht="15" x14ac:dyDescent="0.2">
      <c r="A244" s="378">
        <v>26</v>
      </c>
      <c r="B244" s="580"/>
      <c r="C244" s="437">
        <f t="shared" ref="C244:J244" si="77">SUM(C239:C243)</f>
        <v>0</v>
      </c>
      <c r="D244" s="437">
        <f t="shared" si="77"/>
        <v>0</v>
      </c>
      <c r="E244" s="437">
        <f t="shared" si="77"/>
        <v>0</v>
      </c>
      <c r="F244" s="437">
        <f t="shared" si="77"/>
        <v>0</v>
      </c>
      <c r="G244" s="541">
        <f t="shared" si="77"/>
        <v>0</v>
      </c>
      <c r="H244" s="455">
        <f t="shared" si="77"/>
        <v>0</v>
      </c>
      <c r="I244" s="455">
        <f t="shared" si="77"/>
        <v>0</v>
      </c>
      <c r="J244" s="455">
        <f t="shared" si="77"/>
        <v>0</v>
      </c>
    </row>
    <row r="245" spans="1:10" ht="16" thickBot="1" x14ac:dyDescent="0.25">
      <c r="A245" s="376">
        <v>27</v>
      </c>
      <c r="B245" s="581"/>
      <c r="C245" s="452"/>
      <c r="D245" s="452"/>
      <c r="E245" s="452"/>
      <c r="F245" s="452"/>
      <c r="G245" s="536"/>
      <c r="H245" s="452"/>
      <c r="I245" s="452"/>
      <c r="J245" s="452"/>
    </row>
    <row r="246" spans="1:10" ht="15" x14ac:dyDescent="0.2">
      <c r="A246" s="376">
        <v>28</v>
      </c>
      <c r="B246" s="47">
        <f>B243+3</f>
        <v>45166</v>
      </c>
      <c r="C246" s="95">
        <v>0</v>
      </c>
      <c r="D246" s="95">
        <v>626.16999999999996</v>
      </c>
      <c r="E246" s="95">
        <v>859.31</v>
      </c>
      <c r="F246" s="95">
        <v>139.31</v>
      </c>
      <c r="G246" s="82">
        <f t="shared" ref="G246:G250" si="78">SUM(C246:F246)</f>
        <v>1624.79</v>
      </c>
      <c r="H246" s="6">
        <v>30</v>
      </c>
      <c r="I246" s="6">
        <v>13</v>
      </c>
      <c r="J246" s="95">
        <v>130</v>
      </c>
    </row>
    <row r="247" spans="1:10" ht="15" x14ac:dyDescent="0.2">
      <c r="A247" s="376">
        <v>29</v>
      </c>
      <c r="B247" s="47">
        <f>B246+1</f>
        <v>45167</v>
      </c>
      <c r="C247" s="95">
        <v>0</v>
      </c>
      <c r="D247" s="95">
        <v>277.74</v>
      </c>
      <c r="E247" s="95">
        <v>1119.31</v>
      </c>
      <c r="F247" s="95">
        <v>200</v>
      </c>
      <c r="G247" s="82">
        <f t="shared" si="78"/>
        <v>1597.05</v>
      </c>
      <c r="H247" s="6">
        <v>30</v>
      </c>
      <c r="I247" s="6">
        <v>6</v>
      </c>
      <c r="J247" s="95">
        <v>200</v>
      </c>
    </row>
    <row r="248" spans="1:10" ht="15" x14ac:dyDescent="0.2">
      <c r="A248" s="378">
        <v>30</v>
      </c>
      <c r="B248" s="47">
        <f t="shared" ref="B248:B250" si="79">B247+1</f>
        <v>45168</v>
      </c>
      <c r="C248" s="95">
        <v>150</v>
      </c>
      <c r="D248" s="95" t="s">
        <v>268</v>
      </c>
      <c r="E248" s="95">
        <v>720</v>
      </c>
      <c r="F248" s="95">
        <v>50</v>
      </c>
      <c r="G248" s="82">
        <f t="shared" si="78"/>
        <v>920</v>
      </c>
      <c r="H248" s="6">
        <v>12</v>
      </c>
      <c r="I248" s="6">
        <v>5</v>
      </c>
      <c r="J248" s="95">
        <v>50</v>
      </c>
    </row>
    <row r="249" spans="1:10" ht="15" x14ac:dyDescent="0.2">
      <c r="A249" s="376">
        <v>31</v>
      </c>
      <c r="B249" s="47">
        <f t="shared" si="79"/>
        <v>45169</v>
      </c>
      <c r="C249" s="95">
        <v>150</v>
      </c>
      <c r="D249" s="95">
        <v>224.2</v>
      </c>
      <c r="E249" s="95">
        <v>1219.31</v>
      </c>
      <c r="F249" s="95">
        <v>150</v>
      </c>
      <c r="G249" s="82">
        <f t="shared" si="78"/>
        <v>1743.51</v>
      </c>
      <c r="H249" s="6">
        <v>30</v>
      </c>
      <c r="I249" s="6">
        <v>4</v>
      </c>
      <c r="J249" s="95">
        <v>150</v>
      </c>
    </row>
    <row r="250" spans="1:10" ht="15" x14ac:dyDescent="0.2">
      <c r="A250" s="376">
        <v>32</v>
      </c>
      <c r="B250" s="47">
        <f t="shared" si="79"/>
        <v>45170</v>
      </c>
      <c r="C250" s="95">
        <v>180</v>
      </c>
      <c r="D250" s="95">
        <v>307.02</v>
      </c>
      <c r="E250" s="95">
        <v>678.62</v>
      </c>
      <c r="F250" s="95">
        <v>50</v>
      </c>
      <c r="G250" s="82">
        <f t="shared" si="78"/>
        <v>1215.6399999999999</v>
      </c>
      <c r="H250" s="6">
        <v>19</v>
      </c>
      <c r="I250" s="6">
        <v>6</v>
      </c>
      <c r="J250" s="95">
        <v>50</v>
      </c>
    </row>
    <row r="251" spans="1:10" ht="16" thickBot="1" x14ac:dyDescent="0.25">
      <c r="A251" s="376">
        <v>1</v>
      </c>
      <c r="B251" s="377">
        <v>45170</v>
      </c>
      <c r="C251" s="95"/>
      <c r="D251" s="95"/>
      <c r="E251" s="95"/>
      <c r="F251" s="95"/>
      <c r="G251" s="82">
        <f>SUM(C251:F251)</f>
        <v>0</v>
      </c>
      <c r="H251" s="6"/>
      <c r="I251" s="6"/>
      <c r="J251" s="95"/>
    </row>
    <row r="252" spans="1:10" ht="15" x14ac:dyDescent="0.2">
      <c r="A252" s="378">
        <v>2</v>
      </c>
      <c r="B252" s="586"/>
      <c r="C252" s="541">
        <f t="shared" ref="C252:J252" si="80">SUM(C251:C251)</f>
        <v>0</v>
      </c>
      <c r="D252" s="543">
        <f t="shared" si="80"/>
        <v>0</v>
      </c>
      <c r="E252" s="543">
        <f t="shared" si="80"/>
        <v>0</v>
      </c>
      <c r="F252" s="543">
        <f t="shared" si="80"/>
        <v>0</v>
      </c>
      <c r="G252" s="543">
        <f t="shared" si="80"/>
        <v>0</v>
      </c>
      <c r="H252" s="545">
        <f t="shared" si="80"/>
        <v>0</v>
      </c>
      <c r="I252" s="545">
        <f t="shared" si="80"/>
        <v>0</v>
      </c>
      <c r="J252" s="541">
        <f t="shared" si="80"/>
        <v>0</v>
      </c>
    </row>
    <row r="253" spans="1:10" ht="16" thickBot="1" x14ac:dyDescent="0.25">
      <c r="A253" s="376">
        <v>3</v>
      </c>
      <c r="B253" s="590"/>
      <c r="C253" s="536"/>
      <c r="D253" s="540"/>
      <c r="E253" s="540"/>
      <c r="F253" s="540"/>
      <c r="G253" s="540"/>
      <c r="H253" s="535"/>
      <c r="I253" s="535"/>
      <c r="J253" s="536"/>
    </row>
    <row r="254" spans="1:10" ht="15" x14ac:dyDescent="0.2">
      <c r="A254" s="378">
        <v>4</v>
      </c>
      <c r="B254" s="47">
        <f>B251+3</f>
        <v>45173</v>
      </c>
      <c r="C254" s="95">
        <v>0</v>
      </c>
      <c r="D254" s="95">
        <v>140</v>
      </c>
      <c r="E254" s="95">
        <v>182.79</v>
      </c>
      <c r="F254" s="95">
        <v>749.31</v>
      </c>
      <c r="G254" s="96">
        <f>SUM(C254:F254)</f>
        <v>1072.0999999999999</v>
      </c>
      <c r="H254" s="6">
        <v>23</v>
      </c>
      <c r="I254" s="6">
        <v>3</v>
      </c>
      <c r="J254" s="95">
        <v>150</v>
      </c>
    </row>
    <row r="255" spans="1:10" ht="15" x14ac:dyDescent="0.2">
      <c r="A255" s="376">
        <v>5</v>
      </c>
      <c r="B255" s="47">
        <f>B254+1</f>
        <v>45174</v>
      </c>
      <c r="C255" s="221">
        <v>50</v>
      </c>
      <c r="D255" s="221">
        <v>41.41</v>
      </c>
      <c r="E255" s="221">
        <v>720</v>
      </c>
      <c r="F255" s="221">
        <v>100</v>
      </c>
      <c r="G255" s="222">
        <f>SUM(C255:F255)</f>
        <v>911.41</v>
      </c>
      <c r="H255" s="176">
        <v>16</v>
      </c>
      <c r="I255" s="176">
        <v>1</v>
      </c>
      <c r="J255" s="221">
        <v>100</v>
      </c>
    </row>
    <row r="256" spans="1:10" ht="15" x14ac:dyDescent="0.2">
      <c r="A256" s="378">
        <v>6</v>
      </c>
      <c r="B256" s="47">
        <f>B255+1</f>
        <v>45175</v>
      </c>
      <c r="C256" s="221">
        <v>150</v>
      </c>
      <c r="D256" s="221">
        <v>121.72</v>
      </c>
      <c r="E256" s="221">
        <v>670</v>
      </c>
      <c r="F256" s="221">
        <v>0</v>
      </c>
      <c r="G256" s="222">
        <f>SUM(C256:F256)</f>
        <v>941.72</v>
      </c>
      <c r="H256" s="176">
        <v>19</v>
      </c>
      <c r="I256" s="176">
        <v>3</v>
      </c>
      <c r="J256" s="221">
        <v>0</v>
      </c>
    </row>
    <row r="257" spans="1:10" ht="15" x14ac:dyDescent="0.2">
      <c r="A257" s="376">
        <v>7</v>
      </c>
      <c r="B257" s="47">
        <f>B256+1</f>
        <v>45176</v>
      </c>
      <c r="C257" s="221">
        <v>0</v>
      </c>
      <c r="D257" s="221">
        <v>348.43</v>
      </c>
      <c r="E257" s="221">
        <v>1019.31</v>
      </c>
      <c r="F257" s="221">
        <v>69.31</v>
      </c>
      <c r="G257" s="222">
        <f>SUM(C257:F257)</f>
        <v>1437.05</v>
      </c>
      <c r="H257" s="176">
        <v>29</v>
      </c>
      <c r="I257" s="176">
        <v>7</v>
      </c>
      <c r="J257" s="221">
        <v>70</v>
      </c>
    </row>
    <row r="258" spans="1:10" ht="16" thickBot="1" x14ac:dyDescent="0.25">
      <c r="A258" s="378">
        <v>8</v>
      </c>
      <c r="B258" s="47">
        <f>B257+1</f>
        <v>45177</v>
      </c>
      <c r="C258" s="383"/>
      <c r="D258" s="383"/>
      <c r="E258" s="383"/>
      <c r="F258" s="383"/>
      <c r="G258" s="220">
        <f>SUM(C258:F258)</f>
        <v>0</v>
      </c>
      <c r="H258" s="178"/>
      <c r="I258" s="178"/>
      <c r="J258" s="383"/>
    </row>
    <row r="259" spans="1:10" ht="15" x14ac:dyDescent="0.2">
      <c r="A259" s="376">
        <v>9</v>
      </c>
      <c r="B259" s="586"/>
      <c r="C259" s="541">
        <f>SUM(C254:C258)</f>
        <v>200</v>
      </c>
      <c r="D259" s="543">
        <f t="shared" ref="D259:I259" si="81">SUM(D254:D258)</f>
        <v>651.55999999999995</v>
      </c>
      <c r="E259" s="543">
        <f t="shared" si="81"/>
        <v>2592.1</v>
      </c>
      <c r="F259" s="543">
        <f t="shared" si="81"/>
        <v>918.61999999999989</v>
      </c>
      <c r="G259" s="543">
        <f t="shared" si="81"/>
        <v>4362.28</v>
      </c>
      <c r="H259" s="545">
        <f t="shared" si="81"/>
        <v>87</v>
      </c>
      <c r="I259" s="545">
        <f t="shared" si="81"/>
        <v>14</v>
      </c>
      <c r="J259" s="541">
        <f>SUM(J254:J258)</f>
        <v>320</v>
      </c>
    </row>
    <row r="260" spans="1:10" ht="16" thickBot="1" x14ac:dyDescent="0.25">
      <c r="A260" s="378">
        <v>10</v>
      </c>
      <c r="B260" s="590"/>
      <c r="C260" s="536"/>
      <c r="D260" s="540"/>
      <c r="E260" s="540"/>
      <c r="F260" s="540"/>
      <c r="G260" s="540"/>
      <c r="H260" s="535"/>
      <c r="I260" s="535"/>
      <c r="J260" s="536"/>
    </row>
    <row r="261" spans="1:10" ht="15" x14ac:dyDescent="0.2">
      <c r="A261" s="376">
        <v>11</v>
      </c>
      <c r="B261" s="47">
        <f>B258+3</f>
        <v>45180</v>
      </c>
      <c r="C261" s="95">
        <v>180</v>
      </c>
      <c r="D261" s="95">
        <v>519.80999999999995</v>
      </c>
      <c r="E261" s="95">
        <v>1017.93</v>
      </c>
      <c r="F261" s="95">
        <v>50</v>
      </c>
      <c r="G261" s="96">
        <f>SUM(C261:F261)</f>
        <v>1767.7399999999998</v>
      </c>
      <c r="H261" s="6">
        <v>30</v>
      </c>
      <c r="I261" s="6">
        <v>10</v>
      </c>
      <c r="J261" s="95">
        <v>50</v>
      </c>
    </row>
    <row r="262" spans="1:10" ht="15" x14ac:dyDescent="0.2">
      <c r="A262" s="378">
        <v>12</v>
      </c>
      <c r="B262" s="47">
        <f>B261+1</f>
        <v>45181</v>
      </c>
      <c r="C262" s="221">
        <v>0</v>
      </c>
      <c r="D262" s="221">
        <v>112.1</v>
      </c>
      <c r="E262" s="221">
        <v>820</v>
      </c>
      <c r="F262" s="221">
        <v>0</v>
      </c>
      <c r="G262" s="222">
        <f>SUM(C262:F262)</f>
        <v>932.1</v>
      </c>
      <c r="H262" s="176">
        <v>17</v>
      </c>
      <c r="I262" s="176">
        <v>2</v>
      </c>
      <c r="J262" s="221">
        <v>0</v>
      </c>
    </row>
    <row r="263" spans="1:10" ht="15" x14ac:dyDescent="0.2">
      <c r="A263" s="376">
        <v>13</v>
      </c>
      <c r="B263" s="47">
        <f>B262+1</f>
        <v>45182</v>
      </c>
      <c r="C263" s="221">
        <v>100</v>
      </c>
      <c r="D263" s="221">
        <v>229.52</v>
      </c>
      <c r="E263" s="221">
        <v>440</v>
      </c>
      <c r="F263" s="221">
        <v>50</v>
      </c>
      <c r="G263" s="222">
        <f>SUM(C263:F263)</f>
        <v>819.52</v>
      </c>
      <c r="H263" s="176">
        <v>17</v>
      </c>
      <c r="I263" s="176">
        <v>6</v>
      </c>
      <c r="J263" s="221">
        <v>50</v>
      </c>
    </row>
    <row r="264" spans="1:10" ht="15" x14ac:dyDescent="0.2">
      <c r="A264" s="378">
        <v>14</v>
      </c>
      <c r="B264" s="47">
        <f>B263+1</f>
        <v>45183</v>
      </c>
      <c r="C264" s="221">
        <v>0</v>
      </c>
      <c r="D264" s="221">
        <v>458.02</v>
      </c>
      <c r="E264" s="221">
        <v>808.62</v>
      </c>
      <c r="F264" s="221">
        <v>100</v>
      </c>
      <c r="G264" s="222">
        <f t="shared" ref="G264:G265" si="82">SUM(C264:F264)</f>
        <v>1366.6399999999999</v>
      </c>
      <c r="H264" s="176">
        <v>26</v>
      </c>
      <c r="I264" s="176">
        <v>9</v>
      </c>
      <c r="J264" s="221">
        <v>100</v>
      </c>
    </row>
    <row r="265" spans="1:10" ht="16" thickBot="1" x14ac:dyDescent="0.25">
      <c r="A265" s="376">
        <v>15</v>
      </c>
      <c r="B265" s="47">
        <f>B264+1</f>
        <v>45184</v>
      </c>
      <c r="C265" s="95">
        <v>100</v>
      </c>
      <c r="D265" s="95">
        <v>265.61</v>
      </c>
      <c r="E265" s="95">
        <v>998.62</v>
      </c>
      <c r="F265" s="95">
        <v>90</v>
      </c>
      <c r="G265" s="222">
        <f t="shared" si="82"/>
        <v>1454.23</v>
      </c>
      <c r="H265" s="6">
        <v>24</v>
      </c>
      <c r="I265" s="6">
        <v>5</v>
      </c>
      <c r="J265" s="95">
        <v>100</v>
      </c>
    </row>
    <row r="266" spans="1:10" ht="15" x14ac:dyDescent="0.2">
      <c r="A266" s="378">
        <v>16</v>
      </c>
      <c r="B266" s="586"/>
      <c r="C266" s="541">
        <f t="shared" ref="C266:I266" si="83">SUM(C261:C265)</f>
        <v>380</v>
      </c>
      <c r="D266" s="543">
        <f t="shared" si="83"/>
        <v>1585.06</v>
      </c>
      <c r="E266" s="543">
        <f t="shared" si="83"/>
        <v>4085.1699999999996</v>
      </c>
      <c r="F266" s="543">
        <f t="shared" si="83"/>
        <v>290</v>
      </c>
      <c r="G266" s="543">
        <f t="shared" si="83"/>
        <v>6340.23</v>
      </c>
      <c r="H266" s="545">
        <f t="shared" si="83"/>
        <v>114</v>
      </c>
      <c r="I266" s="545">
        <f t="shared" si="83"/>
        <v>32</v>
      </c>
      <c r="J266" s="541">
        <f>SUM(J261:J265)</f>
        <v>300</v>
      </c>
    </row>
    <row r="267" spans="1:10" ht="16" thickBot="1" x14ac:dyDescent="0.25">
      <c r="A267" s="376">
        <v>17</v>
      </c>
      <c r="B267" s="424"/>
      <c r="C267" s="536"/>
      <c r="D267" s="540"/>
      <c r="E267" s="540"/>
      <c r="F267" s="540"/>
      <c r="G267" s="540"/>
      <c r="H267" s="535"/>
      <c r="I267" s="535"/>
      <c r="J267" s="536"/>
    </row>
    <row r="268" spans="1:10" ht="16" thickBot="1" x14ac:dyDescent="0.25">
      <c r="A268" s="378">
        <v>18</v>
      </c>
      <c r="B268" s="279">
        <f>B265+3</f>
        <v>45187</v>
      </c>
      <c r="C268" s="102">
        <v>90</v>
      </c>
      <c r="D268" s="102">
        <v>165.64</v>
      </c>
      <c r="E268" s="102">
        <v>570</v>
      </c>
      <c r="F268" s="103">
        <v>0</v>
      </c>
      <c r="G268" s="96">
        <f>SUM(C268:F268)</f>
        <v>825.64</v>
      </c>
      <c r="H268" s="6">
        <v>14</v>
      </c>
      <c r="I268" s="6">
        <v>4</v>
      </c>
      <c r="J268" s="95">
        <v>0</v>
      </c>
    </row>
    <row r="269" spans="1:10" ht="16" thickBot="1" x14ac:dyDescent="0.25">
      <c r="A269" s="376">
        <v>19</v>
      </c>
      <c r="B269" s="285">
        <f>B268+1</f>
        <v>45188</v>
      </c>
      <c r="C269" s="189">
        <v>0</v>
      </c>
      <c r="D269" s="189">
        <v>112.1</v>
      </c>
      <c r="E269" s="189">
        <v>500</v>
      </c>
      <c r="F269" s="230">
        <v>100</v>
      </c>
      <c r="G269" s="222">
        <f>SUM(C269:F269)</f>
        <v>712.1</v>
      </c>
      <c r="H269" s="231">
        <v>15</v>
      </c>
      <c r="I269" s="182">
        <v>2</v>
      </c>
      <c r="J269" s="184">
        <v>100</v>
      </c>
    </row>
    <row r="270" spans="1:10" ht="16" thickBot="1" x14ac:dyDescent="0.25">
      <c r="A270" s="378">
        <v>20</v>
      </c>
      <c r="B270" s="285">
        <f t="shared" ref="B270:B271" si="84">B269+1</f>
        <v>45189</v>
      </c>
      <c r="C270" s="189">
        <v>140</v>
      </c>
      <c r="D270" s="189">
        <v>163.13</v>
      </c>
      <c r="E270" s="189">
        <v>780</v>
      </c>
      <c r="F270" s="230">
        <v>50</v>
      </c>
      <c r="G270" s="222">
        <f>SUM(C270:F270)</f>
        <v>1133.1300000000001</v>
      </c>
      <c r="H270" s="232">
        <v>21</v>
      </c>
      <c r="I270" s="189">
        <v>4</v>
      </c>
      <c r="J270" s="191">
        <v>50</v>
      </c>
    </row>
    <row r="271" spans="1:10" ht="16" thickBot="1" x14ac:dyDescent="0.25">
      <c r="A271" s="376">
        <v>21</v>
      </c>
      <c r="B271" s="285">
        <f t="shared" si="84"/>
        <v>45190</v>
      </c>
      <c r="C271" s="189">
        <v>90</v>
      </c>
      <c r="D271" s="189">
        <v>294.89</v>
      </c>
      <c r="E271" s="189">
        <v>1139.31</v>
      </c>
      <c r="F271" s="230">
        <v>90</v>
      </c>
      <c r="G271" s="222">
        <f>SUM(C271:F271)</f>
        <v>1614.1999999999998</v>
      </c>
      <c r="H271" s="232">
        <v>27</v>
      </c>
      <c r="I271" s="189">
        <v>5</v>
      </c>
      <c r="J271" s="191">
        <v>90</v>
      </c>
    </row>
    <row r="272" spans="1:10" ht="16" thickBot="1" x14ac:dyDescent="0.25">
      <c r="A272" s="378">
        <v>22</v>
      </c>
      <c r="B272" s="279">
        <f t="shared" ref="B272" si="85">B269+3</f>
        <v>45191</v>
      </c>
      <c r="C272" s="205">
        <v>140</v>
      </c>
      <c r="D272" s="205">
        <v>253.48</v>
      </c>
      <c r="E272" s="205">
        <v>667.93</v>
      </c>
      <c r="F272" s="233">
        <v>90</v>
      </c>
      <c r="G272" s="224">
        <f>SUM(C272:F272)</f>
        <v>1151.4099999999999</v>
      </c>
      <c r="H272" s="234">
        <v>19</v>
      </c>
      <c r="I272" s="205">
        <v>4</v>
      </c>
      <c r="J272" s="235">
        <v>90</v>
      </c>
    </row>
    <row r="273" spans="1:10" ht="15" x14ac:dyDescent="0.2">
      <c r="A273" s="376">
        <v>23</v>
      </c>
      <c r="B273" s="467"/>
      <c r="C273" s="541">
        <f>SUM(C268:C272)</f>
        <v>460</v>
      </c>
      <c r="D273" s="543">
        <f t="shared" ref="D273:F273" si="86">SUM(D268:D272)</f>
        <v>989.24</v>
      </c>
      <c r="E273" s="543">
        <f t="shared" si="86"/>
        <v>3657.24</v>
      </c>
      <c r="F273" s="543">
        <f t="shared" si="86"/>
        <v>330</v>
      </c>
      <c r="G273" s="543">
        <f>SUM(G268:G272)</f>
        <v>5436.48</v>
      </c>
      <c r="H273" s="545">
        <f>SUM(H268:H272)</f>
        <v>96</v>
      </c>
      <c r="I273" s="545">
        <f>SUM(I268:I272)</f>
        <v>19</v>
      </c>
      <c r="J273" s="541">
        <f>SUM(J268:J272)</f>
        <v>330</v>
      </c>
    </row>
    <row r="274" spans="1:10" ht="16" thickBot="1" x14ac:dyDescent="0.25">
      <c r="A274" s="378">
        <v>24</v>
      </c>
      <c r="B274" s="590"/>
      <c r="C274" s="536"/>
      <c r="D274" s="540"/>
      <c r="E274" s="540"/>
      <c r="F274" s="540"/>
      <c r="G274" s="540"/>
      <c r="H274" s="535"/>
      <c r="I274" s="535"/>
      <c r="J274" s="536"/>
    </row>
    <row r="275" spans="1:10" ht="16" thickBot="1" x14ac:dyDescent="0.25">
      <c r="A275" s="376">
        <v>25</v>
      </c>
      <c r="B275" s="285">
        <f>B272+3</f>
        <v>45194</v>
      </c>
      <c r="C275" s="176">
        <v>100</v>
      </c>
      <c r="D275" s="176">
        <v>277.74</v>
      </c>
      <c r="E275" s="176">
        <v>1109.31</v>
      </c>
      <c r="F275" s="176">
        <v>50</v>
      </c>
      <c r="G275" s="96">
        <f>SUM(C275:F275)</f>
        <v>1537.05</v>
      </c>
      <c r="H275" s="176">
        <v>28</v>
      </c>
      <c r="I275" s="176">
        <v>6</v>
      </c>
      <c r="J275" s="176">
        <v>50</v>
      </c>
    </row>
    <row r="276" spans="1:10" ht="16" thickBot="1" x14ac:dyDescent="0.25">
      <c r="A276" s="378">
        <v>26</v>
      </c>
      <c r="B276" s="285">
        <f>B275+1</f>
        <v>45195</v>
      </c>
      <c r="C276" s="176">
        <v>50</v>
      </c>
      <c r="D276" s="176">
        <v>319.14999999999998</v>
      </c>
      <c r="E276" s="176">
        <v>430</v>
      </c>
      <c r="F276" s="176">
        <v>0</v>
      </c>
      <c r="G276" s="96">
        <f>SUM(C276:F276)</f>
        <v>799.15</v>
      </c>
      <c r="H276" s="176">
        <v>15</v>
      </c>
      <c r="I276" s="176">
        <v>7</v>
      </c>
      <c r="J276" s="176">
        <v>0</v>
      </c>
    </row>
    <row r="277" spans="1:10" ht="16" thickBot="1" x14ac:dyDescent="0.25">
      <c r="A277" s="378">
        <v>27</v>
      </c>
      <c r="B277" s="285">
        <f>B276+1</f>
        <v>45196</v>
      </c>
      <c r="C277" s="176">
        <v>70</v>
      </c>
      <c r="D277" s="176">
        <v>124.23</v>
      </c>
      <c r="E277" s="176">
        <v>670</v>
      </c>
      <c r="F277" s="176">
        <v>0</v>
      </c>
      <c r="G277" s="222">
        <f t="shared" ref="G277:G279" si="87">SUM(C277:F277)</f>
        <v>864.23</v>
      </c>
      <c r="H277" s="176">
        <v>17</v>
      </c>
      <c r="I277" s="176">
        <v>3</v>
      </c>
      <c r="J277" s="176">
        <v>0</v>
      </c>
    </row>
    <row r="278" spans="1:10" ht="16" thickBot="1" x14ac:dyDescent="0.25">
      <c r="A278" s="378">
        <v>28</v>
      </c>
      <c r="B278" s="285">
        <f>B277+1</f>
        <v>45197</v>
      </c>
      <c r="C278" s="176">
        <v>50</v>
      </c>
      <c r="D278" s="176">
        <v>514.07000000000005</v>
      </c>
      <c r="E278" s="176">
        <v>938.62</v>
      </c>
      <c r="F278" s="176">
        <v>100</v>
      </c>
      <c r="G278" s="222">
        <f t="shared" si="87"/>
        <v>1602.69</v>
      </c>
      <c r="H278" s="176">
        <v>30</v>
      </c>
      <c r="I278" s="176">
        <v>11</v>
      </c>
      <c r="J278" s="176">
        <v>100</v>
      </c>
    </row>
    <row r="279" spans="1:10" ht="16" thickBot="1" x14ac:dyDescent="0.25">
      <c r="A279" s="384">
        <v>29</v>
      </c>
      <c r="B279" s="285">
        <f>B278+1</f>
        <v>45198</v>
      </c>
      <c r="C279" s="176">
        <v>0</v>
      </c>
      <c r="D279" s="176">
        <v>395.58</v>
      </c>
      <c r="E279" s="176">
        <v>478.62</v>
      </c>
      <c r="F279" s="176">
        <v>100</v>
      </c>
      <c r="G279" s="222">
        <f t="shared" si="87"/>
        <v>974.2</v>
      </c>
      <c r="H279" s="176">
        <v>17</v>
      </c>
      <c r="I279" s="176">
        <v>7</v>
      </c>
      <c r="J279" s="176">
        <v>100</v>
      </c>
    </row>
    <row r="280" spans="1:10" ht="15" x14ac:dyDescent="0.2">
      <c r="A280" s="384">
        <v>30</v>
      </c>
      <c r="B280" s="467" t="s">
        <v>9</v>
      </c>
      <c r="C280" s="541">
        <f t="shared" ref="C280:J280" si="88">SUM(C275:C279)</f>
        <v>270</v>
      </c>
      <c r="D280" s="543">
        <f t="shared" si="88"/>
        <v>1630.77</v>
      </c>
      <c r="E280" s="543">
        <f t="shared" si="88"/>
        <v>3626.5499999999997</v>
      </c>
      <c r="F280" s="543">
        <f t="shared" si="88"/>
        <v>250</v>
      </c>
      <c r="G280" s="543">
        <f t="shared" si="88"/>
        <v>5777.32</v>
      </c>
      <c r="H280" s="545">
        <f t="shared" si="88"/>
        <v>107</v>
      </c>
      <c r="I280" s="545">
        <f t="shared" si="88"/>
        <v>34</v>
      </c>
      <c r="J280" s="541">
        <f t="shared" si="88"/>
        <v>250</v>
      </c>
    </row>
    <row r="281" spans="1:10" ht="23" customHeight="1" thickBot="1" x14ac:dyDescent="0.25">
      <c r="A281" s="5"/>
      <c r="B281" s="590"/>
      <c r="C281" s="536"/>
      <c r="D281" s="540"/>
      <c r="E281" s="540"/>
      <c r="F281" s="540"/>
      <c r="G281" s="540"/>
      <c r="H281" s="535"/>
      <c r="I281" s="535"/>
      <c r="J281" s="536"/>
    </row>
    <row r="282" spans="1:10" ht="15" x14ac:dyDescent="0.2">
      <c r="A282" s="376">
        <v>1</v>
      </c>
      <c r="B282" s="47">
        <v>45201</v>
      </c>
      <c r="C282" s="181">
        <v>0</v>
      </c>
      <c r="D282" s="182">
        <v>282.76</v>
      </c>
      <c r="E282" s="182">
        <v>567.92999999999995</v>
      </c>
      <c r="F282" s="182">
        <v>50</v>
      </c>
      <c r="G282" s="10">
        <f>SUM(C282:F282)</f>
        <v>900.68999999999994</v>
      </c>
      <c r="H282" s="182">
        <v>14</v>
      </c>
      <c r="I282" s="182">
        <v>4</v>
      </c>
      <c r="J282" s="184">
        <v>50</v>
      </c>
    </row>
    <row r="283" spans="1:10" ht="16" thickBot="1" x14ac:dyDescent="0.25">
      <c r="A283" s="378">
        <v>2</v>
      </c>
      <c r="B283" s="47">
        <f>B282+1</f>
        <v>45202</v>
      </c>
      <c r="C283" s="24">
        <v>90</v>
      </c>
      <c r="D283" s="9">
        <v>70.69</v>
      </c>
      <c r="E283" s="9">
        <v>810</v>
      </c>
      <c r="F283" s="9">
        <v>50</v>
      </c>
      <c r="G283" s="10">
        <f>SUM(C283:F283)</f>
        <v>1020.69</v>
      </c>
      <c r="H283" s="9"/>
      <c r="I283" s="9"/>
      <c r="J283" s="11">
        <v>50</v>
      </c>
    </row>
    <row r="284" spans="1:10" ht="16" thickBot="1" x14ac:dyDescent="0.25">
      <c r="A284" s="376">
        <v>3</v>
      </c>
      <c r="B284" s="47">
        <f>B283+1</f>
        <v>45203</v>
      </c>
      <c r="C284" s="24">
        <v>150</v>
      </c>
      <c r="D284" s="9">
        <v>112.1</v>
      </c>
      <c r="E284" s="9">
        <v>639.30999999999995</v>
      </c>
      <c r="F284" s="9">
        <v>50</v>
      </c>
      <c r="G284" s="10">
        <f>SUM(C284:F284)</f>
        <v>951.41</v>
      </c>
      <c r="H284" s="182">
        <v>19</v>
      </c>
      <c r="I284" s="182">
        <v>2</v>
      </c>
      <c r="J284" s="6">
        <v>60</v>
      </c>
    </row>
    <row r="285" spans="1:10" ht="16" thickBot="1" x14ac:dyDescent="0.25">
      <c r="A285" s="378">
        <v>4</v>
      </c>
      <c r="B285" s="47">
        <f>B284+1</f>
        <v>45204</v>
      </c>
      <c r="C285" s="24">
        <v>90</v>
      </c>
      <c r="D285" s="9">
        <v>489.81</v>
      </c>
      <c r="E285" s="9">
        <v>1109.31</v>
      </c>
      <c r="F285" s="9">
        <v>100</v>
      </c>
      <c r="G285" s="10">
        <f>SUM(C285:F285)</f>
        <v>1789.12</v>
      </c>
      <c r="H285" s="182">
        <v>31</v>
      </c>
      <c r="I285" s="182">
        <v>9</v>
      </c>
      <c r="J285" s="6">
        <v>100</v>
      </c>
    </row>
    <row r="286" spans="1:10" ht="16" thickBot="1" x14ac:dyDescent="0.25">
      <c r="A286" s="376">
        <v>5</v>
      </c>
      <c r="B286" s="47">
        <f>B285+1</f>
        <v>45205</v>
      </c>
      <c r="C286" s="24">
        <v>90</v>
      </c>
      <c r="D286" s="9">
        <v>312.76</v>
      </c>
      <c r="E286" s="9">
        <v>758.62</v>
      </c>
      <c r="F286" s="9">
        <v>100</v>
      </c>
      <c r="G286" s="10">
        <f>SUM(C286:F286)</f>
        <v>1261.3800000000001</v>
      </c>
      <c r="H286" s="182">
        <v>20</v>
      </c>
      <c r="I286" s="182">
        <v>5</v>
      </c>
      <c r="J286" s="6">
        <v>100</v>
      </c>
    </row>
    <row r="287" spans="1:10" ht="15" x14ac:dyDescent="0.2">
      <c r="A287" s="378">
        <v>6</v>
      </c>
      <c r="B287" s="580"/>
      <c r="C287" s="510">
        <f t="shared" ref="C287:I287" si="89">SUM(C282:C286)</f>
        <v>420</v>
      </c>
      <c r="D287" s="510">
        <f t="shared" si="89"/>
        <v>1268.1199999999999</v>
      </c>
      <c r="E287" s="510">
        <f t="shared" si="89"/>
        <v>3885.1699999999996</v>
      </c>
      <c r="F287" s="510">
        <f t="shared" si="89"/>
        <v>350</v>
      </c>
      <c r="G287" s="510">
        <f t="shared" si="89"/>
        <v>5923.29</v>
      </c>
      <c r="H287" s="506">
        <f t="shared" si="89"/>
        <v>84</v>
      </c>
      <c r="I287" s="506">
        <f t="shared" si="89"/>
        <v>20</v>
      </c>
      <c r="J287" s="510">
        <f>SUM(J282:J286)</f>
        <v>360</v>
      </c>
    </row>
    <row r="288" spans="1:10" ht="16" thickBot="1" x14ac:dyDescent="0.25">
      <c r="A288" s="376">
        <v>7</v>
      </c>
      <c r="B288" s="581"/>
      <c r="C288" s="511"/>
      <c r="D288" s="511"/>
      <c r="E288" s="511"/>
      <c r="F288" s="511"/>
      <c r="G288" s="511"/>
      <c r="H288" s="534"/>
      <c r="I288" s="534"/>
      <c r="J288" s="511"/>
    </row>
    <row r="289" spans="1:10" ht="16" thickBot="1" x14ac:dyDescent="0.25">
      <c r="A289" s="378">
        <v>8</v>
      </c>
      <c r="B289" s="12">
        <f>B286+3</f>
        <v>45208</v>
      </c>
      <c r="C289" s="24">
        <v>50</v>
      </c>
      <c r="D289" s="9">
        <v>436.27</v>
      </c>
      <c r="E289" s="9">
        <v>837.93</v>
      </c>
      <c r="F289" s="9">
        <v>190</v>
      </c>
      <c r="G289" s="10">
        <f>SUM(C289:F289)</f>
        <v>1514.1999999999998</v>
      </c>
      <c r="H289" s="182">
        <v>24</v>
      </c>
      <c r="I289" s="182">
        <v>7</v>
      </c>
      <c r="J289" s="6">
        <v>200</v>
      </c>
    </row>
    <row r="290" spans="1:10" ht="16" thickBot="1" x14ac:dyDescent="0.25">
      <c r="A290" s="376">
        <v>9</v>
      </c>
      <c r="B290" s="12">
        <f>B289+1</f>
        <v>45209</v>
      </c>
      <c r="C290" s="24">
        <v>50</v>
      </c>
      <c r="D290" s="9">
        <v>253.48</v>
      </c>
      <c r="E290" s="9">
        <v>969.31</v>
      </c>
      <c r="F290" s="9">
        <v>50</v>
      </c>
      <c r="G290" s="10">
        <f>SUM(C290:F290)</f>
        <v>1322.79</v>
      </c>
      <c r="H290" s="182">
        <v>24</v>
      </c>
      <c r="I290" s="182">
        <v>4</v>
      </c>
      <c r="J290" s="6">
        <v>50</v>
      </c>
    </row>
    <row r="291" spans="1:10" ht="16" thickBot="1" x14ac:dyDescent="0.25">
      <c r="A291" s="378">
        <v>10</v>
      </c>
      <c r="B291" s="12">
        <f>B290+1</f>
        <v>45210</v>
      </c>
      <c r="C291" s="24">
        <v>50</v>
      </c>
      <c r="D291" s="9">
        <v>165.64</v>
      </c>
      <c r="E291" s="9">
        <v>620</v>
      </c>
      <c r="F291" s="9">
        <v>50</v>
      </c>
      <c r="G291" s="10">
        <f>SUM(C291:F291)</f>
        <v>885.64</v>
      </c>
      <c r="H291" s="182">
        <v>18</v>
      </c>
      <c r="I291" s="182">
        <v>4</v>
      </c>
      <c r="J291" s="6">
        <v>50</v>
      </c>
    </row>
    <row r="292" spans="1:10" ht="16" thickBot="1" x14ac:dyDescent="0.25">
      <c r="A292" s="376">
        <v>11</v>
      </c>
      <c r="B292" s="12">
        <f>B291+1</f>
        <v>45211</v>
      </c>
      <c r="C292" s="24">
        <v>50</v>
      </c>
      <c r="D292" s="9">
        <v>336.3</v>
      </c>
      <c r="E292" s="9">
        <v>1088.6199999999999</v>
      </c>
      <c r="F292" s="9">
        <v>140</v>
      </c>
      <c r="G292" s="10">
        <f>SUM(C292:F292)</f>
        <v>1614.9199999999998</v>
      </c>
      <c r="H292" s="182">
        <v>26</v>
      </c>
      <c r="I292" s="182">
        <v>6</v>
      </c>
      <c r="J292" s="6">
        <v>150</v>
      </c>
    </row>
    <row r="293" spans="1:10" ht="16" thickBot="1" x14ac:dyDescent="0.25">
      <c r="A293" s="378">
        <v>12</v>
      </c>
      <c r="B293" s="12">
        <f>B292+1</f>
        <v>45212</v>
      </c>
      <c r="C293" s="75"/>
      <c r="D293" s="76"/>
      <c r="E293" s="76"/>
      <c r="F293" s="76"/>
      <c r="G293" s="70">
        <f>SUM(C293:F293)</f>
        <v>0</v>
      </c>
      <c r="H293" s="217"/>
      <c r="I293" s="217"/>
      <c r="J293" s="42"/>
    </row>
    <row r="294" spans="1:10" ht="15" x14ac:dyDescent="0.2">
      <c r="A294" s="376">
        <v>13</v>
      </c>
      <c r="B294" s="580"/>
      <c r="C294" s="508">
        <f>SUM(C289:C293)</f>
        <v>200</v>
      </c>
      <c r="D294" s="508">
        <f>SUM(D289:D293)</f>
        <v>1191.69</v>
      </c>
      <c r="E294" s="508">
        <f t="shared" ref="E294:J294" si="90">SUM(E289:E293)</f>
        <v>3515.8599999999997</v>
      </c>
      <c r="F294" s="508">
        <f t="shared" si="90"/>
        <v>430</v>
      </c>
      <c r="G294" s="508">
        <f t="shared" si="90"/>
        <v>5337.5499999999993</v>
      </c>
      <c r="H294" s="520">
        <f t="shared" si="90"/>
        <v>92</v>
      </c>
      <c r="I294" s="520">
        <f t="shared" si="90"/>
        <v>21</v>
      </c>
      <c r="J294" s="510">
        <f t="shared" si="90"/>
        <v>450</v>
      </c>
    </row>
    <row r="295" spans="1:10" ht="16" thickBot="1" x14ac:dyDescent="0.25">
      <c r="A295" s="378">
        <v>14</v>
      </c>
      <c r="B295" s="581"/>
      <c r="C295" s="509"/>
      <c r="D295" s="509"/>
      <c r="E295" s="509"/>
      <c r="F295" s="509"/>
      <c r="G295" s="509"/>
      <c r="H295" s="533"/>
      <c r="I295" s="533"/>
      <c r="J295" s="511"/>
    </row>
    <row r="296" spans="1:10" ht="16" thickBot="1" x14ac:dyDescent="0.25">
      <c r="A296" s="376">
        <v>15</v>
      </c>
      <c r="B296" s="272">
        <f>B293+3</f>
        <v>45215</v>
      </c>
      <c r="C296" s="24">
        <v>0</v>
      </c>
      <c r="D296" s="24">
        <v>224.2</v>
      </c>
      <c r="E296" s="24">
        <v>580</v>
      </c>
      <c r="F296" s="24">
        <v>50</v>
      </c>
      <c r="G296" s="30">
        <f>SUM(C296:F296)</f>
        <v>854.2</v>
      </c>
      <c r="H296" s="181">
        <v>16</v>
      </c>
      <c r="I296" s="184">
        <v>4</v>
      </c>
      <c r="J296" s="6">
        <v>50</v>
      </c>
    </row>
    <row r="297" spans="1:10" ht="16" thickBot="1" x14ac:dyDescent="0.25">
      <c r="A297" s="378">
        <v>16</v>
      </c>
      <c r="B297" s="26">
        <f>B296+1</f>
        <v>45216</v>
      </c>
      <c r="C297" s="24">
        <v>0</v>
      </c>
      <c r="D297" s="24">
        <v>224.2</v>
      </c>
      <c r="E297" s="24">
        <v>559.30999999999995</v>
      </c>
      <c r="F297" s="24">
        <v>0</v>
      </c>
      <c r="G297" s="30">
        <f>SUM(C297:F297)</f>
        <v>783.51</v>
      </c>
      <c r="H297" s="181">
        <v>15</v>
      </c>
      <c r="I297" s="184">
        <v>4</v>
      </c>
      <c r="J297" s="6">
        <v>0</v>
      </c>
    </row>
    <row r="298" spans="1:10" ht="16" thickBot="1" x14ac:dyDescent="0.25">
      <c r="A298" s="376">
        <v>17</v>
      </c>
      <c r="B298" s="26">
        <f>B297+1</f>
        <v>45217</v>
      </c>
      <c r="C298" s="24">
        <v>0</v>
      </c>
      <c r="D298" s="24">
        <v>163.13</v>
      </c>
      <c r="E298" s="24">
        <v>720</v>
      </c>
      <c r="F298" s="24">
        <v>0</v>
      </c>
      <c r="G298" s="30">
        <f t="shared" ref="G298:G300" si="91">SUM(C298:F298)</f>
        <v>883.13</v>
      </c>
      <c r="H298" s="181">
        <v>18</v>
      </c>
      <c r="I298" s="184">
        <v>4</v>
      </c>
      <c r="J298" s="6">
        <v>0</v>
      </c>
    </row>
    <row r="299" spans="1:10" ht="16" thickBot="1" x14ac:dyDescent="0.25">
      <c r="A299" s="378">
        <v>18</v>
      </c>
      <c r="B299" s="26">
        <f>B298+1</f>
        <v>45218</v>
      </c>
      <c r="C299" s="24">
        <v>50</v>
      </c>
      <c r="D299" s="24">
        <v>506.76</v>
      </c>
      <c r="E299" s="24">
        <v>750</v>
      </c>
      <c r="F299" s="24">
        <v>50</v>
      </c>
      <c r="G299" s="30">
        <f t="shared" si="91"/>
        <v>1356.76</v>
      </c>
      <c r="H299" s="181">
        <v>24</v>
      </c>
      <c r="I299" s="184">
        <v>9</v>
      </c>
      <c r="J299" s="6">
        <v>50</v>
      </c>
    </row>
    <row r="300" spans="1:10" ht="16" thickBot="1" x14ac:dyDescent="0.25">
      <c r="A300" s="376">
        <v>19</v>
      </c>
      <c r="B300" s="26">
        <f>B299+1</f>
        <v>45219</v>
      </c>
      <c r="C300" s="24">
        <v>90</v>
      </c>
      <c r="D300" s="24">
        <v>224.2</v>
      </c>
      <c r="E300" s="24">
        <v>619.30999999999995</v>
      </c>
      <c r="F300" s="24">
        <v>50</v>
      </c>
      <c r="G300" s="30">
        <f t="shared" si="91"/>
        <v>983.51</v>
      </c>
      <c r="H300" s="181">
        <v>17</v>
      </c>
      <c r="I300" s="184">
        <v>4</v>
      </c>
      <c r="J300" s="6">
        <v>50</v>
      </c>
    </row>
    <row r="301" spans="1:10" ht="15" x14ac:dyDescent="0.2">
      <c r="A301" s="378">
        <v>20</v>
      </c>
      <c r="B301" s="580"/>
      <c r="C301" s="508">
        <f t="shared" ref="C301:J301" si="92">SUM(C296:C300)</f>
        <v>140</v>
      </c>
      <c r="D301" s="508">
        <f t="shared" si="92"/>
        <v>1342.49</v>
      </c>
      <c r="E301" s="508">
        <f t="shared" si="92"/>
        <v>3228.62</v>
      </c>
      <c r="F301" s="508">
        <f t="shared" si="92"/>
        <v>150</v>
      </c>
      <c r="G301" s="508">
        <f t="shared" si="92"/>
        <v>4861.1100000000006</v>
      </c>
      <c r="H301" s="520">
        <f t="shared" si="92"/>
        <v>90</v>
      </c>
      <c r="I301" s="520">
        <f t="shared" si="92"/>
        <v>25</v>
      </c>
      <c r="J301" s="510">
        <f t="shared" si="92"/>
        <v>150</v>
      </c>
    </row>
    <row r="302" spans="1:10" ht="16" thickBot="1" x14ac:dyDescent="0.25">
      <c r="A302" s="376">
        <v>21</v>
      </c>
      <c r="B302" s="581"/>
      <c r="C302" s="509"/>
      <c r="D302" s="509"/>
      <c r="E302" s="509"/>
      <c r="F302" s="509"/>
      <c r="G302" s="509"/>
      <c r="H302" s="533"/>
      <c r="I302" s="533"/>
      <c r="J302" s="511"/>
    </row>
    <row r="303" spans="1:10" ht="15" x14ac:dyDescent="0.2">
      <c r="A303" s="378">
        <v>22</v>
      </c>
      <c r="B303" s="26">
        <f>B300+3</f>
        <v>45222</v>
      </c>
      <c r="C303" s="24"/>
      <c r="D303" s="24"/>
      <c r="E303" s="24"/>
      <c r="F303" s="24"/>
      <c r="G303" s="30">
        <f>SUM(C303:F303)</f>
        <v>0</v>
      </c>
      <c r="H303" s="181"/>
      <c r="I303" s="184"/>
      <c r="J303" s="6"/>
    </row>
    <row r="304" spans="1:10" ht="15" x14ac:dyDescent="0.2">
      <c r="A304" s="376">
        <v>23</v>
      </c>
      <c r="B304" s="26">
        <f>B303+1</f>
        <v>45223</v>
      </c>
      <c r="C304" s="24"/>
      <c r="D304" s="24"/>
      <c r="E304" s="24"/>
      <c r="F304" s="24"/>
      <c r="G304" s="30">
        <f>SUM(C304:F304)</f>
        <v>0</v>
      </c>
      <c r="H304" s="24"/>
      <c r="I304" s="24"/>
      <c r="J304" s="6"/>
    </row>
    <row r="305" spans="1:10" ht="15" x14ac:dyDescent="0.2">
      <c r="A305" s="378">
        <v>24</v>
      </c>
      <c r="B305" s="26">
        <f>B304+1</f>
        <v>45224</v>
      </c>
      <c r="C305" s="24"/>
      <c r="D305" s="24"/>
      <c r="E305" s="24"/>
      <c r="F305" s="24"/>
      <c r="G305" s="30">
        <f t="shared" ref="G305:G307" si="93">SUM(C305:F305)</f>
        <v>0</v>
      </c>
      <c r="H305" s="24"/>
      <c r="I305" s="24"/>
      <c r="J305" s="6"/>
    </row>
    <row r="306" spans="1:10" ht="15" x14ac:dyDescent="0.2">
      <c r="A306" s="376">
        <v>25</v>
      </c>
      <c r="B306" s="26">
        <f>B305+1</f>
        <v>45225</v>
      </c>
      <c r="C306" s="24"/>
      <c r="D306" s="24"/>
      <c r="E306" s="24"/>
      <c r="F306" s="24"/>
      <c r="G306" s="30">
        <f t="shared" si="93"/>
        <v>0</v>
      </c>
      <c r="H306" s="24"/>
      <c r="I306" s="24"/>
      <c r="J306" s="6"/>
    </row>
    <row r="307" spans="1:10" ht="16" thickBot="1" x14ac:dyDescent="0.25">
      <c r="A307" s="378">
        <v>26</v>
      </c>
      <c r="B307" s="26">
        <f>B306+1</f>
        <v>45226</v>
      </c>
      <c r="C307" s="24"/>
      <c r="D307" s="24"/>
      <c r="E307" s="24"/>
      <c r="F307" s="24"/>
      <c r="G307" s="30">
        <f t="shared" si="93"/>
        <v>0</v>
      </c>
      <c r="H307" s="24"/>
      <c r="I307" s="24"/>
      <c r="J307" s="6"/>
    </row>
    <row r="308" spans="1:10" ht="15" x14ac:dyDescent="0.2">
      <c r="A308" s="376"/>
      <c r="B308" s="580"/>
      <c r="C308" s="508">
        <f>SUM(C303:C307)</f>
        <v>0</v>
      </c>
      <c r="D308" s="508">
        <f t="shared" ref="D308:F308" si="94">SUM(D303:D307)</f>
        <v>0</v>
      </c>
      <c r="E308" s="508">
        <f t="shared" si="94"/>
        <v>0</v>
      </c>
      <c r="F308" s="508">
        <f t="shared" si="94"/>
        <v>0</v>
      </c>
      <c r="G308" s="508">
        <f>SUM(G303:G307)</f>
        <v>0</v>
      </c>
      <c r="H308" s="421">
        <f>SUM(H303:H307)</f>
        <v>0</v>
      </c>
      <c r="I308" s="421">
        <f>SUM(I303:I307)</f>
        <v>0</v>
      </c>
      <c r="J308" s="471">
        <f>SUM(J303:J307)</f>
        <v>0</v>
      </c>
    </row>
    <row r="309" spans="1:10" ht="16" thickBot="1" x14ac:dyDescent="0.25">
      <c r="A309" s="376"/>
      <c r="B309" s="581"/>
      <c r="C309" s="509"/>
      <c r="D309" s="509"/>
      <c r="E309" s="509"/>
      <c r="F309" s="509"/>
      <c r="G309" s="509"/>
      <c r="H309" s="521"/>
      <c r="I309" s="521"/>
      <c r="J309" s="511"/>
    </row>
    <row r="310" spans="1:10" ht="15" x14ac:dyDescent="0.2">
      <c r="A310" s="376"/>
      <c r="B310" s="26">
        <f>B307+3</f>
        <v>45229</v>
      </c>
      <c r="C310" s="386"/>
      <c r="D310" s="386"/>
      <c r="E310" s="386"/>
      <c r="F310" s="386"/>
      <c r="G310" s="387"/>
      <c r="H310" s="388"/>
      <c r="I310" s="388"/>
      <c r="J310" s="387"/>
    </row>
    <row r="311" spans="1:10" ht="16" thickBot="1" x14ac:dyDescent="0.25">
      <c r="A311" s="376"/>
      <c r="B311" s="26">
        <f>B310+1</f>
        <v>45230</v>
      </c>
      <c r="C311" s="75"/>
      <c r="D311" s="75"/>
      <c r="E311" s="75"/>
      <c r="F311" s="75"/>
      <c r="G311" s="168">
        <f t="shared" ref="G311" si="95">SUM(C311:F311)</f>
        <v>0</v>
      </c>
      <c r="H311" s="75"/>
      <c r="I311" s="75"/>
      <c r="J311" s="42"/>
    </row>
    <row r="312" spans="1:10" ht="15" x14ac:dyDescent="0.2">
      <c r="A312" s="376"/>
      <c r="B312" s="580"/>
      <c r="C312" s="508">
        <f>SUM(C311)</f>
        <v>0</v>
      </c>
      <c r="D312" s="508">
        <f t="shared" ref="D312:E312" si="96">SUM(D311)</f>
        <v>0</v>
      </c>
      <c r="E312" s="508">
        <f t="shared" si="96"/>
        <v>0</v>
      </c>
      <c r="F312" s="508">
        <f>SUM(F311)</f>
        <v>0</v>
      </c>
      <c r="G312" s="508">
        <f>SUM(G311)</f>
        <v>0</v>
      </c>
      <c r="H312" s="421">
        <f>SUM(H311)</f>
        <v>0</v>
      </c>
      <c r="I312" s="421">
        <f>SUM(I311)</f>
        <v>0</v>
      </c>
      <c r="J312" s="471">
        <f>SUM(J311)</f>
        <v>0</v>
      </c>
    </row>
    <row r="313" spans="1:10" ht="16" thickBot="1" x14ac:dyDescent="0.25">
      <c r="A313" s="376"/>
      <c r="B313" s="581"/>
      <c r="C313" s="509"/>
      <c r="D313" s="509"/>
      <c r="E313" s="509"/>
      <c r="F313" s="509"/>
      <c r="G313" s="509"/>
      <c r="H313" s="521"/>
      <c r="I313" s="521"/>
      <c r="J313" s="511"/>
    </row>
    <row r="314" spans="1:10" ht="15" x14ac:dyDescent="0.2">
      <c r="A314" s="389">
        <v>1</v>
      </c>
      <c r="B314" s="47">
        <v>45231</v>
      </c>
      <c r="C314" s="292"/>
      <c r="D314" s="293"/>
      <c r="E314" s="293"/>
      <c r="F314" s="293"/>
      <c r="G314" s="246"/>
      <c r="H314" s="217"/>
      <c r="I314" s="217"/>
      <c r="J314" s="294"/>
    </row>
    <row r="315" spans="1:10" ht="15" x14ac:dyDescent="0.2">
      <c r="A315" s="378">
        <v>2</v>
      </c>
      <c r="B315" s="47">
        <f t="shared" ref="B315:B323" si="97">B314+1</f>
        <v>45232</v>
      </c>
      <c r="C315" s="244"/>
      <c r="D315" s="245"/>
      <c r="E315" s="245"/>
      <c r="F315" s="245"/>
      <c r="G315" s="246">
        <f>SUM(C315:F315)</f>
        <v>0</v>
      </c>
      <c r="H315" s="178"/>
      <c r="I315" s="178"/>
      <c r="J315" s="247"/>
    </row>
    <row r="316" spans="1:10" ht="16" thickBot="1" x14ac:dyDescent="0.25">
      <c r="A316" s="376">
        <v>3</v>
      </c>
      <c r="B316" s="47">
        <f t="shared" si="97"/>
        <v>45233</v>
      </c>
      <c r="C316" s="244"/>
      <c r="D316" s="245"/>
      <c r="E316" s="245"/>
      <c r="F316" s="245"/>
      <c r="G316" s="246">
        <f>SUM(C316:F316)</f>
        <v>0</v>
      </c>
      <c r="H316" s="178"/>
      <c r="I316" s="178"/>
      <c r="J316" s="247"/>
    </row>
    <row r="317" spans="1:10" ht="15" x14ac:dyDescent="0.2">
      <c r="A317" s="378">
        <v>4</v>
      </c>
      <c r="B317" s="329"/>
      <c r="C317" s="320">
        <f t="shared" ref="C317:J317" si="98">SUM(C314:C316)</f>
        <v>0</v>
      </c>
      <c r="D317" s="320">
        <f t="shared" si="98"/>
        <v>0</v>
      </c>
      <c r="E317" s="320">
        <f t="shared" si="98"/>
        <v>0</v>
      </c>
      <c r="F317" s="320">
        <f t="shared" si="98"/>
        <v>0</v>
      </c>
      <c r="G317" s="320">
        <f t="shared" si="98"/>
        <v>0</v>
      </c>
      <c r="H317" s="316">
        <f t="shared" si="98"/>
        <v>0</v>
      </c>
      <c r="I317" s="316">
        <f t="shared" si="98"/>
        <v>0</v>
      </c>
      <c r="J317" s="524">
        <f t="shared" si="98"/>
        <v>0</v>
      </c>
    </row>
    <row r="318" spans="1:10" ht="16" thickBot="1" x14ac:dyDescent="0.25">
      <c r="A318" s="376">
        <v>5</v>
      </c>
      <c r="B318" s="330"/>
      <c r="C318" s="321"/>
      <c r="D318" s="321"/>
      <c r="E318" s="321"/>
      <c r="F318" s="321"/>
      <c r="G318" s="321"/>
      <c r="H318" s="317"/>
      <c r="I318" s="317"/>
      <c r="J318" s="526"/>
    </row>
    <row r="319" spans="1:10" ht="15" x14ac:dyDescent="0.2">
      <c r="A319" s="378">
        <v>6</v>
      </c>
      <c r="B319" s="377">
        <f>B316+3</f>
        <v>45236</v>
      </c>
      <c r="C319" s="115"/>
      <c r="D319" s="116"/>
      <c r="E319" s="116"/>
      <c r="F319" s="116"/>
      <c r="G319" s="117">
        <f>SUM(C319:F319)</f>
        <v>0</v>
      </c>
      <c r="H319" s="178"/>
      <c r="I319" s="178"/>
      <c r="J319" s="118"/>
    </row>
    <row r="320" spans="1:10" ht="15" x14ac:dyDescent="0.2">
      <c r="A320" s="376">
        <v>7</v>
      </c>
      <c r="B320" s="377">
        <f t="shared" si="97"/>
        <v>45237</v>
      </c>
      <c r="C320" s="115"/>
      <c r="D320" s="116"/>
      <c r="E320" s="116"/>
      <c r="F320" s="116"/>
      <c r="G320" s="117">
        <f>SUM(C320:F320)</f>
        <v>0</v>
      </c>
      <c r="H320" s="178"/>
      <c r="I320" s="178"/>
      <c r="J320" s="118"/>
    </row>
    <row r="321" spans="1:10" ht="15" x14ac:dyDescent="0.2">
      <c r="A321" s="378">
        <v>8</v>
      </c>
      <c r="B321" s="377">
        <f t="shared" si="97"/>
        <v>45238</v>
      </c>
      <c r="C321" s="115"/>
      <c r="D321" s="116"/>
      <c r="E321" s="116"/>
      <c r="F321" s="116"/>
      <c r="G321" s="117">
        <f>SUM(C321:F321)</f>
        <v>0</v>
      </c>
      <c r="H321" s="178"/>
      <c r="I321" s="178"/>
      <c r="J321" s="118"/>
    </row>
    <row r="322" spans="1:10" ht="15" x14ac:dyDescent="0.2">
      <c r="A322" s="376">
        <v>9</v>
      </c>
      <c r="B322" s="377">
        <f t="shared" si="97"/>
        <v>45239</v>
      </c>
      <c r="C322" s="115"/>
      <c r="D322" s="116"/>
      <c r="E322" s="116"/>
      <c r="F322" s="116"/>
      <c r="G322" s="117">
        <f>SUM(C322:F322)</f>
        <v>0</v>
      </c>
      <c r="H322" s="178"/>
      <c r="I322" s="178"/>
      <c r="J322" s="118"/>
    </row>
    <row r="323" spans="1:10" ht="16" thickBot="1" x14ac:dyDescent="0.25">
      <c r="A323" s="378">
        <v>10</v>
      </c>
      <c r="B323" s="377">
        <f t="shared" si="97"/>
        <v>45240</v>
      </c>
      <c r="C323" s="14"/>
      <c r="D323" s="15"/>
      <c r="E323" s="15"/>
      <c r="F323" s="15"/>
      <c r="G323" s="32"/>
      <c r="H323" s="176"/>
      <c r="I323" s="176"/>
      <c r="J323" s="119"/>
    </row>
    <row r="324" spans="1:10" ht="15" x14ac:dyDescent="0.2">
      <c r="A324" s="376">
        <v>11</v>
      </c>
      <c r="B324" s="268"/>
      <c r="C324" s="324">
        <f>SUM(C319:C323)</f>
        <v>0</v>
      </c>
      <c r="D324" s="324">
        <f t="shared" ref="D324:J324" si="99">SUM(D319:D323)</f>
        <v>0</v>
      </c>
      <c r="E324" s="324">
        <f t="shared" si="99"/>
        <v>0</v>
      </c>
      <c r="F324" s="324">
        <f t="shared" si="99"/>
        <v>0</v>
      </c>
      <c r="G324" s="322">
        <f t="shared" si="99"/>
        <v>0</v>
      </c>
      <c r="H324" s="318">
        <f t="shared" si="99"/>
        <v>0</v>
      </c>
      <c r="I324" s="316">
        <f t="shared" si="99"/>
        <v>0</v>
      </c>
      <c r="J324" s="524">
        <f t="shared" si="99"/>
        <v>0</v>
      </c>
    </row>
    <row r="325" spans="1:10" ht="16" thickBot="1" x14ac:dyDescent="0.25">
      <c r="A325" s="378">
        <v>12</v>
      </c>
      <c r="B325" s="328"/>
      <c r="C325" s="325"/>
      <c r="D325" s="325"/>
      <c r="E325" s="325"/>
      <c r="F325" s="325"/>
      <c r="G325" s="323"/>
      <c r="H325" s="315"/>
      <c r="I325" s="317"/>
      <c r="J325" s="525"/>
    </row>
    <row r="326" spans="1:10" ht="15" x14ac:dyDescent="0.2">
      <c r="A326" s="376">
        <v>13</v>
      </c>
      <c r="B326" s="47">
        <f>B323+3</f>
        <v>45243</v>
      </c>
      <c r="C326" s="237">
        <v>0</v>
      </c>
      <c r="D326" s="238">
        <v>141.38</v>
      </c>
      <c r="E326" s="238">
        <v>869.31</v>
      </c>
      <c r="F326" s="238">
        <v>50</v>
      </c>
      <c r="G326" s="33">
        <f>SUM(C326:F326)</f>
        <v>1060.69</v>
      </c>
      <c r="H326" s="6">
        <v>17</v>
      </c>
      <c r="I326" s="6">
        <v>2</v>
      </c>
      <c r="J326" s="240">
        <v>50</v>
      </c>
    </row>
    <row r="327" spans="1:10" ht="15" x14ac:dyDescent="0.2">
      <c r="A327" s="378">
        <v>14</v>
      </c>
      <c r="B327" s="47">
        <f>B326+1</f>
        <v>45244</v>
      </c>
      <c r="C327" s="14">
        <v>0</v>
      </c>
      <c r="D327" s="15">
        <v>224.2</v>
      </c>
      <c r="E327" s="15">
        <v>469.31</v>
      </c>
      <c r="F327" s="15">
        <v>50</v>
      </c>
      <c r="G327" s="33">
        <f>SUM(C327:F327)</f>
        <v>743.51</v>
      </c>
      <c r="H327" s="176">
        <v>14</v>
      </c>
      <c r="I327" s="176">
        <v>4</v>
      </c>
      <c r="J327" s="120">
        <v>50</v>
      </c>
    </row>
    <row r="328" spans="1:10" ht="15" x14ac:dyDescent="0.2">
      <c r="A328" s="376">
        <v>15</v>
      </c>
      <c r="B328" s="47">
        <f>B327+1</f>
        <v>45245</v>
      </c>
      <c r="C328" s="14">
        <v>150</v>
      </c>
      <c r="D328" s="15">
        <v>153.51</v>
      </c>
      <c r="E328" s="15">
        <v>450</v>
      </c>
      <c r="F328" s="15">
        <v>50</v>
      </c>
      <c r="G328" s="33">
        <f>SUM(C328:F328)</f>
        <v>803.51</v>
      </c>
      <c r="H328" s="176">
        <v>17</v>
      </c>
      <c r="I328" s="176">
        <v>3</v>
      </c>
      <c r="J328" s="120">
        <v>50</v>
      </c>
    </row>
    <row r="329" spans="1:10" ht="15" x14ac:dyDescent="0.2">
      <c r="A329" s="378">
        <v>16</v>
      </c>
      <c r="B329" s="47">
        <f>B328+1</f>
        <v>45246</v>
      </c>
      <c r="C329" s="14">
        <v>0</v>
      </c>
      <c r="D329" s="15">
        <v>353.02</v>
      </c>
      <c r="E329" s="15">
        <v>1040</v>
      </c>
      <c r="F329" s="15">
        <v>0</v>
      </c>
      <c r="G329" s="33">
        <f>SUM(C329:F329)</f>
        <v>1393.02</v>
      </c>
      <c r="H329" s="176">
        <v>26</v>
      </c>
      <c r="I329" s="176">
        <v>7</v>
      </c>
      <c r="J329" s="120">
        <v>0</v>
      </c>
    </row>
    <row r="330" spans="1:10" ht="16" thickBot="1" x14ac:dyDescent="0.25">
      <c r="A330" s="376">
        <v>17</v>
      </c>
      <c r="B330" s="47">
        <f>B329+1</f>
        <v>45247</v>
      </c>
      <c r="C330" s="14">
        <v>90</v>
      </c>
      <c r="D330" s="15">
        <v>112.1</v>
      </c>
      <c r="E330" s="15">
        <v>549.30999999999995</v>
      </c>
      <c r="F330" s="15">
        <v>0</v>
      </c>
      <c r="G330" s="33">
        <f>SUM(C330:F330)</f>
        <v>751.41</v>
      </c>
      <c r="H330" s="176">
        <v>12</v>
      </c>
      <c r="I330" s="176">
        <v>2</v>
      </c>
      <c r="J330" s="121">
        <v>0</v>
      </c>
    </row>
    <row r="331" spans="1:10" ht="15" x14ac:dyDescent="0.2">
      <c r="A331" s="378">
        <v>18</v>
      </c>
      <c r="B331" s="268"/>
      <c r="C331" s="324">
        <f t="shared" ref="C331:I331" si="100">SUM(C326:C330)</f>
        <v>240</v>
      </c>
      <c r="D331" s="324">
        <f t="shared" si="100"/>
        <v>984.20999999999992</v>
      </c>
      <c r="E331" s="324">
        <f t="shared" si="100"/>
        <v>3377.93</v>
      </c>
      <c r="F331" s="324">
        <f t="shared" si="100"/>
        <v>150</v>
      </c>
      <c r="G331" s="322">
        <f t="shared" si="100"/>
        <v>4752.1400000000003</v>
      </c>
      <c r="H331" s="318">
        <f t="shared" si="100"/>
        <v>86</v>
      </c>
      <c r="I331" s="316">
        <f t="shared" si="100"/>
        <v>18</v>
      </c>
      <c r="J331" s="524">
        <f>SUM(J326:J330)</f>
        <v>150</v>
      </c>
    </row>
    <row r="332" spans="1:10" ht="16" thickBot="1" x14ac:dyDescent="0.25">
      <c r="A332" s="376">
        <v>19</v>
      </c>
      <c r="B332" s="328"/>
      <c r="C332" s="325"/>
      <c r="D332" s="325"/>
      <c r="E332" s="325"/>
      <c r="F332" s="325"/>
      <c r="G332" s="323"/>
      <c r="H332" s="314"/>
      <c r="I332" s="319"/>
      <c r="J332" s="525"/>
    </row>
    <row r="333" spans="1:10" ht="15" x14ac:dyDescent="0.2">
      <c r="A333" s="378">
        <v>20</v>
      </c>
      <c r="B333" s="47">
        <f>B330+3</f>
        <v>45250</v>
      </c>
      <c r="C333" s="237">
        <v>90</v>
      </c>
      <c r="D333" s="238">
        <v>365.58</v>
      </c>
      <c r="E333" s="238">
        <v>929.31</v>
      </c>
      <c r="F333" s="240">
        <v>50</v>
      </c>
      <c r="G333" s="122">
        <f>SUM(C333:F333)</f>
        <v>1434.8899999999999</v>
      </c>
      <c r="H333" s="181">
        <v>27</v>
      </c>
      <c r="I333" s="182">
        <v>6</v>
      </c>
      <c r="J333" s="240">
        <v>50</v>
      </c>
    </row>
    <row r="334" spans="1:10" ht="15" x14ac:dyDescent="0.2">
      <c r="A334" s="376">
        <v>21</v>
      </c>
      <c r="B334" s="47">
        <f>B333+1</f>
        <v>45251</v>
      </c>
      <c r="C334" s="241">
        <v>0</v>
      </c>
      <c r="D334" s="242">
        <v>194.92</v>
      </c>
      <c r="E334" s="242">
        <v>549.30999999999995</v>
      </c>
      <c r="F334" s="243">
        <v>50</v>
      </c>
      <c r="G334" s="122">
        <f>SUM(C334:F334)</f>
        <v>794.2299999999999</v>
      </c>
      <c r="H334" s="187">
        <v>16</v>
      </c>
      <c r="I334" s="176">
        <v>4</v>
      </c>
      <c r="J334" s="243">
        <v>50</v>
      </c>
    </row>
    <row r="335" spans="1:10" ht="15" x14ac:dyDescent="0.2">
      <c r="A335" s="378">
        <v>22</v>
      </c>
      <c r="B335" s="47">
        <f>B334+1</f>
        <v>45252</v>
      </c>
      <c r="C335" s="248">
        <v>50</v>
      </c>
      <c r="D335" s="249">
        <v>41.41</v>
      </c>
      <c r="E335" s="249">
        <v>700</v>
      </c>
      <c r="F335" s="250">
        <v>100</v>
      </c>
      <c r="G335" s="122">
        <f>SUM(C335:F335)</f>
        <v>891.41</v>
      </c>
      <c r="H335" s="251">
        <v>19</v>
      </c>
      <c r="I335" s="205">
        <v>1</v>
      </c>
      <c r="J335" s="250">
        <v>100</v>
      </c>
    </row>
    <row r="336" spans="1:10" ht="15" x14ac:dyDescent="0.2">
      <c r="A336" s="376">
        <v>23</v>
      </c>
      <c r="B336" s="47">
        <f>B335+1</f>
        <v>45253</v>
      </c>
      <c r="C336" s="248">
        <v>0</v>
      </c>
      <c r="D336" s="249">
        <v>212.79</v>
      </c>
      <c r="E336" s="249">
        <v>1149.31</v>
      </c>
      <c r="F336" s="250">
        <v>70</v>
      </c>
      <c r="G336" s="122">
        <f>SUM(C336:F336)</f>
        <v>1432.1</v>
      </c>
      <c r="H336" s="251">
        <v>24</v>
      </c>
      <c r="I336" s="205">
        <v>4</v>
      </c>
      <c r="J336" s="250">
        <v>70</v>
      </c>
    </row>
    <row r="337" spans="1:10" ht="16" thickBot="1" x14ac:dyDescent="0.25">
      <c r="A337" s="378">
        <v>24</v>
      </c>
      <c r="B337" s="47">
        <f>B336+1</f>
        <v>45254</v>
      </c>
      <c r="C337" s="248">
        <v>50</v>
      </c>
      <c r="D337" s="249">
        <v>224.2</v>
      </c>
      <c r="E337" s="249">
        <v>599.30999999999995</v>
      </c>
      <c r="F337" s="250">
        <v>100</v>
      </c>
      <c r="G337" s="295">
        <f>SUM(C337:F337)</f>
        <v>973.51</v>
      </c>
      <c r="H337" s="251">
        <v>19</v>
      </c>
      <c r="I337" s="205">
        <v>4</v>
      </c>
      <c r="J337" s="250">
        <v>100</v>
      </c>
    </row>
    <row r="338" spans="1:10" ht="15" x14ac:dyDescent="0.2">
      <c r="A338" s="376">
        <v>25</v>
      </c>
      <c r="B338" s="268"/>
      <c r="C338" s="320">
        <f>SUM(C333:C337)</f>
        <v>190</v>
      </c>
      <c r="D338" s="320">
        <f>SUM(D333:D337)</f>
        <v>1038.8999999999999</v>
      </c>
      <c r="E338" s="320">
        <f>SUM(E333:E337)</f>
        <v>3927.24</v>
      </c>
      <c r="F338" s="320">
        <f>SUM(F333:F337)</f>
        <v>370</v>
      </c>
      <c r="G338" s="322">
        <f>SUM(G332:G337)</f>
        <v>5526.1399999999994</v>
      </c>
      <c r="H338" s="316">
        <f>SUM(H333:H337)</f>
        <v>105</v>
      </c>
      <c r="I338" s="316">
        <f>SUM(I333:I337)</f>
        <v>19</v>
      </c>
      <c r="J338" s="524">
        <f>SUM(J333:J337)</f>
        <v>370</v>
      </c>
    </row>
    <row r="339" spans="1:10" ht="16" thickBot="1" x14ac:dyDescent="0.25">
      <c r="A339" s="378">
        <v>26</v>
      </c>
      <c r="B339" s="328"/>
      <c r="C339" s="321"/>
      <c r="D339" s="321"/>
      <c r="E339" s="321"/>
      <c r="F339" s="321"/>
      <c r="G339" s="323"/>
      <c r="H339" s="317"/>
      <c r="I339" s="317"/>
      <c r="J339" s="526"/>
    </row>
    <row r="340" spans="1:10" ht="15" x14ac:dyDescent="0.2">
      <c r="A340" s="376">
        <v>27</v>
      </c>
      <c r="B340" s="47">
        <f>B337+3</f>
        <v>45257</v>
      </c>
      <c r="C340" s="14">
        <v>50</v>
      </c>
      <c r="D340" s="296">
        <v>224.2</v>
      </c>
      <c r="E340" s="296">
        <v>528.62</v>
      </c>
      <c r="F340" s="14">
        <v>100</v>
      </c>
      <c r="G340" s="8">
        <f>SUM(C340:F340)</f>
        <v>902.81999999999994</v>
      </c>
      <c r="H340" s="24">
        <v>16</v>
      </c>
      <c r="I340" s="6">
        <v>4</v>
      </c>
      <c r="J340" s="119">
        <v>100</v>
      </c>
    </row>
    <row r="341" spans="1:10" ht="15" x14ac:dyDescent="0.2">
      <c r="A341" s="378">
        <v>28</v>
      </c>
      <c r="B341" s="47">
        <f>B340+1</f>
        <v>45258</v>
      </c>
      <c r="C341" s="242">
        <v>50</v>
      </c>
      <c r="D341" s="242">
        <v>124.23</v>
      </c>
      <c r="E341" s="242">
        <v>760</v>
      </c>
      <c r="F341" s="242">
        <v>90</v>
      </c>
      <c r="G341" s="390">
        <f>SUM(C341:F341)</f>
        <v>1024.23</v>
      </c>
      <c r="H341" s="176">
        <v>17</v>
      </c>
      <c r="I341" s="176">
        <v>3</v>
      </c>
      <c r="J341" s="242">
        <v>90</v>
      </c>
    </row>
    <row r="342" spans="1:10" ht="15" x14ac:dyDescent="0.2">
      <c r="A342" s="378">
        <v>29</v>
      </c>
      <c r="B342" s="47">
        <f t="shared" ref="B342:B343" si="101">B341+1</f>
        <v>45259</v>
      </c>
      <c r="C342" s="391">
        <v>170</v>
      </c>
      <c r="D342" s="392">
        <v>165.64</v>
      </c>
      <c r="E342" s="392">
        <v>390</v>
      </c>
      <c r="F342" s="391">
        <v>150</v>
      </c>
      <c r="G342" s="122">
        <f>SUM(C342:F342)</f>
        <v>875.64</v>
      </c>
      <c r="H342" s="29">
        <v>18</v>
      </c>
      <c r="I342" s="28">
        <v>4</v>
      </c>
      <c r="J342" s="393">
        <v>150</v>
      </c>
    </row>
    <row r="343" spans="1:10" ht="16" thickBot="1" x14ac:dyDescent="0.25">
      <c r="A343" s="378">
        <v>30</v>
      </c>
      <c r="B343" s="47">
        <f t="shared" si="101"/>
        <v>45260</v>
      </c>
      <c r="C343" s="248">
        <v>140</v>
      </c>
      <c r="D343" s="249">
        <v>236.33</v>
      </c>
      <c r="E343" s="249">
        <v>1150</v>
      </c>
      <c r="F343" s="248">
        <v>50</v>
      </c>
      <c r="G343" s="295">
        <f>SUM(C343:F343)</f>
        <v>1576.33</v>
      </c>
      <c r="H343" s="251">
        <v>28</v>
      </c>
      <c r="I343" s="205">
        <v>5</v>
      </c>
      <c r="J343" s="250">
        <v>50</v>
      </c>
    </row>
    <row r="344" spans="1:10" ht="15" x14ac:dyDescent="0.2">
      <c r="A344" s="376">
        <v>31</v>
      </c>
      <c r="B344" s="329"/>
      <c r="C344" s="324">
        <f t="shared" ref="C344:J344" si="102">SUM(C340:C343)</f>
        <v>410</v>
      </c>
      <c r="D344" s="332">
        <f t="shared" si="102"/>
        <v>750.4</v>
      </c>
      <c r="E344" s="332">
        <f t="shared" si="102"/>
        <v>2828.62</v>
      </c>
      <c r="F344" s="332">
        <f t="shared" si="102"/>
        <v>390</v>
      </c>
      <c r="G344" s="332">
        <f t="shared" si="102"/>
        <v>4379.0200000000004</v>
      </c>
      <c r="H344" s="327">
        <f t="shared" si="102"/>
        <v>79</v>
      </c>
      <c r="I344" s="327">
        <f t="shared" si="102"/>
        <v>16</v>
      </c>
      <c r="J344" s="611">
        <f t="shared" si="102"/>
        <v>390</v>
      </c>
    </row>
    <row r="345" spans="1:10" ht="16" thickBot="1" x14ac:dyDescent="0.25">
      <c r="A345" s="394"/>
      <c r="B345" s="330"/>
      <c r="C345" s="331"/>
      <c r="D345" s="333"/>
      <c r="E345" s="333"/>
      <c r="F345" s="333"/>
      <c r="G345" s="333"/>
      <c r="H345" s="326"/>
      <c r="I345" s="326"/>
      <c r="J345" s="612"/>
    </row>
    <row r="346" spans="1:10" ht="16" thickBot="1" x14ac:dyDescent="0.25">
      <c r="A346" s="376">
        <v>1</v>
      </c>
      <c r="B346" s="377">
        <v>45261</v>
      </c>
      <c r="C346" s="252">
        <v>150</v>
      </c>
      <c r="D346" s="176">
        <v>336.3</v>
      </c>
      <c r="E346" s="176">
        <v>499.31</v>
      </c>
      <c r="F346" s="176">
        <v>50</v>
      </c>
      <c r="G346" s="8">
        <f>SUM(C346:F346)</f>
        <v>1035.6100000000001</v>
      </c>
      <c r="H346" s="176">
        <v>18</v>
      </c>
      <c r="I346" s="176">
        <v>6</v>
      </c>
      <c r="J346" s="177">
        <v>50</v>
      </c>
    </row>
    <row r="347" spans="1:10" ht="15" x14ac:dyDescent="0.2">
      <c r="A347" s="378">
        <v>2</v>
      </c>
      <c r="B347" s="580"/>
      <c r="C347" s="508">
        <f t="shared" ref="C347:J347" si="103">SUM(C346:C346)</f>
        <v>150</v>
      </c>
      <c r="D347" s="508">
        <f t="shared" si="103"/>
        <v>336.3</v>
      </c>
      <c r="E347" s="508">
        <f t="shared" si="103"/>
        <v>499.31</v>
      </c>
      <c r="F347" s="508">
        <f t="shared" si="103"/>
        <v>50</v>
      </c>
      <c r="G347" s="508">
        <f t="shared" si="103"/>
        <v>1035.6100000000001</v>
      </c>
      <c r="H347" s="506">
        <f t="shared" si="103"/>
        <v>18</v>
      </c>
      <c r="I347" s="506">
        <f t="shared" si="103"/>
        <v>6</v>
      </c>
      <c r="J347" s="510">
        <f t="shared" si="103"/>
        <v>50</v>
      </c>
    </row>
    <row r="348" spans="1:10" ht="16" thickBot="1" x14ac:dyDescent="0.25">
      <c r="A348" s="376">
        <v>3</v>
      </c>
      <c r="B348" s="581"/>
      <c r="C348" s="509"/>
      <c r="D348" s="509"/>
      <c r="E348" s="509"/>
      <c r="F348" s="509"/>
      <c r="G348" s="509"/>
      <c r="H348" s="507"/>
      <c r="I348" s="507"/>
      <c r="J348" s="511"/>
    </row>
    <row r="349" spans="1:10" ht="15" x14ac:dyDescent="0.2">
      <c r="A349" s="376">
        <v>4</v>
      </c>
      <c r="B349" s="13">
        <f>B346+3</f>
        <v>45264</v>
      </c>
      <c r="C349" s="6">
        <v>50</v>
      </c>
      <c r="D349" s="6">
        <v>307.74</v>
      </c>
      <c r="E349" s="6">
        <v>1029.31</v>
      </c>
      <c r="F349" s="6">
        <v>200</v>
      </c>
      <c r="G349" s="4">
        <f>SUM(C349:F349)</f>
        <v>1587.05</v>
      </c>
      <c r="H349" s="6">
        <v>29</v>
      </c>
      <c r="I349" s="6">
        <v>7</v>
      </c>
      <c r="J349" s="7">
        <v>200</v>
      </c>
    </row>
    <row r="350" spans="1:10" ht="15" x14ac:dyDescent="0.2">
      <c r="A350" s="378">
        <v>5</v>
      </c>
      <c r="B350" s="47">
        <f>B349+1</f>
        <v>45265</v>
      </c>
      <c r="C350" s="6">
        <v>0</v>
      </c>
      <c r="D350" s="6">
        <v>277.74</v>
      </c>
      <c r="E350" s="6">
        <v>399.31</v>
      </c>
      <c r="F350" s="6">
        <v>100</v>
      </c>
      <c r="G350" s="10">
        <f>SUM(C350:F350)</f>
        <v>777.05</v>
      </c>
      <c r="H350" s="9">
        <v>14</v>
      </c>
      <c r="I350" s="9">
        <v>6</v>
      </c>
      <c r="J350" s="7">
        <v>100</v>
      </c>
    </row>
    <row r="351" spans="1:10" ht="15" x14ac:dyDescent="0.2">
      <c r="A351" s="376">
        <v>6</v>
      </c>
      <c r="B351" s="47">
        <f>B350+1</f>
        <v>45266</v>
      </c>
      <c r="C351" s="6">
        <v>170</v>
      </c>
      <c r="D351" s="6">
        <v>80.31</v>
      </c>
      <c r="E351" s="6">
        <v>420</v>
      </c>
      <c r="F351" s="6">
        <v>0</v>
      </c>
      <c r="G351" s="10">
        <f>SUM(C351:F351)</f>
        <v>670.31</v>
      </c>
      <c r="H351" s="9">
        <v>14</v>
      </c>
      <c r="I351" s="9">
        <v>2</v>
      </c>
      <c r="J351" s="7">
        <v>0</v>
      </c>
    </row>
    <row r="352" spans="1:10" ht="15" x14ac:dyDescent="0.2">
      <c r="A352" s="378">
        <v>7</v>
      </c>
      <c r="B352" s="47">
        <f>B351+1</f>
        <v>45267</v>
      </c>
      <c r="C352" s="6">
        <v>90</v>
      </c>
      <c r="D352" s="6">
        <v>182.79</v>
      </c>
      <c r="E352" s="6">
        <v>608.62</v>
      </c>
      <c r="F352" s="6">
        <v>0</v>
      </c>
      <c r="G352" s="70">
        <f>SUM(C352:F352)</f>
        <v>881.41</v>
      </c>
      <c r="H352" s="42">
        <v>13</v>
      </c>
      <c r="I352" s="42">
        <v>3</v>
      </c>
      <c r="J352" s="44">
        <v>0</v>
      </c>
    </row>
    <row r="353" spans="1:10" ht="16" thickBot="1" x14ac:dyDescent="0.25">
      <c r="A353" s="376">
        <v>8</v>
      </c>
      <c r="B353" s="47">
        <f>B352+1</f>
        <v>45268</v>
      </c>
      <c r="C353" s="42"/>
      <c r="D353" s="42"/>
      <c r="E353" s="42"/>
      <c r="F353" s="42"/>
      <c r="G353" s="70">
        <f>SUM(C353:F353)</f>
        <v>0</v>
      </c>
      <c r="H353" s="42"/>
      <c r="I353" s="42"/>
      <c r="J353" s="44"/>
    </row>
    <row r="354" spans="1:10" ht="15" x14ac:dyDescent="0.2">
      <c r="A354" s="376">
        <v>9</v>
      </c>
      <c r="B354" s="580"/>
      <c r="C354" s="508">
        <f t="shared" ref="C354:J354" si="104">SUM(C349:C353)</f>
        <v>310</v>
      </c>
      <c r="D354" s="508">
        <f t="shared" si="104"/>
        <v>848.57999999999993</v>
      </c>
      <c r="E354" s="508">
        <f t="shared" si="104"/>
        <v>2457.2399999999998</v>
      </c>
      <c r="F354" s="508">
        <f t="shared" si="104"/>
        <v>300</v>
      </c>
      <c r="G354" s="516">
        <f t="shared" si="104"/>
        <v>3915.8199999999997</v>
      </c>
      <c r="H354" s="518">
        <f t="shared" si="104"/>
        <v>70</v>
      </c>
      <c r="I354" s="520">
        <f t="shared" si="104"/>
        <v>18</v>
      </c>
      <c r="J354" s="510">
        <f t="shared" si="104"/>
        <v>300</v>
      </c>
    </row>
    <row r="355" spans="1:10" ht="16" thickBot="1" x14ac:dyDescent="0.25">
      <c r="A355" s="378">
        <v>10</v>
      </c>
      <c r="B355" s="581"/>
      <c r="C355" s="509"/>
      <c r="D355" s="509"/>
      <c r="E355" s="509"/>
      <c r="F355" s="509"/>
      <c r="G355" s="517"/>
      <c r="H355" s="519"/>
      <c r="I355" s="521"/>
      <c r="J355" s="511"/>
    </row>
    <row r="356" spans="1:10" ht="15" x14ac:dyDescent="0.2">
      <c r="A356" s="376">
        <v>11</v>
      </c>
      <c r="B356" s="12">
        <f>B353+3</f>
        <v>45271</v>
      </c>
      <c r="C356" s="6">
        <v>0</v>
      </c>
      <c r="D356" s="6">
        <v>265.61</v>
      </c>
      <c r="E356" s="6">
        <v>568.62</v>
      </c>
      <c r="F356" s="6">
        <v>90</v>
      </c>
      <c r="G356" s="10">
        <f>SUM(C356:F356)</f>
        <v>924.23</v>
      </c>
      <c r="H356" s="6">
        <v>16</v>
      </c>
      <c r="I356" s="6">
        <v>5</v>
      </c>
      <c r="J356" s="7">
        <v>90</v>
      </c>
    </row>
    <row r="357" spans="1:10" ht="15" x14ac:dyDescent="0.2">
      <c r="A357" s="378">
        <v>12</v>
      </c>
      <c r="B357" s="12">
        <f>B356+1</f>
        <v>45272</v>
      </c>
      <c r="C357" s="254">
        <v>90</v>
      </c>
      <c r="D357" s="176">
        <v>224.2</v>
      </c>
      <c r="E357" s="176">
        <v>549.30999999999995</v>
      </c>
      <c r="F357" s="176">
        <v>50</v>
      </c>
      <c r="G357" s="4">
        <f>SUM(C357:F357)</f>
        <v>913.51</v>
      </c>
      <c r="H357" s="176">
        <v>15</v>
      </c>
      <c r="I357" s="176">
        <v>4</v>
      </c>
      <c r="J357" s="177">
        <v>50</v>
      </c>
    </row>
    <row r="358" spans="1:10" ht="15" x14ac:dyDescent="0.2">
      <c r="A358" s="376">
        <v>13</v>
      </c>
      <c r="B358" s="12">
        <f>B357+1</f>
        <v>45273</v>
      </c>
      <c r="C358" s="254">
        <v>0</v>
      </c>
      <c r="D358" s="176">
        <v>68.900000000000006</v>
      </c>
      <c r="E358" s="176">
        <v>320</v>
      </c>
      <c r="F358" s="176">
        <v>50</v>
      </c>
      <c r="G358" s="4">
        <f>SUM(C358:F358)</f>
        <v>438.9</v>
      </c>
      <c r="H358" s="176">
        <v>10</v>
      </c>
      <c r="I358" s="176">
        <v>2</v>
      </c>
      <c r="J358" s="177">
        <v>50</v>
      </c>
    </row>
    <row r="359" spans="1:10" ht="15" x14ac:dyDescent="0.2">
      <c r="A359" s="376">
        <v>14</v>
      </c>
      <c r="B359" s="12">
        <f>B358+1</f>
        <v>45274</v>
      </c>
      <c r="C359" s="254">
        <v>0</v>
      </c>
      <c r="D359" s="176">
        <v>337.02</v>
      </c>
      <c r="E359" s="176">
        <v>880</v>
      </c>
      <c r="F359" s="176">
        <v>90</v>
      </c>
      <c r="G359" s="4">
        <f>SUM(C359:F359)</f>
        <v>1307.02</v>
      </c>
      <c r="H359" s="176">
        <v>22</v>
      </c>
      <c r="I359" s="176">
        <v>7</v>
      </c>
      <c r="J359" s="177">
        <v>90</v>
      </c>
    </row>
    <row r="360" spans="1:10" ht="16" thickBot="1" x14ac:dyDescent="0.25">
      <c r="A360" s="378">
        <v>15</v>
      </c>
      <c r="B360" s="12">
        <f>B359+1</f>
        <v>45275</v>
      </c>
      <c r="C360" s="254">
        <v>90</v>
      </c>
      <c r="D360" s="176">
        <v>224.92</v>
      </c>
      <c r="E360" s="176">
        <v>599.30999999999995</v>
      </c>
      <c r="F360" s="176">
        <v>140</v>
      </c>
      <c r="G360" s="4">
        <f>SUM(C360:F360)</f>
        <v>1054.23</v>
      </c>
      <c r="H360" s="176">
        <v>19</v>
      </c>
      <c r="I360" s="176">
        <v>5</v>
      </c>
      <c r="J360" s="177">
        <v>150</v>
      </c>
    </row>
    <row r="361" spans="1:10" ht="15" x14ac:dyDescent="0.2">
      <c r="A361" s="376">
        <v>16</v>
      </c>
      <c r="B361" s="488"/>
      <c r="C361" s="508">
        <f>SUM(C356:C360)</f>
        <v>180</v>
      </c>
      <c r="D361" s="508">
        <f t="shared" ref="D361:I361" si="105">SUM(D356:D360)</f>
        <v>1120.6500000000001</v>
      </c>
      <c r="E361" s="508">
        <f t="shared" si="105"/>
        <v>2917.24</v>
      </c>
      <c r="F361" s="508">
        <f t="shared" si="105"/>
        <v>420</v>
      </c>
      <c r="G361" s="508">
        <f t="shared" si="105"/>
        <v>4637.8899999999994</v>
      </c>
      <c r="H361" s="506">
        <f t="shared" si="105"/>
        <v>82</v>
      </c>
      <c r="I361" s="506">
        <f t="shared" si="105"/>
        <v>23</v>
      </c>
      <c r="J361" s="510">
        <f>SUM(J356:J360)</f>
        <v>430</v>
      </c>
    </row>
    <row r="362" spans="1:10" ht="16" thickBot="1" x14ac:dyDescent="0.25">
      <c r="A362" s="378">
        <v>17</v>
      </c>
      <c r="B362" s="434"/>
      <c r="C362" s="509"/>
      <c r="D362" s="509"/>
      <c r="E362" s="509"/>
      <c r="F362" s="509"/>
      <c r="G362" s="509"/>
      <c r="H362" s="507"/>
      <c r="I362" s="507"/>
      <c r="J362" s="511"/>
    </row>
    <row r="363" spans="1:10" ht="15" x14ac:dyDescent="0.2">
      <c r="A363" s="376">
        <v>18</v>
      </c>
      <c r="B363" s="12">
        <f>B360+3</f>
        <v>45278</v>
      </c>
      <c r="C363" s="6">
        <v>0</v>
      </c>
      <c r="D363" s="6">
        <v>477.68</v>
      </c>
      <c r="E363" s="6">
        <v>618.62</v>
      </c>
      <c r="F363" s="6">
        <v>120</v>
      </c>
      <c r="G363" s="10">
        <f t="shared" ref="G363:G367" si="106">SUM(C363:F363)</f>
        <v>1216.3</v>
      </c>
      <c r="H363" s="6">
        <v>21</v>
      </c>
      <c r="I363" s="6">
        <v>8</v>
      </c>
      <c r="J363" s="7">
        <v>180</v>
      </c>
    </row>
    <row r="364" spans="1:10" ht="15" x14ac:dyDescent="0.2">
      <c r="A364" s="376">
        <v>19</v>
      </c>
      <c r="B364" s="12">
        <f>B363+1</f>
        <v>45279</v>
      </c>
      <c r="C364" s="6">
        <v>90</v>
      </c>
      <c r="D364" s="6">
        <v>182.79</v>
      </c>
      <c r="E364" s="6">
        <v>819.31</v>
      </c>
      <c r="F364" s="6">
        <v>0</v>
      </c>
      <c r="G364" s="10">
        <f t="shared" si="106"/>
        <v>1092.0999999999999</v>
      </c>
      <c r="H364" s="6">
        <v>16</v>
      </c>
      <c r="I364" s="6">
        <v>3</v>
      </c>
      <c r="J364" s="7">
        <v>0</v>
      </c>
    </row>
    <row r="365" spans="1:10" ht="15" x14ac:dyDescent="0.2">
      <c r="A365" s="378">
        <v>20</v>
      </c>
      <c r="B365" s="12">
        <f>B364+1</f>
        <v>45280</v>
      </c>
      <c r="C365" s="254">
        <v>0</v>
      </c>
      <c r="D365" s="254">
        <v>41.41</v>
      </c>
      <c r="E365" s="254">
        <v>400</v>
      </c>
      <c r="F365" s="254">
        <v>0</v>
      </c>
      <c r="G365" s="255">
        <f t="shared" si="106"/>
        <v>441.40999999999997</v>
      </c>
      <c r="H365" s="255">
        <v>9</v>
      </c>
      <c r="I365" s="255">
        <v>1</v>
      </c>
      <c r="J365" s="255">
        <v>0</v>
      </c>
    </row>
    <row r="366" spans="1:10" ht="15" x14ac:dyDescent="0.2">
      <c r="A366" s="376">
        <v>21</v>
      </c>
      <c r="B366" s="12">
        <f>B365+1</f>
        <v>45281</v>
      </c>
      <c r="C366" s="255"/>
      <c r="D366" s="178"/>
      <c r="E366" s="178"/>
      <c r="F366" s="178"/>
      <c r="G366" s="70">
        <f t="shared" si="106"/>
        <v>0</v>
      </c>
      <c r="H366" s="178"/>
      <c r="I366" s="178"/>
      <c r="J366" s="179"/>
    </row>
    <row r="367" spans="1:10" ht="16" thickBot="1" x14ac:dyDescent="0.25">
      <c r="A367" s="378">
        <v>22</v>
      </c>
      <c r="B367" s="12">
        <f>B366+1</f>
        <v>45282</v>
      </c>
      <c r="C367" s="255"/>
      <c r="D367" s="178"/>
      <c r="E367" s="178"/>
      <c r="F367" s="178"/>
      <c r="G367" s="70">
        <f t="shared" si="106"/>
        <v>0</v>
      </c>
      <c r="H367" s="178"/>
      <c r="I367" s="178"/>
      <c r="J367" s="179"/>
    </row>
    <row r="368" spans="1:10" ht="15" x14ac:dyDescent="0.2">
      <c r="A368" s="376">
        <v>23</v>
      </c>
      <c r="B368" s="488"/>
      <c r="C368" s="508">
        <f t="shared" ref="C368:J368" si="107">SUM(C363:C367)</f>
        <v>90</v>
      </c>
      <c r="D368" s="508">
        <f t="shared" si="107"/>
        <v>701.88</v>
      </c>
      <c r="E368" s="508">
        <f t="shared" si="107"/>
        <v>1837.9299999999998</v>
      </c>
      <c r="F368" s="508">
        <f t="shared" si="107"/>
        <v>120</v>
      </c>
      <c r="G368" s="508">
        <f t="shared" si="107"/>
        <v>2749.8099999999995</v>
      </c>
      <c r="H368" s="506">
        <f t="shared" si="107"/>
        <v>46</v>
      </c>
      <c r="I368" s="506">
        <f t="shared" si="107"/>
        <v>12</v>
      </c>
      <c r="J368" s="508">
        <f t="shared" si="107"/>
        <v>180</v>
      </c>
    </row>
    <row r="369" spans="1:10" ht="16" thickBot="1" x14ac:dyDescent="0.25">
      <c r="A369" s="376">
        <v>24</v>
      </c>
      <c r="B369" s="434"/>
      <c r="C369" s="509"/>
      <c r="D369" s="509"/>
      <c r="E369" s="509"/>
      <c r="F369" s="509"/>
      <c r="G369" s="509"/>
      <c r="H369" s="507"/>
      <c r="I369" s="507"/>
      <c r="J369" s="509"/>
    </row>
    <row r="370" spans="1:10" ht="15" x14ac:dyDescent="0.2">
      <c r="A370" s="378">
        <v>25</v>
      </c>
      <c r="B370" s="12">
        <f>B367+3</f>
        <v>45285</v>
      </c>
      <c r="C370" s="255"/>
      <c r="D370" s="178"/>
      <c r="E370" s="178"/>
      <c r="F370" s="178"/>
      <c r="G370" s="78">
        <f>SUM(C370:F370)</f>
        <v>0</v>
      </c>
      <c r="H370" s="178"/>
      <c r="I370" s="178"/>
      <c r="J370" s="179"/>
    </row>
    <row r="371" spans="1:10" ht="15" x14ac:dyDescent="0.2">
      <c r="A371" s="376">
        <v>26</v>
      </c>
      <c r="B371" s="12">
        <f>B370+1</f>
        <v>45286</v>
      </c>
      <c r="C371" s="255"/>
      <c r="D371" s="178"/>
      <c r="E371" s="178"/>
      <c r="F371" s="178"/>
      <c r="G371" s="78">
        <f t="shared" ref="G371" si="108">SUM(C371:F371)</f>
        <v>0</v>
      </c>
      <c r="H371" s="178"/>
      <c r="I371" s="178"/>
      <c r="J371" s="179"/>
    </row>
    <row r="372" spans="1:10" ht="15" x14ac:dyDescent="0.2">
      <c r="A372" s="378">
        <v>27</v>
      </c>
      <c r="B372" s="12">
        <f>B371+1</f>
        <v>45287</v>
      </c>
      <c r="C372" s="255"/>
      <c r="D372" s="178"/>
      <c r="E372" s="178"/>
      <c r="F372" s="178"/>
      <c r="G372" s="78">
        <f>SUM(C372:F372)</f>
        <v>0</v>
      </c>
      <c r="H372" s="178"/>
      <c r="I372" s="178"/>
      <c r="J372" s="179"/>
    </row>
    <row r="373" spans="1:10" ht="16" thickBot="1" x14ac:dyDescent="0.25">
      <c r="A373" s="376">
        <v>28</v>
      </c>
      <c r="B373" s="12">
        <f>B372+1</f>
        <v>45288</v>
      </c>
      <c r="C373" s="255"/>
      <c r="D373" s="178"/>
      <c r="E373" s="178"/>
      <c r="F373" s="178"/>
      <c r="G373" s="78">
        <f t="shared" ref="G373" si="109">SUM(C373:F373)</f>
        <v>0</v>
      </c>
      <c r="H373" s="178"/>
      <c r="I373" s="178"/>
      <c r="J373" s="179"/>
    </row>
    <row r="374" spans="1:10" ht="15" x14ac:dyDescent="0.2">
      <c r="A374" s="378">
        <v>29</v>
      </c>
      <c r="B374" s="256"/>
      <c r="C374" s="508">
        <f>SUM(C370:C373)</f>
        <v>0</v>
      </c>
      <c r="D374" s="508">
        <f t="shared" ref="D374:J374" si="110">SUM(D370:D373)</f>
        <v>0</v>
      </c>
      <c r="E374" s="508">
        <f t="shared" si="110"/>
        <v>0</v>
      </c>
      <c r="F374" s="508">
        <f t="shared" si="110"/>
        <v>0</v>
      </c>
      <c r="G374" s="508">
        <f t="shared" si="110"/>
        <v>0</v>
      </c>
      <c r="H374" s="506">
        <f t="shared" si="110"/>
        <v>0</v>
      </c>
      <c r="I374" s="506">
        <f t="shared" si="110"/>
        <v>0</v>
      </c>
      <c r="J374" s="508">
        <f t="shared" si="110"/>
        <v>0</v>
      </c>
    </row>
    <row r="375" spans="1:10" ht="16" thickBot="1" x14ac:dyDescent="0.25">
      <c r="A375" s="376">
        <v>30</v>
      </c>
      <c r="B375" s="257"/>
      <c r="C375" s="509"/>
      <c r="D375" s="509"/>
      <c r="E375" s="509"/>
      <c r="F375" s="509"/>
      <c r="G375" s="509"/>
      <c r="H375" s="507"/>
      <c r="I375" s="507"/>
      <c r="J375" s="509"/>
    </row>
  </sheetData>
  <mergeCells count="482">
    <mergeCell ref="L3:O4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H15:H16"/>
    <mergeCell ref="I15:I16"/>
    <mergeCell ref="J15:J16"/>
    <mergeCell ref="B22:B23"/>
    <mergeCell ref="C22:C23"/>
    <mergeCell ref="D22:D23"/>
    <mergeCell ref="E22:E23"/>
    <mergeCell ref="F22:F23"/>
    <mergeCell ref="G22:G23"/>
    <mergeCell ref="H22:H23"/>
    <mergeCell ref="B15:B16"/>
    <mergeCell ref="C15:C16"/>
    <mergeCell ref="D15:D16"/>
    <mergeCell ref="E15:E16"/>
    <mergeCell ref="F15:F16"/>
    <mergeCell ref="G15:G16"/>
    <mergeCell ref="I22:I23"/>
    <mergeCell ref="J22:J23"/>
    <mergeCell ref="B29:B30"/>
    <mergeCell ref="C29:C30"/>
    <mergeCell ref="D29:D30"/>
    <mergeCell ref="E29:E30"/>
    <mergeCell ref="F29:F30"/>
    <mergeCell ref="G29:G30"/>
    <mergeCell ref="H29:H30"/>
    <mergeCell ref="I29:I30"/>
    <mergeCell ref="B38:B39"/>
    <mergeCell ref="C38:C39"/>
    <mergeCell ref="D38:D39"/>
    <mergeCell ref="E38:E39"/>
    <mergeCell ref="F38:F39"/>
    <mergeCell ref="G38:G39"/>
    <mergeCell ref="H38:H39"/>
    <mergeCell ref="I38:I39"/>
    <mergeCell ref="J29:J30"/>
    <mergeCell ref="J33:J34"/>
    <mergeCell ref="I59:I60"/>
    <mergeCell ref="J59:J60"/>
    <mergeCell ref="C52:C53"/>
    <mergeCell ref="D52:D53"/>
    <mergeCell ref="E52:E53"/>
    <mergeCell ref="F52:F53"/>
    <mergeCell ref="G52:G53"/>
    <mergeCell ref="H52:H53"/>
    <mergeCell ref="J38:J39"/>
    <mergeCell ref="C45:C46"/>
    <mergeCell ref="D45:D46"/>
    <mergeCell ref="E45:E46"/>
    <mergeCell ref="F45:F46"/>
    <mergeCell ref="G45:G46"/>
    <mergeCell ref="H45:H46"/>
    <mergeCell ref="I45:I46"/>
    <mergeCell ref="J45:J46"/>
    <mergeCell ref="I63:I64"/>
    <mergeCell ref="J63:J64"/>
    <mergeCell ref="M15:N15"/>
    <mergeCell ref="B68:B69"/>
    <mergeCell ref="C68:C69"/>
    <mergeCell ref="D68:D69"/>
    <mergeCell ref="E68:E69"/>
    <mergeCell ref="F68:F69"/>
    <mergeCell ref="G68:G69"/>
    <mergeCell ref="H68:H69"/>
    <mergeCell ref="C63:C64"/>
    <mergeCell ref="D63:D64"/>
    <mergeCell ref="E63:E64"/>
    <mergeCell ref="F63:F64"/>
    <mergeCell ref="G63:G64"/>
    <mergeCell ref="H63:H64"/>
    <mergeCell ref="I52:I53"/>
    <mergeCell ref="J52:J53"/>
    <mergeCell ref="C59:C60"/>
    <mergeCell ref="D59:D60"/>
    <mergeCell ref="E59:E60"/>
    <mergeCell ref="F59:F60"/>
    <mergeCell ref="G59:G60"/>
    <mergeCell ref="H59:H60"/>
    <mergeCell ref="I68:I69"/>
    <mergeCell ref="J68:J69"/>
    <mergeCell ref="B75:B76"/>
    <mergeCell ref="C75:C76"/>
    <mergeCell ref="D75:D76"/>
    <mergeCell ref="E75:E76"/>
    <mergeCell ref="F75:F76"/>
    <mergeCell ref="G75:G76"/>
    <mergeCell ref="H75:H76"/>
    <mergeCell ref="I75:I76"/>
    <mergeCell ref="J75:J76"/>
    <mergeCell ref="B82:B83"/>
    <mergeCell ref="C82:C83"/>
    <mergeCell ref="D82:D83"/>
    <mergeCell ref="E82:E83"/>
    <mergeCell ref="F82:F83"/>
    <mergeCell ref="G82:G83"/>
    <mergeCell ref="H82:H83"/>
    <mergeCell ref="I82:I83"/>
    <mergeCell ref="J82:J83"/>
    <mergeCell ref="F103:F104"/>
    <mergeCell ref="G103:G104"/>
    <mergeCell ref="H89:H90"/>
    <mergeCell ref="I89:I90"/>
    <mergeCell ref="J89:J90"/>
    <mergeCell ref="A96:A97"/>
    <mergeCell ref="B96:B97"/>
    <mergeCell ref="C96:C97"/>
    <mergeCell ref="D96:D97"/>
    <mergeCell ref="E96:E97"/>
    <mergeCell ref="F96:F97"/>
    <mergeCell ref="G96:G97"/>
    <mergeCell ref="B89:B90"/>
    <mergeCell ref="C89:C90"/>
    <mergeCell ref="D89:D90"/>
    <mergeCell ref="E89:E90"/>
    <mergeCell ref="F89:F90"/>
    <mergeCell ref="G89:G90"/>
    <mergeCell ref="I110:I111"/>
    <mergeCell ref="J110:J111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B110:B111"/>
    <mergeCell ref="C110:C111"/>
    <mergeCell ref="D110:D111"/>
    <mergeCell ref="E110:E111"/>
    <mergeCell ref="F110:F111"/>
    <mergeCell ref="G110:G111"/>
    <mergeCell ref="H110:H111"/>
    <mergeCell ref="J117:J118"/>
    <mergeCell ref="B124:B125"/>
    <mergeCell ref="C124:C125"/>
    <mergeCell ref="D124:D125"/>
    <mergeCell ref="E124:E125"/>
    <mergeCell ref="F124:F125"/>
    <mergeCell ref="G124:G125"/>
    <mergeCell ref="H124:H125"/>
    <mergeCell ref="I124:I125"/>
    <mergeCell ref="J124:J125"/>
    <mergeCell ref="J131:J132"/>
    <mergeCell ref="B138:B139"/>
    <mergeCell ref="C138:C139"/>
    <mergeCell ref="D138:D139"/>
    <mergeCell ref="E138:E139"/>
    <mergeCell ref="F138:F139"/>
    <mergeCell ref="G138:G139"/>
    <mergeCell ref="H138:H139"/>
    <mergeCell ref="I138:I139"/>
    <mergeCell ref="J138:J139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C152:C153"/>
    <mergeCell ref="D152:D153"/>
    <mergeCell ref="E152:E153"/>
    <mergeCell ref="F152:F153"/>
    <mergeCell ref="G152:G153"/>
    <mergeCell ref="H152:H153"/>
    <mergeCell ref="B145:B146"/>
    <mergeCell ref="C145:C146"/>
    <mergeCell ref="D145:D146"/>
    <mergeCell ref="E145:E146"/>
    <mergeCell ref="F145:F146"/>
    <mergeCell ref="G145:G146"/>
    <mergeCell ref="J157:J158"/>
    <mergeCell ref="M42:N42"/>
    <mergeCell ref="B161:B162"/>
    <mergeCell ref="C161:C162"/>
    <mergeCell ref="D161:D162"/>
    <mergeCell ref="E161:E162"/>
    <mergeCell ref="F161:F162"/>
    <mergeCell ref="G161:G162"/>
    <mergeCell ref="H161:H162"/>
    <mergeCell ref="I161:I162"/>
    <mergeCell ref="I152:I153"/>
    <mergeCell ref="J152:J153"/>
    <mergeCell ref="B157:B158"/>
    <mergeCell ref="C157:C158"/>
    <mergeCell ref="D157:D158"/>
    <mergeCell ref="E157:E158"/>
    <mergeCell ref="F157:F158"/>
    <mergeCell ref="G157:G158"/>
    <mergeCell ref="H157:H158"/>
    <mergeCell ref="I157:I158"/>
    <mergeCell ref="H145:H146"/>
    <mergeCell ref="I145:I146"/>
    <mergeCell ref="J145:J146"/>
    <mergeCell ref="B152:B153"/>
    <mergeCell ref="J161:J162"/>
    <mergeCell ref="B168:B169"/>
    <mergeCell ref="C168:C169"/>
    <mergeCell ref="D168:D169"/>
    <mergeCell ref="E168:E169"/>
    <mergeCell ref="F168:F169"/>
    <mergeCell ref="G168:G169"/>
    <mergeCell ref="H168:H169"/>
    <mergeCell ref="I168:I169"/>
    <mergeCell ref="J168:J169"/>
    <mergeCell ref="C182:C183"/>
    <mergeCell ref="D182:D183"/>
    <mergeCell ref="E182:E183"/>
    <mergeCell ref="F182:F183"/>
    <mergeCell ref="G182:G183"/>
    <mergeCell ref="H182:H183"/>
    <mergeCell ref="B175:B176"/>
    <mergeCell ref="C175:C176"/>
    <mergeCell ref="D175:D176"/>
    <mergeCell ref="E175:E176"/>
    <mergeCell ref="F175:F176"/>
    <mergeCell ref="G175:G176"/>
    <mergeCell ref="J189:J190"/>
    <mergeCell ref="M51:N51"/>
    <mergeCell ref="B196:B197"/>
    <mergeCell ref="C196:C197"/>
    <mergeCell ref="D196:D197"/>
    <mergeCell ref="E196:E197"/>
    <mergeCell ref="F196:F197"/>
    <mergeCell ref="G196:G197"/>
    <mergeCell ref="H196:H197"/>
    <mergeCell ref="I196:I197"/>
    <mergeCell ref="I182:I183"/>
    <mergeCell ref="J182:J183"/>
    <mergeCell ref="B189:B190"/>
    <mergeCell ref="C189:C190"/>
    <mergeCell ref="D189:D190"/>
    <mergeCell ref="E189:E190"/>
    <mergeCell ref="F189:F190"/>
    <mergeCell ref="G189:G190"/>
    <mergeCell ref="H189:H190"/>
    <mergeCell ref="I189:I190"/>
    <mergeCell ref="H175:H176"/>
    <mergeCell ref="I175:I176"/>
    <mergeCell ref="J175:J176"/>
    <mergeCell ref="B182:B183"/>
    <mergeCell ref="F210:F211"/>
    <mergeCell ref="G210:G211"/>
    <mergeCell ref="J196:J197"/>
    <mergeCell ref="B203:B204"/>
    <mergeCell ref="C203:C204"/>
    <mergeCell ref="D203:D204"/>
    <mergeCell ref="E203:E204"/>
    <mergeCell ref="F203:F204"/>
    <mergeCell ref="G203:G204"/>
    <mergeCell ref="H203:H204"/>
    <mergeCell ref="I203:I204"/>
    <mergeCell ref="J203:J204"/>
    <mergeCell ref="I217:I218"/>
    <mergeCell ref="J217:J218"/>
    <mergeCell ref="M61:N61"/>
    <mergeCell ref="B223:B224"/>
    <mergeCell ref="C223:C224"/>
    <mergeCell ref="D223:D224"/>
    <mergeCell ref="E223:E224"/>
    <mergeCell ref="F223:F224"/>
    <mergeCell ref="G223:G224"/>
    <mergeCell ref="H223:H224"/>
    <mergeCell ref="H210:H211"/>
    <mergeCell ref="I210:I211"/>
    <mergeCell ref="J210:J211"/>
    <mergeCell ref="B217:B218"/>
    <mergeCell ref="C217:C218"/>
    <mergeCell ref="D217:D218"/>
    <mergeCell ref="E217:E218"/>
    <mergeCell ref="F217:F218"/>
    <mergeCell ref="G217:G218"/>
    <mergeCell ref="H217:H218"/>
    <mergeCell ref="B210:B211"/>
    <mergeCell ref="C210:C211"/>
    <mergeCell ref="D210:D211"/>
    <mergeCell ref="E210:E211"/>
    <mergeCell ref="I237:I238"/>
    <mergeCell ref="J237:J238"/>
    <mergeCell ref="I223:I224"/>
    <mergeCell ref="J223:J224"/>
    <mergeCell ref="B230:B231"/>
    <mergeCell ref="C230:C231"/>
    <mergeCell ref="D230:D231"/>
    <mergeCell ref="E230:E231"/>
    <mergeCell ref="F230:F231"/>
    <mergeCell ref="G230:G231"/>
    <mergeCell ref="H230:H231"/>
    <mergeCell ref="I230:I231"/>
    <mergeCell ref="H244:H245"/>
    <mergeCell ref="I244:I245"/>
    <mergeCell ref="J244:J245"/>
    <mergeCell ref="M71:N71"/>
    <mergeCell ref="B252:B253"/>
    <mergeCell ref="C252:C253"/>
    <mergeCell ref="D252:D253"/>
    <mergeCell ref="E252:E253"/>
    <mergeCell ref="F252:F253"/>
    <mergeCell ref="G252:G253"/>
    <mergeCell ref="B244:B245"/>
    <mergeCell ref="C244:C245"/>
    <mergeCell ref="D244:D245"/>
    <mergeCell ref="E244:E245"/>
    <mergeCell ref="F244:F245"/>
    <mergeCell ref="G244:G245"/>
    <mergeCell ref="J230:J231"/>
    <mergeCell ref="B237:B238"/>
    <mergeCell ref="C237:C238"/>
    <mergeCell ref="D237:D238"/>
    <mergeCell ref="E237:E238"/>
    <mergeCell ref="F237:F238"/>
    <mergeCell ref="G237:G238"/>
    <mergeCell ref="H237:H238"/>
    <mergeCell ref="H252:H253"/>
    <mergeCell ref="I252:I253"/>
    <mergeCell ref="J252:J253"/>
    <mergeCell ref="B259:B260"/>
    <mergeCell ref="C259:C260"/>
    <mergeCell ref="D259:D260"/>
    <mergeCell ref="E259:E260"/>
    <mergeCell ref="F259:F260"/>
    <mergeCell ref="G259:G260"/>
    <mergeCell ref="H259:H260"/>
    <mergeCell ref="I259:I260"/>
    <mergeCell ref="J259:J260"/>
    <mergeCell ref="B266:B267"/>
    <mergeCell ref="C266:C267"/>
    <mergeCell ref="D266:D267"/>
    <mergeCell ref="E266:E267"/>
    <mergeCell ref="F266:F267"/>
    <mergeCell ref="G266:G267"/>
    <mergeCell ref="H266:H267"/>
    <mergeCell ref="I266:I267"/>
    <mergeCell ref="J266:J267"/>
    <mergeCell ref="B273:B274"/>
    <mergeCell ref="C273:C274"/>
    <mergeCell ref="D273:D274"/>
    <mergeCell ref="E273:E274"/>
    <mergeCell ref="F273:F274"/>
    <mergeCell ref="G273:G274"/>
    <mergeCell ref="H273:H274"/>
    <mergeCell ref="I273:I274"/>
    <mergeCell ref="J273:J274"/>
    <mergeCell ref="J287:J288"/>
    <mergeCell ref="B294:B295"/>
    <mergeCell ref="C294:C295"/>
    <mergeCell ref="D294:D295"/>
    <mergeCell ref="E294:E295"/>
    <mergeCell ref="F294:F295"/>
    <mergeCell ref="G294:G295"/>
    <mergeCell ref="H294:H295"/>
    <mergeCell ref="H280:H281"/>
    <mergeCell ref="I280:I281"/>
    <mergeCell ref="J280:J281"/>
    <mergeCell ref="B287:B288"/>
    <mergeCell ref="C287:C288"/>
    <mergeCell ref="D287:D288"/>
    <mergeCell ref="E287:E288"/>
    <mergeCell ref="F287:F288"/>
    <mergeCell ref="G287:G288"/>
    <mergeCell ref="B280:B281"/>
    <mergeCell ref="C280:C281"/>
    <mergeCell ref="D280:D281"/>
    <mergeCell ref="E280:E281"/>
    <mergeCell ref="F280:F281"/>
    <mergeCell ref="G280:G281"/>
    <mergeCell ref="B301:B302"/>
    <mergeCell ref="C301:C302"/>
    <mergeCell ref="D301:D302"/>
    <mergeCell ref="E301:E302"/>
    <mergeCell ref="F301:F302"/>
    <mergeCell ref="G301:G302"/>
    <mergeCell ref="H301:H302"/>
    <mergeCell ref="I301:I302"/>
    <mergeCell ref="H287:H288"/>
    <mergeCell ref="I287:I288"/>
    <mergeCell ref="J324:J325"/>
    <mergeCell ref="J317:J318"/>
    <mergeCell ref="H312:H313"/>
    <mergeCell ref="I312:I313"/>
    <mergeCell ref="J312:J313"/>
    <mergeCell ref="M90:N90"/>
    <mergeCell ref="B312:B313"/>
    <mergeCell ref="C312:C313"/>
    <mergeCell ref="D312:D313"/>
    <mergeCell ref="E312:E313"/>
    <mergeCell ref="F312:F313"/>
    <mergeCell ref="G312:G313"/>
    <mergeCell ref="J301:J302"/>
    <mergeCell ref="B308:B309"/>
    <mergeCell ref="C308:C309"/>
    <mergeCell ref="D308:D309"/>
    <mergeCell ref="E308:E309"/>
    <mergeCell ref="F308:F309"/>
    <mergeCell ref="G308:G309"/>
    <mergeCell ref="H308:H309"/>
    <mergeCell ref="I308:I309"/>
    <mergeCell ref="J308:J309"/>
    <mergeCell ref="I294:I295"/>
    <mergeCell ref="J294:J295"/>
    <mergeCell ref="J344:J345"/>
    <mergeCell ref="B347:B348"/>
    <mergeCell ref="C347:C348"/>
    <mergeCell ref="D347:D348"/>
    <mergeCell ref="E347:E348"/>
    <mergeCell ref="F347:F348"/>
    <mergeCell ref="G347:G348"/>
    <mergeCell ref="H347:H348"/>
    <mergeCell ref="J331:J332"/>
    <mergeCell ref="J338:J339"/>
    <mergeCell ref="I347:I348"/>
    <mergeCell ref="J347:J348"/>
    <mergeCell ref="B354:B355"/>
    <mergeCell ref="C354:C355"/>
    <mergeCell ref="D354:D355"/>
    <mergeCell ref="E354:E355"/>
    <mergeCell ref="F354:F355"/>
    <mergeCell ref="G354:G355"/>
    <mergeCell ref="H354:H355"/>
    <mergeCell ref="I354:I355"/>
    <mergeCell ref="B368:B369"/>
    <mergeCell ref="C368:C369"/>
    <mergeCell ref="D368:D369"/>
    <mergeCell ref="E368:E369"/>
    <mergeCell ref="F368:F369"/>
    <mergeCell ref="G368:G369"/>
    <mergeCell ref="J354:J355"/>
    <mergeCell ref="B361:B362"/>
    <mergeCell ref="C361:C362"/>
    <mergeCell ref="D361:D362"/>
    <mergeCell ref="E361:E362"/>
    <mergeCell ref="F361:F362"/>
    <mergeCell ref="G361:G362"/>
    <mergeCell ref="H361:H362"/>
    <mergeCell ref="I361:I362"/>
    <mergeCell ref="J361:J362"/>
    <mergeCell ref="J374:J375"/>
    <mergeCell ref="H368:H369"/>
    <mergeCell ref="I368:I369"/>
    <mergeCell ref="J368:J369"/>
    <mergeCell ref="C374:C375"/>
    <mergeCell ref="D374:D375"/>
    <mergeCell ref="E374:E375"/>
    <mergeCell ref="F374:F375"/>
    <mergeCell ref="G374:G375"/>
    <mergeCell ref="H374:H375"/>
    <mergeCell ref="I374:I375"/>
    <mergeCell ref="M108:N108"/>
    <mergeCell ref="M99:N99"/>
    <mergeCell ref="M6:N6"/>
    <mergeCell ref="B33:B34"/>
    <mergeCell ref="C33:C34"/>
    <mergeCell ref="D33:D34"/>
    <mergeCell ref="E33:E34"/>
    <mergeCell ref="F33:F34"/>
    <mergeCell ref="G33:G34"/>
    <mergeCell ref="H33:H34"/>
    <mergeCell ref="I33:I34"/>
    <mergeCell ref="M81:N81"/>
    <mergeCell ref="M33:N33"/>
    <mergeCell ref="H103:H104"/>
    <mergeCell ref="I103:I104"/>
    <mergeCell ref="J103:J104"/>
    <mergeCell ref="H96:H97"/>
    <mergeCell ref="I96:I97"/>
    <mergeCell ref="J96:J97"/>
    <mergeCell ref="M24:N24"/>
    <mergeCell ref="B103:B104"/>
    <mergeCell ref="C103:C104"/>
    <mergeCell ref="D103:D104"/>
    <mergeCell ref="E103:E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Star Schema</vt:lpstr>
      <vt:lpstr>Type_Patient</vt:lpstr>
      <vt:lpstr>Type_Paiement</vt:lpstr>
      <vt:lpstr>Semaine</vt:lpstr>
      <vt:lpstr>Mois</vt:lpstr>
      <vt:lpstr>Jours_Féries</vt:lpstr>
      <vt:lpstr>Data 2017</vt:lpstr>
      <vt:lpstr>2018</vt:lpstr>
      <vt:lpstr>2019</vt:lpstr>
      <vt:lpstr>2020</vt:lpstr>
      <vt:lpstr>2021</vt:lpstr>
      <vt:lpstr>2022</vt:lpstr>
      <vt:lpstr>2023</vt:lpstr>
    </vt:vector>
  </TitlesOfParts>
  <Company>Labo ERIC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Boussaid</dc:creator>
  <cp:lastModifiedBy>Omar Boussaid</cp:lastModifiedBy>
  <cp:lastPrinted>2012-03-24T09:23:06Z</cp:lastPrinted>
  <dcterms:created xsi:type="dcterms:W3CDTF">2006-11-04T07:22:06Z</dcterms:created>
  <dcterms:modified xsi:type="dcterms:W3CDTF">2024-03-04T18:34:58Z</dcterms:modified>
</cp:coreProperties>
</file>