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_challenge\"/>
    </mc:Choice>
  </mc:AlternateContent>
  <xr:revisionPtr revIDLastSave="0" documentId="13_ncr:1_{951A903E-7335-420C-AE91-8DDF98E78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statistics" sheetId="15" r:id="rId2"/>
    <sheet name="pivot table" sheetId="10" r:id="rId3"/>
    <sheet name="outcomes" sheetId="11" r:id="rId4"/>
    <sheet name="sub-category" sheetId="9" r:id="rId5"/>
    <sheet name="category" sheetId="4" r:id="rId6"/>
    <sheet name="GPT cache" sheetId="14" state="veryHidden" r:id="rId7"/>
  </sheets>
  <definedNames>
    <definedName name="_xlnm._FilterDatabase" localSheetId="1" hidden="1">statistics!$A$1:$B$1001</definedName>
    <definedName name="outcome">Crowdfunding!$G:$G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5" l="1"/>
  <c r="O16" i="15"/>
  <c r="O14" i="15"/>
  <c r="O13" i="15"/>
  <c r="O11" i="15"/>
  <c r="O8" i="15"/>
  <c r="F17" i="15"/>
  <c r="F16" i="15"/>
  <c r="F14" i="15"/>
  <c r="F13" i="15"/>
  <c r="F11" i="15"/>
  <c r="F8" i="15"/>
  <c r="G4" i="11"/>
  <c r="F3" i="11"/>
  <c r="F4" i="11"/>
  <c r="F5" i="11"/>
  <c r="F6" i="11"/>
  <c r="F7" i="11"/>
  <c r="F8" i="11"/>
  <c r="F9" i="11"/>
  <c r="F10" i="11"/>
  <c r="F11" i="11"/>
  <c r="F12" i="11"/>
  <c r="F13" i="11"/>
  <c r="F2" i="11"/>
  <c r="G13" i="11"/>
  <c r="G3" i="11"/>
  <c r="G5" i="11"/>
  <c r="G6" i="11"/>
  <c r="G7" i="11"/>
  <c r="G8" i="11"/>
  <c r="G9" i="11"/>
  <c r="G10" i="11"/>
  <c r="G11" i="11"/>
  <c r="G12" i="11"/>
  <c r="H3" i="11"/>
  <c r="H4" i="11"/>
  <c r="H5" i="11"/>
  <c r="H6" i="11"/>
  <c r="H7" i="11"/>
  <c r="H8" i="11"/>
  <c r="H9" i="11"/>
  <c r="H10" i="11"/>
  <c r="H11" i="11"/>
  <c r="H12" i="11"/>
  <c r="H13" i="11"/>
  <c r="H2" i="11"/>
  <c r="G2" i="11"/>
  <c r="E3" i="11"/>
  <c r="E4" i="11"/>
  <c r="E5" i="11"/>
  <c r="E6" i="11"/>
  <c r="E7" i="11"/>
  <c r="E8" i="11"/>
  <c r="E9" i="11"/>
  <c r="E10" i="11"/>
  <c r="E11" i="11"/>
  <c r="E12" i="11"/>
  <c r="E13" i="11"/>
  <c r="B2" i="11"/>
  <c r="E2" i="11" s="1"/>
  <c r="D13" i="11"/>
  <c r="C13" i="11"/>
  <c r="D12" i="11"/>
  <c r="C12" i="11"/>
  <c r="D11" i="11"/>
  <c r="C11" i="11"/>
  <c r="D10" i="11"/>
  <c r="C10" i="11"/>
  <c r="D9" i="11"/>
  <c r="C9" i="11"/>
  <c r="D8" i="11"/>
  <c r="C8" i="11"/>
  <c r="C7" i="11"/>
  <c r="D7" i="11"/>
  <c r="D6" i="11"/>
  <c r="C6" i="11"/>
  <c r="D5" i="11"/>
  <c r="C5" i="11"/>
  <c r="D4" i="11"/>
  <c r="C4" i="11"/>
  <c r="D3" i="11"/>
  <c r="C3" i="11"/>
  <c r="D2" i="11"/>
  <c r="C2" i="11"/>
  <c r="B13" i="11"/>
  <c r="B12" i="11"/>
  <c r="B11" i="11"/>
  <c r="B10" i="11"/>
  <c r="B9" i="11"/>
  <c r="B8" i="11"/>
  <c r="B7" i="11"/>
  <c r="B6" i="11"/>
  <c r="B5" i="11"/>
  <c r="B4" i="11"/>
  <c r="B3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<sst xmlns="http://schemas.openxmlformats.org/spreadsheetml/2006/main" count="9709" uniqueCount="2117">
  <si>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</si>
  <si>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</si>
  <si>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</si>
  <si>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</si>
  <si>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</si>
  <si>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</si>
  <si>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</si>
  <si>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</si>
  <si>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</si>
  <si>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</si>
  <si>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</si>
  <si>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</si>
  <si>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</si>
  <si>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</si>
  <si>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</si>
  <si>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</si>
  <si>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</si>
  <si>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</si>
  <si>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</si>
  <si>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</si>
  <si>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</si>
  <si>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</si>
  <si>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</si>
  <si>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</si>
  <si>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</si>
  <si>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</si>
  <si>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</si>
  <si>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</si>
  <si>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</si>
  <si>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</si>
  <si>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</si>
  <si>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</si>
  <si>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</si>
  <si>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</si>
  <si>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</si>
  <si>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</si>
  <si>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</si>
  <si>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</si>
  <si>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</si>
  <si>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</si>
  <si>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</si>
  <si>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</si>
  <si>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</si>
  <si>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</si>
  <si>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</si>
  <si>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</si>
  <si>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</si>
  <si>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</si>
  <si>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</si>
  <si>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</si>
  <si>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</si>
  <si>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</si>
  <si>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</si>
  <si>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</si>
  <si>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</si>
  <si>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</si>
  <si>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</si>
  <si>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</si>
  <si>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</si>
  <si>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</si>
  <si>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</si>
  <si>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</si>
  <si>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</si>
  <si>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</si>
  <si>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</si>
  <si>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</si>
  <si>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</si>
  <si>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</si>
  <si>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</si>
  <si>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</si>
  <si>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</si>
  <si>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</si>
  <si>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</si>
  <si>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</si>
  <si>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</si>
  <si>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</si>
  <si>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</si>
  <si>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</si>
  <si>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</si>
  <si>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</si>
  <si>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</si>
  <si>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</si>
  <si>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</si>
  <si>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</si>
  <si>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</si>
  <si>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</si>
  <si>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</si>
  <si>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</si>
  <si>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</si>
  <si>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</si>
  <si>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</si>
  <si>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</si>
  <si>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</si>
  <si>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</si>
  <si>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</si>
  <si>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</si>
  <si>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</si>
  <si>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</si>
  <si>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</si>
  <si>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</si>
  <si>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</si>
  <si>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</si>
  <si>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</si>
  <si>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</si>
  <si>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</si>
  <si>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</si>
  <si>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</si>
  <si>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</si>
  <si>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</si>
  <si>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</si>
  <si>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</si>
  <si>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</si>
  <si>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</si>
  <si>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</si>
  <si>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</si>
  <si>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</si>
  <si>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</si>
  <si>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</si>
  <si>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</si>
  <si>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</si>
  <si>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</si>
  <si>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</si>
  <si>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</si>
  <si>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</si>
  <si>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</si>
  <si>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</si>
  <si>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</si>
  <si>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</si>
  <si>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</si>
  <si>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</si>
  <si>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</si>
  <si>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</si>
  <si>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</si>
  <si>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</si>
  <si>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</si>
  <si>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</si>
  <si>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</si>
  <si>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</si>
  <si>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</si>
  <si>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</si>
  <si>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</si>
  <si>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</si>
  <si>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</si>
  <si>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</si>
  <si>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</si>
  <si>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</si>
  <si>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</si>
  <si>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</si>
  <si>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</si>
  <si>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</si>
  <si>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</si>
  <si>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</si>
  <si>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</si>
  <si>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</si>
  <si>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</si>
  <si>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</si>
  <si>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</si>
  <si>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</si>
  <si>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</si>
  <si>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</si>
  <si>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</si>
  <si>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</si>
  <si>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</si>
  <si>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</si>
  <si>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</si>
  <si>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</si>
  <si>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</si>
  <si>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</si>
  <si>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</si>
  <si>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</si>
  <si>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</si>
  <si>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</si>
  <si>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</si>
  <si>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</si>
  <si>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</si>
  <si>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</si>
  <si>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</si>
  <si>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</si>
  <si>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</si>
  <si>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</si>
  <si>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</si>
  <si>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</si>
  <si>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</si>
  <si>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</si>
  <si>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</si>
  <si>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</si>
  <si>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</si>
  <si>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</si>
  <si>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</si>
  <si>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</si>
  <si>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</si>
  <si>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</si>
  <si>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</si>
  <si>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</si>
  <si>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</si>
  <si>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</si>
  <si>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</si>
  <si>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</si>
  <si>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</si>
  <si>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</si>
  <si>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</si>
  <si>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</si>
  <si>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</si>
  <si>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</si>
  <si>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</si>
  <si>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</si>
  <si>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</si>
  <si>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</si>
  <si>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</si>
  <si>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</si>
  <si>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</si>
  <si>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</si>
  <si>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</si>
  <si>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</si>
  <si>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</si>
  <si>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</si>
  <si>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</si>
  <si>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</si>
  <si>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</si>
  <si>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</si>
  <si>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</si>
  <si>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</si>
  <si>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</si>
  <si>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</si>
  <si>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</si>
  <si>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</si>
  <si>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</si>
  <si>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</si>
  <si>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</si>
  <si>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</si>
  <si>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</si>
  <si>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</si>
  <si>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</si>
  <si>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</si>
  <si>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</si>
  <si>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</si>
  <si>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</si>
  <si>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</si>
  <si>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</si>
  <si>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</si>
  <si>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</si>
  <si>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</si>
  <si>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</si>
  <si>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</si>
  <si>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</si>
  <si>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</si>
  <si>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</si>
  <si>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</si>
  <si>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</si>
  <si>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</si>
  <si>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</si>
  <si>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</si>
  <si>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</si>
  <si>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</si>
  <si>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</si>
  <si>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</si>
  <si>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</si>
  <si>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</si>
  <si>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</si>
  <si>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</si>
  <si>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</si>
  <si>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</si>
  <si>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</si>
  <si>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</si>
  <si>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</si>
  <si>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</si>
  <si>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</si>
  <si>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</si>
  <si>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</si>
  <si>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</si>
  <si>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</si>
  <si>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</si>
  <si>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</si>
  <si>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</si>
  <si>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</si>
  <si>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</si>
  <si>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</si>
  <si>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</si>
  <si>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</si>
  <si>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</si>
  <si>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</si>
  <si>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</si>
  <si>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</si>
  <si>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</si>
  <si>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</si>
  <si>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</si>
  <si>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</si>
  <si>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</si>
  <si>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</si>
  <si>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</si>
  <si>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</si>
  <si>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</si>
  <si>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</si>
  <si>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</si>
  <si>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</si>
  <si>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</si>
  <si>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</si>
  <si>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</si>
  <si>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</si>
  <si>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</si>
  <si>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</si>
  <si>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</si>
  <si>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</si>
  <si>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</si>
  <si>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</si>
  <si>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</si>
  <si>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</si>
  <si>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</si>
  <si>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</si>
  <si>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</si>
  <si>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</si>
  <si>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</si>
  <si>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</si>
  <si>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</si>
  <si>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</si>
  <si>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</si>
  <si>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</si>
  <si>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</si>
  <si>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</si>
  <si>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</si>
  <si>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</si>
  <si>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</si>
  <si>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</si>
  <si>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</si>
  <si>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</si>
  <si>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</si>
  <si>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</si>
  <si>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</si>
  <si>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</si>
  <si>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</si>
  <si>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</si>
  <si>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</si>
  <si>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</si>
  <si>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</si>
  <si>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</si>
  <si>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</si>
  <si>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</si>
  <si>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</si>
  <si>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</si>
  <si>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</si>
  <si>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</si>
  <si>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</si>
  <si>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</si>
  <si>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</si>
  <si>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</si>
  <si>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</si>
  <si>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</si>
  <si>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</si>
  <si>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</si>
  <si>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</si>
  <si>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</si>
  <si>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</si>
  <si>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</si>
  <si>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</si>
  <si>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</si>
  <si>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</si>
  <si>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</si>
  <si>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</si>
  <si>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</si>
  <si>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</si>
  <si>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</si>
  <si>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</si>
  <si>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</si>
  <si>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</si>
  <si>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</si>
  <si>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</si>
  <si>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</si>
  <si>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</si>
  <si>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</si>
  <si>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</si>
  <si>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</si>
  <si>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</si>
  <si>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</si>
  <si>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</si>
  <si>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</si>
  <si>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</si>
  <si>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</si>
  <si>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</si>
  <si>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</si>
  <si>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</si>
  <si>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</si>
  <si>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</si>
  <si>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</si>
  <si>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</si>
  <si>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</si>
  <si>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</si>
  <si>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</si>
  <si>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</si>
  <si>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</si>
  <si>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</si>
  <si>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</si>
  <si>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</si>
  <si>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</si>
  <si>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</si>
  <si>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</si>
  <si>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</si>
  <si>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</si>
  <si>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</si>
  <si>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</si>
  <si>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</si>
  <si>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</si>
  <si>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</si>
  <si>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</si>
  <si>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</si>
  <si>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</si>
  <si>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</si>
  <si>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</si>
  <si>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</si>
  <si>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</si>
  <si>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</si>
  <si>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</si>
  <si>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</si>
  <si>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</si>
  <si>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</si>
  <si>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</si>
  <si>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</si>
  <si>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</si>
  <si>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</si>
  <si>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</si>
  <si>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</si>
  <si>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</si>
  <si>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</si>
  <si>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</si>
  <si>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</si>
  <si>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</si>
  <si>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</si>
  <si>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</si>
  <si>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</si>
  <si>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</si>
  <si>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</si>
  <si>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</si>
  <si>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</si>
  <si>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</si>
  <si>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</si>
  <si>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</si>
  <si>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</si>
  <si>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</si>
  <si>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</si>
  <si>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</si>
  <si>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</si>
  <si>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</si>
  <si>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</si>
  <si>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</si>
  <si>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</si>
  <si>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</si>
  <si>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</si>
  <si>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</si>
  <si>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</si>
  <si>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</si>
  <si>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</si>
  <si>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</si>
  <si>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</si>
  <si>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</si>
  <si>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</si>
  <si>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</si>
  <si>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</si>
  <si>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</si>
  <si>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</si>
  <si>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</si>
  <si>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</si>
  <si>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</si>
  <si>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</si>
  <si>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</si>
  <si>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</si>
  <si>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</si>
  <si>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</si>
  <si>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</si>
  <si>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</si>
  <si>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</si>
  <si>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</si>
  <si>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</si>
  <si>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</si>
  <si>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</si>
  <si>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</si>
  <si>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</si>
  <si>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</si>
  <si>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</si>
  <si>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</si>
  <si>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</si>
  <si>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</si>
  <si>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</si>
  <si>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</si>
  <si>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</si>
  <si>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</si>
  <si>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</si>
  <si>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</si>
  <si>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</si>
  <si>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</si>
  <si>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</si>
  <si>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</si>
  <si>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</si>
  <si>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</si>
  <si>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</si>
  <si>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</si>
  <si>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</si>
  <si>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</si>
  <si>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</si>
  <si>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</si>
  <si>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</si>
  <si>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</si>
  <si>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</si>
  <si>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</si>
  <si>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</si>
  <si>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</si>
  <si>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</si>
  <si>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</si>
  <si>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</si>
  <si>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</si>
  <si>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</si>
  <si>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</si>
  <si>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</si>
  <si>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</si>
  <si>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</si>
  <si>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</si>
  <si>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</si>
  <si>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</si>
  <si>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</si>
  <si>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</si>
  <si>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</si>
  <si>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</si>
  <si>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</si>
  <si>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</si>
  <si>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</si>
  <si>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</si>
  <si>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</si>
  <si>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</si>
  <si>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</si>
  <si>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</si>
  <si>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</si>
  <si>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</si>
  <si>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</si>
  <si>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</si>
  <si>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</si>
  <si>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</si>
  <si>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</si>
  <si>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</si>
  <si>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</si>
  <si>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</si>
  <si>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</si>
  <si>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</si>
  <si>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</si>
  <si>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</si>
  <si>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</si>
  <si>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</si>
  <si>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</si>
  <si>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</si>
  <si>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</si>
  <si>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</si>
  <si>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</si>
  <si>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</si>
  <si>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</si>
  <si>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</si>
  <si>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</si>
  <si>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</si>
  <si>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</si>
  <si>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</si>
  <si>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</si>
  <si>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</si>
  <si>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</si>
  <si>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</si>
  <si>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</si>
  <si>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</si>
  <si>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</si>
  <si>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</si>
  <si>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</si>
  <si>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</si>
  <si>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</si>
  <si>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</si>
  <si>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</si>
  <si>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</si>
  <si>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</si>
  <si>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</si>
  <si>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</si>
  <si>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</si>
  <si>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</si>
  <si>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</si>
  <si>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</si>
  <si>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</si>
  <si>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</si>
  <si>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</si>
  <si>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</si>
  <si>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</si>
  <si>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</si>
  <si>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</si>
  <si>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</si>
  <si>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</si>
  <si>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</si>
  <si>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</si>
  <si>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</si>
  <si>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</si>
  <si>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</si>
  <si>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</si>
  <si>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</si>
  <si>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</si>
  <si>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</si>
  <si>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</si>
  <si>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</si>
  <si>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</si>
  <si>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</si>
  <si>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</si>
  <si>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</si>
  <si>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</si>
  <si>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</si>
  <si>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</si>
  <si>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</si>
  <si>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</si>
  <si>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</si>
  <si>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</si>
  <si>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</si>
  <si>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</si>
  <si>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</si>
  <si>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</si>
  <si>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</si>
  <si>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</si>
  <si>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</si>
  <si>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</si>
  <si>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</si>
  <si>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</si>
  <si>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</si>
  <si>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</si>
  <si>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</si>
  <si>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</si>
  <si>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</si>
  <si>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</si>
  <si>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</si>
  <si>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</si>
  <si>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</si>
  <si>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</si>
  <si>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</si>
  <si>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</si>
  <si>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</si>
  <si>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</si>
  <si>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</si>
  <si>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</si>
  <si>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</si>
  <si>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</si>
  <si>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</si>
  <si>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</si>
  <si>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</si>
  <si>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</si>
  <si>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</si>
  <si>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</si>
  <si>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</si>
  <si>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</si>
  <si>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</si>
  <si>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</si>
  <si>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</si>
  <si>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</si>
  <si>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</si>
  <si>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</si>
  <si>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</si>
  <si>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</si>
  <si>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</si>
  <si>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</si>
  <si>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</si>
  <si>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</si>
  <si>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</si>
  <si>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</si>
  <si>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</si>
  <si>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</si>
  <si>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</si>
  <si>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</si>
  <si>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</si>
  <si>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</si>
  <si>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</si>
  <si>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</si>
  <si>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</si>
  <si>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</si>
  <si>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</si>
  <si>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</si>
  <si>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</si>
  <si>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</si>
  <si>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</si>
  <si>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</si>
  <si>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</si>
  <si>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</si>
  <si>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</si>
  <si>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</si>
  <si>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</si>
  <si>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</si>
  <si>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</si>
  <si>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</si>
  <si>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</si>
  <si>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</si>
  <si>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</si>
  <si>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</si>
  <si>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</si>
  <si>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</si>
  <si>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</si>
  <si>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</si>
  <si>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</si>
  <si>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</si>
  <si>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</si>
  <si>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</si>
  <si>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</si>
  <si>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</si>
  <si>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</si>
  <si>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</si>
  <si>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</si>
  <si>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</si>
  <si>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</si>
  <si>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</si>
  <si>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</si>
  <si>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</si>
  <si>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</si>
  <si>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</si>
  <si>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</si>
  <si>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</si>
  <si>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</si>
  <si>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</si>
  <si>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</si>
  <si>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</si>
  <si>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</si>
  <si>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</si>
  <si>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</si>
  <si>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</si>
  <si>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</si>
  <si>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</si>
  <si>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</si>
  <si>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</si>
  <si>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</si>
  <si>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</si>
  <si>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</si>
  <si>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</si>
  <si>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</si>
  <si>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</si>
  <si>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</si>
  <si>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</si>
  <si>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</si>
  <si>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</si>
  <si>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</si>
  <si>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</si>
  <si>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</si>
  <si>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</si>
  <si>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</si>
  <si>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</si>
  <si>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</si>
  <si>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</si>
  <si>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</si>
  <si>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</si>
  <si>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</si>
  <si>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</si>
  <si>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</si>
  <si>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</si>
  <si>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</si>
  <si>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</si>
  <si>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</si>
  <si>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</si>
  <si>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</si>
  <si>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</si>
  <si>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</si>
  <si>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</si>
  <si>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</si>
  <si>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</si>
  <si>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</si>
  <si>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</si>
  <si>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</si>
  <si>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</si>
  <si>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</si>
  <si>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</si>
  <si>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</si>
  <si>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</si>
  <si>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</si>
  <si>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</si>
  <si>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</si>
  <si>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</si>
  <si>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</si>
  <si>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</si>
  <si>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</si>
  <si>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</si>
  <si>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</si>
  <si>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</si>
  <si>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</si>
  <si>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</si>
  <si>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</si>
  <si>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</si>
  <si>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</si>
  <si>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</si>
  <si>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</si>
  <si>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</si>
  <si>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</si>
  <si>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</si>
  <si>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</si>
  <si>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</si>
  <si>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</si>
  <si>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</si>
  <si>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</si>
  <si>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</si>
  <si>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</si>
  <si>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</si>
  <si>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</si>
  <si>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</si>
  <si>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</si>
  <si>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</si>
  <si>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</si>
  <si>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</si>
  <si>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</si>
  <si>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</si>
  <si>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</si>
  <si>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</si>
  <si>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</si>
  <si>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</si>
  <si>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</si>
  <si>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</si>
  <si>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</si>
  <si>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</si>
  <si>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</si>
  <si>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</si>
  <si>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</si>
  <si>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</si>
  <si>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</si>
  <si>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</si>
  <si>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</si>
  <si>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</si>
  <si>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</si>
  <si>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</si>
  <si>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</si>
  <si>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</si>
  <si>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</si>
  <si>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</si>
  <si>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</si>
  <si>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</si>
  <si>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</si>
  <si>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</si>
  <si>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</si>
  <si>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</si>
  <si>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</si>
  <si>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</si>
  <si>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</si>
  <si>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</si>
  <si>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</si>
  <si>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</si>
  <si>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</si>
  <si>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</si>
  <si>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</si>
  <si>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</si>
  <si>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</si>
  <si>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</si>
  <si>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</si>
  <si>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</si>
  <si>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</si>
  <si>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</si>
  <si>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</si>
  <si>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</si>
  <si>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</si>
  <si>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</si>
  <si>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</si>
  <si>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</si>
  <si>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</si>
  <si>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</si>
  <si>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</si>
  <si>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</si>
  <si>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</si>
  <si>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</si>
  <si>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</si>
  <si>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</si>
  <si>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</si>
  <si>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</si>
  <si>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</si>
  <si>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</si>
  <si>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</si>
  <si>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</si>
  <si>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</si>
  <si>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</si>
  <si>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</si>
  <si>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</si>
  <si>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</si>
  <si>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</si>
  <si>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</si>
  <si>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</si>
  <si>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</si>
  <si>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</si>
  <si>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</si>
  <si>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</si>
  <si>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</si>
  <si>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</si>
  <si>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</si>
  <si>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</si>
  <si>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</si>
  <si>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</si>
  <si>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</si>
  <si>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</si>
  <si>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</si>
  <si>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</si>
  <si>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</si>
  <si>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</si>
  <si>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</si>
  <si>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</si>
  <si>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</si>
  <si>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</si>
  <si>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</si>
  <si>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</si>
  <si>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</si>
  <si>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</si>
  <si>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</si>
  <si>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</si>
  <si>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</si>
  <si>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</si>
  <si>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</si>
  <si>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</si>
  <si>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</si>
  <si>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</si>
  <si>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</si>
  <si>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</si>
  <si>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</si>
  <si>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</si>
  <si>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</si>
  <si>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</si>
  <si>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</si>
  <si>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</si>
  <si>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</si>
  <si>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</si>
  <si>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</si>
  <si>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</si>
  <si>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</si>
  <si>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</si>
  <si>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</si>
  <si>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</si>
  <si>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</si>
  <si>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</si>
  <si>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</si>
  <si>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</si>
  <si>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</si>
  <si>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</si>
  <si>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</si>
  <si>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</si>
  <si>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</si>
  <si>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</si>
  <si>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</si>
  <si>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</si>
  <si>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</si>
  <si>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</si>
  <si>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</si>
  <si>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</si>
  <si>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</si>
  <si>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</si>
  <si>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</si>
  <si>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</si>
  <si>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</si>
  <si>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</si>
  <si>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</si>
  <si>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</si>
  <si>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</si>
  <si>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</si>
  <si>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</si>
  <si>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</si>
  <si>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</si>
  <si>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</si>
  <si>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</si>
  <si>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</si>
  <si>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</si>
  <si>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</si>
  <si>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</si>
  <si>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</si>
  <si>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</si>
  <si>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</si>
  <si>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</si>
  <si>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</si>
  <si>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</si>
  <si>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</si>
  <si>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</si>
  <si>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</si>
  <si>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</si>
  <si>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</si>
  <si>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</si>
  <si>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</si>
  <si>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</si>
  <si>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</si>
  <si>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</si>
  <si>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</si>
  <si>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</si>
  <si>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</si>
  <si>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</si>
  <si>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</si>
  <si>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</si>
  <si>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</si>
  <si>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</si>
  <si>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</si>
  <si>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</si>
  <si>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</si>
  <si>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</si>
  <si>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</si>
  <si>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</si>
  <si>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</si>
  <si>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</si>
  <si>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</si>
  <si>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</si>
  <si>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</si>
  <si>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</si>
  <si>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</si>
  <si>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</si>
  <si>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</si>
  <si>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</si>
  <si>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</si>
  <si>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</si>
  <si>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</si>
  <si>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</si>
  <si>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</si>
  <si>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</si>
  <si>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</si>
  <si>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</si>
  <si>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</si>
  <si>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</si>
  <si>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</si>
  <si>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</si>
  <si>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</si>
  <si>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</si>
  <si>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</si>
  <si>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</si>
  <si>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</si>
  <si>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</si>
  <si>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</si>
  <si>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</si>
  <si>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</si>
  <si>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</si>
  <si>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</si>
  <si>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</si>
  <si>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</si>
  <si>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</si>
  <si>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</si>
  <si>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</si>
  <si>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</si>
  <si>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</si>
  <si>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</si>
  <si>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</si>
  <si>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</si>
  <si>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</si>
  <si>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</si>
  <si>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</si>
  <si>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</si>
  <si>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</si>
  <si>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</si>
  <si>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</si>
  <si>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</si>
  <si>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</si>
  <si>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</si>
  <si>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</si>
  <si>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</si>
  <si>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</si>
  <si>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</si>
  <si>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</si>
  <si>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</si>
  <si>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</si>
  <si>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</si>
  <si>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</si>
  <si>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</si>
  <si>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</si>
  <si>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</si>
  <si>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</si>
  <si>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</si>
  <si>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</si>
  <si>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</si>
  <si>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</si>
  <si>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</si>
  <si>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</si>
  <si>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</si>
  <si>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</si>
  <si>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</si>
  <si>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</si>
  <si>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</si>
  <si>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</si>
  <si>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</si>
  <si>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</si>
  <si>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</si>
  <si>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</si>
  <si>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</si>
  <si>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</si>
  <si>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</si>
  <si>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</si>
  <si>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</si>
  <si>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</si>
  <si>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</si>
  <si>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</si>
  <si>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</si>
  <si>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</si>
  <si>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</si>
  <si>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</si>
  <si>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</si>
  <si>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</si>
  <si>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</si>
  <si>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</si>
  <si>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</si>
  <si>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</si>
  <si>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</si>
  <si>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</si>
  <si>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</si>
  <si>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</si>
  <si>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</si>
  <si>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</si>
  <si>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</si>
  <si>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</si>
  <si>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</si>
  <si>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</si>
  <si>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</si>
  <si>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</si>
  <si>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</si>
  <si>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</si>
  <si>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</si>
  <si>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</si>
  <si>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</si>
  <si>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</si>
  <si>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</si>
  <si>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</si>
  <si>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</si>
  <si>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</si>
  <si>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</si>
  <si>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</si>
  <si>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</si>
  <si>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</si>
  <si>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</si>
  <si>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</si>
  <si>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</si>
  <si>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</si>
  <si>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</si>
  <si>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</si>
  <si>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</si>
  <si>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</si>
  <si>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</si>
  <si>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</si>
  <si>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</si>
  <si>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</si>
  <si>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</si>
  <si>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</si>
  <si>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</si>
  <si>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</si>
  <si>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</si>
  <si>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</si>
  <si>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</si>
  <si>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</si>
  <si>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</si>
  <si>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</si>
  <si>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</si>
  <si>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</si>
  <si>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</si>
  <si>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</si>
  <si>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</si>
  <si>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</si>
  <si>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</si>
  <si>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</si>
  <si>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</si>
  <si>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</si>
  <si>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</si>
  <si>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</si>
  <si>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</si>
  <si>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</si>
  <si>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</si>
  <si>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</si>
  <si>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</si>
  <si>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</si>
  <si>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</si>
  <si>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</si>
  <si>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</si>
  <si>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</si>
  <si>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</si>
  <si>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</si>
  <si>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</si>
  <si>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</si>
  <si>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</si>
  <si>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</si>
  <si>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</si>
  <si>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</si>
  <si>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</si>
  <si>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</si>
  <si>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</si>
  <si>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</si>
  <si>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</si>
  <si>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</si>
  <si>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</si>
  <si>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</si>
  <si>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</si>
  <si>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</si>
  <si>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</si>
  <si>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</si>
  <si>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</si>
  <si>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</si>
  <si>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</si>
  <si>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</si>
  <si>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</si>
  <si>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</si>
  <si>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</si>
  <si>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</si>
  <si>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</si>
  <si>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</si>
  <si>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</si>
  <si>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</si>
  <si>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</si>
  <si>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</si>
  <si>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</si>
  <si>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</si>
  <si>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</si>
  <si>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</si>
  <si>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</si>
  <si>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</si>
  <si>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</si>
  <si>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</si>
  <si>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</si>
  <si>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</si>
  <si>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</si>
  <si>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</si>
  <si>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</si>
  <si>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</si>
  <si>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</si>
  <si>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</si>
  <si>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</si>
  <si>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</si>
  <si>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</si>
  <si>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</si>
  <si>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</si>
  <si>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</si>
  <si>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</si>
  <si>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</si>
  <si>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</si>
  <si>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</si>
  <si>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</si>
  <si>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</si>
  <si>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</si>
  <si>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</si>
  <si>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</si>
  <si>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</si>
  <si>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</si>
  <si>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</si>
  <si>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</si>
  <si>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</si>
  <si>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</si>
  <si>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</si>
  <si>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</si>
  <si>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</si>
  <si>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</si>
  <si>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</si>
  <si>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</si>
  <si>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</si>
  <si>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</si>
  <si>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</si>
  <si>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</si>
  <si>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</si>
  <si>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</si>
  <si>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</si>
  <si>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</si>
  <si>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</si>
  <si>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</si>
  <si>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</si>
  <si>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</si>
  <si>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</si>
  <si>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</si>
  <si>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</si>
  <si>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</si>
  <si>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</si>
  <si>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</si>
  <si>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</si>
  <si>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</si>
  <si>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</si>
  <si>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</si>
  <si>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</si>
  <si>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</si>
  <si>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</si>
  <si>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</si>
  <si>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</si>
  <si>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</si>
  <si>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</si>
  <si>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</si>
  <si>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</si>
  <si>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</si>
  <si>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</si>
  <si>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</si>
  <si>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</si>
  <si>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</si>
  <si>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</si>
  <si>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</si>
  <si>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</si>
  <si>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</si>
  <si>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</si>
  <si>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</si>
  <si>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</si>
  <si>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</si>
  <si>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</si>
  <si>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</si>
  <si>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</si>
  <si>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</si>
  <si>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</si>
  <si>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</si>
  <si>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</si>
  <si>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</si>
  <si>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</si>
  <si>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</si>
  <si>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</si>
  <si>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</si>
  <si>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</si>
  <si>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</si>
  <si>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</si>
  <si>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</si>
  <si>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</si>
  <si>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</si>
  <si>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</si>
  <si>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</si>
  <si>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</si>
  <si>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</si>
  <si>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</si>
  <si>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</si>
  <si>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</si>
  <si>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</si>
  <si>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</si>
  <si>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</si>
  <si>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</si>
  <si>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</si>
  <si>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</si>
  <si>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</si>
  <si>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</si>
  <si>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</si>
  <si>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</si>
  <si>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</si>
  <si>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</si>
  <si>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</si>
  <si>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</si>
  <si>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</si>
  <si>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</si>
  <si>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</si>
  <si>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</si>
  <si>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</si>
  <si>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</si>
  <si>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</si>
  <si>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</si>
  <si>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</si>
  <si>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</si>
  <si>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</si>
  <si>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</si>
  <si>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</si>
  <si>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</si>
  <si>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</si>
  <si>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</si>
  <si>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</si>
  <si>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</si>
  <si>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</si>
  <si>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</si>
  <si>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</si>
  <si>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</si>
  <si>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</si>
  <si>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</si>
  <si>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</si>
  <si>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</si>
  <si>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</si>
  <si>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</si>
  <si>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</si>
  <si>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</si>
  <si>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</si>
  <si>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</si>
  <si>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</si>
  <si>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</si>
  <si>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</si>
  <si>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</si>
  <si>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</si>
  <si>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</si>
  <si>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</si>
  <si>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</si>
  <si>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</si>
  <si>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</si>
  <si>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</si>
  <si>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</si>
  <si>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</si>
  <si>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</si>
  <si>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</si>
  <si>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</si>
  <si>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</si>
  <si>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</si>
  <si>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</si>
  <si>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</si>
  <si>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</si>
  <si>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</si>
  <si>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</si>
  <si>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</si>
  <si>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</si>
  <si>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</si>
  <si>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</si>
  <si>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</si>
  <si>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</si>
  <si>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</si>
  <si>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</si>
  <si>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</si>
  <si>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</si>
  <si>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</si>
  <si>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</si>
  <si>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</si>
  <si>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</si>
  <si>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</si>
  <si>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</si>
  <si>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</si>
  <si>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</si>
  <si>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</si>
  <si>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</si>
  <si>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</si>
  <si>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</si>
  <si>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</si>
  <si>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</si>
  <si>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</si>
  <si>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</si>
  <si>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</si>
  <si>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</si>
  <si>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</si>
  <si>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</si>
  <si>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</si>
  <si>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</si>
  <si>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</si>
  <si>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</si>
  <si>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</si>
  <si>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</si>
  <si>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</si>
  <si>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</si>
  <si>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</si>
  <si>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</si>
  <si>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</si>
  <si>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</si>
  <si>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</si>
  <si>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</si>
  <si>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</si>
  <si>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</si>
  <si>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</si>
  <si>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</si>
  <si>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</si>
  <si>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</si>
  <si>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</si>
  <si>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</si>
  <si>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</si>
  <si>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</si>
  <si>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</si>
  <si>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</si>
  <si>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</si>
  <si>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</si>
  <si>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</si>
  <si>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</si>
  <si>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</si>
  <si>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</si>
  <si>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</si>
  <si>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</si>
  <si>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</si>
  <si>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</si>
  <si>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</si>
  <si>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</si>
  <si>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</si>
  <si>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</si>
  <si>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</si>
  <si>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</si>
  <si>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</si>
  <si>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</si>
  <si>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</si>
  <si>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</si>
  <si>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</si>
  <si>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</si>
  <si>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</si>
  <si>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</si>
  <si>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</si>
  <si>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</si>
  <si>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</si>
  <si>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</si>
  <si>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</si>
  <si>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</si>
  <si>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</si>
  <si>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</si>
  <si>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</si>
  <si>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</si>
  <si>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</si>
  <si>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</si>
  <si>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</si>
  <si>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</si>
  <si>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</si>
  <si>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</si>
  <si>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</si>
  <si>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</si>
  <si>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</si>
  <si>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</si>
  <si>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</si>
  <si>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</si>
  <si>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</si>
  <si>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</si>
  <si>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</si>
  <si>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</si>
  <si>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</si>
  <si>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</si>
  <si>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</si>
  <si>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</si>
  <si>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</si>
  <si>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</si>
  <si>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</si>
  <si>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</si>
  <si>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</si>
  <si>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</si>
  <si>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</si>
  <si>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</si>
  <si>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</si>
  <si>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</si>
  <si>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</si>
  <si>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</si>
  <si>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</si>
  <si>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</si>
  <si>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</si>
  <si>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</si>
  <si>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</si>
  <si>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</si>
  <si>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</si>
  <si>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</si>
  <si>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</si>
  <si>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</si>
  <si>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</si>
  <si>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</si>
  <si>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</si>
  <si>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</si>
  <si>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</si>
  <si>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</si>
  <si>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</si>
  <si>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</si>
  <si>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</si>
  <si>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</si>
  <si>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</si>
  <si>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</si>
  <si>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</si>
  <si>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</si>
  <si>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</si>
  <si>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</si>
  <si>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</si>
  <si>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</si>
  <si>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</si>
  <si>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</si>
  <si>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</si>
  <si>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</si>
  <si>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</si>
  <si>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</si>
  <si>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</si>
  <si>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</si>
  <si>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</si>
  <si>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</si>
  <si>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</si>
  <si>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</si>
  <si>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</si>
  <si>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</si>
  <si>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</si>
  <si>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</si>
  <si>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</si>
  <si>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</si>
  <si>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</si>
  <si>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</si>
  <si>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</si>
  <si>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</si>
  <si>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</si>
  <si>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</si>
  <si>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</si>
  <si>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</si>
  <si>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</si>
  <si>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</si>
  <si>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</si>
  <si>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</si>
  <si>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</si>
  <si>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</si>
  <si>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</si>
  <si>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</si>
  <si>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</si>
  <si>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</si>
  <si>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</si>
  <si>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</si>
  <si>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</si>
  <si>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</si>
  <si>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</si>
  <si>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</si>
  <si>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</si>
  <si>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</si>
  <si>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</si>
  <si>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</si>
  <si>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</si>
  <si>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</si>
  <si>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</si>
  <si>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</si>
  <si>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</si>
  <si>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</si>
  <si>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</si>
  <si>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</si>
  <si>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</si>
  <si>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</si>
  <si>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</si>
  <si>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</si>
  <si>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</si>
  <si>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</si>
  <si>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</si>
  <si>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</si>
  <si>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</si>
  <si>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</si>
  <si>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</si>
  <si>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</si>
  <si>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</si>
  <si>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</si>
  <si>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</si>
  <si>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</si>
  <si>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</si>
  <si>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</si>
  <si>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</si>
  <si>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</si>
  <si>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</si>
  <si>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</si>
  <si>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</si>
  <si>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</si>
  <si>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</si>
  <si>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</si>
  <si>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</si>
  <si>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</si>
  <si>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</si>
  <si>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</si>
  <si>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</si>
  <si>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</si>
  <si>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</si>
  <si>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</si>
  <si>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</si>
  <si>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</si>
  <si>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</si>
  <si>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</si>
  <si>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</si>
  <si>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</si>
  <si>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</si>
  <si>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</si>
  <si>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</si>
  <si>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</si>
  <si>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</si>
  <si>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</si>
  <si>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</si>
  <si>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</si>
  <si>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</si>
  <si>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</si>
  <si>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</si>
  <si>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</si>
  <si>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</si>
  <si>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</si>
  <si>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</si>
  <si>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</si>
  <si>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</si>
  <si>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</si>
  <si>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</si>
  <si>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</si>
  <si>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</si>
  <si>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</si>
  <si>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</si>
  <si>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</si>
  <si>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</si>
  <si>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</si>
  <si>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</si>
  <si>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</si>
  <si>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</si>
  <si>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</si>
  <si>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</si>
  <si>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</si>
  <si>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</si>
  <si>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</si>
  <si>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</si>
  <si>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</si>
  <si>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</si>
  <si>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</si>
  <si>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</si>
  <si>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</si>
  <si>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</si>
  <si>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</si>
  <si>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</si>
  <si>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</si>
  <si>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</si>
  <si>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</si>
  <si>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</si>
  <si>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</si>
  <si>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</si>
  <si>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</si>
  <si>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</si>
  <si>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</si>
  <si>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</si>
  <si>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</si>
  <si>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</si>
  <si>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</si>
  <si>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</si>
  <si>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</si>
  <si>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</si>
  <si>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</si>
  <si>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</si>
  <si>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</si>
  <si>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</si>
  <si>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</si>
  <si>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</si>
  <si>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</si>
  <si>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</si>
  <si>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</si>
  <si>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</si>
  <si>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</si>
  <si>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</si>
  <si>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</si>
  <si>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</si>
  <si>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</si>
  <si>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</si>
  <si>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</si>
  <si>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</si>
  <si>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</si>
  <si>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</si>
  <si>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</si>
  <si>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</si>
  <si>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</si>
  <si>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</si>
  <si>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</si>
  <si>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</si>
  <si>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</si>
  <si>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</si>
  <si>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</si>
  <si>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</si>
  <si>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</si>
  <si>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</si>
  <si>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</si>
  <si>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</si>
  <si>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</si>
  <si>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</si>
  <si>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</si>
  <si>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</si>
  <si>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</si>
  <si>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</si>
  <si>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</si>
  <si>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</si>
  <si>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</si>
  <si>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</si>
  <si>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</si>
  <si>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</si>
  <si>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</si>
  <si>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</si>
  <si>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</si>
  <si>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</si>
  <si>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</si>
  <si>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</si>
  <si>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</si>
  <si>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</si>
  <si>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</si>
  <si>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</si>
  <si>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</si>
  <si>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</si>
  <si>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</si>
  <si>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</si>
  <si>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</si>
  <si>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</si>
  <si>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</si>
  <si>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</si>
  <si>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</si>
  <si>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</si>
  <si>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</si>
  <si>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</si>
  <si>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</si>
  <si>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</si>
  <si>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</si>
  <si>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</si>
  <si>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</si>
  <si>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</si>
  <si>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</si>
  <si>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</si>
  <si>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</si>
  <si>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</si>
  <si>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</si>
  <si>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</si>
  <si>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</si>
  <si>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</si>
  <si>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</si>
  <si>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</si>
  <si>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</si>
  <si>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</si>
  <si>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</si>
  <si>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</si>
  <si>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</si>
  <si>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</si>
  <si>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</si>
  <si>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</si>
  <si>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</si>
  <si>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</si>
  <si>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</si>
  <si>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</si>
  <si>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</si>
  <si>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</si>
  <si>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</si>
  <si>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</si>
  <si>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</si>
  <si>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</si>
  <si>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</si>
  <si>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</si>
  <si>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</si>
  <si>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</si>
  <si>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</si>
  <si>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</si>
  <si>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</si>
  <si>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</si>
  <si>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</si>
  <si>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</si>
  <si>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</si>
  <si>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</si>
  <si>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</si>
  <si>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</si>
  <si>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</si>
  <si>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</si>
  <si>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</si>
  <si>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</si>
  <si>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</si>
  <si>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</si>
  <si>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</si>
  <si>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</si>
  <si>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</si>
  <si>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</si>
  <si>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</si>
  <si>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</si>
  <si>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</si>
  <si>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</si>
  <si>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</si>
  <si>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</si>
  <si>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</si>
  <si>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</si>
  <si>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</si>
  <si>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</si>
  <si>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</si>
  <si>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</si>
  <si>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</si>
  <si>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</si>
  <si>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</si>
  <si>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</si>
  <si>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</si>
  <si>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</si>
  <si>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</si>
  <si>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</si>
  <si>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</si>
  <si>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</si>
  <si>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</si>
  <si>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</si>
  <si>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</si>
  <si>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</si>
  <si>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</si>
  <si>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</si>
  <si>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</si>
  <si>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</si>
  <si>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</si>
  <si>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</si>
  <si>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</si>
  <si>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</si>
  <si>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</si>
  <si>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</si>
  <si>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</si>
  <si>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</si>
  <si>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</si>
  <si>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</si>
  <si>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</si>
  <si>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</si>
  <si>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</si>
  <si>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</si>
  <si>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</si>
  <si>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</si>
  <si>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</si>
  <si>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</si>
  <si>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</si>
  <si>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</si>
  <si>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</si>
  <si>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</si>
  <si>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</si>
  <si>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</si>
  <si>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</si>
  <si>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</si>
  <si>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</si>
  <si>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</si>
  <si>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</si>
  <si>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</si>
  <si>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</si>
  <si>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</si>
  <si>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</si>
  <si>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</si>
  <si>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</si>
  <si>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</si>
  <si>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</si>
  <si>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</si>
  <si>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</si>
  <si>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</si>
  <si>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</si>
  <si>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</si>
  <si>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</si>
  <si>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</si>
  <si>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</si>
  <si>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</si>
  <si>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</si>
  <si>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</si>
  <si>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</si>
  <si>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</si>
  <si>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</si>
  <si>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</si>
  <si>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</si>
  <si>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</si>
  <si>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</si>
  <si>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</si>
  <si>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</si>
  <si>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</si>
  <si>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</si>
  <si>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</si>
  <si>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</si>
  <si>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</si>
  <si>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</si>
  <si>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</si>
  <si>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</si>
  <si>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</si>
  <si>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</si>
  <si>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</si>
  <si>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</si>
  <si>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</si>
  <si>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</si>
  <si>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</si>
  <si>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</si>
  <si>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</si>
  <si>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</si>
  <si>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</si>
  <si>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</si>
  <si>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</si>
  <si>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</si>
  <si>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</si>
  <si>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</si>
  <si>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</si>
  <si>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</si>
  <si>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</si>
  <si>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</si>
  <si>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</si>
  <si>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</si>
  <si>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</si>
  <si>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</si>
  <si>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</si>
  <si>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</si>
  <si>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</si>
  <si>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</si>
  <si>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</si>
  <si>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</si>
  <si>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</si>
  <si>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</si>
  <si>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</si>
  <si>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</si>
  <si>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</si>
  <si>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</si>
  <si>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</si>
  <si>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</si>
  <si>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</si>
  <si>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</si>
  <si>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</si>
  <si>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</si>
  <si>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</si>
  <si>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</si>
  <si>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</si>
  <si>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</si>
  <si>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</si>
  <si>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</si>
  <si>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</si>
  <si>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</si>
  <si>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</si>
  <si>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</si>
  <si>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</si>
  <si>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</si>
  <si>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</si>
  <si>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</si>
  <si>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</si>
  <si>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</si>
  <si>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</si>
  <si>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</si>
  <si>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</si>
  <si>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</si>
  <si>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</si>
  <si>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</si>
  <si>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</si>
  <si>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</si>
  <si>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</si>
  <si>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</si>
  <si>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</si>
  <si>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</si>
  <si>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</si>
  <si>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</si>
  <si>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</si>
  <si>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</si>
  <si>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</si>
  <si>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</si>
  <si>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</si>
  <si>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</si>
  <si>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</si>
  <si>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</si>
  <si>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</si>
  <si>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</si>
  <si>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</si>
  <si>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</si>
  <si>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</si>
  <si>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</si>
  <si>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</si>
  <si>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</si>
  <si>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</si>
  <si>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</si>
  <si>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</si>
  <si>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</si>
  <si>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</si>
  <si>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</si>
  <si>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</si>
  <si>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</si>
  <si>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</si>
  <si>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</si>
  <si>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</si>
  <si>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</si>
  <si>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</si>
  <si>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</si>
  <si>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</si>
  <si>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</si>
  <si>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</si>
  <si>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</si>
  <si>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</si>
  <si>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</si>
  <si>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</si>
  <si>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</si>
  <si>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</si>
  <si>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</si>
  <si>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</si>
  <si>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</si>
  <si>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</si>
  <si>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</si>
  <si>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</si>
  <si>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</si>
  <si>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</si>
  <si>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</si>
  <si>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</si>
  <si>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</si>
  <si>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</si>
  <si>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</si>
  <si>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</si>
  <si>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</si>
  <si>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</si>
  <si>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</si>
  <si>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</si>
  <si>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</si>
  <si>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</si>
  <si>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</si>
  <si>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</si>
  <si>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</si>
  <si>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</si>
  <si>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</si>
  <si>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</si>
  <si>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outcome</t>
    </r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</si>
  <si>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</si>
  <si>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</si>
  <si>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</si>
  <si>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</si>
  <si>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</si>
  <si>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</si>
  <si>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</si>
  <si>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</si>
  <si>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</si>
  <si>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</si>
  <si>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</si>
  <si>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</si>
  <si>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</si>
  <si>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</si>
  <si>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</si>
  <si>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</si>
  <si>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</si>
  <si>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</si>
  <si>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</si>
  <si>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</si>
  <si>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</si>
  <si>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</si>
  <si>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</si>
  <si>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</si>
  <si>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</si>
  <si>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</si>
  <si>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</si>
  <si>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</si>
  <si>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</si>
  <si>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</si>
  <si>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</si>
  <si>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</si>
  <si>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</si>
  <si>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</si>
  <si>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</si>
  <si>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</si>
  <si>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</si>
  <si>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</si>
  <si>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Column Labels</t>
  </si>
  <si>
    <t>Count of  outcome</t>
  </si>
  <si>
    <t>(All)</t>
  </si>
  <si>
    <t>Date Created Conversion</t>
  </si>
  <si>
    <t>Date Ended Conversio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</si>
  <si>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</si>
  <si>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</si>
  <si>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</si>
  <si>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</si>
  <si>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</si>
  <si>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</si>
  <si>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</si>
  <si>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</si>
  <si>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</si>
  <si>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</si>
  <si>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</si>
  <si>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</si>
  <si>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</si>
  <si>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Greather than 50000</t>
  </si>
  <si>
    <t>45000 to 49999</t>
  </si>
  <si>
    <t>40000 to 44999</t>
  </si>
  <si>
    <t>35000 to 39999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</si>
  <si>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</si>
  <si>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</si>
  <si>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</si>
  <si>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</si>
  <si>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</si>
  <si>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</si>
  <si>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</si>
  <si>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</si>
  <si>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</si>
  <si>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</si>
  <si>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</si>
  <si>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</si>
  <si>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</si>
  <si>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</si>
  <si>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</si>
  <si>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30000 to 34999</t>
  </si>
  <si>
    <t>{"hash":"2ea66b905628a14241bbd2743563b5958cde7476bd5862c2a90989f6e7195991","version":1,"value":"[[\"Hi! How can I assist you today?\"]]"}</t>
  </si>
  <si>
    <t>{"hash":"6e1658162e19741c1f9d36418ef42abaab88748d930094112b79b14de3f4e450","version":1,"value":"[[\"Amazon.com, Apple\"]]"}</t>
  </si>
  <si>
    <t>Mean</t>
  </si>
  <si>
    <t>Median</t>
  </si>
  <si>
    <t xml:space="preserve">Min </t>
  </si>
  <si>
    <t>Max</t>
  </si>
  <si>
    <t>Variance</t>
  </si>
  <si>
    <t>Std Dev</t>
  </si>
  <si>
    <t>Min</t>
  </si>
  <si>
    <t>unsuccessful compaigns</t>
  </si>
  <si>
    <t>successful compaigns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</si>
</sst>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19" fillId="0" borderId="0" xfId="0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table!PivotTable1</c:name>
    <c:fmtId val="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7-4500-AE91-A7C12A289FAB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7-4500-AE91-A7C12A289FAB}"/>
            </c:ext>
          </c:extLst>
        </c:ser>
        <c:ser>
          <c:idx val="2"/>
          <c:order val="2"/>
          <c:tx>
            <c:strRef>
              <c:f>'pivot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07-4500-AE91-A7C12A28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83007"/>
        <c:axId val="1916477247"/>
      </c:lineChart>
      <c:catAx>
        <c:axId val="191648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477247"/>
        <c:crosses val="autoZero"/>
        <c:auto val="1"/>
        <c:lblAlgn val="ctr"/>
        <c:lblOffset val="100"/>
        <c:noMultiLvlLbl val="0"/>
      </c:catAx>
      <c:valAx>
        <c:axId val="19164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483007"/>
        <c:crosses val="autoZero"/>
        <c:crossBetween val="between"/>
      </c:valAx>
      <c:spPr>
        <a:noFill/>
        <a:ln>
          <a:solidFill>
            <a:srgbClr val="C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4925273362274E-2"/>
          <c:y val="0.24822523695598805"/>
          <c:w val="0.95203815158423755"/>
          <c:h val="0.64026825728438086"/>
        </c:manualLayout>
      </c:layout>
      <c:lineChart>
        <c:grouping val="standard"/>
        <c:varyColors val="0"/>
        <c:ser>
          <c:idx val="4"/>
          <c:order val="4"/>
          <c:tx>
            <c:strRef>
              <c:f>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50000</c:v>
                </c:pt>
              </c:strCache>
            </c:strRef>
          </c:cat>
          <c:val>
            <c:numRef>
              <c:f>outcomes!$F$2:$F$15</c:f>
              <c:numCache>
                <c:formatCode>0%</c:formatCode>
                <c:ptCount val="14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B3-4A93-896C-A54CB9D96C4D}"/>
            </c:ext>
          </c:extLst>
        </c:ser>
        <c:ser>
          <c:idx val="5"/>
          <c:order val="5"/>
          <c:tx>
            <c:strRef>
              <c:f>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outcomes!$A$2:$A$15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50000</c:v>
                </c:pt>
              </c:strCache>
            </c:strRef>
          </c:cat>
          <c:val>
            <c:numRef>
              <c:f>outcomes!$G$2:$G$15</c:f>
              <c:numCache>
                <c:formatCode>0%</c:formatCode>
                <c:ptCount val="14"/>
                <c:pt idx="0">
                  <c:v>9.0909090909090912E-2</c:v>
                </c:pt>
                <c:pt idx="1">
                  <c:v>0.12063492063492064</c:v>
                </c:pt>
                <c:pt idx="2">
                  <c:v>0.4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0.42857142857142855</c:v>
                </c:pt>
                <c:pt idx="7">
                  <c:v>0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9.8360655737704927E-3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B3-4A93-896C-A54CB9D96C4D}"/>
            </c:ext>
          </c:extLst>
        </c:ser>
        <c:ser>
          <c:idx val="6"/>
          <c:order val="6"/>
          <c:tx>
            <c:strRef>
              <c:f>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outcomes!$A$2:$A$15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50000</c:v>
                </c:pt>
              </c:strCache>
            </c:strRef>
          </c:cat>
          <c:val>
            <c:numRef>
              <c:f>outcomes!$H$2:$H$15</c:f>
              <c:numCache>
                <c:formatCode>0%</c:formatCode>
                <c:ptCount val="14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B3-4A93-896C-A54CB9D96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79295"/>
        <c:axId val="4188080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outcomes!$B$1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outcomes!$A$2:$A$15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outcomes!$B$2:$B$15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36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B3-4A93-896C-A54CB9D96C4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21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6B3-4A93-896C-A54CB9D96C4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B3-4A93-896C-A54CB9D96C4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58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B3-4A93-896C-A54CB9D96C4D}"/>
                  </c:ext>
                </c:extLst>
              </c15:ser>
            </c15:filteredLineSeries>
          </c:ext>
        </c:extLst>
      </c:lineChart>
      <c:catAx>
        <c:axId val="41877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08095"/>
        <c:crosses val="autoZero"/>
        <c:auto val="1"/>
        <c:lblAlgn val="ctr"/>
        <c:lblOffset val="100"/>
        <c:noMultiLvlLbl val="0"/>
      </c:catAx>
      <c:valAx>
        <c:axId val="418808095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7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6-4145-8975-73715C7D6D1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6-4145-8975-73715C7D6D1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6-4145-8975-73715C7D6D1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66-4145-8975-73715C7D6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8341168"/>
        <c:axId val="1668335408"/>
      </c:barChart>
      <c:catAx>
        <c:axId val="166834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335408"/>
        <c:crosses val="autoZero"/>
        <c:auto val="1"/>
        <c:lblAlgn val="ctr"/>
        <c:lblOffset val="100"/>
        <c:noMultiLvlLbl val="0"/>
      </c:catAx>
      <c:valAx>
        <c:axId val="16683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34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[CrowdfundingBook.xlsx]category!PivotTable2</c:name>
    <c:fmtId val="1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0-4FF4-B52B-7FE2414F0F60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0-4FF4-B52B-7FE2414F0F60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0-4FF4-B52B-7FE2414F0F60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B0-4FF4-B52B-7FE2414F0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5076704"/>
        <c:axId val="461652783"/>
      </c:barChart>
      <c:catAx>
        <c:axId val="141507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52783"/>
        <c:crosses val="autoZero"/>
        <c:auto val="1"/>
        <c:lblAlgn val="ctr"/>
        <c:lblOffset val="100"/>
        <c:noMultiLvlLbl val="0"/>
      </c:catAx>
      <c:valAx>
        <c:axId val="46165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7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369570</xdr:colOff>
      <xdr:row>2</xdr:row>
      <xdr:rowOff>171450</xdr:rowOff>
    </xdr:from>
    <xdr:to>
      <xdr:col>12</xdr:col>
      <xdr:colOff>487680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0CC74-EBD5-3FEA-3146-B74C483F7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153797</xdr:rowOff>
    </xdr:from>
    <xdr:to>
      <xdr:col>12</xdr:col>
      <xdr:colOff>363523</xdr:colOff>
      <xdr:row>36</xdr:row>
      <xdr:rowOff>174771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10BF01-80DE-04F8-C9EB-3F215BAAF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651509</xdr:colOff>
      <xdr:row>3</xdr:row>
      <xdr:rowOff>107156</xdr:rowOff>
    </xdr:from>
    <xdr:to>
      <xdr:col>23</xdr:col>
      <xdr:colOff>95250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1CC99-91CA-4432-4BF4-BB553A10E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1</xdr:row>
      <xdr:rowOff>76200</xdr:rowOff>
    </xdr:from>
    <xdr:to>
      <xdr:col>24</xdr:col>
      <xdr:colOff>297180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49092-82C9-F626-A460-52931D57F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djellah agri" refreshedDate="45371.625590393516" createdVersion="8" refreshedVersion="8" minRefreshableVersion="3" recordCount="1001" xr:uid="{6CCFD413-0703-420B-8566-B1EAA65DD9F5}">
  <cacheSource type="worksheet">
    <worksheetSource ref="A1:C1048576" sheet="Sheet2"/>
  </cacheSource>
  <cacheFields count="3"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outcome" numFmtId="0">
      <sharedItems containsBlank="1" count="5">
        <s v="failed"/>
        <s v="successful"/>
        <s v="live"/>
        <s v="canceled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djellah agri" refreshedDate="45371.653563194443" createdVersion="8" refreshedVersion="8" minRefreshableVersion="3" recordCount="1001" xr:uid="{8A8A7982-FA46-421E-8F32-5DA1C3FE643B}">
  <cacheSource type="worksheet">
    <worksheetSource ref="A1:D1048576" sheet="sub category"/>
  </cacheSource>
  <cacheFields count="4"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 outcome" numFmtId="0">
      <sharedItems containsBlank="1" count="5">
        <s v="failed"/>
        <s v="successful"/>
        <s v="live"/>
        <s v="canceled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djellah agri" refreshedDate="45371.686668055554" createdVersion="8" refreshedVersion="8" minRefreshableVersion="3" recordCount="1000" xr:uid="{8EBD6240-A080-4BBF-B9E4-0AFBD3C40944}">
  <cacheSource type="worksheet">
    <worksheetSource ref="A1:C1001" sheet="Sheet2"/>
  </cacheSource>
  <cacheFields count="6"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outcome" numFmtId="0">
      <sharedItems count="4">
        <s v="failed"/>
        <s v="successful"/>
        <s v="live"/>
        <s v="canceled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5"/>
    </cacheField>
    <cacheField name="Months (Date Created Conversion)" numFmtId="0" databaseField="0">
      <fieldGroup base="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</r>
  <r>
    <x v="1"/>
    <x v="1"/>
    <x v="1"/>
  </r>
  <r>
    <x v="2"/>
    <x v="1"/>
    <x v="2"/>
  </r>
  <r>
    <x v="1"/>
    <x v="0"/>
    <x v="1"/>
  </r>
  <r>
    <x v="3"/>
    <x v="0"/>
    <x v="1"/>
  </r>
  <r>
    <x v="3"/>
    <x v="1"/>
    <x v="3"/>
  </r>
  <r>
    <x v="4"/>
    <x v="0"/>
    <x v="4"/>
  </r>
  <r>
    <x v="3"/>
    <x v="1"/>
    <x v="3"/>
  </r>
  <r>
    <x v="3"/>
    <x v="2"/>
    <x v="3"/>
  </r>
  <r>
    <x v="1"/>
    <x v="0"/>
    <x v="1"/>
  </r>
  <r>
    <x v="4"/>
    <x v="1"/>
    <x v="1"/>
  </r>
  <r>
    <x v="3"/>
    <x v="0"/>
    <x v="1"/>
  </r>
  <r>
    <x v="4"/>
    <x v="0"/>
    <x v="1"/>
  </r>
  <r>
    <x v="1"/>
    <x v="1"/>
    <x v="1"/>
  </r>
  <r>
    <x v="1"/>
    <x v="0"/>
    <x v="1"/>
  </r>
  <r>
    <x v="2"/>
    <x v="0"/>
    <x v="1"/>
  </r>
  <r>
    <x v="5"/>
    <x v="1"/>
    <x v="1"/>
  </r>
  <r>
    <x v="4"/>
    <x v="1"/>
    <x v="1"/>
  </r>
  <r>
    <x v="3"/>
    <x v="3"/>
    <x v="1"/>
  </r>
  <r>
    <x v="3"/>
    <x v="0"/>
    <x v="1"/>
  </r>
  <r>
    <x v="4"/>
    <x v="1"/>
    <x v="1"/>
  </r>
  <r>
    <x v="3"/>
    <x v="0"/>
    <x v="1"/>
  </r>
  <r>
    <x v="3"/>
    <x v="1"/>
    <x v="1"/>
  </r>
  <r>
    <x v="4"/>
    <x v="1"/>
    <x v="4"/>
  </r>
  <r>
    <x v="2"/>
    <x v="1"/>
    <x v="1"/>
  </r>
  <r>
    <x v="6"/>
    <x v="1"/>
    <x v="1"/>
  </r>
  <r>
    <x v="3"/>
    <x v="3"/>
    <x v="1"/>
  </r>
  <r>
    <x v="1"/>
    <x v="0"/>
    <x v="1"/>
  </r>
  <r>
    <x v="3"/>
    <x v="1"/>
    <x v="1"/>
  </r>
  <r>
    <x v="4"/>
    <x v="1"/>
    <x v="5"/>
  </r>
  <r>
    <x v="4"/>
    <x v="1"/>
    <x v="1"/>
  </r>
  <r>
    <x v="6"/>
    <x v="1"/>
    <x v="4"/>
  </r>
  <r>
    <x v="4"/>
    <x v="0"/>
    <x v="6"/>
  </r>
  <r>
    <x v="3"/>
    <x v="1"/>
    <x v="1"/>
  </r>
  <r>
    <x v="4"/>
    <x v="1"/>
    <x v="1"/>
  </r>
  <r>
    <x v="4"/>
    <x v="1"/>
    <x v="3"/>
  </r>
  <r>
    <x v="3"/>
    <x v="1"/>
    <x v="1"/>
  </r>
  <r>
    <x v="5"/>
    <x v="1"/>
    <x v="1"/>
  </r>
  <r>
    <x v="7"/>
    <x v="1"/>
    <x v="1"/>
  </r>
  <r>
    <x v="3"/>
    <x v="0"/>
    <x v="3"/>
  </r>
  <r>
    <x v="2"/>
    <x v="1"/>
    <x v="1"/>
  </r>
  <r>
    <x v="1"/>
    <x v="1"/>
    <x v="6"/>
  </r>
  <r>
    <x v="0"/>
    <x v="1"/>
    <x v="1"/>
  </r>
  <r>
    <x v="5"/>
    <x v="1"/>
    <x v="1"/>
  </r>
  <r>
    <x v="5"/>
    <x v="1"/>
    <x v="3"/>
  </r>
  <r>
    <x v="3"/>
    <x v="0"/>
    <x v="1"/>
  </r>
  <r>
    <x v="1"/>
    <x v="1"/>
    <x v="1"/>
  </r>
  <r>
    <x v="3"/>
    <x v="1"/>
    <x v="1"/>
  </r>
  <r>
    <x v="3"/>
    <x v="1"/>
    <x v="1"/>
  </r>
  <r>
    <x v="1"/>
    <x v="1"/>
    <x v="1"/>
  </r>
  <r>
    <x v="1"/>
    <x v="0"/>
    <x v="6"/>
  </r>
  <r>
    <x v="2"/>
    <x v="0"/>
    <x v="4"/>
  </r>
  <r>
    <x v="3"/>
    <x v="0"/>
    <x v="1"/>
  </r>
  <r>
    <x v="4"/>
    <x v="1"/>
    <x v="1"/>
  </r>
  <r>
    <x v="2"/>
    <x v="0"/>
    <x v="1"/>
  </r>
  <r>
    <x v="1"/>
    <x v="1"/>
    <x v="1"/>
  </r>
  <r>
    <x v="2"/>
    <x v="1"/>
    <x v="1"/>
  </r>
  <r>
    <x v="6"/>
    <x v="1"/>
    <x v="1"/>
  </r>
  <r>
    <x v="3"/>
    <x v="1"/>
    <x v="1"/>
  </r>
  <r>
    <x v="3"/>
    <x v="1"/>
    <x v="1"/>
  </r>
  <r>
    <x v="3"/>
    <x v="1"/>
    <x v="0"/>
  </r>
  <r>
    <x v="3"/>
    <x v="0"/>
    <x v="0"/>
  </r>
  <r>
    <x v="2"/>
    <x v="1"/>
    <x v="1"/>
  </r>
  <r>
    <x v="3"/>
    <x v="0"/>
    <x v="1"/>
  </r>
  <r>
    <x v="2"/>
    <x v="0"/>
    <x v="1"/>
  </r>
  <r>
    <x v="3"/>
    <x v="1"/>
    <x v="1"/>
  </r>
  <r>
    <x v="3"/>
    <x v="0"/>
    <x v="1"/>
  </r>
  <r>
    <x v="2"/>
    <x v="1"/>
    <x v="4"/>
  </r>
  <r>
    <x v="3"/>
    <x v="1"/>
    <x v="6"/>
  </r>
  <r>
    <x v="3"/>
    <x v="3"/>
    <x v="1"/>
  </r>
  <r>
    <x v="3"/>
    <x v="1"/>
    <x v="6"/>
  </r>
  <r>
    <x v="3"/>
    <x v="1"/>
    <x v="1"/>
  </r>
  <r>
    <x v="4"/>
    <x v="1"/>
    <x v="1"/>
  </r>
  <r>
    <x v="1"/>
    <x v="1"/>
    <x v="1"/>
  </r>
  <r>
    <x v="1"/>
    <x v="1"/>
    <x v="4"/>
  </r>
  <r>
    <x v="7"/>
    <x v="1"/>
    <x v="1"/>
  </r>
  <r>
    <x v="3"/>
    <x v="0"/>
    <x v="1"/>
  </r>
  <r>
    <x v="4"/>
    <x v="0"/>
    <x v="1"/>
  </r>
  <r>
    <x v="5"/>
    <x v="1"/>
    <x v="1"/>
  </r>
  <r>
    <x v="3"/>
    <x v="0"/>
    <x v="1"/>
  </r>
  <r>
    <x v="6"/>
    <x v="1"/>
    <x v="1"/>
  </r>
  <r>
    <x v="1"/>
    <x v="1"/>
    <x v="1"/>
  </r>
  <r>
    <x v="6"/>
    <x v="1"/>
    <x v="4"/>
  </r>
  <r>
    <x v="1"/>
    <x v="0"/>
    <x v="1"/>
  </r>
  <r>
    <x v="2"/>
    <x v="1"/>
    <x v="1"/>
  </r>
  <r>
    <x v="1"/>
    <x v="1"/>
    <x v="2"/>
  </r>
  <r>
    <x v="3"/>
    <x v="1"/>
    <x v="1"/>
  </r>
  <r>
    <x v="1"/>
    <x v="0"/>
    <x v="2"/>
  </r>
  <r>
    <x v="5"/>
    <x v="1"/>
    <x v="1"/>
  </r>
  <r>
    <x v="3"/>
    <x v="1"/>
    <x v="1"/>
  </r>
  <r>
    <x v="3"/>
    <x v="0"/>
    <x v="1"/>
  </r>
  <r>
    <x v="5"/>
    <x v="0"/>
    <x v="6"/>
  </r>
  <r>
    <x v="6"/>
    <x v="1"/>
    <x v="5"/>
  </r>
  <r>
    <x v="3"/>
    <x v="3"/>
    <x v="1"/>
  </r>
  <r>
    <x v="2"/>
    <x v="1"/>
    <x v="4"/>
  </r>
  <r>
    <x v="4"/>
    <x v="1"/>
    <x v="1"/>
  </r>
  <r>
    <x v="3"/>
    <x v="1"/>
    <x v="1"/>
  </r>
  <r>
    <x v="0"/>
    <x v="1"/>
    <x v="1"/>
  </r>
  <r>
    <x v="6"/>
    <x v="0"/>
    <x v="2"/>
  </r>
  <r>
    <x v="3"/>
    <x v="1"/>
    <x v="1"/>
  </r>
  <r>
    <x v="3"/>
    <x v="0"/>
    <x v="1"/>
  </r>
  <r>
    <x v="1"/>
    <x v="1"/>
    <x v="1"/>
  </r>
  <r>
    <x v="2"/>
    <x v="1"/>
    <x v="1"/>
  </r>
  <r>
    <x v="1"/>
    <x v="0"/>
    <x v="6"/>
  </r>
  <r>
    <x v="1"/>
    <x v="1"/>
    <x v="1"/>
  </r>
  <r>
    <x v="2"/>
    <x v="1"/>
    <x v="1"/>
  </r>
  <r>
    <x v="3"/>
    <x v="1"/>
    <x v="1"/>
  </r>
  <r>
    <x v="3"/>
    <x v="1"/>
    <x v="1"/>
  </r>
  <r>
    <x v="4"/>
    <x v="1"/>
    <x v="1"/>
  </r>
  <r>
    <x v="4"/>
    <x v="0"/>
    <x v="1"/>
  </r>
  <r>
    <x v="0"/>
    <x v="0"/>
    <x v="1"/>
  </r>
  <r>
    <x v="5"/>
    <x v="1"/>
    <x v="1"/>
  </r>
  <r>
    <x v="2"/>
    <x v="1"/>
    <x v="2"/>
  </r>
  <r>
    <x v="0"/>
    <x v="1"/>
    <x v="1"/>
  </r>
  <r>
    <x v="2"/>
    <x v="1"/>
    <x v="1"/>
  </r>
  <r>
    <x v="5"/>
    <x v="0"/>
    <x v="6"/>
  </r>
  <r>
    <x v="3"/>
    <x v="0"/>
    <x v="1"/>
  </r>
  <r>
    <x v="4"/>
    <x v="1"/>
    <x v="1"/>
  </r>
  <r>
    <x v="7"/>
    <x v="1"/>
    <x v="1"/>
  </r>
  <r>
    <x v="4"/>
    <x v="1"/>
    <x v="1"/>
  </r>
  <r>
    <x v="6"/>
    <x v="1"/>
    <x v="1"/>
  </r>
  <r>
    <x v="6"/>
    <x v="1"/>
    <x v="1"/>
  </r>
  <r>
    <x v="5"/>
    <x v="0"/>
    <x v="1"/>
  </r>
  <r>
    <x v="3"/>
    <x v="0"/>
    <x v="0"/>
  </r>
  <r>
    <x v="7"/>
    <x v="1"/>
    <x v="6"/>
  </r>
  <r>
    <x v="3"/>
    <x v="1"/>
    <x v="1"/>
  </r>
  <r>
    <x v="3"/>
    <x v="0"/>
    <x v="1"/>
  </r>
  <r>
    <x v="3"/>
    <x v="0"/>
    <x v="0"/>
  </r>
  <r>
    <x v="1"/>
    <x v="3"/>
    <x v="1"/>
  </r>
  <r>
    <x v="0"/>
    <x v="3"/>
    <x v="2"/>
  </r>
  <r>
    <x v="4"/>
    <x v="1"/>
    <x v="3"/>
  </r>
  <r>
    <x v="2"/>
    <x v="1"/>
    <x v="4"/>
  </r>
  <r>
    <x v="3"/>
    <x v="1"/>
    <x v="1"/>
  </r>
  <r>
    <x v="1"/>
    <x v="1"/>
    <x v="1"/>
  </r>
  <r>
    <x v="4"/>
    <x v="0"/>
    <x v="5"/>
  </r>
  <r>
    <x v="3"/>
    <x v="0"/>
    <x v="1"/>
  </r>
  <r>
    <x v="4"/>
    <x v="3"/>
    <x v="1"/>
  </r>
  <r>
    <x v="5"/>
    <x v="1"/>
    <x v="1"/>
  </r>
  <r>
    <x v="6"/>
    <x v="0"/>
    <x v="1"/>
  </r>
  <r>
    <x v="2"/>
    <x v="0"/>
    <x v="1"/>
  </r>
  <r>
    <x v="4"/>
    <x v="1"/>
    <x v="1"/>
  </r>
  <r>
    <x v="2"/>
    <x v="1"/>
    <x v="1"/>
  </r>
  <r>
    <x v="2"/>
    <x v="1"/>
    <x v="1"/>
  </r>
  <r>
    <x v="1"/>
    <x v="1"/>
    <x v="1"/>
  </r>
  <r>
    <x v="3"/>
    <x v="1"/>
    <x v="1"/>
  </r>
  <r>
    <x v="2"/>
    <x v="1"/>
    <x v="5"/>
  </r>
  <r>
    <x v="3"/>
    <x v="3"/>
    <x v="1"/>
  </r>
  <r>
    <x v="3"/>
    <x v="1"/>
    <x v="1"/>
  </r>
  <r>
    <x v="2"/>
    <x v="1"/>
    <x v="1"/>
  </r>
  <r>
    <x v="1"/>
    <x v="1"/>
    <x v="1"/>
  </r>
  <r>
    <x v="1"/>
    <x v="0"/>
    <x v="1"/>
  </r>
  <r>
    <x v="1"/>
    <x v="0"/>
    <x v="1"/>
  </r>
  <r>
    <x v="1"/>
    <x v="1"/>
    <x v="1"/>
  </r>
  <r>
    <x v="3"/>
    <x v="0"/>
    <x v="1"/>
  </r>
  <r>
    <x v="1"/>
    <x v="0"/>
    <x v="1"/>
  </r>
  <r>
    <x v="3"/>
    <x v="0"/>
    <x v="1"/>
  </r>
  <r>
    <x v="1"/>
    <x v="3"/>
    <x v="2"/>
  </r>
  <r>
    <x v="7"/>
    <x v="0"/>
    <x v="2"/>
  </r>
  <r>
    <x v="1"/>
    <x v="1"/>
    <x v="1"/>
  </r>
  <r>
    <x v="3"/>
    <x v="1"/>
    <x v="1"/>
  </r>
  <r>
    <x v="2"/>
    <x v="1"/>
    <x v="1"/>
  </r>
  <r>
    <x v="2"/>
    <x v="0"/>
    <x v="1"/>
  </r>
  <r>
    <x v="1"/>
    <x v="1"/>
    <x v="5"/>
  </r>
  <r>
    <x v="7"/>
    <x v="1"/>
    <x v="1"/>
  </r>
  <r>
    <x v="3"/>
    <x v="1"/>
    <x v="1"/>
  </r>
  <r>
    <x v="2"/>
    <x v="1"/>
    <x v="1"/>
  </r>
  <r>
    <x v="7"/>
    <x v="1"/>
    <x v="1"/>
  </r>
  <r>
    <x v="3"/>
    <x v="1"/>
    <x v="2"/>
  </r>
  <r>
    <x v="1"/>
    <x v="0"/>
    <x v="3"/>
  </r>
  <r>
    <x v="4"/>
    <x v="1"/>
    <x v="1"/>
  </r>
  <r>
    <x v="1"/>
    <x v="0"/>
    <x v="1"/>
  </r>
  <r>
    <x v="5"/>
    <x v="0"/>
    <x v="1"/>
  </r>
  <r>
    <x v="4"/>
    <x v="0"/>
    <x v="1"/>
  </r>
  <r>
    <x v="3"/>
    <x v="1"/>
    <x v="1"/>
  </r>
  <r>
    <x v="2"/>
    <x v="1"/>
    <x v="1"/>
  </r>
  <r>
    <x v="3"/>
    <x v="0"/>
    <x v="1"/>
  </r>
  <r>
    <x v="3"/>
    <x v="0"/>
    <x v="1"/>
  </r>
  <r>
    <x v="3"/>
    <x v="1"/>
    <x v="1"/>
  </r>
  <r>
    <x v="0"/>
    <x v="0"/>
    <x v="1"/>
  </r>
  <r>
    <x v="3"/>
    <x v="1"/>
    <x v="0"/>
  </r>
  <r>
    <x v="2"/>
    <x v="1"/>
    <x v="2"/>
  </r>
  <r>
    <x v="2"/>
    <x v="0"/>
    <x v="1"/>
  </r>
  <r>
    <x v="3"/>
    <x v="1"/>
    <x v="3"/>
  </r>
  <r>
    <x v="1"/>
    <x v="0"/>
    <x v="0"/>
  </r>
  <r>
    <x v="3"/>
    <x v="1"/>
    <x v="1"/>
  </r>
  <r>
    <x v="4"/>
    <x v="0"/>
    <x v="1"/>
  </r>
  <r>
    <x v="3"/>
    <x v="0"/>
    <x v="1"/>
  </r>
  <r>
    <x v="4"/>
    <x v="1"/>
    <x v="0"/>
  </r>
  <r>
    <x v="3"/>
    <x v="0"/>
    <x v="6"/>
  </r>
  <r>
    <x v="3"/>
    <x v="3"/>
    <x v="1"/>
  </r>
  <r>
    <x v="3"/>
    <x v="0"/>
    <x v="1"/>
  </r>
  <r>
    <x v="3"/>
    <x v="0"/>
    <x v="6"/>
  </r>
  <r>
    <x v="1"/>
    <x v="0"/>
    <x v="1"/>
  </r>
  <r>
    <x v="1"/>
    <x v="0"/>
    <x v="1"/>
  </r>
  <r>
    <x v="1"/>
    <x v="1"/>
    <x v="1"/>
  </r>
  <r>
    <x v="1"/>
    <x v="1"/>
    <x v="1"/>
  </r>
  <r>
    <x v="2"/>
    <x v="0"/>
    <x v="3"/>
  </r>
  <r>
    <x v="4"/>
    <x v="1"/>
    <x v="1"/>
  </r>
  <r>
    <x v="1"/>
    <x v="0"/>
    <x v="1"/>
  </r>
  <r>
    <x v="1"/>
    <x v="0"/>
    <x v="1"/>
  </r>
  <r>
    <x v="3"/>
    <x v="0"/>
    <x v="0"/>
  </r>
  <r>
    <x v="2"/>
    <x v="1"/>
    <x v="1"/>
  </r>
  <r>
    <x v="0"/>
    <x v="3"/>
    <x v="1"/>
  </r>
  <r>
    <x v="3"/>
    <x v="1"/>
    <x v="2"/>
  </r>
  <r>
    <x v="1"/>
    <x v="0"/>
    <x v="1"/>
  </r>
  <r>
    <x v="3"/>
    <x v="1"/>
    <x v="1"/>
  </r>
  <r>
    <x v="5"/>
    <x v="3"/>
    <x v="1"/>
  </r>
  <r>
    <x v="1"/>
    <x v="1"/>
    <x v="1"/>
  </r>
  <r>
    <x v="4"/>
    <x v="1"/>
    <x v="1"/>
  </r>
  <r>
    <x v="4"/>
    <x v="2"/>
    <x v="2"/>
  </r>
  <r>
    <x v="4"/>
    <x v="0"/>
    <x v="3"/>
  </r>
  <r>
    <x v="3"/>
    <x v="0"/>
    <x v="1"/>
  </r>
  <r>
    <x v="3"/>
    <x v="1"/>
    <x v="1"/>
  </r>
  <r>
    <x v="1"/>
    <x v="1"/>
    <x v="1"/>
  </r>
  <r>
    <x v="1"/>
    <x v="1"/>
    <x v="1"/>
  </r>
  <r>
    <x v="3"/>
    <x v="0"/>
    <x v="1"/>
  </r>
  <r>
    <x v="3"/>
    <x v="1"/>
    <x v="1"/>
  </r>
  <r>
    <x v="4"/>
    <x v="0"/>
    <x v="1"/>
  </r>
  <r>
    <x v="4"/>
    <x v="1"/>
    <x v="4"/>
  </r>
  <r>
    <x v="4"/>
    <x v="1"/>
    <x v="1"/>
  </r>
  <r>
    <x v="3"/>
    <x v="0"/>
    <x v="1"/>
  </r>
  <r>
    <x v="0"/>
    <x v="0"/>
    <x v="1"/>
  </r>
  <r>
    <x v="7"/>
    <x v="1"/>
    <x v="1"/>
  </r>
  <r>
    <x v="3"/>
    <x v="0"/>
    <x v="1"/>
  </r>
  <r>
    <x v="4"/>
    <x v="1"/>
    <x v="1"/>
  </r>
  <r>
    <x v="1"/>
    <x v="1"/>
    <x v="1"/>
  </r>
  <r>
    <x v="7"/>
    <x v="1"/>
    <x v="1"/>
  </r>
  <r>
    <x v="6"/>
    <x v="1"/>
    <x v="1"/>
  </r>
  <r>
    <x v="4"/>
    <x v="1"/>
    <x v="1"/>
  </r>
  <r>
    <x v="6"/>
    <x v="1"/>
    <x v="1"/>
  </r>
  <r>
    <x v="6"/>
    <x v="1"/>
    <x v="1"/>
  </r>
  <r>
    <x v="3"/>
    <x v="3"/>
    <x v="1"/>
  </r>
  <r>
    <x v="3"/>
    <x v="1"/>
    <x v="1"/>
  </r>
  <r>
    <x v="4"/>
    <x v="1"/>
    <x v="1"/>
  </r>
  <r>
    <x v="6"/>
    <x v="1"/>
    <x v="6"/>
  </r>
  <r>
    <x v="4"/>
    <x v="0"/>
    <x v="1"/>
  </r>
  <r>
    <x v="1"/>
    <x v="0"/>
    <x v="2"/>
  </r>
  <r>
    <x v="4"/>
    <x v="1"/>
    <x v="1"/>
  </r>
  <r>
    <x v="3"/>
    <x v="1"/>
    <x v="3"/>
  </r>
  <r>
    <x v="2"/>
    <x v="0"/>
    <x v="1"/>
  </r>
  <r>
    <x v="3"/>
    <x v="1"/>
    <x v="1"/>
  </r>
  <r>
    <x v="5"/>
    <x v="1"/>
    <x v="2"/>
  </r>
  <r>
    <x v="1"/>
    <x v="1"/>
    <x v="1"/>
  </r>
  <r>
    <x v="3"/>
    <x v="1"/>
    <x v="1"/>
  </r>
  <r>
    <x v="3"/>
    <x v="1"/>
    <x v="1"/>
  </r>
  <r>
    <x v="3"/>
    <x v="1"/>
    <x v="1"/>
  </r>
  <r>
    <x v="2"/>
    <x v="1"/>
    <x v="1"/>
  </r>
  <r>
    <x v="5"/>
    <x v="1"/>
    <x v="1"/>
  </r>
  <r>
    <x v="6"/>
    <x v="1"/>
    <x v="2"/>
  </r>
  <r>
    <x v="5"/>
    <x v="1"/>
    <x v="1"/>
  </r>
  <r>
    <x v="1"/>
    <x v="0"/>
    <x v="1"/>
  </r>
  <r>
    <x v="3"/>
    <x v="0"/>
    <x v="1"/>
  </r>
  <r>
    <x v="3"/>
    <x v="1"/>
    <x v="1"/>
  </r>
  <r>
    <x v="4"/>
    <x v="0"/>
    <x v="0"/>
  </r>
  <r>
    <x v="5"/>
    <x v="1"/>
    <x v="1"/>
  </r>
  <r>
    <x v="1"/>
    <x v="1"/>
    <x v="1"/>
  </r>
  <r>
    <x v="1"/>
    <x v="0"/>
    <x v="4"/>
  </r>
  <r>
    <x v="3"/>
    <x v="1"/>
    <x v="1"/>
  </r>
  <r>
    <x v="3"/>
    <x v="1"/>
    <x v="1"/>
  </r>
  <r>
    <x v="7"/>
    <x v="1"/>
    <x v="1"/>
  </r>
  <r>
    <x v="1"/>
    <x v="1"/>
    <x v="1"/>
  </r>
  <r>
    <x v="1"/>
    <x v="0"/>
    <x v="1"/>
  </r>
  <r>
    <x v="1"/>
    <x v="1"/>
    <x v="1"/>
  </r>
  <r>
    <x v="7"/>
    <x v="1"/>
    <x v="1"/>
  </r>
  <r>
    <x v="3"/>
    <x v="1"/>
    <x v="1"/>
  </r>
  <r>
    <x v="3"/>
    <x v="1"/>
    <x v="1"/>
  </r>
  <r>
    <x v="1"/>
    <x v="0"/>
    <x v="6"/>
  </r>
  <r>
    <x v="3"/>
    <x v="1"/>
    <x v="2"/>
  </r>
  <r>
    <x v="4"/>
    <x v="1"/>
    <x v="1"/>
  </r>
  <r>
    <x v="4"/>
    <x v="1"/>
    <x v="1"/>
  </r>
  <r>
    <x v="6"/>
    <x v="3"/>
    <x v="1"/>
  </r>
  <r>
    <x v="7"/>
    <x v="2"/>
    <x v="1"/>
  </r>
  <r>
    <x v="3"/>
    <x v="1"/>
    <x v="1"/>
  </r>
  <r>
    <x v="3"/>
    <x v="1"/>
    <x v="0"/>
  </r>
  <r>
    <x v="3"/>
    <x v="0"/>
    <x v="1"/>
  </r>
  <r>
    <x v="5"/>
    <x v="1"/>
    <x v="1"/>
  </r>
  <r>
    <x v="6"/>
    <x v="0"/>
    <x v="1"/>
  </r>
  <r>
    <x v="3"/>
    <x v="1"/>
    <x v="1"/>
  </r>
  <r>
    <x v="2"/>
    <x v="1"/>
    <x v="1"/>
  </r>
  <r>
    <x v="3"/>
    <x v="1"/>
    <x v="1"/>
  </r>
  <r>
    <x v="4"/>
    <x v="1"/>
    <x v="1"/>
  </r>
  <r>
    <x v="3"/>
    <x v="0"/>
    <x v="1"/>
  </r>
  <r>
    <x v="4"/>
    <x v="1"/>
    <x v="1"/>
  </r>
  <r>
    <x v="1"/>
    <x v="0"/>
    <x v="3"/>
  </r>
  <r>
    <x v="2"/>
    <x v="0"/>
    <x v="1"/>
  </r>
  <r>
    <x v="3"/>
    <x v="1"/>
    <x v="1"/>
  </r>
  <r>
    <x v="3"/>
    <x v="3"/>
    <x v="1"/>
  </r>
  <r>
    <x v="1"/>
    <x v="1"/>
    <x v="1"/>
  </r>
  <r>
    <x v="1"/>
    <x v="0"/>
    <x v="3"/>
  </r>
  <r>
    <x v="3"/>
    <x v="1"/>
    <x v="0"/>
  </r>
  <r>
    <x v="4"/>
    <x v="0"/>
    <x v="1"/>
  </r>
  <r>
    <x v="2"/>
    <x v="1"/>
    <x v="1"/>
  </r>
  <r>
    <x v="0"/>
    <x v="0"/>
    <x v="1"/>
  </r>
  <r>
    <x v="3"/>
    <x v="3"/>
    <x v="6"/>
  </r>
  <r>
    <x v="3"/>
    <x v="1"/>
    <x v="1"/>
  </r>
  <r>
    <x v="3"/>
    <x v="0"/>
    <x v="5"/>
  </r>
  <r>
    <x v="3"/>
    <x v="0"/>
    <x v="2"/>
  </r>
  <r>
    <x v="3"/>
    <x v="0"/>
    <x v="2"/>
  </r>
  <r>
    <x v="1"/>
    <x v="1"/>
    <x v="1"/>
  </r>
  <r>
    <x v="0"/>
    <x v="0"/>
    <x v="1"/>
  </r>
  <r>
    <x v="5"/>
    <x v="0"/>
    <x v="3"/>
  </r>
  <r>
    <x v="4"/>
    <x v="1"/>
    <x v="1"/>
  </r>
  <r>
    <x v="3"/>
    <x v="0"/>
    <x v="1"/>
  </r>
  <r>
    <x v="1"/>
    <x v="0"/>
    <x v="1"/>
  </r>
  <r>
    <x v="4"/>
    <x v="1"/>
    <x v="1"/>
  </r>
  <r>
    <x v="3"/>
    <x v="1"/>
    <x v="1"/>
  </r>
  <r>
    <x v="3"/>
    <x v="0"/>
    <x v="1"/>
  </r>
  <r>
    <x v="5"/>
    <x v="1"/>
    <x v="3"/>
  </r>
  <r>
    <x v="3"/>
    <x v="0"/>
    <x v="1"/>
  </r>
  <r>
    <x v="1"/>
    <x v="3"/>
    <x v="1"/>
  </r>
  <r>
    <x v="6"/>
    <x v="0"/>
    <x v="1"/>
  </r>
  <r>
    <x v="3"/>
    <x v="1"/>
    <x v="1"/>
  </r>
  <r>
    <x v="3"/>
    <x v="1"/>
    <x v="1"/>
  </r>
  <r>
    <x v="1"/>
    <x v="1"/>
    <x v="1"/>
  </r>
  <r>
    <x v="4"/>
    <x v="1"/>
    <x v="1"/>
  </r>
  <r>
    <x v="3"/>
    <x v="0"/>
    <x v="1"/>
  </r>
  <r>
    <x v="0"/>
    <x v="0"/>
    <x v="6"/>
  </r>
  <r>
    <x v="3"/>
    <x v="0"/>
    <x v="1"/>
  </r>
  <r>
    <x v="1"/>
    <x v="0"/>
    <x v="1"/>
  </r>
  <r>
    <x v="2"/>
    <x v="3"/>
    <x v="1"/>
  </r>
  <r>
    <x v="5"/>
    <x v="0"/>
    <x v="1"/>
  </r>
  <r>
    <x v="4"/>
    <x v="0"/>
    <x v="1"/>
  </r>
  <r>
    <x v="3"/>
    <x v="1"/>
    <x v="1"/>
  </r>
  <r>
    <x v="4"/>
    <x v="0"/>
    <x v="4"/>
  </r>
  <r>
    <x v="3"/>
    <x v="1"/>
    <x v="1"/>
  </r>
  <r>
    <x v="3"/>
    <x v="0"/>
    <x v="1"/>
  </r>
  <r>
    <x v="4"/>
    <x v="0"/>
    <x v="1"/>
  </r>
  <r>
    <x v="3"/>
    <x v="0"/>
    <x v="1"/>
  </r>
  <r>
    <x v="1"/>
    <x v="1"/>
    <x v="1"/>
  </r>
  <r>
    <x v="6"/>
    <x v="2"/>
    <x v="1"/>
  </r>
  <r>
    <x v="4"/>
    <x v="1"/>
    <x v="4"/>
  </r>
  <r>
    <x v="0"/>
    <x v="1"/>
    <x v="1"/>
  </r>
  <r>
    <x v="2"/>
    <x v="1"/>
    <x v="1"/>
  </r>
  <r>
    <x v="3"/>
    <x v="1"/>
    <x v="1"/>
  </r>
  <r>
    <x v="1"/>
    <x v="1"/>
    <x v="1"/>
  </r>
  <r>
    <x v="1"/>
    <x v="1"/>
    <x v="1"/>
  </r>
  <r>
    <x v="1"/>
    <x v="0"/>
    <x v="1"/>
  </r>
  <r>
    <x v="3"/>
    <x v="1"/>
    <x v="1"/>
  </r>
  <r>
    <x v="3"/>
    <x v="1"/>
    <x v="1"/>
  </r>
  <r>
    <x v="3"/>
    <x v="3"/>
    <x v="0"/>
  </r>
  <r>
    <x v="7"/>
    <x v="0"/>
    <x v="1"/>
  </r>
  <r>
    <x v="1"/>
    <x v="0"/>
    <x v="1"/>
  </r>
  <r>
    <x v="3"/>
    <x v="0"/>
    <x v="1"/>
  </r>
  <r>
    <x v="3"/>
    <x v="0"/>
    <x v="1"/>
  </r>
  <r>
    <x v="6"/>
    <x v="0"/>
    <x v="1"/>
  </r>
  <r>
    <x v="4"/>
    <x v="0"/>
    <x v="4"/>
  </r>
  <r>
    <x v="1"/>
    <x v="0"/>
    <x v="1"/>
  </r>
  <r>
    <x v="2"/>
    <x v="1"/>
    <x v="1"/>
  </r>
  <r>
    <x v="0"/>
    <x v="0"/>
    <x v="1"/>
  </r>
  <r>
    <x v="3"/>
    <x v="0"/>
    <x v="1"/>
  </r>
  <r>
    <x v="1"/>
    <x v="0"/>
    <x v="1"/>
  </r>
  <r>
    <x v="1"/>
    <x v="1"/>
    <x v="1"/>
  </r>
  <r>
    <x v="3"/>
    <x v="0"/>
    <x v="0"/>
  </r>
  <r>
    <x v="3"/>
    <x v="1"/>
    <x v="1"/>
  </r>
  <r>
    <x v="4"/>
    <x v="1"/>
    <x v="3"/>
  </r>
  <r>
    <x v="2"/>
    <x v="2"/>
    <x v="1"/>
  </r>
  <r>
    <x v="3"/>
    <x v="0"/>
    <x v="6"/>
  </r>
  <r>
    <x v="6"/>
    <x v="1"/>
    <x v="1"/>
  </r>
  <r>
    <x v="7"/>
    <x v="0"/>
    <x v="0"/>
  </r>
  <r>
    <x v="4"/>
    <x v="1"/>
    <x v="1"/>
  </r>
  <r>
    <x v="3"/>
    <x v="1"/>
    <x v="4"/>
  </r>
  <r>
    <x v="3"/>
    <x v="1"/>
    <x v="1"/>
  </r>
  <r>
    <x v="1"/>
    <x v="1"/>
    <x v="1"/>
  </r>
  <r>
    <x v="1"/>
    <x v="1"/>
    <x v="1"/>
  </r>
  <r>
    <x v="1"/>
    <x v="1"/>
    <x v="1"/>
  </r>
  <r>
    <x v="3"/>
    <x v="1"/>
    <x v="2"/>
  </r>
  <r>
    <x v="3"/>
    <x v="1"/>
    <x v="1"/>
  </r>
  <r>
    <x v="3"/>
    <x v="0"/>
    <x v="1"/>
  </r>
  <r>
    <x v="4"/>
    <x v="1"/>
    <x v="4"/>
  </r>
  <r>
    <x v="4"/>
    <x v="1"/>
    <x v="1"/>
  </r>
  <r>
    <x v="3"/>
    <x v="1"/>
    <x v="1"/>
  </r>
  <r>
    <x v="3"/>
    <x v="0"/>
    <x v="1"/>
  </r>
  <r>
    <x v="4"/>
    <x v="1"/>
    <x v="1"/>
  </r>
  <r>
    <x v="3"/>
    <x v="1"/>
    <x v="1"/>
  </r>
  <r>
    <x v="4"/>
    <x v="0"/>
    <x v="1"/>
  </r>
  <r>
    <x v="1"/>
    <x v="0"/>
    <x v="1"/>
  </r>
  <r>
    <x v="1"/>
    <x v="1"/>
    <x v="1"/>
  </r>
  <r>
    <x v="3"/>
    <x v="0"/>
    <x v="1"/>
  </r>
  <r>
    <x v="4"/>
    <x v="0"/>
    <x v="1"/>
  </r>
  <r>
    <x v="3"/>
    <x v="0"/>
    <x v="4"/>
  </r>
  <r>
    <x v="3"/>
    <x v="1"/>
    <x v="1"/>
  </r>
  <r>
    <x v="3"/>
    <x v="1"/>
    <x v="1"/>
  </r>
  <r>
    <x v="7"/>
    <x v="0"/>
    <x v="1"/>
  </r>
  <r>
    <x v="0"/>
    <x v="1"/>
    <x v="1"/>
  </r>
  <r>
    <x v="4"/>
    <x v="1"/>
    <x v="1"/>
  </r>
  <r>
    <x v="5"/>
    <x v="1"/>
    <x v="1"/>
  </r>
  <r>
    <x v="3"/>
    <x v="0"/>
    <x v="1"/>
  </r>
  <r>
    <x v="2"/>
    <x v="0"/>
    <x v="1"/>
  </r>
  <r>
    <x v="1"/>
    <x v="3"/>
    <x v="5"/>
  </r>
  <r>
    <x v="3"/>
    <x v="1"/>
    <x v="1"/>
  </r>
  <r>
    <x v="7"/>
    <x v="1"/>
    <x v="1"/>
  </r>
  <r>
    <x v="5"/>
    <x v="0"/>
    <x v="1"/>
  </r>
  <r>
    <x v="2"/>
    <x v="0"/>
    <x v="1"/>
  </r>
  <r>
    <x v="1"/>
    <x v="1"/>
    <x v="0"/>
  </r>
  <r>
    <x v="4"/>
    <x v="1"/>
    <x v="1"/>
  </r>
  <r>
    <x v="3"/>
    <x v="1"/>
    <x v="1"/>
  </r>
  <r>
    <x v="4"/>
    <x v="1"/>
    <x v="2"/>
  </r>
  <r>
    <x v="1"/>
    <x v="1"/>
    <x v="1"/>
  </r>
  <r>
    <x v="4"/>
    <x v="1"/>
    <x v="6"/>
  </r>
  <r>
    <x v="1"/>
    <x v="0"/>
    <x v="1"/>
  </r>
  <r>
    <x v="7"/>
    <x v="0"/>
    <x v="1"/>
  </r>
  <r>
    <x v="3"/>
    <x v="1"/>
    <x v="1"/>
  </r>
  <r>
    <x v="4"/>
    <x v="0"/>
    <x v="1"/>
  </r>
  <r>
    <x v="3"/>
    <x v="0"/>
    <x v="0"/>
  </r>
  <r>
    <x v="3"/>
    <x v="1"/>
    <x v="1"/>
  </r>
  <r>
    <x v="3"/>
    <x v="0"/>
    <x v="1"/>
  </r>
  <r>
    <x v="4"/>
    <x v="1"/>
    <x v="1"/>
  </r>
  <r>
    <x v="3"/>
    <x v="1"/>
    <x v="3"/>
  </r>
  <r>
    <x v="4"/>
    <x v="1"/>
    <x v="0"/>
  </r>
  <r>
    <x v="1"/>
    <x v="0"/>
    <x v="1"/>
  </r>
  <r>
    <x v="6"/>
    <x v="2"/>
    <x v="1"/>
  </r>
  <r>
    <x v="3"/>
    <x v="1"/>
    <x v="1"/>
  </r>
  <r>
    <x v="5"/>
    <x v="1"/>
    <x v="1"/>
  </r>
  <r>
    <x v="4"/>
    <x v="2"/>
    <x v="1"/>
  </r>
  <r>
    <x v="0"/>
    <x v="0"/>
    <x v="1"/>
  </r>
  <r>
    <x v="3"/>
    <x v="0"/>
    <x v="1"/>
  </r>
  <r>
    <x v="4"/>
    <x v="0"/>
    <x v="1"/>
  </r>
  <r>
    <x v="3"/>
    <x v="0"/>
    <x v="1"/>
  </r>
  <r>
    <x v="4"/>
    <x v="0"/>
    <x v="0"/>
  </r>
  <r>
    <x v="2"/>
    <x v="1"/>
    <x v="1"/>
  </r>
  <r>
    <x v="3"/>
    <x v="1"/>
    <x v="1"/>
  </r>
  <r>
    <x v="2"/>
    <x v="0"/>
    <x v="1"/>
  </r>
  <r>
    <x v="3"/>
    <x v="1"/>
    <x v="1"/>
  </r>
  <r>
    <x v="0"/>
    <x v="0"/>
    <x v="1"/>
  </r>
  <r>
    <x v="1"/>
    <x v="0"/>
    <x v="1"/>
  </r>
  <r>
    <x v="7"/>
    <x v="1"/>
    <x v="1"/>
  </r>
  <r>
    <x v="3"/>
    <x v="1"/>
    <x v="1"/>
  </r>
  <r>
    <x v="3"/>
    <x v="1"/>
    <x v="1"/>
  </r>
  <r>
    <x v="4"/>
    <x v="0"/>
    <x v="1"/>
  </r>
  <r>
    <x v="7"/>
    <x v="3"/>
    <x v="1"/>
  </r>
  <r>
    <x v="3"/>
    <x v="0"/>
    <x v="1"/>
  </r>
  <r>
    <x v="3"/>
    <x v="1"/>
    <x v="1"/>
  </r>
  <r>
    <x v="3"/>
    <x v="0"/>
    <x v="1"/>
  </r>
  <r>
    <x v="4"/>
    <x v="0"/>
    <x v="1"/>
  </r>
  <r>
    <x v="3"/>
    <x v="3"/>
    <x v="0"/>
  </r>
  <r>
    <x v="3"/>
    <x v="1"/>
    <x v="6"/>
  </r>
  <r>
    <x v="1"/>
    <x v="1"/>
    <x v="1"/>
  </r>
  <r>
    <x v="4"/>
    <x v="1"/>
    <x v="1"/>
  </r>
  <r>
    <x v="3"/>
    <x v="1"/>
    <x v="1"/>
  </r>
  <r>
    <x v="4"/>
    <x v="1"/>
    <x v="1"/>
  </r>
  <r>
    <x v="4"/>
    <x v="1"/>
    <x v="1"/>
  </r>
  <r>
    <x v="2"/>
    <x v="0"/>
    <x v="1"/>
  </r>
  <r>
    <x v="3"/>
    <x v="1"/>
    <x v="6"/>
  </r>
  <r>
    <x v="3"/>
    <x v="3"/>
    <x v="1"/>
  </r>
  <r>
    <x v="1"/>
    <x v="1"/>
    <x v="1"/>
  </r>
  <r>
    <x v="3"/>
    <x v="1"/>
    <x v="1"/>
  </r>
  <r>
    <x v="2"/>
    <x v="0"/>
    <x v="1"/>
  </r>
  <r>
    <x v="4"/>
    <x v="3"/>
    <x v="4"/>
  </r>
  <r>
    <x v="6"/>
    <x v="0"/>
    <x v="1"/>
  </r>
  <r>
    <x v="6"/>
    <x v="1"/>
    <x v="3"/>
  </r>
  <r>
    <x v="4"/>
    <x v="0"/>
    <x v="0"/>
  </r>
  <r>
    <x v="1"/>
    <x v="1"/>
    <x v="1"/>
  </r>
  <r>
    <x v="4"/>
    <x v="0"/>
    <x v="1"/>
  </r>
  <r>
    <x v="4"/>
    <x v="0"/>
    <x v="1"/>
  </r>
  <r>
    <x v="4"/>
    <x v="0"/>
    <x v="1"/>
  </r>
  <r>
    <x v="3"/>
    <x v="1"/>
    <x v="1"/>
  </r>
  <r>
    <x v="1"/>
    <x v="1"/>
    <x v="1"/>
  </r>
  <r>
    <x v="3"/>
    <x v="0"/>
    <x v="1"/>
  </r>
  <r>
    <x v="3"/>
    <x v="1"/>
    <x v="1"/>
  </r>
  <r>
    <x v="4"/>
    <x v="0"/>
    <x v="1"/>
  </r>
  <r>
    <x v="3"/>
    <x v="1"/>
    <x v="1"/>
  </r>
  <r>
    <x v="4"/>
    <x v="1"/>
    <x v="1"/>
  </r>
  <r>
    <x v="6"/>
    <x v="0"/>
    <x v="1"/>
  </r>
  <r>
    <x v="4"/>
    <x v="1"/>
    <x v="1"/>
  </r>
  <r>
    <x v="3"/>
    <x v="1"/>
    <x v="1"/>
  </r>
  <r>
    <x v="5"/>
    <x v="1"/>
    <x v="1"/>
  </r>
  <r>
    <x v="2"/>
    <x v="1"/>
    <x v="1"/>
  </r>
  <r>
    <x v="2"/>
    <x v="1"/>
    <x v="0"/>
  </r>
  <r>
    <x v="3"/>
    <x v="0"/>
    <x v="1"/>
  </r>
  <r>
    <x v="4"/>
    <x v="1"/>
    <x v="1"/>
  </r>
  <r>
    <x v="2"/>
    <x v="1"/>
    <x v="1"/>
  </r>
  <r>
    <x v="0"/>
    <x v="1"/>
    <x v="4"/>
  </r>
  <r>
    <x v="1"/>
    <x v="0"/>
    <x v="1"/>
  </r>
  <r>
    <x v="1"/>
    <x v="1"/>
    <x v="1"/>
  </r>
  <r>
    <x v="4"/>
    <x v="1"/>
    <x v="1"/>
  </r>
  <r>
    <x v="5"/>
    <x v="1"/>
    <x v="1"/>
  </r>
  <r>
    <x v="5"/>
    <x v="0"/>
    <x v="1"/>
  </r>
  <r>
    <x v="4"/>
    <x v="0"/>
    <x v="1"/>
  </r>
  <r>
    <x v="2"/>
    <x v="1"/>
    <x v="1"/>
  </r>
  <r>
    <x v="0"/>
    <x v="1"/>
    <x v="4"/>
  </r>
  <r>
    <x v="7"/>
    <x v="1"/>
    <x v="1"/>
  </r>
  <r>
    <x v="3"/>
    <x v="0"/>
    <x v="1"/>
  </r>
  <r>
    <x v="5"/>
    <x v="0"/>
    <x v="1"/>
  </r>
  <r>
    <x v="3"/>
    <x v="0"/>
    <x v="1"/>
  </r>
  <r>
    <x v="0"/>
    <x v="1"/>
    <x v="4"/>
  </r>
  <r>
    <x v="3"/>
    <x v="0"/>
    <x v="4"/>
  </r>
  <r>
    <x v="5"/>
    <x v="0"/>
    <x v="4"/>
  </r>
  <r>
    <x v="3"/>
    <x v="1"/>
    <x v="1"/>
  </r>
  <r>
    <x v="3"/>
    <x v="1"/>
    <x v="1"/>
  </r>
  <r>
    <x v="2"/>
    <x v="1"/>
    <x v="6"/>
  </r>
  <r>
    <x v="8"/>
    <x v="1"/>
    <x v="1"/>
  </r>
  <r>
    <x v="0"/>
    <x v="1"/>
    <x v="1"/>
  </r>
  <r>
    <x v="4"/>
    <x v="3"/>
    <x v="1"/>
  </r>
  <r>
    <x v="7"/>
    <x v="1"/>
    <x v="1"/>
  </r>
  <r>
    <x v="2"/>
    <x v="1"/>
    <x v="1"/>
  </r>
  <r>
    <x v="3"/>
    <x v="1"/>
    <x v="3"/>
  </r>
  <r>
    <x v="4"/>
    <x v="0"/>
    <x v="1"/>
  </r>
  <r>
    <x v="2"/>
    <x v="0"/>
    <x v="1"/>
  </r>
  <r>
    <x v="2"/>
    <x v="0"/>
    <x v="3"/>
  </r>
  <r>
    <x v="4"/>
    <x v="0"/>
    <x v="1"/>
  </r>
  <r>
    <x v="3"/>
    <x v="0"/>
    <x v="1"/>
  </r>
  <r>
    <x v="4"/>
    <x v="0"/>
    <x v="1"/>
  </r>
  <r>
    <x v="6"/>
    <x v="1"/>
    <x v="2"/>
  </r>
  <r>
    <x v="4"/>
    <x v="1"/>
    <x v="1"/>
  </r>
  <r>
    <x v="1"/>
    <x v="0"/>
    <x v="6"/>
  </r>
  <r>
    <x v="5"/>
    <x v="0"/>
    <x v="1"/>
  </r>
  <r>
    <x v="3"/>
    <x v="1"/>
    <x v="1"/>
  </r>
  <r>
    <x v="2"/>
    <x v="0"/>
    <x v="1"/>
  </r>
  <r>
    <x v="3"/>
    <x v="1"/>
    <x v="1"/>
  </r>
  <r>
    <x v="3"/>
    <x v="0"/>
    <x v="1"/>
  </r>
  <r>
    <x v="4"/>
    <x v="1"/>
    <x v="2"/>
  </r>
  <r>
    <x v="3"/>
    <x v="0"/>
    <x v="1"/>
  </r>
  <r>
    <x v="6"/>
    <x v="1"/>
    <x v="1"/>
  </r>
  <r>
    <x v="4"/>
    <x v="3"/>
    <x v="1"/>
  </r>
  <r>
    <x v="1"/>
    <x v="3"/>
    <x v="5"/>
  </r>
  <r>
    <x v="3"/>
    <x v="0"/>
    <x v="0"/>
  </r>
  <r>
    <x v="5"/>
    <x v="0"/>
    <x v="1"/>
  </r>
  <r>
    <x v="0"/>
    <x v="1"/>
    <x v="1"/>
  </r>
  <r>
    <x v="4"/>
    <x v="0"/>
    <x v="1"/>
  </r>
  <r>
    <x v="1"/>
    <x v="1"/>
    <x v="1"/>
  </r>
  <r>
    <x v="3"/>
    <x v="1"/>
    <x v="1"/>
  </r>
  <r>
    <x v="4"/>
    <x v="1"/>
    <x v="1"/>
  </r>
  <r>
    <x v="4"/>
    <x v="0"/>
    <x v="1"/>
  </r>
  <r>
    <x v="4"/>
    <x v="1"/>
    <x v="1"/>
  </r>
  <r>
    <x v="3"/>
    <x v="0"/>
    <x v="1"/>
  </r>
  <r>
    <x v="2"/>
    <x v="0"/>
    <x v="1"/>
  </r>
  <r>
    <x v="3"/>
    <x v="1"/>
    <x v="1"/>
  </r>
  <r>
    <x v="4"/>
    <x v="0"/>
    <x v="0"/>
  </r>
  <r>
    <x v="1"/>
    <x v="0"/>
    <x v="4"/>
  </r>
  <r>
    <x v="6"/>
    <x v="0"/>
    <x v="1"/>
  </r>
  <r>
    <x v="5"/>
    <x v="0"/>
    <x v="1"/>
  </r>
  <r>
    <x v="6"/>
    <x v="2"/>
    <x v="5"/>
  </r>
  <r>
    <x v="3"/>
    <x v="1"/>
    <x v="0"/>
  </r>
  <r>
    <x v="1"/>
    <x v="1"/>
    <x v="4"/>
  </r>
  <r>
    <x v="4"/>
    <x v="0"/>
    <x v="1"/>
  </r>
  <r>
    <x v="3"/>
    <x v="1"/>
    <x v="6"/>
  </r>
  <r>
    <x v="5"/>
    <x v="1"/>
    <x v="6"/>
  </r>
  <r>
    <x v="4"/>
    <x v="1"/>
    <x v="3"/>
  </r>
  <r>
    <x v="6"/>
    <x v="0"/>
    <x v="1"/>
  </r>
  <r>
    <x v="0"/>
    <x v="0"/>
    <x v="1"/>
  </r>
  <r>
    <x v="7"/>
    <x v="1"/>
    <x v="1"/>
  </r>
  <r>
    <x v="6"/>
    <x v="0"/>
    <x v="6"/>
  </r>
  <r>
    <x v="1"/>
    <x v="0"/>
    <x v="4"/>
  </r>
  <r>
    <x v="6"/>
    <x v="0"/>
    <x v="1"/>
  </r>
  <r>
    <x v="1"/>
    <x v="1"/>
    <x v="1"/>
  </r>
  <r>
    <x v="3"/>
    <x v="0"/>
    <x v="1"/>
  </r>
  <r>
    <x v="3"/>
    <x v="1"/>
    <x v="1"/>
  </r>
  <r>
    <x v="4"/>
    <x v="1"/>
    <x v="1"/>
  </r>
  <r>
    <x v="3"/>
    <x v="1"/>
    <x v="1"/>
  </r>
  <r>
    <x v="2"/>
    <x v="1"/>
    <x v="1"/>
  </r>
  <r>
    <x v="1"/>
    <x v="3"/>
    <x v="5"/>
  </r>
  <r>
    <x v="2"/>
    <x v="0"/>
    <x v="2"/>
  </r>
  <r>
    <x v="3"/>
    <x v="0"/>
    <x v="1"/>
  </r>
  <r>
    <x v="1"/>
    <x v="0"/>
    <x v="1"/>
  </r>
  <r>
    <x v="1"/>
    <x v="1"/>
    <x v="0"/>
  </r>
  <r>
    <x v="1"/>
    <x v="1"/>
    <x v="3"/>
  </r>
  <r>
    <x v="5"/>
    <x v="1"/>
    <x v="1"/>
  </r>
  <r>
    <x v="4"/>
    <x v="1"/>
    <x v="1"/>
  </r>
  <r>
    <x v="3"/>
    <x v="1"/>
    <x v="1"/>
  </r>
  <r>
    <x v="3"/>
    <x v="1"/>
    <x v="1"/>
  </r>
  <r>
    <x v="4"/>
    <x v="1"/>
    <x v="1"/>
  </r>
  <r>
    <x v="3"/>
    <x v="1"/>
    <x v="5"/>
  </r>
  <r>
    <x v="1"/>
    <x v="0"/>
    <x v="5"/>
  </r>
  <r>
    <x v="4"/>
    <x v="1"/>
    <x v="2"/>
  </r>
  <r>
    <x v="3"/>
    <x v="0"/>
    <x v="1"/>
  </r>
  <r>
    <x v="3"/>
    <x v="1"/>
    <x v="1"/>
  </r>
  <r>
    <x v="1"/>
    <x v="0"/>
    <x v="1"/>
  </r>
  <r>
    <x v="1"/>
    <x v="1"/>
    <x v="1"/>
  </r>
  <r>
    <x v="3"/>
    <x v="1"/>
    <x v="1"/>
  </r>
  <r>
    <x v="4"/>
    <x v="1"/>
    <x v="6"/>
  </r>
  <r>
    <x v="1"/>
    <x v="1"/>
    <x v="1"/>
  </r>
  <r>
    <x v="4"/>
    <x v="0"/>
    <x v="6"/>
  </r>
  <r>
    <x v="1"/>
    <x v="3"/>
    <x v="1"/>
  </r>
  <r>
    <x v="8"/>
    <x v="1"/>
    <x v="1"/>
  </r>
  <r>
    <x v="0"/>
    <x v="1"/>
    <x v="1"/>
  </r>
  <r>
    <x v="3"/>
    <x v="0"/>
    <x v="1"/>
  </r>
  <r>
    <x v="3"/>
    <x v="0"/>
    <x v="1"/>
  </r>
  <r>
    <x v="1"/>
    <x v="3"/>
    <x v="1"/>
  </r>
  <r>
    <x v="4"/>
    <x v="0"/>
    <x v="1"/>
  </r>
  <r>
    <x v="1"/>
    <x v="1"/>
    <x v="1"/>
  </r>
  <r>
    <x v="3"/>
    <x v="1"/>
    <x v="1"/>
  </r>
  <r>
    <x v="2"/>
    <x v="0"/>
    <x v="1"/>
  </r>
  <r>
    <x v="6"/>
    <x v="0"/>
    <x v="1"/>
  </r>
  <r>
    <x v="4"/>
    <x v="1"/>
    <x v="1"/>
  </r>
  <r>
    <x v="2"/>
    <x v="1"/>
    <x v="1"/>
  </r>
  <r>
    <x v="5"/>
    <x v="1"/>
    <x v="1"/>
  </r>
  <r>
    <x v="1"/>
    <x v="1"/>
    <x v="1"/>
  </r>
  <r>
    <x v="0"/>
    <x v="0"/>
    <x v="0"/>
  </r>
  <r>
    <x v="3"/>
    <x v="0"/>
    <x v="4"/>
  </r>
  <r>
    <x v="4"/>
    <x v="0"/>
    <x v="1"/>
  </r>
  <r>
    <x v="5"/>
    <x v="0"/>
    <x v="2"/>
  </r>
  <r>
    <x v="6"/>
    <x v="1"/>
    <x v="1"/>
  </r>
  <r>
    <x v="3"/>
    <x v="0"/>
    <x v="1"/>
  </r>
  <r>
    <x v="4"/>
    <x v="1"/>
    <x v="1"/>
  </r>
  <r>
    <x v="3"/>
    <x v="0"/>
    <x v="1"/>
  </r>
  <r>
    <x v="3"/>
    <x v="1"/>
    <x v="1"/>
  </r>
  <r>
    <x v="4"/>
    <x v="0"/>
    <x v="1"/>
  </r>
  <r>
    <x v="3"/>
    <x v="1"/>
    <x v="1"/>
  </r>
  <r>
    <x v="1"/>
    <x v="1"/>
    <x v="6"/>
  </r>
  <r>
    <x v="4"/>
    <x v="0"/>
    <x v="3"/>
  </r>
  <r>
    <x v="0"/>
    <x v="0"/>
    <x v="4"/>
  </r>
  <r>
    <x v="2"/>
    <x v="1"/>
    <x v="1"/>
  </r>
  <r>
    <x v="3"/>
    <x v="1"/>
    <x v="1"/>
  </r>
  <r>
    <x v="3"/>
    <x v="1"/>
    <x v="1"/>
  </r>
  <r>
    <x v="3"/>
    <x v="1"/>
    <x v="1"/>
  </r>
  <r>
    <x v="5"/>
    <x v="1"/>
    <x v="1"/>
  </r>
  <r>
    <x v="1"/>
    <x v="1"/>
    <x v="4"/>
  </r>
  <r>
    <x v="0"/>
    <x v="1"/>
    <x v="1"/>
  </r>
  <r>
    <x v="1"/>
    <x v="1"/>
    <x v="1"/>
  </r>
  <r>
    <x v="4"/>
    <x v="1"/>
    <x v="1"/>
  </r>
  <r>
    <x v="3"/>
    <x v="1"/>
    <x v="1"/>
  </r>
  <r>
    <x v="3"/>
    <x v="3"/>
    <x v="1"/>
  </r>
  <r>
    <x v="1"/>
    <x v="1"/>
    <x v="1"/>
  </r>
  <r>
    <x v="3"/>
    <x v="1"/>
    <x v="0"/>
  </r>
  <r>
    <x v="3"/>
    <x v="1"/>
    <x v="1"/>
  </r>
  <r>
    <x v="3"/>
    <x v="1"/>
    <x v="6"/>
  </r>
  <r>
    <x v="1"/>
    <x v="1"/>
    <x v="4"/>
  </r>
  <r>
    <x v="3"/>
    <x v="1"/>
    <x v="1"/>
  </r>
  <r>
    <x v="5"/>
    <x v="0"/>
    <x v="1"/>
  </r>
  <r>
    <x v="3"/>
    <x v="0"/>
    <x v="1"/>
  </r>
  <r>
    <x v="7"/>
    <x v="1"/>
    <x v="2"/>
  </r>
  <r>
    <x v="3"/>
    <x v="1"/>
    <x v="1"/>
  </r>
  <r>
    <x v="1"/>
    <x v="0"/>
    <x v="1"/>
  </r>
  <r>
    <x v="3"/>
    <x v="1"/>
    <x v="4"/>
  </r>
  <r>
    <x v="7"/>
    <x v="1"/>
    <x v="1"/>
  </r>
  <r>
    <x v="3"/>
    <x v="0"/>
    <x v="1"/>
  </r>
  <r>
    <x v="3"/>
    <x v="1"/>
    <x v="1"/>
  </r>
  <r>
    <x v="0"/>
    <x v="1"/>
    <x v="4"/>
  </r>
  <r>
    <x v="1"/>
    <x v="1"/>
    <x v="1"/>
  </r>
  <r>
    <x v="3"/>
    <x v="0"/>
    <x v="1"/>
  </r>
  <r>
    <x v="3"/>
    <x v="3"/>
    <x v="1"/>
  </r>
  <r>
    <x v="3"/>
    <x v="1"/>
    <x v="1"/>
  </r>
  <r>
    <x v="3"/>
    <x v="2"/>
    <x v="1"/>
  </r>
  <r>
    <x v="4"/>
    <x v="0"/>
    <x v="1"/>
  </r>
  <r>
    <x v="4"/>
    <x v="3"/>
    <x v="1"/>
  </r>
  <r>
    <x v="4"/>
    <x v="1"/>
    <x v="1"/>
  </r>
  <r>
    <x v="4"/>
    <x v="0"/>
    <x v="3"/>
  </r>
  <r>
    <x v="3"/>
    <x v="0"/>
    <x v="1"/>
  </r>
  <r>
    <x v="3"/>
    <x v="0"/>
    <x v="1"/>
  </r>
  <r>
    <x v="4"/>
    <x v="2"/>
    <x v="1"/>
  </r>
  <r>
    <x v="3"/>
    <x v="0"/>
    <x v="1"/>
  </r>
  <r>
    <x v="3"/>
    <x v="1"/>
    <x v="5"/>
  </r>
  <r>
    <x v="2"/>
    <x v="1"/>
    <x v="0"/>
  </r>
  <r>
    <x v="3"/>
    <x v="1"/>
    <x v="1"/>
  </r>
  <r>
    <x v="3"/>
    <x v="0"/>
    <x v="0"/>
  </r>
  <r>
    <x v="1"/>
    <x v="0"/>
    <x v="1"/>
  </r>
  <r>
    <x v="6"/>
    <x v="0"/>
    <x v="1"/>
  </r>
  <r>
    <x v="5"/>
    <x v="0"/>
    <x v="1"/>
  </r>
  <r>
    <x v="0"/>
    <x v="3"/>
    <x v="1"/>
  </r>
  <r>
    <x v="3"/>
    <x v="0"/>
    <x v="5"/>
  </r>
  <r>
    <x v="1"/>
    <x v="0"/>
    <x v="1"/>
  </r>
  <r>
    <x v="4"/>
    <x v="0"/>
    <x v="6"/>
  </r>
  <r>
    <x v="2"/>
    <x v="1"/>
    <x v="1"/>
  </r>
  <r>
    <x v="2"/>
    <x v="1"/>
    <x v="1"/>
  </r>
  <r>
    <x v="1"/>
    <x v="1"/>
    <x v="1"/>
  </r>
  <r>
    <x v="7"/>
    <x v="1"/>
    <x v="1"/>
  </r>
  <r>
    <x v="0"/>
    <x v="0"/>
    <x v="2"/>
  </r>
  <r>
    <x v="4"/>
    <x v="0"/>
    <x v="1"/>
  </r>
  <r>
    <x v="1"/>
    <x v="3"/>
    <x v="1"/>
  </r>
  <r>
    <x v="4"/>
    <x v="0"/>
    <x v="4"/>
  </r>
  <r>
    <x v="3"/>
    <x v="0"/>
    <x v="1"/>
  </r>
  <r>
    <x v="1"/>
    <x v="0"/>
    <x v="3"/>
  </r>
  <r>
    <x v="3"/>
    <x v="0"/>
    <x v="1"/>
  </r>
  <r>
    <x v="3"/>
    <x v="0"/>
    <x v="1"/>
  </r>
  <r>
    <x v="1"/>
    <x v="0"/>
    <x v="1"/>
  </r>
  <r>
    <x v="4"/>
    <x v="1"/>
    <x v="1"/>
  </r>
  <r>
    <x v="3"/>
    <x v="3"/>
    <x v="1"/>
  </r>
  <r>
    <x v="8"/>
    <x v="1"/>
    <x v="1"/>
  </r>
  <r>
    <x v="3"/>
    <x v="0"/>
    <x v="1"/>
  </r>
  <r>
    <x v="3"/>
    <x v="1"/>
    <x v="6"/>
  </r>
  <r>
    <x v="1"/>
    <x v="1"/>
    <x v="1"/>
  </r>
  <r>
    <x v="3"/>
    <x v="1"/>
    <x v="1"/>
  </r>
  <r>
    <x v="3"/>
    <x v="0"/>
    <x v="2"/>
  </r>
  <r>
    <x v="1"/>
    <x v="0"/>
    <x v="6"/>
  </r>
  <r>
    <x v="7"/>
    <x v="3"/>
    <x v="1"/>
  </r>
  <r>
    <x v="8"/>
    <x v="1"/>
    <x v="1"/>
  </r>
  <r>
    <x v="7"/>
    <x v="1"/>
    <x v="1"/>
  </r>
  <r>
    <x v="5"/>
    <x v="0"/>
    <x v="1"/>
  </r>
  <r>
    <x v="4"/>
    <x v="3"/>
    <x v="1"/>
  </r>
  <r>
    <x v="0"/>
    <x v="1"/>
    <x v="1"/>
  </r>
  <r>
    <x v="6"/>
    <x v="0"/>
    <x v="1"/>
  </r>
  <r>
    <x v="3"/>
    <x v="0"/>
    <x v="1"/>
  </r>
  <r>
    <x v="3"/>
    <x v="1"/>
    <x v="1"/>
  </r>
  <r>
    <x v="3"/>
    <x v="1"/>
    <x v="1"/>
  </r>
  <r>
    <x v="5"/>
    <x v="1"/>
    <x v="0"/>
  </r>
  <r>
    <x v="3"/>
    <x v="0"/>
    <x v="0"/>
  </r>
  <r>
    <x v="2"/>
    <x v="1"/>
    <x v="1"/>
  </r>
  <r>
    <x v="3"/>
    <x v="1"/>
    <x v="1"/>
  </r>
  <r>
    <x v="4"/>
    <x v="1"/>
    <x v="1"/>
  </r>
  <r>
    <x v="2"/>
    <x v="1"/>
    <x v="1"/>
  </r>
  <r>
    <x v="4"/>
    <x v="1"/>
    <x v="1"/>
  </r>
  <r>
    <x v="4"/>
    <x v="1"/>
    <x v="1"/>
  </r>
  <r>
    <x v="1"/>
    <x v="0"/>
    <x v="4"/>
  </r>
  <r>
    <x v="3"/>
    <x v="0"/>
    <x v="1"/>
  </r>
  <r>
    <x v="3"/>
    <x v="0"/>
    <x v="1"/>
  </r>
  <r>
    <x v="1"/>
    <x v="1"/>
    <x v="6"/>
  </r>
  <r>
    <x v="3"/>
    <x v="0"/>
    <x v="1"/>
  </r>
  <r>
    <x v="1"/>
    <x v="1"/>
    <x v="1"/>
  </r>
  <r>
    <x v="2"/>
    <x v="1"/>
    <x v="0"/>
  </r>
  <r>
    <x v="4"/>
    <x v="0"/>
    <x v="1"/>
  </r>
  <r>
    <x v="2"/>
    <x v="0"/>
    <x v="1"/>
  </r>
  <r>
    <x v="3"/>
    <x v="1"/>
    <x v="1"/>
  </r>
  <r>
    <x v="2"/>
    <x v="0"/>
    <x v="1"/>
  </r>
  <r>
    <x v="5"/>
    <x v="1"/>
    <x v="1"/>
  </r>
  <r>
    <x v="4"/>
    <x v="1"/>
    <x v="1"/>
  </r>
  <r>
    <x v="5"/>
    <x v="0"/>
    <x v="4"/>
  </r>
  <r>
    <x v="2"/>
    <x v="1"/>
    <x v="2"/>
  </r>
  <r>
    <x v="4"/>
    <x v="1"/>
    <x v="1"/>
  </r>
  <r>
    <x v="3"/>
    <x v="1"/>
    <x v="5"/>
  </r>
  <r>
    <x v="3"/>
    <x v="1"/>
    <x v="6"/>
  </r>
  <r>
    <x v="3"/>
    <x v="1"/>
    <x v="1"/>
  </r>
  <r>
    <x v="3"/>
    <x v="0"/>
    <x v="6"/>
  </r>
  <r>
    <x v="3"/>
    <x v="1"/>
    <x v="1"/>
  </r>
  <r>
    <x v="5"/>
    <x v="1"/>
    <x v="1"/>
  </r>
  <r>
    <x v="1"/>
    <x v="1"/>
    <x v="1"/>
  </r>
  <r>
    <x v="6"/>
    <x v="0"/>
    <x v="1"/>
  </r>
  <r>
    <x v="3"/>
    <x v="1"/>
    <x v="1"/>
  </r>
  <r>
    <x v="4"/>
    <x v="1"/>
    <x v="1"/>
  </r>
  <r>
    <x v="2"/>
    <x v="1"/>
    <x v="1"/>
  </r>
  <r>
    <x v="5"/>
    <x v="1"/>
    <x v="1"/>
  </r>
  <r>
    <x v="3"/>
    <x v="3"/>
    <x v="3"/>
  </r>
  <r>
    <x v="1"/>
    <x v="3"/>
    <x v="1"/>
  </r>
  <r>
    <x v="4"/>
    <x v="1"/>
    <x v="1"/>
  </r>
  <r>
    <x v="3"/>
    <x v="1"/>
    <x v="2"/>
  </r>
  <r>
    <x v="3"/>
    <x v="1"/>
    <x v="4"/>
  </r>
  <r>
    <x v="6"/>
    <x v="0"/>
    <x v="1"/>
  </r>
  <r>
    <x v="3"/>
    <x v="3"/>
    <x v="1"/>
  </r>
  <r>
    <x v="2"/>
    <x v="1"/>
    <x v="1"/>
  </r>
  <r>
    <x v="3"/>
    <x v="0"/>
    <x v="1"/>
  </r>
  <r>
    <x v="4"/>
    <x v="1"/>
    <x v="1"/>
  </r>
  <r>
    <x v="2"/>
    <x v="1"/>
    <x v="0"/>
  </r>
  <r>
    <x v="2"/>
    <x v="3"/>
    <x v="1"/>
  </r>
  <r>
    <x v="1"/>
    <x v="0"/>
    <x v="1"/>
  </r>
  <r>
    <x v="1"/>
    <x v="1"/>
    <x v="1"/>
  </r>
  <r>
    <x v="3"/>
    <x v="1"/>
    <x v="1"/>
  </r>
  <r>
    <x v="7"/>
    <x v="1"/>
    <x v="1"/>
  </r>
  <r>
    <x v="5"/>
    <x v="3"/>
    <x v="1"/>
  </r>
  <r>
    <x v="1"/>
    <x v="1"/>
    <x v="1"/>
  </r>
  <r>
    <x v="3"/>
    <x v="0"/>
    <x v="1"/>
  </r>
  <r>
    <x v="1"/>
    <x v="0"/>
    <x v="1"/>
  </r>
  <r>
    <x v="3"/>
    <x v="0"/>
    <x v="1"/>
  </r>
  <r>
    <x v="3"/>
    <x v="1"/>
    <x v="1"/>
  </r>
  <r>
    <x v="1"/>
    <x v="1"/>
    <x v="1"/>
  </r>
  <r>
    <x v="3"/>
    <x v="0"/>
    <x v="1"/>
  </r>
  <r>
    <x v="3"/>
    <x v="1"/>
    <x v="1"/>
  </r>
  <r>
    <x v="2"/>
    <x v="0"/>
    <x v="1"/>
  </r>
  <r>
    <x v="2"/>
    <x v="1"/>
    <x v="1"/>
  </r>
  <r>
    <x v="3"/>
    <x v="1"/>
    <x v="1"/>
  </r>
  <r>
    <x v="4"/>
    <x v="3"/>
    <x v="1"/>
  </r>
  <r>
    <x v="2"/>
    <x v="1"/>
    <x v="6"/>
  </r>
  <r>
    <x v="1"/>
    <x v="0"/>
    <x v="4"/>
  </r>
  <r>
    <x v="5"/>
    <x v="1"/>
    <x v="1"/>
  </r>
  <r>
    <x v="3"/>
    <x v="3"/>
    <x v="1"/>
  </r>
  <r>
    <x v="7"/>
    <x v="1"/>
    <x v="1"/>
  </r>
  <r>
    <x v="3"/>
    <x v="1"/>
    <x v="1"/>
  </r>
  <r>
    <x v="3"/>
    <x v="1"/>
    <x v="3"/>
  </r>
  <r>
    <x v="3"/>
    <x v="1"/>
    <x v="1"/>
  </r>
  <r>
    <x v="4"/>
    <x v="1"/>
    <x v="1"/>
  </r>
  <r>
    <x v="1"/>
    <x v="1"/>
    <x v="0"/>
  </r>
  <r>
    <x v="1"/>
    <x v="0"/>
    <x v="1"/>
  </r>
  <r>
    <x v="6"/>
    <x v="0"/>
    <x v="6"/>
  </r>
  <r>
    <x v="1"/>
    <x v="1"/>
    <x v="1"/>
  </r>
  <r>
    <x v="1"/>
    <x v="1"/>
    <x v="2"/>
  </r>
  <r>
    <x v="3"/>
    <x v="1"/>
    <x v="1"/>
  </r>
  <r>
    <x v="1"/>
    <x v="1"/>
    <x v="1"/>
  </r>
  <r>
    <x v="1"/>
    <x v="1"/>
    <x v="1"/>
  </r>
  <r>
    <x v="4"/>
    <x v="0"/>
    <x v="2"/>
  </r>
  <r>
    <x v="5"/>
    <x v="0"/>
    <x v="1"/>
  </r>
  <r>
    <x v="3"/>
    <x v="1"/>
    <x v="1"/>
  </r>
  <r>
    <x v="6"/>
    <x v="0"/>
    <x v="1"/>
  </r>
  <r>
    <x v="3"/>
    <x v="1"/>
    <x v="6"/>
  </r>
  <r>
    <x v="3"/>
    <x v="3"/>
    <x v="1"/>
  </r>
  <r>
    <x v="1"/>
    <x v="1"/>
    <x v="1"/>
  </r>
  <r>
    <x v="3"/>
    <x v="1"/>
    <x v="1"/>
  </r>
  <r>
    <x v="2"/>
    <x v="1"/>
    <x v="6"/>
  </r>
  <r>
    <x v="1"/>
    <x v="0"/>
    <x v="1"/>
  </r>
  <r>
    <x v="3"/>
    <x v="0"/>
    <x v="1"/>
  </r>
  <r>
    <x v="3"/>
    <x v="0"/>
    <x v="1"/>
  </r>
  <r>
    <x v="4"/>
    <x v="1"/>
    <x v="5"/>
  </r>
  <r>
    <x v="3"/>
    <x v="0"/>
    <x v="1"/>
  </r>
  <r>
    <x v="4"/>
    <x v="1"/>
    <x v="1"/>
  </r>
  <r>
    <x v="3"/>
    <x v="3"/>
    <x v="5"/>
  </r>
  <r>
    <x v="4"/>
    <x v="1"/>
    <x v="1"/>
  </r>
  <r>
    <x v="1"/>
    <x v="1"/>
    <x v="1"/>
  </r>
  <r>
    <x v="2"/>
    <x v="1"/>
    <x v="1"/>
  </r>
  <r>
    <x v="4"/>
    <x v="1"/>
    <x v="2"/>
  </r>
  <r>
    <x v="1"/>
    <x v="1"/>
    <x v="6"/>
  </r>
  <r>
    <x v="1"/>
    <x v="0"/>
    <x v="0"/>
  </r>
  <r>
    <x v="4"/>
    <x v="2"/>
    <x v="1"/>
  </r>
  <r>
    <x v="3"/>
    <x v="0"/>
    <x v="1"/>
  </r>
  <r>
    <x v="3"/>
    <x v="3"/>
    <x v="1"/>
  </r>
  <r>
    <x v="0"/>
    <x v="0"/>
    <x v="1"/>
  </r>
  <r>
    <x v="3"/>
    <x v="0"/>
    <x v="1"/>
  </r>
  <r>
    <x v="5"/>
    <x v="1"/>
    <x v="5"/>
  </r>
  <r>
    <x v="1"/>
    <x v="1"/>
    <x v="1"/>
  </r>
  <r>
    <x v="4"/>
    <x v="0"/>
    <x v="1"/>
  </r>
  <r>
    <x v="6"/>
    <x v="0"/>
    <x v="1"/>
  </r>
  <r>
    <x v="2"/>
    <x v="1"/>
    <x v="1"/>
  </r>
  <r>
    <x v="3"/>
    <x v="1"/>
    <x v="1"/>
  </r>
  <r>
    <x v="3"/>
    <x v="0"/>
    <x v="4"/>
  </r>
  <r>
    <x v="1"/>
    <x v="0"/>
    <x v="5"/>
  </r>
  <r>
    <x v="7"/>
    <x v="1"/>
    <x v="1"/>
  </r>
  <r>
    <x v="7"/>
    <x v="1"/>
    <x v="1"/>
  </r>
  <r>
    <x v="3"/>
    <x v="1"/>
    <x v="1"/>
  </r>
  <r>
    <x v="1"/>
    <x v="1"/>
    <x v="1"/>
  </r>
  <r>
    <x v="4"/>
    <x v="0"/>
    <x v="2"/>
  </r>
  <r>
    <x v="4"/>
    <x v="1"/>
    <x v="1"/>
  </r>
  <r>
    <x v="3"/>
    <x v="1"/>
    <x v="1"/>
  </r>
  <r>
    <x v="0"/>
    <x v="0"/>
    <x v="1"/>
  </r>
  <r>
    <x v="4"/>
    <x v="0"/>
    <x v="5"/>
  </r>
  <r>
    <x v="3"/>
    <x v="1"/>
    <x v="1"/>
  </r>
  <r>
    <x v="6"/>
    <x v="0"/>
    <x v="1"/>
  </r>
  <r>
    <x v="5"/>
    <x v="1"/>
    <x v="0"/>
  </r>
  <r>
    <x v="6"/>
    <x v="1"/>
    <x v="1"/>
  </r>
  <r>
    <x v="1"/>
    <x v="0"/>
    <x v="3"/>
  </r>
  <r>
    <x v="1"/>
    <x v="1"/>
    <x v="0"/>
  </r>
  <r>
    <x v="3"/>
    <x v="1"/>
    <x v="1"/>
  </r>
  <r>
    <x v="5"/>
    <x v="1"/>
    <x v="6"/>
  </r>
  <r>
    <x v="3"/>
    <x v="1"/>
    <x v="1"/>
  </r>
  <r>
    <x v="6"/>
    <x v="0"/>
    <x v="1"/>
  </r>
  <r>
    <x v="1"/>
    <x v="1"/>
    <x v="4"/>
  </r>
  <r>
    <x v="4"/>
    <x v="1"/>
    <x v="1"/>
  </r>
  <r>
    <x v="1"/>
    <x v="1"/>
    <x v="1"/>
  </r>
  <r>
    <x v="1"/>
    <x v="1"/>
    <x v="1"/>
  </r>
  <r>
    <x v="5"/>
    <x v="1"/>
    <x v="1"/>
  </r>
  <r>
    <x v="4"/>
    <x v="1"/>
    <x v="4"/>
  </r>
  <r>
    <x v="3"/>
    <x v="1"/>
    <x v="1"/>
  </r>
  <r>
    <x v="4"/>
    <x v="1"/>
    <x v="2"/>
  </r>
  <r>
    <x v="3"/>
    <x v="0"/>
    <x v="1"/>
  </r>
  <r>
    <x v="3"/>
    <x v="0"/>
    <x v="1"/>
  </r>
  <r>
    <x v="3"/>
    <x v="0"/>
    <x v="1"/>
  </r>
  <r>
    <x v="7"/>
    <x v="1"/>
    <x v="1"/>
  </r>
  <r>
    <x v="5"/>
    <x v="1"/>
    <x v="3"/>
  </r>
  <r>
    <x v="5"/>
    <x v="1"/>
    <x v="3"/>
  </r>
  <r>
    <x v="3"/>
    <x v="1"/>
    <x v="1"/>
  </r>
  <r>
    <x v="2"/>
    <x v="0"/>
    <x v="1"/>
  </r>
  <r>
    <x v="1"/>
    <x v="0"/>
    <x v="1"/>
  </r>
  <r>
    <x v="1"/>
    <x v="1"/>
    <x v="1"/>
  </r>
  <r>
    <x v="3"/>
    <x v="1"/>
    <x v="1"/>
  </r>
  <r>
    <x v="4"/>
    <x v="1"/>
    <x v="1"/>
  </r>
  <r>
    <x v="3"/>
    <x v="1"/>
    <x v="1"/>
  </r>
  <r>
    <x v="2"/>
    <x v="1"/>
    <x v="1"/>
  </r>
  <r>
    <x v="2"/>
    <x v="1"/>
    <x v="6"/>
  </r>
  <r>
    <x v="7"/>
    <x v="0"/>
    <x v="1"/>
  </r>
  <r>
    <x v="4"/>
    <x v="3"/>
    <x v="1"/>
  </r>
  <r>
    <x v="2"/>
    <x v="1"/>
    <x v="4"/>
  </r>
  <r>
    <x v="2"/>
    <x v="1"/>
    <x v="1"/>
  </r>
  <r>
    <x v="0"/>
    <x v="1"/>
    <x v="1"/>
  </r>
  <r>
    <x v="4"/>
    <x v="1"/>
    <x v="1"/>
  </r>
  <r>
    <x v="1"/>
    <x v="1"/>
    <x v="1"/>
  </r>
  <r>
    <x v="1"/>
    <x v="0"/>
    <x v="1"/>
  </r>
  <r>
    <x v="1"/>
    <x v="1"/>
    <x v="1"/>
  </r>
  <r>
    <x v="6"/>
    <x v="0"/>
    <x v="1"/>
  </r>
  <r>
    <x v="1"/>
    <x v="1"/>
    <x v="0"/>
  </r>
  <r>
    <x v="5"/>
    <x v="1"/>
    <x v="0"/>
  </r>
  <r>
    <x v="3"/>
    <x v="1"/>
    <x v="2"/>
  </r>
  <r>
    <x v="0"/>
    <x v="1"/>
    <x v="1"/>
  </r>
  <r>
    <x v="4"/>
    <x v="1"/>
    <x v="5"/>
  </r>
  <r>
    <x v="0"/>
    <x v="0"/>
    <x v="1"/>
  </r>
  <r>
    <x v="3"/>
    <x v="0"/>
    <x v="1"/>
  </r>
  <r>
    <x v="2"/>
    <x v="1"/>
    <x v="1"/>
  </r>
  <r>
    <x v="3"/>
    <x v="1"/>
    <x v="1"/>
  </r>
  <r>
    <x v="3"/>
    <x v="1"/>
    <x v="1"/>
  </r>
  <r>
    <x v="4"/>
    <x v="1"/>
    <x v="1"/>
  </r>
  <r>
    <x v="4"/>
    <x v="1"/>
    <x v="1"/>
  </r>
  <r>
    <x v="3"/>
    <x v="1"/>
    <x v="1"/>
  </r>
  <r>
    <x v="7"/>
    <x v="3"/>
    <x v="1"/>
  </r>
  <r>
    <x v="0"/>
    <x v="1"/>
    <x v="1"/>
  </r>
  <r>
    <x v="3"/>
    <x v="1"/>
    <x v="1"/>
  </r>
  <r>
    <x v="4"/>
    <x v="0"/>
    <x v="1"/>
  </r>
  <r>
    <x v="3"/>
    <x v="0"/>
    <x v="1"/>
  </r>
  <r>
    <x v="3"/>
    <x v="1"/>
    <x v="1"/>
  </r>
  <r>
    <x v="4"/>
    <x v="1"/>
    <x v="2"/>
  </r>
  <r>
    <x v="7"/>
    <x v="1"/>
    <x v="1"/>
  </r>
  <r>
    <x v="7"/>
    <x v="1"/>
    <x v="1"/>
  </r>
  <r>
    <x v="1"/>
    <x v="0"/>
    <x v="1"/>
  </r>
  <r>
    <x v="7"/>
    <x v="0"/>
    <x v="0"/>
  </r>
  <r>
    <x v="0"/>
    <x v="0"/>
    <x v="1"/>
  </r>
  <r>
    <x v="1"/>
    <x v="0"/>
    <x v="6"/>
  </r>
  <r>
    <x v="5"/>
    <x v="1"/>
    <x v="1"/>
  </r>
  <r>
    <x v="1"/>
    <x v="1"/>
    <x v="1"/>
  </r>
  <r>
    <x v="3"/>
    <x v="0"/>
    <x v="1"/>
  </r>
  <r>
    <x v="3"/>
    <x v="1"/>
    <x v="1"/>
  </r>
  <r>
    <x v="4"/>
    <x v="1"/>
    <x v="1"/>
  </r>
  <r>
    <x v="3"/>
    <x v="0"/>
    <x v="1"/>
  </r>
  <r>
    <x v="3"/>
    <x v="1"/>
    <x v="1"/>
  </r>
  <r>
    <x v="1"/>
    <x v="0"/>
    <x v="1"/>
  </r>
  <r>
    <x v="3"/>
    <x v="0"/>
    <x v="1"/>
  </r>
  <r>
    <x v="3"/>
    <x v="1"/>
    <x v="1"/>
  </r>
  <r>
    <x v="1"/>
    <x v="1"/>
    <x v="1"/>
  </r>
  <r>
    <x v="1"/>
    <x v="1"/>
    <x v="1"/>
  </r>
  <r>
    <x v="4"/>
    <x v="1"/>
    <x v="0"/>
  </r>
  <r>
    <x v="5"/>
    <x v="1"/>
    <x v="1"/>
  </r>
  <r>
    <x v="4"/>
    <x v="1"/>
    <x v="6"/>
  </r>
  <r>
    <x v="4"/>
    <x v="1"/>
    <x v="4"/>
  </r>
  <r>
    <x v="3"/>
    <x v="0"/>
    <x v="1"/>
  </r>
  <r>
    <x v="0"/>
    <x v="1"/>
    <x v="2"/>
  </r>
  <r>
    <x v="3"/>
    <x v="0"/>
    <x v="1"/>
  </r>
  <r>
    <x v="4"/>
    <x v="0"/>
    <x v="1"/>
  </r>
  <r>
    <x v="1"/>
    <x v="1"/>
    <x v="5"/>
  </r>
  <r>
    <x v="2"/>
    <x v="0"/>
    <x v="1"/>
  </r>
  <r>
    <x v="1"/>
    <x v="1"/>
    <x v="1"/>
  </r>
  <r>
    <x v="2"/>
    <x v="1"/>
    <x v="1"/>
  </r>
  <r>
    <x v="5"/>
    <x v="2"/>
    <x v="1"/>
  </r>
  <r>
    <x v="5"/>
    <x v="0"/>
    <x v="1"/>
  </r>
  <r>
    <x v="3"/>
    <x v="1"/>
    <x v="1"/>
  </r>
  <r>
    <x v="4"/>
    <x v="1"/>
    <x v="1"/>
  </r>
  <r>
    <x v="3"/>
    <x v="0"/>
    <x v="1"/>
  </r>
  <r>
    <x v="6"/>
    <x v="1"/>
    <x v="1"/>
  </r>
  <r>
    <x v="3"/>
    <x v="1"/>
    <x v="0"/>
  </r>
  <r>
    <x v="3"/>
    <x v="3"/>
    <x v="1"/>
  </r>
  <r>
    <x v="2"/>
    <x v="1"/>
    <x v="1"/>
  </r>
  <r>
    <x v="4"/>
    <x v="1"/>
    <x v="1"/>
  </r>
  <r>
    <x v="4"/>
    <x v="0"/>
    <x v="2"/>
  </r>
  <r>
    <x v="3"/>
    <x v="0"/>
    <x v="4"/>
  </r>
  <r>
    <x v="4"/>
    <x v="1"/>
    <x v="4"/>
  </r>
  <r>
    <x v="7"/>
    <x v="0"/>
    <x v="1"/>
  </r>
  <r>
    <x v="4"/>
    <x v="2"/>
    <x v="4"/>
  </r>
  <r>
    <x v="5"/>
    <x v="1"/>
    <x v="5"/>
  </r>
  <r>
    <x v="3"/>
    <x v="0"/>
    <x v="2"/>
  </r>
  <r>
    <x v="4"/>
    <x v="1"/>
    <x v="1"/>
  </r>
  <r>
    <x v="2"/>
    <x v="0"/>
    <x v="1"/>
  </r>
  <r>
    <x v="1"/>
    <x v="1"/>
    <x v="1"/>
  </r>
  <r>
    <x v="3"/>
    <x v="1"/>
    <x v="1"/>
  </r>
  <r>
    <x v="3"/>
    <x v="1"/>
    <x v="6"/>
  </r>
  <r>
    <x v="3"/>
    <x v="1"/>
    <x v="1"/>
  </r>
  <r>
    <x v="0"/>
    <x v="0"/>
    <x v="1"/>
  </r>
  <r>
    <x v="3"/>
    <x v="0"/>
    <x v="1"/>
  </r>
  <r>
    <x v="2"/>
    <x v="1"/>
    <x v="6"/>
  </r>
  <r>
    <x v="3"/>
    <x v="1"/>
    <x v="4"/>
  </r>
  <r>
    <x v="3"/>
    <x v="1"/>
    <x v="1"/>
  </r>
  <r>
    <x v="3"/>
    <x v="0"/>
    <x v="1"/>
  </r>
  <r>
    <x v="1"/>
    <x v="1"/>
    <x v="1"/>
  </r>
  <r>
    <x v="3"/>
    <x v="1"/>
    <x v="1"/>
  </r>
  <r>
    <x v="3"/>
    <x v="1"/>
    <x v="1"/>
  </r>
  <r>
    <x v="3"/>
    <x v="1"/>
    <x v="1"/>
  </r>
  <r>
    <x v="3"/>
    <x v="0"/>
    <x v="1"/>
  </r>
  <r>
    <x v="4"/>
    <x v="3"/>
    <x v="1"/>
  </r>
  <r>
    <x v="5"/>
    <x v="1"/>
    <x v="1"/>
  </r>
  <r>
    <x v="6"/>
    <x v="0"/>
    <x v="1"/>
  </r>
  <r>
    <x v="2"/>
    <x v="2"/>
    <x v="0"/>
  </r>
  <r>
    <x v="3"/>
    <x v="0"/>
    <x v="1"/>
  </r>
  <r>
    <x v="3"/>
    <x v="0"/>
    <x v="2"/>
  </r>
  <r>
    <x v="0"/>
    <x v="1"/>
    <x v="1"/>
  </r>
  <r>
    <x v="7"/>
    <x v="0"/>
    <x v="2"/>
  </r>
  <r>
    <x v="7"/>
    <x v="0"/>
    <x v="1"/>
  </r>
  <r>
    <x v="3"/>
    <x v="0"/>
    <x v="1"/>
  </r>
  <r>
    <x v="3"/>
    <x v="0"/>
    <x v="1"/>
  </r>
  <r>
    <x v="4"/>
    <x v="3"/>
    <x v="1"/>
  </r>
  <r>
    <x v="2"/>
    <x v="1"/>
    <x v="1"/>
  </r>
  <r>
    <x v="3"/>
    <x v="0"/>
    <x v="1"/>
  </r>
  <r>
    <x v="1"/>
    <x v="1"/>
    <x v="1"/>
  </r>
  <r>
    <x v="4"/>
    <x v="3"/>
    <x v="1"/>
  </r>
  <r>
    <x v="4"/>
    <x v="0"/>
    <x v="1"/>
  </r>
  <r>
    <x v="2"/>
    <x v="1"/>
    <x v="2"/>
  </r>
  <r>
    <x v="3"/>
    <x v="1"/>
    <x v="1"/>
  </r>
  <r>
    <x v="4"/>
    <x v="0"/>
    <x v="1"/>
  </r>
  <r>
    <x v="3"/>
    <x v="1"/>
    <x v="1"/>
  </r>
  <r>
    <x v="4"/>
    <x v="1"/>
    <x v="1"/>
  </r>
  <r>
    <x v="5"/>
    <x v="0"/>
    <x v="1"/>
  </r>
  <r>
    <x v="2"/>
    <x v="0"/>
    <x v="1"/>
  </r>
  <r>
    <x v="5"/>
    <x v="1"/>
    <x v="1"/>
  </r>
  <r>
    <x v="0"/>
    <x v="1"/>
    <x v="1"/>
  </r>
  <r>
    <x v="7"/>
    <x v="0"/>
    <x v="6"/>
  </r>
  <r>
    <x v="3"/>
    <x v="1"/>
    <x v="1"/>
  </r>
  <r>
    <x v="1"/>
    <x v="1"/>
    <x v="4"/>
  </r>
  <r>
    <x v="3"/>
    <x v="1"/>
    <x v="1"/>
  </r>
  <r>
    <x v="1"/>
    <x v="1"/>
    <x v="1"/>
  </r>
  <r>
    <x v="0"/>
    <x v="1"/>
    <x v="1"/>
  </r>
  <r>
    <x v="3"/>
    <x v="1"/>
    <x v="1"/>
  </r>
  <r>
    <x v="3"/>
    <x v="0"/>
    <x v="1"/>
  </r>
  <r>
    <x v="4"/>
    <x v="0"/>
    <x v="1"/>
  </r>
  <r>
    <x v="2"/>
    <x v="1"/>
    <x v="1"/>
  </r>
  <r>
    <x v="3"/>
    <x v="0"/>
    <x v="1"/>
  </r>
  <r>
    <x v="1"/>
    <x v="1"/>
    <x v="1"/>
  </r>
  <r>
    <x v="3"/>
    <x v="1"/>
    <x v="1"/>
  </r>
  <r>
    <x v="3"/>
    <x v="1"/>
    <x v="1"/>
  </r>
  <r>
    <x v="0"/>
    <x v="0"/>
    <x v="1"/>
  </r>
  <r>
    <x v="6"/>
    <x v="1"/>
    <x v="1"/>
  </r>
  <r>
    <x v="3"/>
    <x v="1"/>
    <x v="4"/>
  </r>
  <r>
    <x v="5"/>
    <x v="0"/>
    <x v="1"/>
  </r>
  <r>
    <x v="2"/>
    <x v="1"/>
    <x v="1"/>
  </r>
  <r>
    <x v="4"/>
    <x v="0"/>
    <x v="1"/>
  </r>
  <r>
    <x v="4"/>
    <x v="1"/>
    <x v="1"/>
  </r>
  <r>
    <x v="3"/>
    <x v="1"/>
    <x v="1"/>
  </r>
  <r>
    <x v="1"/>
    <x v="0"/>
    <x v="1"/>
  </r>
  <r>
    <x v="1"/>
    <x v="0"/>
    <x v="1"/>
  </r>
  <r>
    <x v="4"/>
    <x v="1"/>
    <x v="1"/>
  </r>
  <r>
    <x v="5"/>
    <x v="0"/>
    <x v="1"/>
  </r>
  <r>
    <x v="5"/>
    <x v="1"/>
    <x v="1"/>
  </r>
  <r>
    <x v="4"/>
    <x v="0"/>
    <x v="1"/>
  </r>
  <r>
    <x v="1"/>
    <x v="1"/>
    <x v="1"/>
  </r>
  <r>
    <x v="4"/>
    <x v="1"/>
    <x v="1"/>
  </r>
  <r>
    <x v="7"/>
    <x v="3"/>
    <x v="6"/>
  </r>
  <r>
    <x v="5"/>
    <x v="0"/>
    <x v="1"/>
  </r>
  <r>
    <x v="0"/>
    <x v="1"/>
    <x v="1"/>
  </r>
  <r>
    <x v="3"/>
    <x v="0"/>
    <x v="1"/>
  </r>
  <r>
    <x v="3"/>
    <x v="3"/>
    <x v="6"/>
  </r>
  <r>
    <x v="1"/>
    <x v="0"/>
    <x v="1"/>
  </r>
  <r>
    <x v="0"/>
    <x v="3"/>
    <x v="1"/>
  </r>
  <r>
    <x v="9"/>
    <x v="4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</r>
  <r>
    <x v="1"/>
    <x v="1"/>
    <x v="1"/>
    <x v="1"/>
  </r>
  <r>
    <x v="2"/>
    <x v="2"/>
    <x v="1"/>
    <x v="2"/>
  </r>
  <r>
    <x v="1"/>
    <x v="1"/>
    <x v="0"/>
    <x v="1"/>
  </r>
  <r>
    <x v="3"/>
    <x v="3"/>
    <x v="0"/>
    <x v="1"/>
  </r>
  <r>
    <x v="3"/>
    <x v="3"/>
    <x v="1"/>
    <x v="3"/>
  </r>
  <r>
    <x v="4"/>
    <x v="4"/>
    <x v="0"/>
    <x v="4"/>
  </r>
  <r>
    <x v="3"/>
    <x v="3"/>
    <x v="1"/>
    <x v="3"/>
  </r>
  <r>
    <x v="3"/>
    <x v="3"/>
    <x v="2"/>
    <x v="3"/>
  </r>
  <r>
    <x v="1"/>
    <x v="5"/>
    <x v="0"/>
    <x v="1"/>
  </r>
  <r>
    <x v="4"/>
    <x v="6"/>
    <x v="1"/>
    <x v="1"/>
  </r>
  <r>
    <x v="3"/>
    <x v="3"/>
    <x v="0"/>
    <x v="1"/>
  </r>
  <r>
    <x v="4"/>
    <x v="6"/>
    <x v="0"/>
    <x v="1"/>
  </r>
  <r>
    <x v="1"/>
    <x v="7"/>
    <x v="1"/>
    <x v="1"/>
  </r>
  <r>
    <x v="1"/>
    <x v="7"/>
    <x v="0"/>
    <x v="1"/>
  </r>
  <r>
    <x v="2"/>
    <x v="8"/>
    <x v="0"/>
    <x v="1"/>
  </r>
  <r>
    <x v="5"/>
    <x v="9"/>
    <x v="1"/>
    <x v="1"/>
  </r>
  <r>
    <x v="4"/>
    <x v="10"/>
    <x v="1"/>
    <x v="1"/>
  </r>
  <r>
    <x v="3"/>
    <x v="3"/>
    <x v="3"/>
    <x v="1"/>
  </r>
  <r>
    <x v="3"/>
    <x v="3"/>
    <x v="0"/>
    <x v="1"/>
  </r>
  <r>
    <x v="4"/>
    <x v="6"/>
    <x v="1"/>
    <x v="1"/>
  </r>
  <r>
    <x v="3"/>
    <x v="3"/>
    <x v="0"/>
    <x v="1"/>
  </r>
  <r>
    <x v="3"/>
    <x v="3"/>
    <x v="1"/>
    <x v="1"/>
  </r>
  <r>
    <x v="4"/>
    <x v="4"/>
    <x v="1"/>
    <x v="4"/>
  </r>
  <r>
    <x v="2"/>
    <x v="8"/>
    <x v="1"/>
    <x v="1"/>
  </r>
  <r>
    <x v="6"/>
    <x v="11"/>
    <x v="1"/>
    <x v="1"/>
  </r>
  <r>
    <x v="3"/>
    <x v="3"/>
    <x v="3"/>
    <x v="1"/>
  </r>
  <r>
    <x v="1"/>
    <x v="1"/>
    <x v="0"/>
    <x v="1"/>
  </r>
  <r>
    <x v="3"/>
    <x v="3"/>
    <x v="1"/>
    <x v="1"/>
  </r>
  <r>
    <x v="4"/>
    <x v="12"/>
    <x v="1"/>
    <x v="5"/>
  </r>
  <r>
    <x v="4"/>
    <x v="10"/>
    <x v="1"/>
    <x v="1"/>
  </r>
  <r>
    <x v="6"/>
    <x v="11"/>
    <x v="1"/>
    <x v="4"/>
  </r>
  <r>
    <x v="4"/>
    <x v="4"/>
    <x v="0"/>
    <x v="6"/>
  </r>
  <r>
    <x v="3"/>
    <x v="3"/>
    <x v="1"/>
    <x v="1"/>
  </r>
  <r>
    <x v="4"/>
    <x v="4"/>
    <x v="1"/>
    <x v="1"/>
  </r>
  <r>
    <x v="4"/>
    <x v="6"/>
    <x v="1"/>
    <x v="3"/>
  </r>
  <r>
    <x v="3"/>
    <x v="3"/>
    <x v="1"/>
    <x v="1"/>
  </r>
  <r>
    <x v="5"/>
    <x v="13"/>
    <x v="1"/>
    <x v="1"/>
  </r>
  <r>
    <x v="7"/>
    <x v="14"/>
    <x v="1"/>
    <x v="1"/>
  </r>
  <r>
    <x v="3"/>
    <x v="3"/>
    <x v="0"/>
    <x v="3"/>
  </r>
  <r>
    <x v="2"/>
    <x v="8"/>
    <x v="1"/>
    <x v="1"/>
  </r>
  <r>
    <x v="1"/>
    <x v="1"/>
    <x v="1"/>
    <x v="6"/>
  </r>
  <r>
    <x v="0"/>
    <x v="0"/>
    <x v="1"/>
    <x v="1"/>
  </r>
  <r>
    <x v="5"/>
    <x v="15"/>
    <x v="1"/>
    <x v="1"/>
  </r>
  <r>
    <x v="5"/>
    <x v="13"/>
    <x v="1"/>
    <x v="3"/>
  </r>
  <r>
    <x v="3"/>
    <x v="3"/>
    <x v="0"/>
    <x v="1"/>
  </r>
  <r>
    <x v="1"/>
    <x v="1"/>
    <x v="1"/>
    <x v="1"/>
  </r>
  <r>
    <x v="3"/>
    <x v="3"/>
    <x v="1"/>
    <x v="1"/>
  </r>
  <r>
    <x v="3"/>
    <x v="3"/>
    <x v="1"/>
    <x v="1"/>
  </r>
  <r>
    <x v="1"/>
    <x v="1"/>
    <x v="1"/>
    <x v="1"/>
  </r>
  <r>
    <x v="1"/>
    <x v="16"/>
    <x v="0"/>
    <x v="6"/>
  </r>
  <r>
    <x v="2"/>
    <x v="8"/>
    <x v="0"/>
    <x v="4"/>
  </r>
  <r>
    <x v="3"/>
    <x v="3"/>
    <x v="0"/>
    <x v="1"/>
  </r>
  <r>
    <x v="4"/>
    <x v="6"/>
    <x v="1"/>
    <x v="1"/>
  </r>
  <r>
    <x v="2"/>
    <x v="8"/>
    <x v="0"/>
    <x v="1"/>
  </r>
  <r>
    <x v="1"/>
    <x v="17"/>
    <x v="1"/>
    <x v="1"/>
  </r>
  <r>
    <x v="2"/>
    <x v="8"/>
    <x v="1"/>
    <x v="1"/>
  </r>
  <r>
    <x v="6"/>
    <x v="11"/>
    <x v="1"/>
    <x v="1"/>
  </r>
  <r>
    <x v="3"/>
    <x v="3"/>
    <x v="1"/>
    <x v="1"/>
  </r>
  <r>
    <x v="3"/>
    <x v="3"/>
    <x v="1"/>
    <x v="1"/>
  </r>
  <r>
    <x v="3"/>
    <x v="3"/>
    <x v="1"/>
    <x v="0"/>
  </r>
  <r>
    <x v="3"/>
    <x v="3"/>
    <x v="0"/>
    <x v="0"/>
  </r>
  <r>
    <x v="2"/>
    <x v="2"/>
    <x v="1"/>
    <x v="1"/>
  </r>
  <r>
    <x v="3"/>
    <x v="3"/>
    <x v="0"/>
    <x v="1"/>
  </r>
  <r>
    <x v="2"/>
    <x v="2"/>
    <x v="0"/>
    <x v="1"/>
  </r>
  <r>
    <x v="3"/>
    <x v="3"/>
    <x v="1"/>
    <x v="1"/>
  </r>
  <r>
    <x v="3"/>
    <x v="3"/>
    <x v="0"/>
    <x v="1"/>
  </r>
  <r>
    <x v="2"/>
    <x v="8"/>
    <x v="1"/>
    <x v="4"/>
  </r>
  <r>
    <x v="3"/>
    <x v="3"/>
    <x v="1"/>
    <x v="6"/>
  </r>
  <r>
    <x v="3"/>
    <x v="3"/>
    <x v="3"/>
    <x v="1"/>
  </r>
  <r>
    <x v="3"/>
    <x v="3"/>
    <x v="1"/>
    <x v="6"/>
  </r>
  <r>
    <x v="3"/>
    <x v="3"/>
    <x v="1"/>
    <x v="1"/>
  </r>
  <r>
    <x v="4"/>
    <x v="10"/>
    <x v="1"/>
    <x v="1"/>
  </r>
  <r>
    <x v="1"/>
    <x v="17"/>
    <x v="1"/>
    <x v="1"/>
  </r>
  <r>
    <x v="1"/>
    <x v="16"/>
    <x v="1"/>
    <x v="4"/>
  </r>
  <r>
    <x v="7"/>
    <x v="14"/>
    <x v="1"/>
    <x v="1"/>
  </r>
  <r>
    <x v="3"/>
    <x v="3"/>
    <x v="0"/>
    <x v="1"/>
  </r>
  <r>
    <x v="4"/>
    <x v="10"/>
    <x v="0"/>
    <x v="1"/>
  </r>
  <r>
    <x v="5"/>
    <x v="18"/>
    <x v="1"/>
    <x v="1"/>
  </r>
  <r>
    <x v="3"/>
    <x v="3"/>
    <x v="0"/>
    <x v="1"/>
  </r>
  <r>
    <x v="6"/>
    <x v="11"/>
    <x v="1"/>
    <x v="1"/>
  </r>
  <r>
    <x v="1"/>
    <x v="1"/>
    <x v="1"/>
    <x v="1"/>
  </r>
  <r>
    <x v="6"/>
    <x v="11"/>
    <x v="1"/>
    <x v="4"/>
  </r>
  <r>
    <x v="1"/>
    <x v="5"/>
    <x v="0"/>
    <x v="1"/>
  </r>
  <r>
    <x v="2"/>
    <x v="8"/>
    <x v="1"/>
    <x v="1"/>
  </r>
  <r>
    <x v="1"/>
    <x v="7"/>
    <x v="1"/>
    <x v="2"/>
  </r>
  <r>
    <x v="3"/>
    <x v="3"/>
    <x v="1"/>
    <x v="1"/>
  </r>
  <r>
    <x v="1"/>
    <x v="1"/>
    <x v="0"/>
    <x v="2"/>
  </r>
  <r>
    <x v="5"/>
    <x v="18"/>
    <x v="1"/>
    <x v="1"/>
  </r>
  <r>
    <x v="3"/>
    <x v="3"/>
    <x v="1"/>
    <x v="1"/>
  </r>
  <r>
    <x v="3"/>
    <x v="3"/>
    <x v="0"/>
    <x v="1"/>
  </r>
  <r>
    <x v="5"/>
    <x v="18"/>
    <x v="0"/>
    <x v="6"/>
  </r>
  <r>
    <x v="6"/>
    <x v="11"/>
    <x v="1"/>
    <x v="5"/>
  </r>
  <r>
    <x v="3"/>
    <x v="3"/>
    <x v="3"/>
    <x v="1"/>
  </r>
  <r>
    <x v="2"/>
    <x v="2"/>
    <x v="1"/>
    <x v="4"/>
  </r>
  <r>
    <x v="4"/>
    <x v="4"/>
    <x v="1"/>
    <x v="1"/>
  </r>
  <r>
    <x v="3"/>
    <x v="3"/>
    <x v="1"/>
    <x v="1"/>
  </r>
  <r>
    <x v="0"/>
    <x v="0"/>
    <x v="1"/>
    <x v="1"/>
  </r>
  <r>
    <x v="6"/>
    <x v="11"/>
    <x v="0"/>
    <x v="2"/>
  </r>
  <r>
    <x v="3"/>
    <x v="3"/>
    <x v="1"/>
    <x v="1"/>
  </r>
  <r>
    <x v="3"/>
    <x v="3"/>
    <x v="0"/>
    <x v="1"/>
  </r>
  <r>
    <x v="1"/>
    <x v="5"/>
    <x v="1"/>
    <x v="1"/>
  </r>
  <r>
    <x v="2"/>
    <x v="8"/>
    <x v="1"/>
    <x v="1"/>
  </r>
  <r>
    <x v="1"/>
    <x v="5"/>
    <x v="0"/>
    <x v="6"/>
  </r>
  <r>
    <x v="1"/>
    <x v="7"/>
    <x v="1"/>
    <x v="1"/>
  </r>
  <r>
    <x v="2"/>
    <x v="2"/>
    <x v="1"/>
    <x v="1"/>
  </r>
  <r>
    <x v="3"/>
    <x v="3"/>
    <x v="1"/>
    <x v="1"/>
  </r>
  <r>
    <x v="3"/>
    <x v="3"/>
    <x v="1"/>
    <x v="1"/>
  </r>
  <r>
    <x v="4"/>
    <x v="4"/>
    <x v="1"/>
    <x v="1"/>
  </r>
  <r>
    <x v="4"/>
    <x v="19"/>
    <x v="0"/>
    <x v="1"/>
  </r>
  <r>
    <x v="0"/>
    <x v="0"/>
    <x v="0"/>
    <x v="1"/>
  </r>
  <r>
    <x v="5"/>
    <x v="15"/>
    <x v="1"/>
    <x v="1"/>
  </r>
  <r>
    <x v="2"/>
    <x v="2"/>
    <x v="1"/>
    <x v="2"/>
  </r>
  <r>
    <x v="0"/>
    <x v="0"/>
    <x v="1"/>
    <x v="1"/>
  </r>
  <r>
    <x v="2"/>
    <x v="8"/>
    <x v="1"/>
    <x v="1"/>
  </r>
  <r>
    <x v="5"/>
    <x v="13"/>
    <x v="0"/>
    <x v="6"/>
  </r>
  <r>
    <x v="3"/>
    <x v="3"/>
    <x v="0"/>
    <x v="1"/>
  </r>
  <r>
    <x v="4"/>
    <x v="19"/>
    <x v="1"/>
    <x v="1"/>
  </r>
  <r>
    <x v="7"/>
    <x v="14"/>
    <x v="1"/>
    <x v="1"/>
  </r>
  <r>
    <x v="4"/>
    <x v="4"/>
    <x v="1"/>
    <x v="1"/>
  </r>
  <r>
    <x v="6"/>
    <x v="20"/>
    <x v="1"/>
    <x v="1"/>
  </r>
  <r>
    <x v="6"/>
    <x v="11"/>
    <x v="1"/>
    <x v="1"/>
  </r>
  <r>
    <x v="5"/>
    <x v="13"/>
    <x v="0"/>
    <x v="1"/>
  </r>
  <r>
    <x v="3"/>
    <x v="3"/>
    <x v="0"/>
    <x v="0"/>
  </r>
  <r>
    <x v="7"/>
    <x v="14"/>
    <x v="1"/>
    <x v="6"/>
  </r>
  <r>
    <x v="3"/>
    <x v="3"/>
    <x v="1"/>
    <x v="1"/>
  </r>
  <r>
    <x v="3"/>
    <x v="3"/>
    <x v="0"/>
    <x v="1"/>
  </r>
  <r>
    <x v="3"/>
    <x v="3"/>
    <x v="0"/>
    <x v="0"/>
  </r>
  <r>
    <x v="1"/>
    <x v="1"/>
    <x v="3"/>
    <x v="1"/>
  </r>
  <r>
    <x v="0"/>
    <x v="0"/>
    <x v="3"/>
    <x v="2"/>
  </r>
  <r>
    <x v="4"/>
    <x v="6"/>
    <x v="1"/>
    <x v="3"/>
  </r>
  <r>
    <x v="2"/>
    <x v="2"/>
    <x v="1"/>
    <x v="4"/>
  </r>
  <r>
    <x v="3"/>
    <x v="3"/>
    <x v="1"/>
    <x v="1"/>
  </r>
  <r>
    <x v="1"/>
    <x v="21"/>
    <x v="1"/>
    <x v="1"/>
  </r>
  <r>
    <x v="4"/>
    <x v="4"/>
    <x v="0"/>
    <x v="5"/>
  </r>
  <r>
    <x v="3"/>
    <x v="3"/>
    <x v="0"/>
    <x v="1"/>
  </r>
  <r>
    <x v="4"/>
    <x v="6"/>
    <x v="3"/>
    <x v="1"/>
  </r>
  <r>
    <x v="5"/>
    <x v="9"/>
    <x v="1"/>
    <x v="1"/>
  </r>
  <r>
    <x v="6"/>
    <x v="20"/>
    <x v="0"/>
    <x v="1"/>
  </r>
  <r>
    <x v="2"/>
    <x v="8"/>
    <x v="0"/>
    <x v="1"/>
  </r>
  <r>
    <x v="4"/>
    <x v="4"/>
    <x v="1"/>
    <x v="1"/>
  </r>
  <r>
    <x v="2"/>
    <x v="2"/>
    <x v="1"/>
    <x v="1"/>
  </r>
  <r>
    <x v="2"/>
    <x v="2"/>
    <x v="1"/>
    <x v="1"/>
  </r>
  <r>
    <x v="1"/>
    <x v="7"/>
    <x v="1"/>
    <x v="1"/>
  </r>
  <r>
    <x v="3"/>
    <x v="3"/>
    <x v="1"/>
    <x v="1"/>
  </r>
  <r>
    <x v="2"/>
    <x v="8"/>
    <x v="1"/>
    <x v="5"/>
  </r>
  <r>
    <x v="3"/>
    <x v="3"/>
    <x v="3"/>
    <x v="1"/>
  </r>
  <r>
    <x v="3"/>
    <x v="3"/>
    <x v="1"/>
    <x v="1"/>
  </r>
  <r>
    <x v="2"/>
    <x v="8"/>
    <x v="1"/>
    <x v="1"/>
  </r>
  <r>
    <x v="1"/>
    <x v="7"/>
    <x v="1"/>
    <x v="1"/>
  </r>
  <r>
    <x v="1"/>
    <x v="1"/>
    <x v="0"/>
    <x v="1"/>
  </r>
  <r>
    <x v="1"/>
    <x v="5"/>
    <x v="0"/>
    <x v="1"/>
  </r>
  <r>
    <x v="1"/>
    <x v="7"/>
    <x v="1"/>
    <x v="1"/>
  </r>
  <r>
    <x v="3"/>
    <x v="3"/>
    <x v="0"/>
    <x v="1"/>
  </r>
  <r>
    <x v="1"/>
    <x v="7"/>
    <x v="0"/>
    <x v="1"/>
  </r>
  <r>
    <x v="3"/>
    <x v="3"/>
    <x v="0"/>
    <x v="1"/>
  </r>
  <r>
    <x v="1"/>
    <x v="1"/>
    <x v="3"/>
    <x v="2"/>
  </r>
  <r>
    <x v="7"/>
    <x v="14"/>
    <x v="0"/>
    <x v="2"/>
  </r>
  <r>
    <x v="1"/>
    <x v="1"/>
    <x v="1"/>
    <x v="1"/>
  </r>
  <r>
    <x v="3"/>
    <x v="3"/>
    <x v="1"/>
    <x v="1"/>
  </r>
  <r>
    <x v="2"/>
    <x v="8"/>
    <x v="1"/>
    <x v="1"/>
  </r>
  <r>
    <x v="2"/>
    <x v="2"/>
    <x v="0"/>
    <x v="1"/>
  </r>
  <r>
    <x v="1"/>
    <x v="1"/>
    <x v="1"/>
    <x v="5"/>
  </r>
  <r>
    <x v="7"/>
    <x v="14"/>
    <x v="1"/>
    <x v="1"/>
  </r>
  <r>
    <x v="3"/>
    <x v="3"/>
    <x v="1"/>
    <x v="1"/>
  </r>
  <r>
    <x v="2"/>
    <x v="2"/>
    <x v="1"/>
    <x v="1"/>
  </r>
  <r>
    <x v="7"/>
    <x v="14"/>
    <x v="1"/>
    <x v="1"/>
  </r>
  <r>
    <x v="3"/>
    <x v="3"/>
    <x v="1"/>
    <x v="2"/>
  </r>
  <r>
    <x v="1"/>
    <x v="7"/>
    <x v="0"/>
    <x v="3"/>
  </r>
  <r>
    <x v="4"/>
    <x v="12"/>
    <x v="1"/>
    <x v="1"/>
  </r>
  <r>
    <x v="1"/>
    <x v="7"/>
    <x v="0"/>
    <x v="1"/>
  </r>
  <r>
    <x v="5"/>
    <x v="18"/>
    <x v="0"/>
    <x v="1"/>
  </r>
  <r>
    <x v="4"/>
    <x v="4"/>
    <x v="0"/>
    <x v="1"/>
  </r>
  <r>
    <x v="3"/>
    <x v="3"/>
    <x v="1"/>
    <x v="1"/>
  </r>
  <r>
    <x v="2"/>
    <x v="8"/>
    <x v="1"/>
    <x v="1"/>
  </r>
  <r>
    <x v="3"/>
    <x v="3"/>
    <x v="0"/>
    <x v="1"/>
  </r>
  <r>
    <x v="3"/>
    <x v="3"/>
    <x v="0"/>
    <x v="1"/>
  </r>
  <r>
    <x v="3"/>
    <x v="3"/>
    <x v="1"/>
    <x v="1"/>
  </r>
  <r>
    <x v="0"/>
    <x v="0"/>
    <x v="0"/>
    <x v="1"/>
  </r>
  <r>
    <x v="3"/>
    <x v="3"/>
    <x v="1"/>
    <x v="0"/>
  </r>
  <r>
    <x v="2"/>
    <x v="8"/>
    <x v="1"/>
    <x v="2"/>
  </r>
  <r>
    <x v="2"/>
    <x v="2"/>
    <x v="0"/>
    <x v="1"/>
  </r>
  <r>
    <x v="3"/>
    <x v="3"/>
    <x v="1"/>
    <x v="3"/>
  </r>
  <r>
    <x v="1"/>
    <x v="1"/>
    <x v="0"/>
    <x v="0"/>
  </r>
  <r>
    <x v="3"/>
    <x v="3"/>
    <x v="1"/>
    <x v="1"/>
  </r>
  <r>
    <x v="4"/>
    <x v="19"/>
    <x v="0"/>
    <x v="1"/>
  </r>
  <r>
    <x v="3"/>
    <x v="3"/>
    <x v="0"/>
    <x v="1"/>
  </r>
  <r>
    <x v="4"/>
    <x v="12"/>
    <x v="1"/>
    <x v="0"/>
  </r>
  <r>
    <x v="3"/>
    <x v="3"/>
    <x v="0"/>
    <x v="6"/>
  </r>
  <r>
    <x v="3"/>
    <x v="3"/>
    <x v="3"/>
    <x v="1"/>
  </r>
  <r>
    <x v="3"/>
    <x v="3"/>
    <x v="0"/>
    <x v="1"/>
  </r>
  <r>
    <x v="3"/>
    <x v="3"/>
    <x v="0"/>
    <x v="6"/>
  </r>
  <r>
    <x v="1"/>
    <x v="1"/>
    <x v="0"/>
    <x v="1"/>
  </r>
  <r>
    <x v="1"/>
    <x v="7"/>
    <x v="0"/>
    <x v="1"/>
  </r>
  <r>
    <x v="1"/>
    <x v="16"/>
    <x v="1"/>
    <x v="1"/>
  </r>
  <r>
    <x v="1"/>
    <x v="5"/>
    <x v="1"/>
    <x v="1"/>
  </r>
  <r>
    <x v="2"/>
    <x v="8"/>
    <x v="0"/>
    <x v="3"/>
  </r>
  <r>
    <x v="4"/>
    <x v="6"/>
    <x v="1"/>
    <x v="1"/>
  </r>
  <r>
    <x v="1"/>
    <x v="5"/>
    <x v="0"/>
    <x v="1"/>
  </r>
  <r>
    <x v="1"/>
    <x v="1"/>
    <x v="0"/>
    <x v="1"/>
  </r>
  <r>
    <x v="3"/>
    <x v="3"/>
    <x v="0"/>
    <x v="0"/>
  </r>
  <r>
    <x v="2"/>
    <x v="2"/>
    <x v="1"/>
    <x v="1"/>
  </r>
  <r>
    <x v="0"/>
    <x v="0"/>
    <x v="3"/>
    <x v="1"/>
  </r>
  <r>
    <x v="3"/>
    <x v="3"/>
    <x v="1"/>
    <x v="2"/>
  </r>
  <r>
    <x v="1"/>
    <x v="17"/>
    <x v="0"/>
    <x v="1"/>
  </r>
  <r>
    <x v="3"/>
    <x v="3"/>
    <x v="1"/>
    <x v="1"/>
  </r>
  <r>
    <x v="5"/>
    <x v="13"/>
    <x v="3"/>
    <x v="1"/>
  </r>
  <r>
    <x v="1"/>
    <x v="1"/>
    <x v="1"/>
    <x v="1"/>
  </r>
  <r>
    <x v="4"/>
    <x v="4"/>
    <x v="1"/>
    <x v="1"/>
  </r>
  <r>
    <x v="4"/>
    <x v="4"/>
    <x v="2"/>
    <x v="2"/>
  </r>
  <r>
    <x v="4"/>
    <x v="22"/>
    <x v="0"/>
    <x v="3"/>
  </r>
  <r>
    <x v="3"/>
    <x v="3"/>
    <x v="0"/>
    <x v="1"/>
  </r>
  <r>
    <x v="3"/>
    <x v="3"/>
    <x v="1"/>
    <x v="1"/>
  </r>
  <r>
    <x v="1"/>
    <x v="7"/>
    <x v="1"/>
    <x v="1"/>
  </r>
  <r>
    <x v="1"/>
    <x v="1"/>
    <x v="1"/>
    <x v="1"/>
  </r>
  <r>
    <x v="3"/>
    <x v="3"/>
    <x v="0"/>
    <x v="1"/>
  </r>
  <r>
    <x v="3"/>
    <x v="3"/>
    <x v="1"/>
    <x v="1"/>
  </r>
  <r>
    <x v="4"/>
    <x v="22"/>
    <x v="0"/>
    <x v="1"/>
  </r>
  <r>
    <x v="4"/>
    <x v="12"/>
    <x v="1"/>
    <x v="4"/>
  </r>
  <r>
    <x v="4"/>
    <x v="10"/>
    <x v="1"/>
    <x v="1"/>
  </r>
  <r>
    <x v="3"/>
    <x v="3"/>
    <x v="0"/>
    <x v="1"/>
  </r>
  <r>
    <x v="0"/>
    <x v="0"/>
    <x v="0"/>
    <x v="1"/>
  </r>
  <r>
    <x v="7"/>
    <x v="14"/>
    <x v="1"/>
    <x v="1"/>
  </r>
  <r>
    <x v="3"/>
    <x v="3"/>
    <x v="0"/>
    <x v="1"/>
  </r>
  <r>
    <x v="4"/>
    <x v="22"/>
    <x v="1"/>
    <x v="1"/>
  </r>
  <r>
    <x v="1"/>
    <x v="1"/>
    <x v="1"/>
    <x v="1"/>
  </r>
  <r>
    <x v="7"/>
    <x v="14"/>
    <x v="1"/>
    <x v="1"/>
  </r>
  <r>
    <x v="6"/>
    <x v="20"/>
    <x v="1"/>
    <x v="1"/>
  </r>
  <r>
    <x v="4"/>
    <x v="10"/>
    <x v="1"/>
    <x v="1"/>
  </r>
  <r>
    <x v="6"/>
    <x v="20"/>
    <x v="1"/>
    <x v="1"/>
  </r>
  <r>
    <x v="6"/>
    <x v="11"/>
    <x v="1"/>
    <x v="1"/>
  </r>
  <r>
    <x v="3"/>
    <x v="3"/>
    <x v="3"/>
    <x v="1"/>
  </r>
  <r>
    <x v="3"/>
    <x v="3"/>
    <x v="1"/>
    <x v="1"/>
  </r>
  <r>
    <x v="4"/>
    <x v="10"/>
    <x v="1"/>
    <x v="1"/>
  </r>
  <r>
    <x v="6"/>
    <x v="11"/>
    <x v="1"/>
    <x v="6"/>
  </r>
  <r>
    <x v="4"/>
    <x v="10"/>
    <x v="0"/>
    <x v="1"/>
  </r>
  <r>
    <x v="1"/>
    <x v="1"/>
    <x v="0"/>
    <x v="2"/>
  </r>
  <r>
    <x v="4"/>
    <x v="10"/>
    <x v="1"/>
    <x v="1"/>
  </r>
  <r>
    <x v="3"/>
    <x v="3"/>
    <x v="1"/>
    <x v="3"/>
  </r>
  <r>
    <x v="2"/>
    <x v="8"/>
    <x v="0"/>
    <x v="1"/>
  </r>
  <r>
    <x v="3"/>
    <x v="3"/>
    <x v="1"/>
    <x v="1"/>
  </r>
  <r>
    <x v="5"/>
    <x v="9"/>
    <x v="1"/>
    <x v="2"/>
  </r>
  <r>
    <x v="1"/>
    <x v="1"/>
    <x v="1"/>
    <x v="1"/>
  </r>
  <r>
    <x v="3"/>
    <x v="3"/>
    <x v="1"/>
    <x v="1"/>
  </r>
  <r>
    <x v="3"/>
    <x v="3"/>
    <x v="1"/>
    <x v="1"/>
  </r>
  <r>
    <x v="3"/>
    <x v="3"/>
    <x v="1"/>
    <x v="1"/>
  </r>
  <r>
    <x v="2"/>
    <x v="2"/>
    <x v="1"/>
    <x v="1"/>
  </r>
  <r>
    <x v="5"/>
    <x v="13"/>
    <x v="1"/>
    <x v="1"/>
  </r>
  <r>
    <x v="6"/>
    <x v="20"/>
    <x v="1"/>
    <x v="2"/>
  </r>
  <r>
    <x v="5"/>
    <x v="18"/>
    <x v="1"/>
    <x v="1"/>
  </r>
  <r>
    <x v="1"/>
    <x v="1"/>
    <x v="0"/>
    <x v="1"/>
  </r>
  <r>
    <x v="3"/>
    <x v="3"/>
    <x v="0"/>
    <x v="1"/>
  </r>
  <r>
    <x v="3"/>
    <x v="3"/>
    <x v="1"/>
    <x v="1"/>
  </r>
  <r>
    <x v="4"/>
    <x v="6"/>
    <x v="0"/>
    <x v="0"/>
  </r>
  <r>
    <x v="5"/>
    <x v="9"/>
    <x v="1"/>
    <x v="1"/>
  </r>
  <r>
    <x v="1"/>
    <x v="1"/>
    <x v="1"/>
    <x v="1"/>
  </r>
  <r>
    <x v="1"/>
    <x v="1"/>
    <x v="0"/>
    <x v="4"/>
  </r>
  <r>
    <x v="3"/>
    <x v="3"/>
    <x v="1"/>
    <x v="1"/>
  </r>
  <r>
    <x v="3"/>
    <x v="3"/>
    <x v="1"/>
    <x v="1"/>
  </r>
  <r>
    <x v="7"/>
    <x v="14"/>
    <x v="1"/>
    <x v="1"/>
  </r>
  <r>
    <x v="1"/>
    <x v="1"/>
    <x v="1"/>
    <x v="1"/>
  </r>
  <r>
    <x v="1"/>
    <x v="1"/>
    <x v="0"/>
    <x v="1"/>
  </r>
  <r>
    <x v="1"/>
    <x v="7"/>
    <x v="1"/>
    <x v="1"/>
  </r>
  <r>
    <x v="7"/>
    <x v="14"/>
    <x v="1"/>
    <x v="1"/>
  </r>
  <r>
    <x v="3"/>
    <x v="3"/>
    <x v="1"/>
    <x v="1"/>
  </r>
  <r>
    <x v="3"/>
    <x v="3"/>
    <x v="1"/>
    <x v="1"/>
  </r>
  <r>
    <x v="1"/>
    <x v="17"/>
    <x v="0"/>
    <x v="6"/>
  </r>
  <r>
    <x v="3"/>
    <x v="3"/>
    <x v="1"/>
    <x v="2"/>
  </r>
  <r>
    <x v="4"/>
    <x v="4"/>
    <x v="1"/>
    <x v="1"/>
  </r>
  <r>
    <x v="4"/>
    <x v="19"/>
    <x v="1"/>
    <x v="1"/>
  </r>
  <r>
    <x v="6"/>
    <x v="11"/>
    <x v="3"/>
    <x v="1"/>
  </r>
  <r>
    <x v="7"/>
    <x v="14"/>
    <x v="2"/>
    <x v="1"/>
  </r>
  <r>
    <x v="3"/>
    <x v="3"/>
    <x v="1"/>
    <x v="1"/>
  </r>
  <r>
    <x v="3"/>
    <x v="3"/>
    <x v="1"/>
    <x v="0"/>
  </r>
  <r>
    <x v="3"/>
    <x v="3"/>
    <x v="0"/>
    <x v="1"/>
  </r>
  <r>
    <x v="5"/>
    <x v="18"/>
    <x v="1"/>
    <x v="1"/>
  </r>
  <r>
    <x v="6"/>
    <x v="11"/>
    <x v="0"/>
    <x v="1"/>
  </r>
  <r>
    <x v="3"/>
    <x v="3"/>
    <x v="1"/>
    <x v="1"/>
  </r>
  <r>
    <x v="2"/>
    <x v="2"/>
    <x v="1"/>
    <x v="1"/>
  </r>
  <r>
    <x v="3"/>
    <x v="3"/>
    <x v="1"/>
    <x v="1"/>
  </r>
  <r>
    <x v="4"/>
    <x v="10"/>
    <x v="1"/>
    <x v="1"/>
  </r>
  <r>
    <x v="3"/>
    <x v="3"/>
    <x v="0"/>
    <x v="1"/>
  </r>
  <r>
    <x v="4"/>
    <x v="19"/>
    <x v="1"/>
    <x v="1"/>
  </r>
  <r>
    <x v="1"/>
    <x v="1"/>
    <x v="0"/>
    <x v="3"/>
  </r>
  <r>
    <x v="2"/>
    <x v="2"/>
    <x v="0"/>
    <x v="1"/>
  </r>
  <r>
    <x v="3"/>
    <x v="3"/>
    <x v="1"/>
    <x v="1"/>
  </r>
  <r>
    <x v="3"/>
    <x v="3"/>
    <x v="3"/>
    <x v="1"/>
  </r>
  <r>
    <x v="1"/>
    <x v="5"/>
    <x v="1"/>
    <x v="1"/>
  </r>
  <r>
    <x v="1"/>
    <x v="16"/>
    <x v="0"/>
    <x v="3"/>
  </r>
  <r>
    <x v="3"/>
    <x v="3"/>
    <x v="1"/>
    <x v="0"/>
  </r>
  <r>
    <x v="4"/>
    <x v="4"/>
    <x v="0"/>
    <x v="1"/>
  </r>
  <r>
    <x v="2"/>
    <x v="2"/>
    <x v="1"/>
    <x v="1"/>
  </r>
  <r>
    <x v="0"/>
    <x v="0"/>
    <x v="0"/>
    <x v="1"/>
  </r>
  <r>
    <x v="3"/>
    <x v="3"/>
    <x v="3"/>
    <x v="6"/>
  </r>
  <r>
    <x v="3"/>
    <x v="3"/>
    <x v="1"/>
    <x v="1"/>
  </r>
  <r>
    <x v="3"/>
    <x v="3"/>
    <x v="0"/>
    <x v="5"/>
  </r>
  <r>
    <x v="3"/>
    <x v="3"/>
    <x v="0"/>
    <x v="2"/>
  </r>
  <r>
    <x v="3"/>
    <x v="3"/>
    <x v="0"/>
    <x v="2"/>
  </r>
  <r>
    <x v="1"/>
    <x v="1"/>
    <x v="1"/>
    <x v="1"/>
  </r>
  <r>
    <x v="0"/>
    <x v="0"/>
    <x v="0"/>
    <x v="1"/>
  </r>
  <r>
    <x v="5"/>
    <x v="9"/>
    <x v="0"/>
    <x v="3"/>
  </r>
  <r>
    <x v="4"/>
    <x v="4"/>
    <x v="1"/>
    <x v="1"/>
  </r>
  <r>
    <x v="3"/>
    <x v="3"/>
    <x v="0"/>
    <x v="1"/>
  </r>
  <r>
    <x v="1"/>
    <x v="7"/>
    <x v="0"/>
    <x v="1"/>
  </r>
  <r>
    <x v="4"/>
    <x v="4"/>
    <x v="1"/>
    <x v="1"/>
  </r>
  <r>
    <x v="3"/>
    <x v="3"/>
    <x v="1"/>
    <x v="1"/>
  </r>
  <r>
    <x v="3"/>
    <x v="3"/>
    <x v="0"/>
    <x v="1"/>
  </r>
  <r>
    <x v="5"/>
    <x v="13"/>
    <x v="1"/>
    <x v="3"/>
  </r>
  <r>
    <x v="3"/>
    <x v="3"/>
    <x v="0"/>
    <x v="1"/>
  </r>
  <r>
    <x v="1"/>
    <x v="7"/>
    <x v="3"/>
    <x v="1"/>
  </r>
  <r>
    <x v="6"/>
    <x v="11"/>
    <x v="0"/>
    <x v="1"/>
  </r>
  <r>
    <x v="3"/>
    <x v="3"/>
    <x v="1"/>
    <x v="1"/>
  </r>
  <r>
    <x v="3"/>
    <x v="3"/>
    <x v="1"/>
    <x v="1"/>
  </r>
  <r>
    <x v="1"/>
    <x v="1"/>
    <x v="1"/>
    <x v="1"/>
  </r>
  <r>
    <x v="4"/>
    <x v="4"/>
    <x v="1"/>
    <x v="1"/>
  </r>
  <r>
    <x v="3"/>
    <x v="3"/>
    <x v="0"/>
    <x v="1"/>
  </r>
  <r>
    <x v="0"/>
    <x v="0"/>
    <x v="0"/>
    <x v="6"/>
  </r>
  <r>
    <x v="3"/>
    <x v="3"/>
    <x v="0"/>
    <x v="1"/>
  </r>
  <r>
    <x v="1"/>
    <x v="1"/>
    <x v="0"/>
    <x v="1"/>
  </r>
  <r>
    <x v="2"/>
    <x v="2"/>
    <x v="3"/>
    <x v="1"/>
  </r>
  <r>
    <x v="5"/>
    <x v="13"/>
    <x v="0"/>
    <x v="1"/>
  </r>
  <r>
    <x v="4"/>
    <x v="12"/>
    <x v="0"/>
    <x v="1"/>
  </r>
  <r>
    <x v="3"/>
    <x v="3"/>
    <x v="1"/>
    <x v="1"/>
  </r>
  <r>
    <x v="4"/>
    <x v="4"/>
    <x v="0"/>
    <x v="4"/>
  </r>
  <r>
    <x v="3"/>
    <x v="3"/>
    <x v="1"/>
    <x v="1"/>
  </r>
  <r>
    <x v="3"/>
    <x v="3"/>
    <x v="0"/>
    <x v="1"/>
  </r>
  <r>
    <x v="4"/>
    <x v="10"/>
    <x v="0"/>
    <x v="1"/>
  </r>
  <r>
    <x v="3"/>
    <x v="3"/>
    <x v="0"/>
    <x v="1"/>
  </r>
  <r>
    <x v="1"/>
    <x v="1"/>
    <x v="1"/>
    <x v="1"/>
  </r>
  <r>
    <x v="6"/>
    <x v="11"/>
    <x v="2"/>
    <x v="1"/>
  </r>
  <r>
    <x v="4"/>
    <x v="4"/>
    <x v="1"/>
    <x v="4"/>
  </r>
  <r>
    <x v="0"/>
    <x v="0"/>
    <x v="1"/>
    <x v="1"/>
  </r>
  <r>
    <x v="2"/>
    <x v="8"/>
    <x v="1"/>
    <x v="1"/>
  </r>
  <r>
    <x v="3"/>
    <x v="3"/>
    <x v="1"/>
    <x v="1"/>
  </r>
  <r>
    <x v="1"/>
    <x v="1"/>
    <x v="1"/>
    <x v="1"/>
  </r>
  <r>
    <x v="1"/>
    <x v="1"/>
    <x v="1"/>
    <x v="1"/>
  </r>
  <r>
    <x v="1"/>
    <x v="1"/>
    <x v="0"/>
    <x v="1"/>
  </r>
  <r>
    <x v="3"/>
    <x v="3"/>
    <x v="1"/>
    <x v="1"/>
  </r>
  <r>
    <x v="3"/>
    <x v="3"/>
    <x v="1"/>
    <x v="1"/>
  </r>
  <r>
    <x v="3"/>
    <x v="3"/>
    <x v="3"/>
    <x v="0"/>
  </r>
  <r>
    <x v="7"/>
    <x v="14"/>
    <x v="0"/>
    <x v="1"/>
  </r>
  <r>
    <x v="1"/>
    <x v="7"/>
    <x v="0"/>
    <x v="1"/>
  </r>
  <r>
    <x v="3"/>
    <x v="3"/>
    <x v="0"/>
    <x v="1"/>
  </r>
  <r>
    <x v="3"/>
    <x v="3"/>
    <x v="0"/>
    <x v="1"/>
  </r>
  <r>
    <x v="6"/>
    <x v="11"/>
    <x v="0"/>
    <x v="1"/>
  </r>
  <r>
    <x v="4"/>
    <x v="6"/>
    <x v="0"/>
    <x v="4"/>
  </r>
  <r>
    <x v="1"/>
    <x v="7"/>
    <x v="0"/>
    <x v="1"/>
  </r>
  <r>
    <x v="2"/>
    <x v="2"/>
    <x v="1"/>
    <x v="1"/>
  </r>
  <r>
    <x v="0"/>
    <x v="0"/>
    <x v="0"/>
    <x v="1"/>
  </r>
  <r>
    <x v="3"/>
    <x v="3"/>
    <x v="0"/>
    <x v="1"/>
  </r>
  <r>
    <x v="1"/>
    <x v="17"/>
    <x v="0"/>
    <x v="1"/>
  </r>
  <r>
    <x v="1"/>
    <x v="1"/>
    <x v="1"/>
    <x v="1"/>
  </r>
  <r>
    <x v="3"/>
    <x v="3"/>
    <x v="0"/>
    <x v="0"/>
  </r>
  <r>
    <x v="3"/>
    <x v="3"/>
    <x v="1"/>
    <x v="1"/>
  </r>
  <r>
    <x v="4"/>
    <x v="4"/>
    <x v="1"/>
    <x v="3"/>
  </r>
  <r>
    <x v="2"/>
    <x v="8"/>
    <x v="2"/>
    <x v="1"/>
  </r>
  <r>
    <x v="3"/>
    <x v="3"/>
    <x v="0"/>
    <x v="6"/>
  </r>
  <r>
    <x v="6"/>
    <x v="11"/>
    <x v="1"/>
    <x v="1"/>
  </r>
  <r>
    <x v="7"/>
    <x v="14"/>
    <x v="0"/>
    <x v="0"/>
  </r>
  <r>
    <x v="4"/>
    <x v="10"/>
    <x v="1"/>
    <x v="1"/>
  </r>
  <r>
    <x v="3"/>
    <x v="3"/>
    <x v="1"/>
    <x v="4"/>
  </r>
  <r>
    <x v="3"/>
    <x v="3"/>
    <x v="1"/>
    <x v="1"/>
  </r>
  <r>
    <x v="1"/>
    <x v="1"/>
    <x v="1"/>
    <x v="1"/>
  </r>
  <r>
    <x v="1"/>
    <x v="1"/>
    <x v="1"/>
    <x v="1"/>
  </r>
  <r>
    <x v="1"/>
    <x v="7"/>
    <x v="1"/>
    <x v="1"/>
  </r>
  <r>
    <x v="3"/>
    <x v="3"/>
    <x v="1"/>
    <x v="2"/>
  </r>
  <r>
    <x v="3"/>
    <x v="3"/>
    <x v="1"/>
    <x v="1"/>
  </r>
  <r>
    <x v="3"/>
    <x v="3"/>
    <x v="0"/>
    <x v="1"/>
  </r>
  <r>
    <x v="4"/>
    <x v="4"/>
    <x v="1"/>
    <x v="4"/>
  </r>
  <r>
    <x v="4"/>
    <x v="19"/>
    <x v="1"/>
    <x v="1"/>
  </r>
  <r>
    <x v="3"/>
    <x v="3"/>
    <x v="1"/>
    <x v="1"/>
  </r>
  <r>
    <x v="3"/>
    <x v="3"/>
    <x v="0"/>
    <x v="1"/>
  </r>
  <r>
    <x v="4"/>
    <x v="4"/>
    <x v="1"/>
    <x v="1"/>
  </r>
  <r>
    <x v="3"/>
    <x v="3"/>
    <x v="1"/>
    <x v="1"/>
  </r>
  <r>
    <x v="4"/>
    <x v="4"/>
    <x v="0"/>
    <x v="1"/>
  </r>
  <r>
    <x v="1"/>
    <x v="7"/>
    <x v="0"/>
    <x v="1"/>
  </r>
  <r>
    <x v="1"/>
    <x v="1"/>
    <x v="1"/>
    <x v="1"/>
  </r>
  <r>
    <x v="3"/>
    <x v="3"/>
    <x v="0"/>
    <x v="1"/>
  </r>
  <r>
    <x v="4"/>
    <x v="4"/>
    <x v="0"/>
    <x v="1"/>
  </r>
  <r>
    <x v="3"/>
    <x v="3"/>
    <x v="0"/>
    <x v="4"/>
  </r>
  <r>
    <x v="3"/>
    <x v="3"/>
    <x v="1"/>
    <x v="1"/>
  </r>
  <r>
    <x v="3"/>
    <x v="3"/>
    <x v="1"/>
    <x v="1"/>
  </r>
  <r>
    <x v="7"/>
    <x v="14"/>
    <x v="0"/>
    <x v="1"/>
  </r>
  <r>
    <x v="0"/>
    <x v="0"/>
    <x v="1"/>
    <x v="1"/>
  </r>
  <r>
    <x v="4"/>
    <x v="4"/>
    <x v="1"/>
    <x v="1"/>
  </r>
  <r>
    <x v="5"/>
    <x v="9"/>
    <x v="1"/>
    <x v="1"/>
  </r>
  <r>
    <x v="3"/>
    <x v="3"/>
    <x v="0"/>
    <x v="1"/>
  </r>
  <r>
    <x v="2"/>
    <x v="8"/>
    <x v="0"/>
    <x v="1"/>
  </r>
  <r>
    <x v="1"/>
    <x v="7"/>
    <x v="3"/>
    <x v="5"/>
  </r>
  <r>
    <x v="3"/>
    <x v="3"/>
    <x v="1"/>
    <x v="1"/>
  </r>
  <r>
    <x v="7"/>
    <x v="14"/>
    <x v="1"/>
    <x v="1"/>
  </r>
  <r>
    <x v="5"/>
    <x v="9"/>
    <x v="0"/>
    <x v="1"/>
  </r>
  <r>
    <x v="2"/>
    <x v="8"/>
    <x v="0"/>
    <x v="1"/>
  </r>
  <r>
    <x v="1"/>
    <x v="17"/>
    <x v="1"/>
    <x v="0"/>
  </r>
  <r>
    <x v="4"/>
    <x v="4"/>
    <x v="1"/>
    <x v="1"/>
  </r>
  <r>
    <x v="3"/>
    <x v="3"/>
    <x v="1"/>
    <x v="1"/>
  </r>
  <r>
    <x v="4"/>
    <x v="6"/>
    <x v="1"/>
    <x v="2"/>
  </r>
  <r>
    <x v="1"/>
    <x v="1"/>
    <x v="1"/>
    <x v="1"/>
  </r>
  <r>
    <x v="4"/>
    <x v="10"/>
    <x v="1"/>
    <x v="6"/>
  </r>
  <r>
    <x v="1"/>
    <x v="7"/>
    <x v="0"/>
    <x v="1"/>
  </r>
  <r>
    <x v="7"/>
    <x v="14"/>
    <x v="0"/>
    <x v="1"/>
  </r>
  <r>
    <x v="3"/>
    <x v="3"/>
    <x v="1"/>
    <x v="1"/>
  </r>
  <r>
    <x v="4"/>
    <x v="12"/>
    <x v="0"/>
    <x v="1"/>
  </r>
  <r>
    <x v="3"/>
    <x v="3"/>
    <x v="0"/>
    <x v="0"/>
  </r>
  <r>
    <x v="3"/>
    <x v="3"/>
    <x v="1"/>
    <x v="1"/>
  </r>
  <r>
    <x v="3"/>
    <x v="3"/>
    <x v="0"/>
    <x v="1"/>
  </r>
  <r>
    <x v="4"/>
    <x v="4"/>
    <x v="1"/>
    <x v="1"/>
  </r>
  <r>
    <x v="3"/>
    <x v="3"/>
    <x v="1"/>
    <x v="3"/>
  </r>
  <r>
    <x v="4"/>
    <x v="4"/>
    <x v="1"/>
    <x v="0"/>
  </r>
  <r>
    <x v="1"/>
    <x v="1"/>
    <x v="0"/>
    <x v="1"/>
  </r>
  <r>
    <x v="6"/>
    <x v="20"/>
    <x v="2"/>
    <x v="1"/>
  </r>
  <r>
    <x v="3"/>
    <x v="3"/>
    <x v="1"/>
    <x v="1"/>
  </r>
  <r>
    <x v="5"/>
    <x v="13"/>
    <x v="1"/>
    <x v="1"/>
  </r>
  <r>
    <x v="4"/>
    <x v="10"/>
    <x v="2"/>
    <x v="1"/>
  </r>
  <r>
    <x v="0"/>
    <x v="0"/>
    <x v="0"/>
    <x v="1"/>
  </r>
  <r>
    <x v="3"/>
    <x v="3"/>
    <x v="0"/>
    <x v="1"/>
  </r>
  <r>
    <x v="4"/>
    <x v="4"/>
    <x v="0"/>
    <x v="1"/>
  </r>
  <r>
    <x v="3"/>
    <x v="3"/>
    <x v="0"/>
    <x v="1"/>
  </r>
  <r>
    <x v="4"/>
    <x v="4"/>
    <x v="0"/>
    <x v="0"/>
  </r>
  <r>
    <x v="2"/>
    <x v="2"/>
    <x v="1"/>
    <x v="1"/>
  </r>
  <r>
    <x v="3"/>
    <x v="3"/>
    <x v="1"/>
    <x v="1"/>
  </r>
  <r>
    <x v="2"/>
    <x v="8"/>
    <x v="0"/>
    <x v="1"/>
  </r>
  <r>
    <x v="3"/>
    <x v="3"/>
    <x v="1"/>
    <x v="1"/>
  </r>
  <r>
    <x v="0"/>
    <x v="0"/>
    <x v="0"/>
    <x v="1"/>
  </r>
  <r>
    <x v="1"/>
    <x v="7"/>
    <x v="0"/>
    <x v="1"/>
  </r>
  <r>
    <x v="7"/>
    <x v="14"/>
    <x v="1"/>
    <x v="1"/>
  </r>
  <r>
    <x v="3"/>
    <x v="3"/>
    <x v="1"/>
    <x v="1"/>
  </r>
  <r>
    <x v="3"/>
    <x v="3"/>
    <x v="1"/>
    <x v="1"/>
  </r>
  <r>
    <x v="4"/>
    <x v="10"/>
    <x v="0"/>
    <x v="1"/>
  </r>
  <r>
    <x v="7"/>
    <x v="14"/>
    <x v="3"/>
    <x v="1"/>
  </r>
  <r>
    <x v="3"/>
    <x v="3"/>
    <x v="0"/>
    <x v="1"/>
  </r>
  <r>
    <x v="3"/>
    <x v="3"/>
    <x v="1"/>
    <x v="1"/>
  </r>
  <r>
    <x v="3"/>
    <x v="3"/>
    <x v="0"/>
    <x v="1"/>
  </r>
  <r>
    <x v="4"/>
    <x v="4"/>
    <x v="0"/>
    <x v="1"/>
  </r>
  <r>
    <x v="3"/>
    <x v="3"/>
    <x v="3"/>
    <x v="0"/>
  </r>
  <r>
    <x v="3"/>
    <x v="3"/>
    <x v="1"/>
    <x v="6"/>
  </r>
  <r>
    <x v="1"/>
    <x v="17"/>
    <x v="1"/>
    <x v="1"/>
  </r>
  <r>
    <x v="4"/>
    <x v="10"/>
    <x v="1"/>
    <x v="1"/>
  </r>
  <r>
    <x v="3"/>
    <x v="3"/>
    <x v="1"/>
    <x v="1"/>
  </r>
  <r>
    <x v="4"/>
    <x v="22"/>
    <x v="1"/>
    <x v="1"/>
  </r>
  <r>
    <x v="4"/>
    <x v="19"/>
    <x v="1"/>
    <x v="1"/>
  </r>
  <r>
    <x v="2"/>
    <x v="8"/>
    <x v="0"/>
    <x v="1"/>
  </r>
  <r>
    <x v="3"/>
    <x v="3"/>
    <x v="1"/>
    <x v="6"/>
  </r>
  <r>
    <x v="3"/>
    <x v="3"/>
    <x v="3"/>
    <x v="1"/>
  </r>
  <r>
    <x v="1"/>
    <x v="7"/>
    <x v="1"/>
    <x v="1"/>
  </r>
  <r>
    <x v="3"/>
    <x v="3"/>
    <x v="1"/>
    <x v="1"/>
  </r>
  <r>
    <x v="2"/>
    <x v="8"/>
    <x v="0"/>
    <x v="1"/>
  </r>
  <r>
    <x v="4"/>
    <x v="19"/>
    <x v="3"/>
    <x v="4"/>
  </r>
  <r>
    <x v="6"/>
    <x v="11"/>
    <x v="0"/>
    <x v="1"/>
  </r>
  <r>
    <x v="6"/>
    <x v="11"/>
    <x v="1"/>
    <x v="3"/>
  </r>
  <r>
    <x v="4"/>
    <x v="10"/>
    <x v="0"/>
    <x v="0"/>
  </r>
  <r>
    <x v="1"/>
    <x v="1"/>
    <x v="1"/>
    <x v="1"/>
  </r>
  <r>
    <x v="4"/>
    <x v="6"/>
    <x v="0"/>
    <x v="1"/>
  </r>
  <r>
    <x v="4"/>
    <x v="22"/>
    <x v="0"/>
    <x v="1"/>
  </r>
  <r>
    <x v="4"/>
    <x v="6"/>
    <x v="0"/>
    <x v="1"/>
  </r>
  <r>
    <x v="3"/>
    <x v="3"/>
    <x v="1"/>
    <x v="1"/>
  </r>
  <r>
    <x v="1"/>
    <x v="7"/>
    <x v="1"/>
    <x v="1"/>
  </r>
  <r>
    <x v="3"/>
    <x v="3"/>
    <x v="0"/>
    <x v="1"/>
  </r>
  <r>
    <x v="3"/>
    <x v="3"/>
    <x v="1"/>
    <x v="1"/>
  </r>
  <r>
    <x v="4"/>
    <x v="4"/>
    <x v="0"/>
    <x v="1"/>
  </r>
  <r>
    <x v="3"/>
    <x v="3"/>
    <x v="1"/>
    <x v="1"/>
  </r>
  <r>
    <x v="4"/>
    <x v="6"/>
    <x v="1"/>
    <x v="1"/>
  </r>
  <r>
    <x v="6"/>
    <x v="20"/>
    <x v="0"/>
    <x v="1"/>
  </r>
  <r>
    <x v="4"/>
    <x v="10"/>
    <x v="1"/>
    <x v="1"/>
  </r>
  <r>
    <x v="3"/>
    <x v="3"/>
    <x v="1"/>
    <x v="1"/>
  </r>
  <r>
    <x v="5"/>
    <x v="18"/>
    <x v="1"/>
    <x v="1"/>
  </r>
  <r>
    <x v="2"/>
    <x v="8"/>
    <x v="1"/>
    <x v="1"/>
  </r>
  <r>
    <x v="2"/>
    <x v="2"/>
    <x v="1"/>
    <x v="0"/>
  </r>
  <r>
    <x v="3"/>
    <x v="3"/>
    <x v="0"/>
    <x v="1"/>
  </r>
  <r>
    <x v="4"/>
    <x v="6"/>
    <x v="1"/>
    <x v="1"/>
  </r>
  <r>
    <x v="2"/>
    <x v="8"/>
    <x v="1"/>
    <x v="1"/>
  </r>
  <r>
    <x v="0"/>
    <x v="0"/>
    <x v="1"/>
    <x v="4"/>
  </r>
  <r>
    <x v="1"/>
    <x v="1"/>
    <x v="0"/>
    <x v="1"/>
  </r>
  <r>
    <x v="1"/>
    <x v="5"/>
    <x v="1"/>
    <x v="1"/>
  </r>
  <r>
    <x v="4"/>
    <x v="19"/>
    <x v="1"/>
    <x v="1"/>
  </r>
  <r>
    <x v="5"/>
    <x v="18"/>
    <x v="1"/>
    <x v="1"/>
  </r>
  <r>
    <x v="5"/>
    <x v="13"/>
    <x v="0"/>
    <x v="1"/>
  </r>
  <r>
    <x v="4"/>
    <x v="22"/>
    <x v="0"/>
    <x v="1"/>
  </r>
  <r>
    <x v="2"/>
    <x v="8"/>
    <x v="1"/>
    <x v="1"/>
  </r>
  <r>
    <x v="0"/>
    <x v="0"/>
    <x v="1"/>
    <x v="4"/>
  </r>
  <r>
    <x v="7"/>
    <x v="14"/>
    <x v="1"/>
    <x v="1"/>
  </r>
  <r>
    <x v="3"/>
    <x v="3"/>
    <x v="0"/>
    <x v="1"/>
  </r>
  <r>
    <x v="5"/>
    <x v="13"/>
    <x v="0"/>
    <x v="1"/>
  </r>
  <r>
    <x v="3"/>
    <x v="3"/>
    <x v="0"/>
    <x v="1"/>
  </r>
  <r>
    <x v="0"/>
    <x v="0"/>
    <x v="1"/>
    <x v="4"/>
  </r>
  <r>
    <x v="3"/>
    <x v="3"/>
    <x v="0"/>
    <x v="4"/>
  </r>
  <r>
    <x v="5"/>
    <x v="18"/>
    <x v="0"/>
    <x v="4"/>
  </r>
  <r>
    <x v="3"/>
    <x v="3"/>
    <x v="1"/>
    <x v="1"/>
  </r>
  <r>
    <x v="3"/>
    <x v="3"/>
    <x v="1"/>
    <x v="1"/>
  </r>
  <r>
    <x v="2"/>
    <x v="8"/>
    <x v="1"/>
    <x v="6"/>
  </r>
  <r>
    <x v="8"/>
    <x v="23"/>
    <x v="1"/>
    <x v="1"/>
  </r>
  <r>
    <x v="0"/>
    <x v="0"/>
    <x v="1"/>
    <x v="1"/>
  </r>
  <r>
    <x v="4"/>
    <x v="12"/>
    <x v="3"/>
    <x v="1"/>
  </r>
  <r>
    <x v="7"/>
    <x v="14"/>
    <x v="1"/>
    <x v="1"/>
  </r>
  <r>
    <x v="2"/>
    <x v="8"/>
    <x v="1"/>
    <x v="1"/>
  </r>
  <r>
    <x v="3"/>
    <x v="3"/>
    <x v="1"/>
    <x v="3"/>
  </r>
  <r>
    <x v="4"/>
    <x v="10"/>
    <x v="0"/>
    <x v="1"/>
  </r>
  <r>
    <x v="2"/>
    <x v="8"/>
    <x v="0"/>
    <x v="1"/>
  </r>
  <r>
    <x v="2"/>
    <x v="2"/>
    <x v="0"/>
    <x v="3"/>
  </r>
  <r>
    <x v="4"/>
    <x v="4"/>
    <x v="0"/>
    <x v="1"/>
  </r>
  <r>
    <x v="3"/>
    <x v="3"/>
    <x v="0"/>
    <x v="1"/>
  </r>
  <r>
    <x v="4"/>
    <x v="4"/>
    <x v="0"/>
    <x v="1"/>
  </r>
  <r>
    <x v="6"/>
    <x v="11"/>
    <x v="1"/>
    <x v="2"/>
  </r>
  <r>
    <x v="4"/>
    <x v="6"/>
    <x v="1"/>
    <x v="1"/>
  </r>
  <r>
    <x v="1"/>
    <x v="1"/>
    <x v="0"/>
    <x v="6"/>
  </r>
  <r>
    <x v="5"/>
    <x v="15"/>
    <x v="0"/>
    <x v="1"/>
  </r>
  <r>
    <x v="3"/>
    <x v="3"/>
    <x v="1"/>
    <x v="1"/>
  </r>
  <r>
    <x v="2"/>
    <x v="2"/>
    <x v="0"/>
    <x v="1"/>
  </r>
  <r>
    <x v="3"/>
    <x v="3"/>
    <x v="1"/>
    <x v="1"/>
  </r>
  <r>
    <x v="3"/>
    <x v="3"/>
    <x v="0"/>
    <x v="1"/>
  </r>
  <r>
    <x v="4"/>
    <x v="6"/>
    <x v="1"/>
    <x v="2"/>
  </r>
  <r>
    <x v="3"/>
    <x v="3"/>
    <x v="0"/>
    <x v="1"/>
  </r>
  <r>
    <x v="6"/>
    <x v="11"/>
    <x v="1"/>
    <x v="1"/>
  </r>
  <r>
    <x v="4"/>
    <x v="19"/>
    <x v="3"/>
    <x v="1"/>
  </r>
  <r>
    <x v="1"/>
    <x v="1"/>
    <x v="3"/>
    <x v="5"/>
  </r>
  <r>
    <x v="3"/>
    <x v="3"/>
    <x v="0"/>
    <x v="0"/>
  </r>
  <r>
    <x v="5"/>
    <x v="9"/>
    <x v="0"/>
    <x v="1"/>
  </r>
  <r>
    <x v="0"/>
    <x v="0"/>
    <x v="1"/>
    <x v="1"/>
  </r>
  <r>
    <x v="4"/>
    <x v="10"/>
    <x v="0"/>
    <x v="1"/>
  </r>
  <r>
    <x v="1"/>
    <x v="1"/>
    <x v="1"/>
    <x v="1"/>
  </r>
  <r>
    <x v="3"/>
    <x v="3"/>
    <x v="1"/>
    <x v="1"/>
  </r>
  <r>
    <x v="4"/>
    <x v="6"/>
    <x v="1"/>
    <x v="1"/>
  </r>
  <r>
    <x v="4"/>
    <x v="12"/>
    <x v="0"/>
    <x v="1"/>
  </r>
  <r>
    <x v="4"/>
    <x v="12"/>
    <x v="1"/>
    <x v="1"/>
  </r>
  <r>
    <x v="3"/>
    <x v="3"/>
    <x v="0"/>
    <x v="1"/>
  </r>
  <r>
    <x v="2"/>
    <x v="8"/>
    <x v="0"/>
    <x v="1"/>
  </r>
  <r>
    <x v="3"/>
    <x v="3"/>
    <x v="1"/>
    <x v="1"/>
  </r>
  <r>
    <x v="4"/>
    <x v="10"/>
    <x v="0"/>
    <x v="0"/>
  </r>
  <r>
    <x v="1"/>
    <x v="7"/>
    <x v="0"/>
    <x v="4"/>
  </r>
  <r>
    <x v="6"/>
    <x v="11"/>
    <x v="0"/>
    <x v="1"/>
  </r>
  <r>
    <x v="5"/>
    <x v="13"/>
    <x v="0"/>
    <x v="1"/>
  </r>
  <r>
    <x v="6"/>
    <x v="11"/>
    <x v="2"/>
    <x v="5"/>
  </r>
  <r>
    <x v="3"/>
    <x v="3"/>
    <x v="1"/>
    <x v="0"/>
  </r>
  <r>
    <x v="1"/>
    <x v="7"/>
    <x v="1"/>
    <x v="4"/>
  </r>
  <r>
    <x v="4"/>
    <x v="6"/>
    <x v="0"/>
    <x v="1"/>
  </r>
  <r>
    <x v="3"/>
    <x v="3"/>
    <x v="1"/>
    <x v="6"/>
  </r>
  <r>
    <x v="5"/>
    <x v="13"/>
    <x v="1"/>
    <x v="6"/>
  </r>
  <r>
    <x v="4"/>
    <x v="4"/>
    <x v="1"/>
    <x v="3"/>
  </r>
  <r>
    <x v="6"/>
    <x v="20"/>
    <x v="0"/>
    <x v="1"/>
  </r>
  <r>
    <x v="0"/>
    <x v="0"/>
    <x v="0"/>
    <x v="1"/>
  </r>
  <r>
    <x v="7"/>
    <x v="14"/>
    <x v="1"/>
    <x v="1"/>
  </r>
  <r>
    <x v="6"/>
    <x v="20"/>
    <x v="0"/>
    <x v="6"/>
  </r>
  <r>
    <x v="1"/>
    <x v="7"/>
    <x v="0"/>
    <x v="4"/>
  </r>
  <r>
    <x v="6"/>
    <x v="11"/>
    <x v="0"/>
    <x v="1"/>
  </r>
  <r>
    <x v="1"/>
    <x v="1"/>
    <x v="1"/>
    <x v="1"/>
  </r>
  <r>
    <x v="3"/>
    <x v="3"/>
    <x v="0"/>
    <x v="1"/>
  </r>
  <r>
    <x v="3"/>
    <x v="3"/>
    <x v="1"/>
    <x v="1"/>
  </r>
  <r>
    <x v="4"/>
    <x v="6"/>
    <x v="1"/>
    <x v="1"/>
  </r>
  <r>
    <x v="3"/>
    <x v="3"/>
    <x v="1"/>
    <x v="1"/>
  </r>
  <r>
    <x v="2"/>
    <x v="8"/>
    <x v="1"/>
    <x v="1"/>
  </r>
  <r>
    <x v="1"/>
    <x v="7"/>
    <x v="3"/>
    <x v="5"/>
  </r>
  <r>
    <x v="2"/>
    <x v="2"/>
    <x v="0"/>
    <x v="2"/>
  </r>
  <r>
    <x v="3"/>
    <x v="3"/>
    <x v="0"/>
    <x v="1"/>
  </r>
  <r>
    <x v="1"/>
    <x v="1"/>
    <x v="0"/>
    <x v="1"/>
  </r>
  <r>
    <x v="1"/>
    <x v="7"/>
    <x v="1"/>
    <x v="0"/>
  </r>
  <r>
    <x v="1"/>
    <x v="1"/>
    <x v="1"/>
    <x v="3"/>
  </r>
  <r>
    <x v="5"/>
    <x v="18"/>
    <x v="1"/>
    <x v="1"/>
  </r>
  <r>
    <x v="4"/>
    <x v="22"/>
    <x v="1"/>
    <x v="1"/>
  </r>
  <r>
    <x v="3"/>
    <x v="3"/>
    <x v="1"/>
    <x v="1"/>
  </r>
  <r>
    <x v="3"/>
    <x v="3"/>
    <x v="1"/>
    <x v="1"/>
  </r>
  <r>
    <x v="4"/>
    <x v="10"/>
    <x v="1"/>
    <x v="1"/>
  </r>
  <r>
    <x v="3"/>
    <x v="3"/>
    <x v="1"/>
    <x v="5"/>
  </r>
  <r>
    <x v="1"/>
    <x v="1"/>
    <x v="0"/>
    <x v="5"/>
  </r>
  <r>
    <x v="4"/>
    <x v="4"/>
    <x v="1"/>
    <x v="2"/>
  </r>
  <r>
    <x v="3"/>
    <x v="3"/>
    <x v="0"/>
    <x v="1"/>
  </r>
  <r>
    <x v="3"/>
    <x v="3"/>
    <x v="1"/>
    <x v="1"/>
  </r>
  <r>
    <x v="1"/>
    <x v="5"/>
    <x v="0"/>
    <x v="1"/>
  </r>
  <r>
    <x v="1"/>
    <x v="1"/>
    <x v="1"/>
    <x v="1"/>
  </r>
  <r>
    <x v="3"/>
    <x v="3"/>
    <x v="1"/>
    <x v="1"/>
  </r>
  <r>
    <x v="4"/>
    <x v="10"/>
    <x v="1"/>
    <x v="6"/>
  </r>
  <r>
    <x v="1"/>
    <x v="1"/>
    <x v="1"/>
    <x v="1"/>
  </r>
  <r>
    <x v="4"/>
    <x v="12"/>
    <x v="0"/>
    <x v="6"/>
  </r>
  <r>
    <x v="1"/>
    <x v="1"/>
    <x v="3"/>
    <x v="1"/>
  </r>
  <r>
    <x v="8"/>
    <x v="23"/>
    <x v="1"/>
    <x v="1"/>
  </r>
  <r>
    <x v="0"/>
    <x v="0"/>
    <x v="1"/>
    <x v="1"/>
  </r>
  <r>
    <x v="3"/>
    <x v="3"/>
    <x v="0"/>
    <x v="1"/>
  </r>
  <r>
    <x v="3"/>
    <x v="3"/>
    <x v="0"/>
    <x v="1"/>
  </r>
  <r>
    <x v="1"/>
    <x v="17"/>
    <x v="3"/>
    <x v="1"/>
  </r>
  <r>
    <x v="4"/>
    <x v="22"/>
    <x v="0"/>
    <x v="1"/>
  </r>
  <r>
    <x v="1"/>
    <x v="17"/>
    <x v="1"/>
    <x v="1"/>
  </r>
  <r>
    <x v="3"/>
    <x v="3"/>
    <x v="1"/>
    <x v="1"/>
  </r>
  <r>
    <x v="2"/>
    <x v="2"/>
    <x v="0"/>
    <x v="1"/>
  </r>
  <r>
    <x v="6"/>
    <x v="11"/>
    <x v="0"/>
    <x v="1"/>
  </r>
  <r>
    <x v="4"/>
    <x v="4"/>
    <x v="1"/>
    <x v="1"/>
  </r>
  <r>
    <x v="2"/>
    <x v="2"/>
    <x v="1"/>
    <x v="1"/>
  </r>
  <r>
    <x v="5"/>
    <x v="18"/>
    <x v="1"/>
    <x v="1"/>
  </r>
  <r>
    <x v="1"/>
    <x v="1"/>
    <x v="1"/>
    <x v="1"/>
  </r>
  <r>
    <x v="0"/>
    <x v="0"/>
    <x v="0"/>
    <x v="0"/>
  </r>
  <r>
    <x v="3"/>
    <x v="3"/>
    <x v="0"/>
    <x v="4"/>
  </r>
  <r>
    <x v="4"/>
    <x v="4"/>
    <x v="0"/>
    <x v="1"/>
  </r>
  <r>
    <x v="5"/>
    <x v="15"/>
    <x v="0"/>
    <x v="2"/>
  </r>
  <r>
    <x v="6"/>
    <x v="11"/>
    <x v="1"/>
    <x v="1"/>
  </r>
  <r>
    <x v="3"/>
    <x v="3"/>
    <x v="0"/>
    <x v="1"/>
  </r>
  <r>
    <x v="4"/>
    <x v="10"/>
    <x v="1"/>
    <x v="1"/>
  </r>
  <r>
    <x v="3"/>
    <x v="3"/>
    <x v="0"/>
    <x v="1"/>
  </r>
  <r>
    <x v="3"/>
    <x v="3"/>
    <x v="1"/>
    <x v="1"/>
  </r>
  <r>
    <x v="4"/>
    <x v="6"/>
    <x v="0"/>
    <x v="1"/>
  </r>
  <r>
    <x v="3"/>
    <x v="3"/>
    <x v="1"/>
    <x v="1"/>
  </r>
  <r>
    <x v="1"/>
    <x v="1"/>
    <x v="1"/>
    <x v="6"/>
  </r>
  <r>
    <x v="4"/>
    <x v="4"/>
    <x v="0"/>
    <x v="3"/>
  </r>
  <r>
    <x v="0"/>
    <x v="0"/>
    <x v="0"/>
    <x v="4"/>
  </r>
  <r>
    <x v="2"/>
    <x v="8"/>
    <x v="1"/>
    <x v="1"/>
  </r>
  <r>
    <x v="3"/>
    <x v="3"/>
    <x v="1"/>
    <x v="1"/>
  </r>
  <r>
    <x v="3"/>
    <x v="3"/>
    <x v="1"/>
    <x v="1"/>
  </r>
  <r>
    <x v="3"/>
    <x v="3"/>
    <x v="1"/>
    <x v="1"/>
  </r>
  <r>
    <x v="5"/>
    <x v="9"/>
    <x v="1"/>
    <x v="1"/>
  </r>
  <r>
    <x v="1"/>
    <x v="1"/>
    <x v="1"/>
    <x v="4"/>
  </r>
  <r>
    <x v="0"/>
    <x v="0"/>
    <x v="1"/>
    <x v="1"/>
  </r>
  <r>
    <x v="1"/>
    <x v="17"/>
    <x v="1"/>
    <x v="1"/>
  </r>
  <r>
    <x v="4"/>
    <x v="22"/>
    <x v="1"/>
    <x v="1"/>
  </r>
  <r>
    <x v="3"/>
    <x v="3"/>
    <x v="1"/>
    <x v="1"/>
  </r>
  <r>
    <x v="3"/>
    <x v="3"/>
    <x v="3"/>
    <x v="1"/>
  </r>
  <r>
    <x v="1"/>
    <x v="5"/>
    <x v="1"/>
    <x v="1"/>
  </r>
  <r>
    <x v="3"/>
    <x v="3"/>
    <x v="1"/>
    <x v="0"/>
  </r>
  <r>
    <x v="3"/>
    <x v="3"/>
    <x v="1"/>
    <x v="1"/>
  </r>
  <r>
    <x v="3"/>
    <x v="3"/>
    <x v="1"/>
    <x v="6"/>
  </r>
  <r>
    <x v="1"/>
    <x v="7"/>
    <x v="1"/>
    <x v="4"/>
  </r>
  <r>
    <x v="3"/>
    <x v="3"/>
    <x v="1"/>
    <x v="1"/>
  </r>
  <r>
    <x v="5"/>
    <x v="9"/>
    <x v="0"/>
    <x v="1"/>
  </r>
  <r>
    <x v="3"/>
    <x v="3"/>
    <x v="0"/>
    <x v="1"/>
  </r>
  <r>
    <x v="7"/>
    <x v="14"/>
    <x v="1"/>
    <x v="2"/>
  </r>
  <r>
    <x v="3"/>
    <x v="3"/>
    <x v="1"/>
    <x v="1"/>
  </r>
  <r>
    <x v="1"/>
    <x v="7"/>
    <x v="0"/>
    <x v="1"/>
  </r>
  <r>
    <x v="3"/>
    <x v="3"/>
    <x v="1"/>
    <x v="4"/>
  </r>
  <r>
    <x v="7"/>
    <x v="14"/>
    <x v="1"/>
    <x v="1"/>
  </r>
  <r>
    <x v="3"/>
    <x v="3"/>
    <x v="0"/>
    <x v="1"/>
  </r>
  <r>
    <x v="3"/>
    <x v="3"/>
    <x v="1"/>
    <x v="1"/>
  </r>
  <r>
    <x v="0"/>
    <x v="0"/>
    <x v="1"/>
    <x v="4"/>
  </r>
  <r>
    <x v="1"/>
    <x v="7"/>
    <x v="1"/>
    <x v="1"/>
  </r>
  <r>
    <x v="3"/>
    <x v="3"/>
    <x v="0"/>
    <x v="1"/>
  </r>
  <r>
    <x v="3"/>
    <x v="3"/>
    <x v="3"/>
    <x v="1"/>
  </r>
  <r>
    <x v="3"/>
    <x v="3"/>
    <x v="1"/>
    <x v="1"/>
  </r>
  <r>
    <x v="3"/>
    <x v="3"/>
    <x v="2"/>
    <x v="1"/>
  </r>
  <r>
    <x v="4"/>
    <x v="10"/>
    <x v="0"/>
    <x v="1"/>
  </r>
  <r>
    <x v="4"/>
    <x v="19"/>
    <x v="3"/>
    <x v="1"/>
  </r>
  <r>
    <x v="4"/>
    <x v="19"/>
    <x v="1"/>
    <x v="1"/>
  </r>
  <r>
    <x v="4"/>
    <x v="10"/>
    <x v="0"/>
    <x v="3"/>
  </r>
  <r>
    <x v="3"/>
    <x v="3"/>
    <x v="0"/>
    <x v="1"/>
  </r>
  <r>
    <x v="3"/>
    <x v="3"/>
    <x v="0"/>
    <x v="1"/>
  </r>
  <r>
    <x v="4"/>
    <x v="6"/>
    <x v="2"/>
    <x v="1"/>
  </r>
  <r>
    <x v="3"/>
    <x v="3"/>
    <x v="0"/>
    <x v="1"/>
  </r>
  <r>
    <x v="3"/>
    <x v="3"/>
    <x v="1"/>
    <x v="5"/>
  </r>
  <r>
    <x v="2"/>
    <x v="8"/>
    <x v="1"/>
    <x v="0"/>
  </r>
  <r>
    <x v="3"/>
    <x v="3"/>
    <x v="1"/>
    <x v="1"/>
  </r>
  <r>
    <x v="3"/>
    <x v="3"/>
    <x v="0"/>
    <x v="0"/>
  </r>
  <r>
    <x v="1"/>
    <x v="1"/>
    <x v="0"/>
    <x v="1"/>
  </r>
  <r>
    <x v="6"/>
    <x v="11"/>
    <x v="0"/>
    <x v="1"/>
  </r>
  <r>
    <x v="5"/>
    <x v="18"/>
    <x v="0"/>
    <x v="1"/>
  </r>
  <r>
    <x v="0"/>
    <x v="0"/>
    <x v="3"/>
    <x v="1"/>
  </r>
  <r>
    <x v="3"/>
    <x v="3"/>
    <x v="0"/>
    <x v="5"/>
  </r>
  <r>
    <x v="1"/>
    <x v="17"/>
    <x v="0"/>
    <x v="1"/>
  </r>
  <r>
    <x v="4"/>
    <x v="12"/>
    <x v="0"/>
    <x v="6"/>
  </r>
  <r>
    <x v="2"/>
    <x v="2"/>
    <x v="1"/>
    <x v="1"/>
  </r>
  <r>
    <x v="2"/>
    <x v="2"/>
    <x v="1"/>
    <x v="1"/>
  </r>
  <r>
    <x v="1"/>
    <x v="16"/>
    <x v="1"/>
    <x v="1"/>
  </r>
  <r>
    <x v="7"/>
    <x v="14"/>
    <x v="1"/>
    <x v="1"/>
  </r>
  <r>
    <x v="0"/>
    <x v="0"/>
    <x v="0"/>
    <x v="2"/>
  </r>
  <r>
    <x v="4"/>
    <x v="22"/>
    <x v="0"/>
    <x v="1"/>
  </r>
  <r>
    <x v="1"/>
    <x v="1"/>
    <x v="3"/>
    <x v="1"/>
  </r>
  <r>
    <x v="4"/>
    <x v="4"/>
    <x v="0"/>
    <x v="4"/>
  </r>
  <r>
    <x v="3"/>
    <x v="3"/>
    <x v="0"/>
    <x v="1"/>
  </r>
  <r>
    <x v="1"/>
    <x v="17"/>
    <x v="0"/>
    <x v="3"/>
  </r>
  <r>
    <x v="3"/>
    <x v="3"/>
    <x v="0"/>
    <x v="1"/>
  </r>
  <r>
    <x v="3"/>
    <x v="3"/>
    <x v="0"/>
    <x v="1"/>
  </r>
  <r>
    <x v="1"/>
    <x v="17"/>
    <x v="0"/>
    <x v="1"/>
  </r>
  <r>
    <x v="4"/>
    <x v="4"/>
    <x v="1"/>
    <x v="1"/>
  </r>
  <r>
    <x v="3"/>
    <x v="3"/>
    <x v="3"/>
    <x v="1"/>
  </r>
  <r>
    <x v="8"/>
    <x v="23"/>
    <x v="1"/>
    <x v="1"/>
  </r>
  <r>
    <x v="3"/>
    <x v="3"/>
    <x v="0"/>
    <x v="1"/>
  </r>
  <r>
    <x v="3"/>
    <x v="3"/>
    <x v="1"/>
    <x v="6"/>
  </r>
  <r>
    <x v="1"/>
    <x v="7"/>
    <x v="1"/>
    <x v="1"/>
  </r>
  <r>
    <x v="3"/>
    <x v="3"/>
    <x v="1"/>
    <x v="1"/>
  </r>
  <r>
    <x v="3"/>
    <x v="3"/>
    <x v="0"/>
    <x v="2"/>
  </r>
  <r>
    <x v="1"/>
    <x v="7"/>
    <x v="0"/>
    <x v="6"/>
  </r>
  <r>
    <x v="7"/>
    <x v="14"/>
    <x v="3"/>
    <x v="1"/>
  </r>
  <r>
    <x v="8"/>
    <x v="23"/>
    <x v="1"/>
    <x v="1"/>
  </r>
  <r>
    <x v="7"/>
    <x v="14"/>
    <x v="1"/>
    <x v="1"/>
  </r>
  <r>
    <x v="5"/>
    <x v="13"/>
    <x v="0"/>
    <x v="1"/>
  </r>
  <r>
    <x v="4"/>
    <x v="6"/>
    <x v="3"/>
    <x v="1"/>
  </r>
  <r>
    <x v="0"/>
    <x v="0"/>
    <x v="1"/>
    <x v="1"/>
  </r>
  <r>
    <x v="6"/>
    <x v="20"/>
    <x v="0"/>
    <x v="1"/>
  </r>
  <r>
    <x v="3"/>
    <x v="3"/>
    <x v="0"/>
    <x v="1"/>
  </r>
  <r>
    <x v="3"/>
    <x v="3"/>
    <x v="1"/>
    <x v="1"/>
  </r>
  <r>
    <x v="3"/>
    <x v="3"/>
    <x v="1"/>
    <x v="1"/>
  </r>
  <r>
    <x v="5"/>
    <x v="9"/>
    <x v="1"/>
    <x v="0"/>
  </r>
  <r>
    <x v="3"/>
    <x v="3"/>
    <x v="0"/>
    <x v="0"/>
  </r>
  <r>
    <x v="2"/>
    <x v="8"/>
    <x v="1"/>
    <x v="1"/>
  </r>
  <r>
    <x v="3"/>
    <x v="3"/>
    <x v="1"/>
    <x v="1"/>
  </r>
  <r>
    <x v="4"/>
    <x v="19"/>
    <x v="1"/>
    <x v="1"/>
  </r>
  <r>
    <x v="2"/>
    <x v="2"/>
    <x v="1"/>
    <x v="1"/>
  </r>
  <r>
    <x v="4"/>
    <x v="4"/>
    <x v="1"/>
    <x v="1"/>
  </r>
  <r>
    <x v="4"/>
    <x v="4"/>
    <x v="1"/>
    <x v="1"/>
  </r>
  <r>
    <x v="1"/>
    <x v="1"/>
    <x v="0"/>
    <x v="4"/>
  </r>
  <r>
    <x v="3"/>
    <x v="3"/>
    <x v="0"/>
    <x v="1"/>
  </r>
  <r>
    <x v="3"/>
    <x v="3"/>
    <x v="0"/>
    <x v="1"/>
  </r>
  <r>
    <x v="1"/>
    <x v="1"/>
    <x v="1"/>
    <x v="6"/>
  </r>
  <r>
    <x v="3"/>
    <x v="3"/>
    <x v="0"/>
    <x v="1"/>
  </r>
  <r>
    <x v="1"/>
    <x v="5"/>
    <x v="1"/>
    <x v="1"/>
  </r>
  <r>
    <x v="2"/>
    <x v="8"/>
    <x v="1"/>
    <x v="0"/>
  </r>
  <r>
    <x v="4"/>
    <x v="6"/>
    <x v="0"/>
    <x v="1"/>
  </r>
  <r>
    <x v="2"/>
    <x v="8"/>
    <x v="0"/>
    <x v="1"/>
  </r>
  <r>
    <x v="3"/>
    <x v="3"/>
    <x v="1"/>
    <x v="1"/>
  </r>
  <r>
    <x v="2"/>
    <x v="8"/>
    <x v="0"/>
    <x v="1"/>
  </r>
  <r>
    <x v="5"/>
    <x v="18"/>
    <x v="1"/>
    <x v="1"/>
  </r>
  <r>
    <x v="4"/>
    <x v="10"/>
    <x v="1"/>
    <x v="1"/>
  </r>
  <r>
    <x v="5"/>
    <x v="9"/>
    <x v="0"/>
    <x v="4"/>
  </r>
  <r>
    <x v="2"/>
    <x v="2"/>
    <x v="1"/>
    <x v="2"/>
  </r>
  <r>
    <x v="4"/>
    <x v="6"/>
    <x v="1"/>
    <x v="1"/>
  </r>
  <r>
    <x v="3"/>
    <x v="3"/>
    <x v="1"/>
    <x v="5"/>
  </r>
  <r>
    <x v="3"/>
    <x v="3"/>
    <x v="1"/>
    <x v="6"/>
  </r>
  <r>
    <x v="3"/>
    <x v="3"/>
    <x v="1"/>
    <x v="1"/>
  </r>
  <r>
    <x v="3"/>
    <x v="3"/>
    <x v="0"/>
    <x v="6"/>
  </r>
  <r>
    <x v="3"/>
    <x v="3"/>
    <x v="1"/>
    <x v="1"/>
  </r>
  <r>
    <x v="5"/>
    <x v="15"/>
    <x v="1"/>
    <x v="1"/>
  </r>
  <r>
    <x v="1"/>
    <x v="1"/>
    <x v="1"/>
    <x v="1"/>
  </r>
  <r>
    <x v="6"/>
    <x v="20"/>
    <x v="0"/>
    <x v="1"/>
  </r>
  <r>
    <x v="3"/>
    <x v="3"/>
    <x v="1"/>
    <x v="1"/>
  </r>
  <r>
    <x v="4"/>
    <x v="4"/>
    <x v="1"/>
    <x v="1"/>
  </r>
  <r>
    <x v="2"/>
    <x v="8"/>
    <x v="1"/>
    <x v="1"/>
  </r>
  <r>
    <x v="5"/>
    <x v="13"/>
    <x v="1"/>
    <x v="1"/>
  </r>
  <r>
    <x v="3"/>
    <x v="3"/>
    <x v="3"/>
    <x v="3"/>
  </r>
  <r>
    <x v="1"/>
    <x v="1"/>
    <x v="3"/>
    <x v="1"/>
  </r>
  <r>
    <x v="4"/>
    <x v="4"/>
    <x v="1"/>
    <x v="1"/>
  </r>
  <r>
    <x v="3"/>
    <x v="3"/>
    <x v="1"/>
    <x v="2"/>
  </r>
  <r>
    <x v="3"/>
    <x v="3"/>
    <x v="1"/>
    <x v="4"/>
  </r>
  <r>
    <x v="6"/>
    <x v="20"/>
    <x v="0"/>
    <x v="1"/>
  </r>
  <r>
    <x v="3"/>
    <x v="3"/>
    <x v="3"/>
    <x v="1"/>
  </r>
  <r>
    <x v="2"/>
    <x v="2"/>
    <x v="1"/>
    <x v="1"/>
  </r>
  <r>
    <x v="3"/>
    <x v="3"/>
    <x v="0"/>
    <x v="1"/>
  </r>
  <r>
    <x v="4"/>
    <x v="6"/>
    <x v="1"/>
    <x v="1"/>
  </r>
  <r>
    <x v="2"/>
    <x v="8"/>
    <x v="1"/>
    <x v="0"/>
  </r>
  <r>
    <x v="2"/>
    <x v="2"/>
    <x v="3"/>
    <x v="1"/>
  </r>
  <r>
    <x v="1"/>
    <x v="1"/>
    <x v="0"/>
    <x v="1"/>
  </r>
  <r>
    <x v="1"/>
    <x v="16"/>
    <x v="1"/>
    <x v="1"/>
  </r>
  <r>
    <x v="3"/>
    <x v="3"/>
    <x v="1"/>
    <x v="1"/>
  </r>
  <r>
    <x v="7"/>
    <x v="14"/>
    <x v="1"/>
    <x v="1"/>
  </r>
  <r>
    <x v="5"/>
    <x v="9"/>
    <x v="3"/>
    <x v="1"/>
  </r>
  <r>
    <x v="1"/>
    <x v="7"/>
    <x v="1"/>
    <x v="1"/>
  </r>
  <r>
    <x v="3"/>
    <x v="3"/>
    <x v="0"/>
    <x v="1"/>
  </r>
  <r>
    <x v="1"/>
    <x v="7"/>
    <x v="0"/>
    <x v="1"/>
  </r>
  <r>
    <x v="3"/>
    <x v="3"/>
    <x v="0"/>
    <x v="1"/>
  </r>
  <r>
    <x v="3"/>
    <x v="3"/>
    <x v="1"/>
    <x v="1"/>
  </r>
  <r>
    <x v="1"/>
    <x v="5"/>
    <x v="1"/>
    <x v="1"/>
  </r>
  <r>
    <x v="3"/>
    <x v="3"/>
    <x v="0"/>
    <x v="1"/>
  </r>
  <r>
    <x v="3"/>
    <x v="3"/>
    <x v="1"/>
    <x v="1"/>
  </r>
  <r>
    <x v="2"/>
    <x v="8"/>
    <x v="0"/>
    <x v="1"/>
  </r>
  <r>
    <x v="2"/>
    <x v="2"/>
    <x v="1"/>
    <x v="1"/>
  </r>
  <r>
    <x v="3"/>
    <x v="3"/>
    <x v="1"/>
    <x v="1"/>
  </r>
  <r>
    <x v="4"/>
    <x v="10"/>
    <x v="3"/>
    <x v="1"/>
  </r>
  <r>
    <x v="2"/>
    <x v="8"/>
    <x v="1"/>
    <x v="6"/>
  </r>
  <r>
    <x v="1"/>
    <x v="5"/>
    <x v="0"/>
    <x v="4"/>
  </r>
  <r>
    <x v="5"/>
    <x v="9"/>
    <x v="1"/>
    <x v="1"/>
  </r>
  <r>
    <x v="3"/>
    <x v="3"/>
    <x v="3"/>
    <x v="1"/>
  </r>
  <r>
    <x v="7"/>
    <x v="14"/>
    <x v="1"/>
    <x v="1"/>
  </r>
  <r>
    <x v="3"/>
    <x v="3"/>
    <x v="1"/>
    <x v="1"/>
  </r>
  <r>
    <x v="3"/>
    <x v="3"/>
    <x v="1"/>
    <x v="3"/>
  </r>
  <r>
    <x v="3"/>
    <x v="3"/>
    <x v="1"/>
    <x v="1"/>
  </r>
  <r>
    <x v="4"/>
    <x v="6"/>
    <x v="1"/>
    <x v="1"/>
  </r>
  <r>
    <x v="1"/>
    <x v="1"/>
    <x v="1"/>
    <x v="0"/>
  </r>
  <r>
    <x v="1"/>
    <x v="5"/>
    <x v="0"/>
    <x v="1"/>
  </r>
  <r>
    <x v="6"/>
    <x v="11"/>
    <x v="0"/>
    <x v="6"/>
  </r>
  <r>
    <x v="1"/>
    <x v="1"/>
    <x v="1"/>
    <x v="1"/>
  </r>
  <r>
    <x v="1"/>
    <x v="17"/>
    <x v="1"/>
    <x v="2"/>
  </r>
  <r>
    <x v="3"/>
    <x v="3"/>
    <x v="1"/>
    <x v="1"/>
  </r>
  <r>
    <x v="1"/>
    <x v="1"/>
    <x v="1"/>
    <x v="1"/>
  </r>
  <r>
    <x v="1"/>
    <x v="7"/>
    <x v="1"/>
    <x v="1"/>
  </r>
  <r>
    <x v="4"/>
    <x v="22"/>
    <x v="0"/>
    <x v="2"/>
  </r>
  <r>
    <x v="5"/>
    <x v="18"/>
    <x v="0"/>
    <x v="1"/>
  </r>
  <r>
    <x v="3"/>
    <x v="3"/>
    <x v="1"/>
    <x v="1"/>
  </r>
  <r>
    <x v="6"/>
    <x v="11"/>
    <x v="0"/>
    <x v="1"/>
  </r>
  <r>
    <x v="3"/>
    <x v="3"/>
    <x v="1"/>
    <x v="6"/>
  </r>
  <r>
    <x v="3"/>
    <x v="3"/>
    <x v="3"/>
    <x v="1"/>
  </r>
  <r>
    <x v="1"/>
    <x v="7"/>
    <x v="1"/>
    <x v="1"/>
  </r>
  <r>
    <x v="3"/>
    <x v="3"/>
    <x v="1"/>
    <x v="1"/>
  </r>
  <r>
    <x v="2"/>
    <x v="2"/>
    <x v="1"/>
    <x v="6"/>
  </r>
  <r>
    <x v="1"/>
    <x v="1"/>
    <x v="0"/>
    <x v="1"/>
  </r>
  <r>
    <x v="3"/>
    <x v="3"/>
    <x v="0"/>
    <x v="1"/>
  </r>
  <r>
    <x v="3"/>
    <x v="3"/>
    <x v="0"/>
    <x v="1"/>
  </r>
  <r>
    <x v="4"/>
    <x v="10"/>
    <x v="1"/>
    <x v="5"/>
  </r>
  <r>
    <x v="3"/>
    <x v="3"/>
    <x v="0"/>
    <x v="1"/>
  </r>
  <r>
    <x v="4"/>
    <x v="6"/>
    <x v="1"/>
    <x v="1"/>
  </r>
  <r>
    <x v="3"/>
    <x v="3"/>
    <x v="3"/>
    <x v="5"/>
  </r>
  <r>
    <x v="4"/>
    <x v="10"/>
    <x v="1"/>
    <x v="1"/>
  </r>
  <r>
    <x v="1"/>
    <x v="1"/>
    <x v="1"/>
    <x v="1"/>
  </r>
  <r>
    <x v="2"/>
    <x v="2"/>
    <x v="1"/>
    <x v="1"/>
  </r>
  <r>
    <x v="4"/>
    <x v="10"/>
    <x v="1"/>
    <x v="2"/>
  </r>
  <r>
    <x v="1"/>
    <x v="17"/>
    <x v="1"/>
    <x v="6"/>
  </r>
  <r>
    <x v="1"/>
    <x v="1"/>
    <x v="0"/>
    <x v="0"/>
  </r>
  <r>
    <x v="4"/>
    <x v="10"/>
    <x v="2"/>
    <x v="1"/>
  </r>
  <r>
    <x v="3"/>
    <x v="3"/>
    <x v="0"/>
    <x v="1"/>
  </r>
  <r>
    <x v="3"/>
    <x v="3"/>
    <x v="3"/>
    <x v="1"/>
  </r>
  <r>
    <x v="0"/>
    <x v="0"/>
    <x v="0"/>
    <x v="1"/>
  </r>
  <r>
    <x v="3"/>
    <x v="3"/>
    <x v="0"/>
    <x v="1"/>
  </r>
  <r>
    <x v="5"/>
    <x v="9"/>
    <x v="1"/>
    <x v="5"/>
  </r>
  <r>
    <x v="1"/>
    <x v="1"/>
    <x v="1"/>
    <x v="1"/>
  </r>
  <r>
    <x v="4"/>
    <x v="6"/>
    <x v="0"/>
    <x v="1"/>
  </r>
  <r>
    <x v="6"/>
    <x v="20"/>
    <x v="0"/>
    <x v="1"/>
  </r>
  <r>
    <x v="2"/>
    <x v="2"/>
    <x v="1"/>
    <x v="1"/>
  </r>
  <r>
    <x v="3"/>
    <x v="3"/>
    <x v="1"/>
    <x v="1"/>
  </r>
  <r>
    <x v="3"/>
    <x v="3"/>
    <x v="0"/>
    <x v="4"/>
  </r>
  <r>
    <x v="1"/>
    <x v="1"/>
    <x v="0"/>
    <x v="5"/>
  </r>
  <r>
    <x v="7"/>
    <x v="14"/>
    <x v="1"/>
    <x v="1"/>
  </r>
  <r>
    <x v="7"/>
    <x v="14"/>
    <x v="1"/>
    <x v="1"/>
  </r>
  <r>
    <x v="3"/>
    <x v="3"/>
    <x v="1"/>
    <x v="1"/>
  </r>
  <r>
    <x v="1"/>
    <x v="1"/>
    <x v="1"/>
    <x v="1"/>
  </r>
  <r>
    <x v="4"/>
    <x v="4"/>
    <x v="0"/>
    <x v="2"/>
  </r>
  <r>
    <x v="4"/>
    <x v="6"/>
    <x v="1"/>
    <x v="1"/>
  </r>
  <r>
    <x v="3"/>
    <x v="3"/>
    <x v="1"/>
    <x v="1"/>
  </r>
  <r>
    <x v="0"/>
    <x v="0"/>
    <x v="0"/>
    <x v="1"/>
  </r>
  <r>
    <x v="4"/>
    <x v="4"/>
    <x v="0"/>
    <x v="5"/>
  </r>
  <r>
    <x v="3"/>
    <x v="3"/>
    <x v="1"/>
    <x v="1"/>
  </r>
  <r>
    <x v="6"/>
    <x v="11"/>
    <x v="0"/>
    <x v="1"/>
  </r>
  <r>
    <x v="5"/>
    <x v="9"/>
    <x v="1"/>
    <x v="0"/>
  </r>
  <r>
    <x v="6"/>
    <x v="11"/>
    <x v="1"/>
    <x v="1"/>
  </r>
  <r>
    <x v="1"/>
    <x v="1"/>
    <x v="0"/>
    <x v="3"/>
  </r>
  <r>
    <x v="1"/>
    <x v="1"/>
    <x v="1"/>
    <x v="0"/>
  </r>
  <r>
    <x v="3"/>
    <x v="3"/>
    <x v="1"/>
    <x v="1"/>
  </r>
  <r>
    <x v="5"/>
    <x v="9"/>
    <x v="1"/>
    <x v="6"/>
  </r>
  <r>
    <x v="3"/>
    <x v="3"/>
    <x v="1"/>
    <x v="1"/>
  </r>
  <r>
    <x v="6"/>
    <x v="11"/>
    <x v="0"/>
    <x v="1"/>
  </r>
  <r>
    <x v="1"/>
    <x v="1"/>
    <x v="1"/>
    <x v="4"/>
  </r>
  <r>
    <x v="4"/>
    <x v="4"/>
    <x v="1"/>
    <x v="1"/>
  </r>
  <r>
    <x v="1"/>
    <x v="1"/>
    <x v="1"/>
    <x v="1"/>
  </r>
  <r>
    <x v="1"/>
    <x v="1"/>
    <x v="1"/>
    <x v="1"/>
  </r>
  <r>
    <x v="5"/>
    <x v="9"/>
    <x v="1"/>
    <x v="1"/>
  </r>
  <r>
    <x v="4"/>
    <x v="12"/>
    <x v="1"/>
    <x v="4"/>
  </r>
  <r>
    <x v="3"/>
    <x v="3"/>
    <x v="1"/>
    <x v="1"/>
  </r>
  <r>
    <x v="4"/>
    <x v="6"/>
    <x v="1"/>
    <x v="2"/>
  </r>
  <r>
    <x v="3"/>
    <x v="3"/>
    <x v="0"/>
    <x v="1"/>
  </r>
  <r>
    <x v="3"/>
    <x v="3"/>
    <x v="0"/>
    <x v="1"/>
  </r>
  <r>
    <x v="3"/>
    <x v="3"/>
    <x v="0"/>
    <x v="1"/>
  </r>
  <r>
    <x v="7"/>
    <x v="14"/>
    <x v="1"/>
    <x v="1"/>
  </r>
  <r>
    <x v="5"/>
    <x v="18"/>
    <x v="1"/>
    <x v="3"/>
  </r>
  <r>
    <x v="5"/>
    <x v="18"/>
    <x v="1"/>
    <x v="3"/>
  </r>
  <r>
    <x v="3"/>
    <x v="3"/>
    <x v="1"/>
    <x v="1"/>
  </r>
  <r>
    <x v="2"/>
    <x v="2"/>
    <x v="0"/>
    <x v="1"/>
  </r>
  <r>
    <x v="1"/>
    <x v="7"/>
    <x v="0"/>
    <x v="1"/>
  </r>
  <r>
    <x v="1"/>
    <x v="17"/>
    <x v="1"/>
    <x v="1"/>
  </r>
  <r>
    <x v="3"/>
    <x v="3"/>
    <x v="1"/>
    <x v="1"/>
  </r>
  <r>
    <x v="4"/>
    <x v="4"/>
    <x v="1"/>
    <x v="1"/>
  </r>
  <r>
    <x v="3"/>
    <x v="3"/>
    <x v="1"/>
    <x v="1"/>
  </r>
  <r>
    <x v="2"/>
    <x v="2"/>
    <x v="1"/>
    <x v="1"/>
  </r>
  <r>
    <x v="2"/>
    <x v="8"/>
    <x v="1"/>
    <x v="6"/>
  </r>
  <r>
    <x v="7"/>
    <x v="14"/>
    <x v="0"/>
    <x v="1"/>
  </r>
  <r>
    <x v="4"/>
    <x v="4"/>
    <x v="3"/>
    <x v="1"/>
  </r>
  <r>
    <x v="2"/>
    <x v="2"/>
    <x v="1"/>
    <x v="4"/>
  </r>
  <r>
    <x v="2"/>
    <x v="2"/>
    <x v="1"/>
    <x v="1"/>
  </r>
  <r>
    <x v="0"/>
    <x v="0"/>
    <x v="1"/>
    <x v="1"/>
  </r>
  <r>
    <x v="4"/>
    <x v="6"/>
    <x v="1"/>
    <x v="1"/>
  </r>
  <r>
    <x v="1"/>
    <x v="7"/>
    <x v="1"/>
    <x v="1"/>
  </r>
  <r>
    <x v="1"/>
    <x v="1"/>
    <x v="0"/>
    <x v="1"/>
  </r>
  <r>
    <x v="1"/>
    <x v="5"/>
    <x v="1"/>
    <x v="1"/>
  </r>
  <r>
    <x v="6"/>
    <x v="11"/>
    <x v="0"/>
    <x v="1"/>
  </r>
  <r>
    <x v="1"/>
    <x v="7"/>
    <x v="1"/>
    <x v="0"/>
  </r>
  <r>
    <x v="5"/>
    <x v="13"/>
    <x v="1"/>
    <x v="0"/>
  </r>
  <r>
    <x v="3"/>
    <x v="3"/>
    <x v="1"/>
    <x v="2"/>
  </r>
  <r>
    <x v="0"/>
    <x v="0"/>
    <x v="1"/>
    <x v="1"/>
  </r>
  <r>
    <x v="4"/>
    <x v="12"/>
    <x v="1"/>
    <x v="5"/>
  </r>
  <r>
    <x v="0"/>
    <x v="0"/>
    <x v="0"/>
    <x v="1"/>
  </r>
  <r>
    <x v="3"/>
    <x v="3"/>
    <x v="0"/>
    <x v="1"/>
  </r>
  <r>
    <x v="2"/>
    <x v="8"/>
    <x v="1"/>
    <x v="1"/>
  </r>
  <r>
    <x v="3"/>
    <x v="3"/>
    <x v="1"/>
    <x v="1"/>
  </r>
  <r>
    <x v="3"/>
    <x v="3"/>
    <x v="1"/>
    <x v="1"/>
  </r>
  <r>
    <x v="4"/>
    <x v="19"/>
    <x v="1"/>
    <x v="1"/>
  </r>
  <r>
    <x v="4"/>
    <x v="12"/>
    <x v="1"/>
    <x v="1"/>
  </r>
  <r>
    <x v="3"/>
    <x v="3"/>
    <x v="1"/>
    <x v="1"/>
  </r>
  <r>
    <x v="7"/>
    <x v="14"/>
    <x v="3"/>
    <x v="1"/>
  </r>
  <r>
    <x v="0"/>
    <x v="0"/>
    <x v="1"/>
    <x v="1"/>
  </r>
  <r>
    <x v="3"/>
    <x v="3"/>
    <x v="1"/>
    <x v="1"/>
  </r>
  <r>
    <x v="4"/>
    <x v="6"/>
    <x v="0"/>
    <x v="1"/>
  </r>
  <r>
    <x v="3"/>
    <x v="3"/>
    <x v="0"/>
    <x v="1"/>
  </r>
  <r>
    <x v="3"/>
    <x v="3"/>
    <x v="1"/>
    <x v="1"/>
  </r>
  <r>
    <x v="4"/>
    <x v="22"/>
    <x v="1"/>
    <x v="2"/>
  </r>
  <r>
    <x v="7"/>
    <x v="14"/>
    <x v="1"/>
    <x v="1"/>
  </r>
  <r>
    <x v="7"/>
    <x v="14"/>
    <x v="1"/>
    <x v="1"/>
  </r>
  <r>
    <x v="1"/>
    <x v="1"/>
    <x v="0"/>
    <x v="1"/>
  </r>
  <r>
    <x v="7"/>
    <x v="14"/>
    <x v="0"/>
    <x v="0"/>
  </r>
  <r>
    <x v="0"/>
    <x v="0"/>
    <x v="0"/>
    <x v="1"/>
  </r>
  <r>
    <x v="1"/>
    <x v="16"/>
    <x v="0"/>
    <x v="6"/>
  </r>
  <r>
    <x v="5"/>
    <x v="9"/>
    <x v="1"/>
    <x v="1"/>
  </r>
  <r>
    <x v="1"/>
    <x v="5"/>
    <x v="1"/>
    <x v="1"/>
  </r>
  <r>
    <x v="3"/>
    <x v="3"/>
    <x v="0"/>
    <x v="1"/>
  </r>
  <r>
    <x v="3"/>
    <x v="3"/>
    <x v="1"/>
    <x v="1"/>
  </r>
  <r>
    <x v="4"/>
    <x v="12"/>
    <x v="1"/>
    <x v="1"/>
  </r>
  <r>
    <x v="3"/>
    <x v="3"/>
    <x v="0"/>
    <x v="1"/>
  </r>
  <r>
    <x v="3"/>
    <x v="3"/>
    <x v="1"/>
    <x v="1"/>
  </r>
  <r>
    <x v="1"/>
    <x v="7"/>
    <x v="0"/>
    <x v="1"/>
  </r>
  <r>
    <x v="3"/>
    <x v="3"/>
    <x v="0"/>
    <x v="1"/>
  </r>
  <r>
    <x v="3"/>
    <x v="3"/>
    <x v="1"/>
    <x v="1"/>
  </r>
  <r>
    <x v="1"/>
    <x v="5"/>
    <x v="1"/>
    <x v="1"/>
  </r>
  <r>
    <x v="1"/>
    <x v="7"/>
    <x v="1"/>
    <x v="1"/>
  </r>
  <r>
    <x v="4"/>
    <x v="4"/>
    <x v="1"/>
    <x v="0"/>
  </r>
  <r>
    <x v="5"/>
    <x v="18"/>
    <x v="1"/>
    <x v="1"/>
  </r>
  <r>
    <x v="4"/>
    <x v="4"/>
    <x v="1"/>
    <x v="6"/>
  </r>
  <r>
    <x v="4"/>
    <x v="19"/>
    <x v="1"/>
    <x v="4"/>
  </r>
  <r>
    <x v="3"/>
    <x v="3"/>
    <x v="0"/>
    <x v="1"/>
  </r>
  <r>
    <x v="0"/>
    <x v="0"/>
    <x v="1"/>
    <x v="2"/>
  </r>
  <r>
    <x v="3"/>
    <x v="3"/>
    <x v="0"/>
    <x v="1"/>
  </r>
  <r>
    <x v="4"/>
    <x v="4"/>
    <x v="0"/>
    <x v="1"/>
  </r>
  <r>
    <x v="1"/>
    <x v="17"/>
    <x v="1"/>
    <x v="5"/>
  </r>
  <r>
    <x v="2"/>
    <x v="2"/>
    <x v="0"/>
    <x v="1"/>
  </r>
  <r>
    <x v="1"/>
    <x v="1"/>
    <x v="1"/>
    <x v="1"/>
  </r>
  <r>
    <x v="2"/>
    <x v="2"/>
    <x v="1"/>
    <x v="1"/>
  </r>
  <r>
    <x v="5"/>
    <x v="9"/>
    <x v="2"/>
    <x v="1"/>
  </r>
  <r>
    <x v="5"/>
    <x v="15"/>
    <x v="0"/>
    <x v="1"/>
  </r>
  <r>
    <x v="3"/>
    <x v="3"/>
    <x v="1"/>
    <x v="1"/>
  </r>
  <r>
    <x v="4"/>
    <x v="4"/>
    <x v="1"/>
    <x v="1"/>
  </r>
  <r>
    <x v="3"/>
    <x v="3"/>
    <x v="0"/>
    <x v="1"/>
  </r>
  <r>
    <x v="6"/>
    <x v="11"/>
    <x v="1"/>
    <x v="1"/>
  </r>
  <r>
    <x v="3"/>
    <x v="3"/>
    <x v="1"/>
    <x v="0"/>
  </r>
  <r>
    <x v="3"/>
    <x v="3"/>
    <x v="3"/>
    <x v="1"/>
  </r>
  <r>
    <x v="2"/>
    <x v="2"/>
    <x v="1"/>
    <x v="1"/>
  </r>
  <r>
    <x v="4"/>
    <x v="6"/>
    <x v="1"/>
    <x v="1"/>
  </r>
  <r>
    <x v="4"/>
    <x v="6"/>
    <x v="0"/>
    <x v="2"/>
  </r>
  <r>
    <x v="3"/>
    <x v="3"/>
    <x v="0"/>
    <x v="4"/>
  </r>
  <r>
    <x v="4"/>
    <x v="19"/>
    <x v="1"/>
    <x v="4"/>
  </r>
  <r>
    <x v="7"/>
    <x v="14"/>
    <x v="0"/>
    <x v="1"/>
  </r>
  <r>
    <x v="4"/>
    <x v="12"/>
    <x v="2"/>
    <x v="4"/>
  </r>
  <r>
    <x v="5"/>
    <x v="15"/>
    <x v="1"/>
    <x v="5"/>
  </r>
  <r>
    <x v="3"/>
    <x v="3"/>
    <x v="0"/>
    <x v="2"/>
  </r>
  <r>
    <x v="4"/>
    <x v="10"/>
    <x v="1"/>
    <x v="1"/>
  </r>
  <r>
    <x v="2"/>
    <x v="2"/>
    <x v="0"/>
    <x v="1"/>
  </r>
  <r>
    <x v="1"/>
    <x v="21"/>
    <x v="1"/>
    <x v="1"/>
  </r>
  <r>
    <x v="3"/>
    <x v="3"/>
    <x v="1"/>
    <x v="1"/>
  </r>
  <r>
    <x v="3"/>
    <x v="3"/>
    <x v="1"/>
    <x v="6"/>
  </r>
  <r>
    <x v="3"/>
    <x v="3"/>
    <x v="1"/>
    <x v="1"/>
  </r>
  <r>
    <x v="0"/>
    <x v="0"/>
    <x v="0"/>
    <x v="1"/>
  </r>
  <r>
    <x v="3"/>
    <x v="3"/>
    <x v="0"/>
    <x v="1"/>
  </r>
  <r>
    <x v="2"/>
    <x v="2"/>
    <x v="1"/>
    <x v="6"/>
  </r>
  <r>
    <x v="3"/>
    <x v="3"/>
    <x v="1"/>
    <x v="4"/>
  </r>
  <r>
    <x v="3"/>
    <x v="3"/>
    <x v="1"/>
    <x v="1"/>
  </r>
  <r>
    <x v="3"/>
    <x v="3"/>
    <x v="0"/>
    <x v="1"/>
  </r>
  <r>
    <x v="1"/>
    <x v="1"/>
    <x v="1"/>
    <x v="1"/>
  </r>
  <r>
    <x v="3"/>
    <x v="3"/>
    <x v="1"/>
    <x v="1"/>
  </r>
  <r>
    <x v="3"/>
    <x v="3"/>
    <x v="1"/>
    <x v="1"/>
  </r>
  <r>
    <x v="3"/>
    <x v="3"/>
    <x v="1"/>
    <x v="1"/>
  </r>
  <r>
    <x v="3"/>
    <x v="3"/>
    <x v="0"/>
    <x v="1"/>
  </r>
  <r>
    <x v="4"/>
    <x v="4"/>
    <x v="3"/>
    <x v="1"/>
  </r>
  <r>
    <x v="5"/>
    <x v="13"/>
    <x v="1"/>
    <x v="1"/>
  </r>
  <r>
    <x v="6"/>
    <x v="11"/>
    <x v="0"/>
    <x v="1"/>
  </r>
  <r>
    <x v="2"/>
    <x v="2"/>
    <x v="2"/>
    <x v="0"/>
  </r>
  <r>
    <x v="3"/>
    <x v="3"/>
    <x v="0"/>
    <x v="1"/>
  </r>
  <r>
    <x v="3"/>
    <x v="3"/>
    <x v="0"/>
    <x v="2"/>
  </r>
  <r>
    <x v="0"/>
    <x v="0"/>
    <x v="1"/>
    <x v="1"/>
  </r>
  <r>
    <x v="7"/>
    <x v="14"/>
    <x v="0"/>
    <x v="2"/>
  </r>
  <r>
    <x v="7"/>
    <x v="14"/>
    <x v="0"/>
    <x v="1"/>
  </r>
  <r>
    <x v="3"/>
    <x v="3"/>
    <x v="0"/>
    <x v="1"/>
  </r>
  <r>
    <x v="3"/>
    <x v="3"/>
    <x v="0"/>
    <x v="1"/>
  </r>
  <r>
    <x v="4"/>
    <x v="4"/>
    <x v="3"/>
    <x v="1"/>
  </r>
  <r>
    <x v="2"/>
    <x v="2"/>
    <x v="1"/>
    <x v="1"/>
  </r>
  <r>
    <x v="3"/>
    <x v="3"/>
    <x v="0"/>
    <x v="1"/>
  </r>
  <r>
    <x v="1"/>
    <x v="1"/>
    <x v="1"/>
    <x v="1"/>
  </r>
  <r>
    <x v="4"/>
    <x v="4"/>
    <x v="3"/>
    <x v="1"/>
  </r>
  <r>
    <x v="4"/>
    <x v="22"/>
    <x v="0"/>
    <x v="1"/>
  </r>
  <r>
    <x v="2"/>
    <x v="2"/>
    <x v="1"/>
    <x v="2"/>
  </r>
  <r>
    <x v="3"/>
    <x v="3"/>
    <x v="1"/>
    <x v="1"/>
  </r>
  <r>
    <x v="4"/>
    <x v="22"/>
    <x v="0"/>
    <x v="1"/>
  </r>
  <r>
    <x v="3"/>
    <x v="3"/>
    <x v="1"/>
    <x v="1"/>
  </r>
  <r>
    <x v="4"/>
    <x v="10"/>
    <x v="1"/>
    <x v="1"/>
  </r>
  <r>
    <x v="5"/>
    <x v="18"/>
    <x v="0"/>
    <x v="1"/>
  </r>
  <r>
    <x v="2"/>
    <x v="2"/>
    <x v="0"/>
    <x v="1"/>
  </r>
  <r>
    <x v="5"/>
    <x v="18"/>
    <x v="1"/>
    <x v="1"/>
  </r>
  <r>
    <x v="0"/>
    <x v="0"/>
    <x v="1"/>
    <x v="1"/>
  </r>
  <r>
    <x v="7"/>
    <x v="14"/>
    <x v="0"/>
    <x v="6"/>
  </r>
  <r>
    <x v="3"/>
    <x v="3"/>
    <x v="1"/>
    <x v="1"/>
  </r>
  <r>
    <x v="1"/>
    <x v="1"/>
    <x v="1"/>
    <x v="4"/>
  </r>
  <r>
    <x v="3"/>
    <x v="3"/>
    <x v="1"/>
    <x v="1"/>
  </r>
  <r>
    <x v="1"/>
    <x v="21"/>
    <x v="1"/>
    <x v="1"/>
  </r>
  <r>
    <x v="0"/>
    <x v="0"/>
    <x v="1"/>
    <x v="1"/>
  </r>
  <r>
    <x v="3"/>
    <x v="3"/>
    <x v="1"/>
    <x v="1"/>
  </r>
  <r>
    <x v="3"/>
    <x v="3"/>
    <x v="0"/>
    <x v="1"/>
  </r>
  <r>
    <x v="4"/>
    <x v="19"/>
    <x v="0"/>
    <x v="1"/>
  </r>
  <r>
    <x v="2"/>
    <x v="2"/>
    <x v="1"/>
    <x v="1"/>
  </r>
  <r>
    <x v="3"/>
    <x v="3"/>
    <x v="0"/>
    <x v="1"/>
  </r>
  <r>
    <x v="1"/>
    <x v="7"/>
    <x v="1"/>
    <x v="1"/>
  </r>
  <r>
    <x v="3"/>
    <x v="3"/>
    <x v="1"/>
    <x v="1"/>
  </r>
  <r>
    <x v="3"/>
    <x v="3"/>
    <x v="1"/>
    <x v="1"/>
  </r>
  <r>
    <x v="0"/>
    <x v="0"/>
    <x v="0"/>
    <x v="1"/>
  </r>
  <r>
    <x v="6"/>
    <x v="11"/>
    <x v="1"/>
    <x v="1"/>
  </r>
  <r>
    <x v="3"/>
    <x v="3"/>
    <x v="1"/>
    <x v="4"/>
  </r>
  <r>
    <x v="5"/>
    <x v="9"/>
    <x v="0"/>
    <x v="1"/>
  </r>
  <r>
    <x v="2"/>
    <x v="2"/>
    <x v="1"/>
    <x v="1"/>
  </r>
  <r>
    <x v="4"/>
    <x v="4"/>
    <x v="0"/>
    <x v="1"/>
  </r>
  <r>
    <x v="4"/>
    <x v="4"/>
    <x v="1"/>
    <x v="1"/>
  </r>
  <r>
    <x v="3"/>
    <x v="3"/>
    <x v="1"/>
    <x v="1"/>
  </r>
  <r>
    <x v="1"/>
    <x v="1"/>
    <x v="0"/>
    <x v="1"/>
  </r>
  <r>
    <x v="1"/>
    <x v="1"/>
    <x v="0"/>
    <x v="1"/>
  </r>
  <r>
    <x v="4"/>
    <x v="4"/>
    <x v="1"/>
    <x v="1"/>
  </r>
  <r>
    <x v="5"/>
    <x v="15"/>
    <x v="0"/>
    <x v="1"/>
  </r>
  <r>
    <x v="5"/>
    <x v="18"/>
    <x v="1"/>
    <x v="1"/>
  </r>
  <r>
    <x v="4"/>
    <x v="6"/>
    <x v="0"/>
    <x v="1"/>
  </r>
  <r>
    <x v="1"/>
    <x v="1"/>
    <x v="1"/>
    <x v="1"/>
  </r>
  <r>
    <x v="4"/>
    <x v="6"/>
    <x v="1"/>
    <x v="1"/>
  </r>
  <r>
    <x v="7"/>
    <x v="14"/>
    <x v="3"/>
    <x v="6"/>
  </r>
  <r>
    <x v="5"/>
    <x v="18"/>
    <x v="0"/>
    <x v="1"/>
  </r>
  <r>
    <x v="0"/>
    <x v="0"/>
    <x v="1"/>
    <x v="1"/>
  </r>
  <r>
    <x v="3"/>
    <x v="3"/>
    <x v="0"/>
    <x v="1"/>
  </r>
  <r>
    <x v="3"/>
    <x v="3"/>
    <x v="3"/>
    <x v="6"/>
  </r>
  <r>
    <x v="1"/>
    <x v="7"/>
    <x v="0"/>
    <x v="1"/>
  </r>
  <r>
    <x v="0"/>
    <x v="0"/>
    <x v="3"/>
    <x v="1"/>
  </r>
  <r>
    <x v="9"/>
    <x v="24"/>
    <x v="4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</r>
  <r>
    <x v="1"/>
    <x v="1"/>
    <x v="1"/>
  </r>
  <r>
    <x v="2"/>
    <x v="1"/>
    <x v="2"/>
  </r>
  <r>
    <x v="1"/>
    <x v="0"/>
    <x v="3"/>
  </r>
  <r>
    <x v="3"/>
    <x v="0"/>
    <x v="4"/>
  </r>
  <r>
    <x v="3"/>
    <x v="1"/>
    <x v="5"/>
  </r>
  <r>
    <x v="4"/>
    <x v="0"/>
    <x v="6"/>
  </r>
  <r>
    <x v="3"/>
    <x v="1"/>
    <x v="7"/>
  </r>
  <r>
    <x v="3"/>
    <x v="2"/>
    <x v="8"/>
  </r>
  <r>
    <x v="1"/>
    <x v="0"/>
    <x v="9"/>
  </r>
  <r>
    <x v="4"/>
    <x v="1"/>
    <x v="10"/>
  </r>
  <r>
    <x v="3"/>
    <x v="0"/>
    <x v="11"/>
  </r>
  <r>
    <x v="4"/>
    <x v="0"/>
    <x v="12"/>
  </r>
  <r>
    <x v="1"/>
    <x v="1"/>
    <x v="13"/>
  </r>
  <r>
    <x v="1"/>
    <x v="0"/>
    <x v="14"/>
  </r>
  <r>
    <x v="2"/>
    <x v="0"/>
    <x v="15"/>
  </r>
  <r>
    <x v="5"/>
    <x v="1"/>
    <x v="16"/>
  </r>
  <r>
    <x v="4"/>
    <x v="1"/>
    <x v="17"/>
  </r>
  <r>
    <x v="3"/>
    <x v="3"/>
    <x v="18"/>
  </r>
  <r>
    <x v="3"/>
    <x v="0"/>
    <x v="19"/>
  </r>
  <r>
    <x v="4"/>
    <x v="1"/>
    <x v="20"/>
  </r>
  <r>
    <x v="3"/>
    <x v="0"/>
    <x v="21"/>
  </r>
  <r>
    <x v="3"/>
    <x v="1"/>
    <x v="22"/>
  </r>
  <r>
    <x v="4"/>
    <x v="1"/>
    <x v="23"/>
  </r>
  <r>
    <x v="2"/>
    <x v="1"/>
    <x v="24"/>
  </r>
  <r>
    <x v="6"/>
    <x v="1"/>
    <x v="25"/>
  </r>
  <r>
    <x v="3"/>
    <x v="3"/>
    <x v="26"/>
  </r>
  <r>
    <x v="1"/>
    <x v="0"/>
    <x v="27"/>
  </r>
  <r>
    <x v="3"/>
    <x v="1"/>
    <x v="28"/>
  </r>
  <r>
    <x v="4"/>
    <x v="1"/>
    <x v="29"/>
  </r>
  <r>
    <x v="4"/>
    <x v="1"/>
    <x v="30"/>
  </r>
  <r>
    <x v="6"/>
    <x v="1"/>
    <x v="31"/>
  </r>
  <r>
    <x v="4"/>
    <x v="0"/>
    <x v="32"/>
  </r>
  <r>
    <x v="3"/>
    <x v="1"/>
    <x v="33"/>
  </r>
  <r>
    <x v="4"/>
    <x v="1"/>
    <x v="34"/>
  </r>
  <r>
    <x v="4"/>
    <x v="1"/>
    <x v="35"/>
  </r>
  <r>
    <x v="3"/>
    <x v="1"/>
    <x v="36"/>
  </r>
  <r>
    <x v="5"/>
    <x v="1"/>
    <x v="37"/>
  </r>
  <r>
    <x v="7"/>
    <x v="1"/>
    <x v="38"/>
  </r>
  <r>
    <x v="3"/>
    <x v="0"/>
    <x v="39"/>
  </r>
  <r>
    <x v="2"/>
    <x v="1"/>
    <x v="40"/>
  </r>
  <r>
    <x v="1"/>
    <x v="1"/>
    <x v="41"/>
  </r>
  <r>
    <x v="0"/>
    <x v="1"/>
    <x v="42"/>
  </r>
  <r>
    <x v="5"/>
    <x v="1"/>
    <x v="43"/>
  </r>
  <r>
    <x v="5"/>
    <x v="1"/>
    <x v="44"/>
  </r>
  <r>
    <x v="3"/>
    <x v="0"/>
    <x v="45"/>
  </r>
  <r>
    <x v="1"/>
    <x v="1"/>
    <x v="46"/>
  </r>
  <r>
    <x v="3"/>
    <x v="1"/>
    <x v="47"/>
  </r>
  <r>
    <x v="3"/>
    <x v="1"/>
    <x v="48"/>
  </r>
  <r>
    <x v="1"/>
    <x v="1"/>
    <x v="49"/>
  </r>
  <r>
    <x v="1"/>
    <x v="0"/>
    <x v="50"/>
  </r>
  <r>
    <x v="2"/>
    <x v="0"/>
    <x v="51"/>
  </r>
  <r>
    <x v="3"/>
    <x v="0"/>
    <x v="52"/>
  </r>
  <r>
    <x v="4"/>
    <x v="1"/>
    <x v="53"/>
  </r>
  <r>
    <x v="2"/>
    <x v="0"/>
    <x v="54"/>
  </r>
  <r>
    <x v="1"/>
    <x v="1"/>
    <x v="55"/>
  </r>
  <r>
    <x v="2"/>
    <x v="1"/>
    <x v="56"/>
  </r>
  <r>
    <x v="6"/>
    <x v="1"/>
    <x v="57"/>
  </r>
  <r>
    <x v="3"/>
    <x v="1"/>
    <x v="58"/>
  </r>
  <r>
    <x v="3"/>
    <x v="1"/>
    <x v="59"/>
  </r>
  <r>
    <x v="3"/>
    <x v="1"/>
    <x v="60"/>
  </r>
  <r>
    <x v="3"/>
    <x v="0"/>
    <x v="61"/>
  </r>
  <r>
    <x v="2"/>
    <x v="1"/>
    <x v="62"/>
  </r>
  <r>
    <x v="3"/>
    <x v="0"/>
    <x v="63"/>
  </r>
  <r>
    <x v="2"/>
    <x v="0"/>
    <x v="64"/>
  </r>
  <r>
    <x v="3"/>
    <x v="1"/>
    <x v="65"/>
  </r>
  <r>
    <x v="3"/>
    <x v="0"/>
    <x v="66"/>
  </r>
  <r>
    <x v="2"/>
    <x v="1"/>
    <x v="67"/>
  </r>
  <r>
    <x v="3"/>
    <x v="1"/>
    <x v="68"/>
  </r>
  <r>
    <x v="3"/>
    <x v="3"/>
    <x v="69"/>
  </r>
  <r>
    <x v="3"/>
    <x v="1"/>
    <x v="70"/>
  </r>
  <r>
    <x v="3"/>
    <x v="1"/>
    <x v="71"/>
  </r>
  <r>
    <x v="4"/>
    <x v="1"/>
    <x v="72"/>
  </r>
  <r>
    <x v="1"/>
    <x v="1"/>
    <x v="73"/>
  </r>
  <r>
    <x v="1"/>
    <x v="1"/>
    <x v="74"/>
  </r>
  <r>
    <x v="7"/>
    <x v="1"/>
    <x v="75"/>
  </r>
  <r>
    <x v="3"/>
    <x v="0"/>
    <x v="76"/>
  </r>
  <r>
    <x v="4"/>
    <x v="0"/>
    <x v="77"/>
  </r>
  <r>
    <x v="5"/>
    <x v="1"/>
    <x v="78"/>
  </r>
  <r>
    <x v="3"/>
    <x v="0"/>
    <x v="79"/>
  </r>
  <r>
    <x v="6"/>
    <x v="1"/>
    <x v="80"/>
  </r>
  <r>
    <x v="1"/>
    <x v="1"/>
    <x v="81"/>
  </r>
  <r>
    <x v="6"/>
    <x v="1"/>
    <x v="82"/>
  </r>
  <r>
    <x v="1"/>
    <x v="0"/>
    <x v="83"/>
  </r>
  <r>
    <x v="2"/>
    <x v="1"/>
    <x v="84"/>
  </r>
  <r>
    <x v="1"/>
    <x v="1"/>
    <x v="85"/>
  </r>
  <r>
    <x v="3"/>
    <x v="1"/>
    <x v="86"/>
  </r>
  <r>
    <x v="1"/>
    <x v="0"/>
    <x v="87"/>
  </r>
  <r>
    <x v="5"/>
    <x v="1"/>
    <x v="88"/>
  </r>
  <r>
    <x v="3"/>
    <x v="1"/>
    <x v="89"/>
  </r>
  <r>
    <x v="3"/>
    <x v="0"/>
    <x v="90"/>
  </r>
  <r>
    <x v="5"/>
    <x v="0"/>
    <x v="91"/>
  </r>
  <r>
    <x v="6"/>
    <x v="1"/>
    <x v="92"/>
  </r>
  <r>
    <x v="3"/>
    <x v="3"/>
    <x v="93"/>
  </r>
  <r>
    <x v="2"/>
    <x v="1"/>
    <x v="94"/>
  </r>
  <r>
    <x v="4"/>
    <x v="1"/>
    <x v="95"/>
  </r>
  <r>
    <x v="3"/>
    <x v="1"/>
    <x v="96"/>
  </r>
  <r>
    <x v="0"/>
    <x v="1"/>
    <x v="48"/>
  </r>
  <r>
    <x v="6"/>
    <x v="0"/>
    <x v="97"/>
  </r>
  <r>
    <x v="3"/>
    <x v="1"/>
    <x v="98"/>
  </r>
  <r>
    <x v="3"/>
    <x v="0"/>
    <x v="99"/>
  </r>
  <r>
    <x v="1"/>
    <x v="1"/>
    <x v="100"/>
  </r>
  <r>
    <x v="2"/>
    <x v="1"/>
    <x v="101"/>
  </r>
  <r>
    <x v="1"/>
    <x v="0"/>
    <x v="102"/>
  </r>
  <r>
    <x v="1"/>
    <x v="1"/>
    <x v="103"/>
  </r>
  <r>
    <x v="2"/>
    <x v="1"/>
    <x v="104"/>
  </r>
  <r>
    <x v="3"/>
    <x v="1"/>
    <x v="105"/>
  </r>
  <r>
    <x v="3"/>
    <x v="1"/>
    <x v="106"/>
  </r>
  <r>
    <x v="4"/>
    <x v="1"/>
    <x v="107"/>
  </r>
  <r>
    <x v="4"/>
    <x v="0"/>
    <x v="108"/>
  </r>
  <r>
    <x v="0"/>
    <x v="0"/>
    <x v="109"/>
  </r>
  <r>
    <x v="5"/>
    <x v="1"/>
    <x v="110"/>
  </r>
  <r>
    <x v="2"/>
    <x v="1"/>
    <x v="111"/>
  </r>
  <r>
    <x v="0"/>
    <x v="1"/>
    <x v="112"/>
  </r>
  <r>
    <x v="2"/>
    <x v="1"/>
    <x v="113"/>
  </r>
  <r>
    <x v="5"/>
    <x v="0"/>
    <x v="114"/>
  </r>
  <r>
    <x v="3"/>
    <x v="0"/>
    <x v="115"/>
  </r>
  <r>
    <x v="4"/>
    <x v="1"/>
    <x v="116"/>
  </r>
  <r>
    <x v="7"/>
    <x v="1"/>
    <x v="117"/>
  </r>
  <r>
    <x v="4"/>
    <x v="1"/>
    <x v="118"/>
  </r>
  <r>
    <x v="6"/>
    <x v="1"/>
    <x v="119"/>
  </r>
  <r>
    <x v="6"/>
    <x v="1"/>
    <x v="33"/>
  </r>
  <r>
    <x v="5"/>
    <x v="0"/>
    <x v="120"/>
  </r>
  <r>
    <x v="3"/>
    <x v="0"/>
    <x v="121"/>
  </r>
  <r>
    <x v="7"/>
    <x v="1"/>
    <x v="122"/>
  </r>
  <r>
    <x v="3"/>
    <x v="1"/>
    <x v="123"/>
  </r>
  <r>
    <x v="3"/>
    <x v="0"/>
    <x v="124"/>
  </r>
  <r>
    <x v="3"/>
    <x v="0"/>
    <x v="125"/>
  </r>
  <r>
    <x v="1"/>
    <x v="3"/>
    <x v="126"/>
  </r>
  <r>
    <x v="0"/>
    <x v="3"/>
    <x v="127"/>
  </r>
  <r>
    <x v="4"/>
    <x v="1"/>
    <x v="128"/>
  </r>
  <r>
    <x v="2"/>
    <x v="1"/>
    <x v="129"/>
  </r>
  <r>
    <x v="3"/>
    <x v="1"/>
    <x v="130"/>
  </r>
  <r>
    <x v="1"/>
    <x v="1"/>
    <x v="131"/>
  </r>
  <r>
    <x v="4"/>
    <x v="0"/>
    <x v="132"/>
  </r>
  <r>
    <x v="3"/>
    <x v="0"/>
    <x v="133"/>
  </r>
  <r>
    <x v="4"/>
    <x v="3"/>
    <x v="134"/>
  </r>
  <r>
    <x v="5"/>
    <x v="1"/>
    <x v="135"/>
  </r>
  <r>
    <x v="6"/>
    <x v="0"/>
    <x v="136"/>
  </r>
  <r>
    <x v="2"/>
    <x v="0"/>
    <x v="137"/>
  </r>
  <r>
    <x v="4"/>
    <x v="1"/>
    <x v="138"/>
  </r>
  <r>
    <x v="2"/>
    <x v="1"/>
    <x v="139"/>
  </r>
  <r>
    <x v="2"/>
    <x v="1"/>
    <x v="107"/>
  </r>
  <r>
    <x v="1"/>
    <x v="1"/>
    <x v="140"/>
  </r>
  <r>
    <x v="3"/>
    <x v="1"/>
    <x v="141"/>
  </r>
  <r>
    <x v="2"/>
    <x v="1"/>
    <x v="142"/>
  </r>
  <r>
    <x v="3"/>
    <x v="3"/>
    <x v="143"/>
  </r>
  <r>
    <x v="3"/>
    <x v="1"/>
    <x v="144"/>
  </r>
  <r>
    <x v="2"/>
    <x v="1"/>
    <x v="145"/>
  </r>
  <r>
    <x v="1"/>
    <x v="1"/>
    <x v="146"/>
  </r>
  <r>
    <x v="1"/>
    <x v="0"/>
    <x v="147"/>
  </r>
  <r>
    <x v="1"/>
    <x v="0"/>
    <x v="148"/>
  </r>
  <r>
    <x v="1"/>
    <x v="1"/>
    <x v="149"/>
  </r>
  <r>
    <x v="3"/>
    <x v="0"/>
    <x v="150"/>
  </r>
  <r>
    <x v="1"/>
    <x v="0"/>
    <x v="151"/>
  </r>
  <r>
    <x v="3"/>
    <x v="0"/>
    <x v="152"/>
  </r>
  <r>
    <x v="1"/>
    <x v="3"/>
    <x v="153"/>
  </r>
  <r>
    <x v="7"/>
    <x v="0"/>
    <x v="154"/>
  </r>
  <r>
    <x v="1"/>
    <x v="1"/>
    <x v="155"/>
  </r>
  <r>
    <x v="3"/>
    <x v="1"/>
    <x v="156"/>
  </r>
  <r>
    <x v="2"/>
    <x v="1"/>
    <x v="157"/>
  </r>
  <r>
    <x v="2"/>
    <x v="0"/>
    <x v="158"/>
  </r>
  <r>
    <x v="1"/>
    <x v="1"/>
    <x v="159"/>
  </r>
  <r>
    <x v="7"/>
    <x v="1"/>
    <x v="160"/>
  </r>
  <r>
    <x v="3"/>
    <x v="1"/>
    <x v="161"/>
  </r>
  <r>
    <x v="2"/>
    <x v="1"/>
    <x v="162"/>
  </r>
  <r>
    <x v="7"/>
    <x v="1"/>
    <x v="163"/>
  </r>
  <r>
    <x v="3"/>
    <x v="1"/>
    <x v="164"/>
  </r>
  <r>
    <x v="1"/>
    <x v="0"/>
    <x v="165"/>
  </r>
  <r>
    <x v="4"/>
    <x v="1"/>
    <x v="166"/>
  </r>
  <r>
    <x v="1"/>
    <x v="0"/>
    <x v="167"/>
  </r>
  <r>
    <x v="5"/>
    <x v="0"/>
    <x v="168"/>
  </r>
  <r>
    <x v="4"/>
    <x v="0"/>
    <x v="169"/>
  </r>
  <r>
    <x v="3"/>
    <x v="1"/>
    <x v="170"/>
  </r>
  <r>
    <x v="2"/>
    <x v="1"/>
    <x v="171"/>
  </r>
  <r>
    <x v="3"/>
    <x v="0"/>
    <x v="172"/>
  </r>
  <r>
    <x v="3"/>
    <x v="0"/>
    <x v="173"/>
  </r>
  <r>
    <x v="3"/>
    <x v="1"/>
    <x v="174"/>
  </r>
  <r>
    <x v="0"/>
    <x v="0"/>
    <x v="175"/>
  </r>
  <r>
    <x v="3"/>
    <x v="1"/>
    <x v="176"/>
  </r>
  <r>
    <x v="2"/>
    <x v="1"/>
    <x v="177"/>
  </r>
  <r>
    <x v="2"/>
    <x v="0"/>
    <x v="178"/>
  </r>
  <r>
    <x v="3"/>
    <x v="1"/>
    <x v="179"/>
  </r>
  <r>
    <x v="1"/>
    <x v="0"/>
    <x v="180"/>
  </r>
  <r>
    <x v="3"/>
    <x v="1"/>
    <x v="181"/>
  </r>
  <r>
    <x v="4"/>
    <x v="0"/>
    <x v="182"/>
  </r>
  <r>
    <x v="3"/>
    <x v="0"/>
    <x v="183"/>
  </r>
  <r>
    <x v="4"/>
    <x v="1"/>
    <x v="184"/>
  </r>
  <r>
    <x v="3"/>
    <x v="0"/>
    <x v="185"/>
  </r>
  <r>
    <x v="3"/>
    <x v="3"/>
    <x v="186"/>
  </r>
  <r>
    <x v="3"/>
    <x v="0"/>
    <x v="187"/>
  </r>
  <r>
    <x v="3"/>
    <x v="0"/>
    <x v="188"/>
  </r>
  <r>
    <x v="1"/>
    <x v="0"/>
    <x v="189"/>
  </r>
  <r>
    <x v="1"/>
    <x v="0"/>
    <x v="190"/>
  </r>
  <r>
    <x v="1"/>
    <x v="1"/>
    <x v="191"/>
  </r>
  <r>
    <x v="1"/>
    <x v="1"/>
    <x v="192"/>
  </r>
  <r>
    <x v="2"/>
    <x v="0"/>
    <x v="173"/>
  </r>
  <r>
    <x v="4"/>
    <x v="1"/>
    <x v="193"/>
  </r>
  <r>
    <x v="1"/>
    <x v="0"/>
    <x v="194"/>
  </r>
  <r>
    <x v="1"/>
    <x v="0"/>
    <x v="195"/>
  </r>
  <r>
    <x v="3"/>
    <x v="0"/>
    <x v="152"/>
  </r>
  <r>
    <x v="2"/>
    <x v="1"/>
    <x v="196"/>
  </r>
  <r>
    <x v="0"/>
    <x v="3"/>
    <x v="197"/>
  </r>
  <r>
    <x v="3"/>
    <x v="1"/>
    <x v="198"/>
  </r>
  <r>
    <x v="1"/>
    <x v="0"/>
    <x v="199"/>
  </r>
  <r>
    <x v="3"/>
    <x v="1"/>
    <x v="200"/>
  </r>
  <r>
    <x v="5"/>
    <x v="3"/>
    <x v="201"/>
  </r>
  <r>
    <x v="1"/>
    <x v="1"/>
    <x v="202"/>
  </r>
  <r>
    <x v="4"/>
    <x v="1"/>
    <x v="203"/>
  </r>
  <r>
    <x v="4"/>
    <x v="2"/>
    <x v="204"/>
  </r>
  <r>
    <x v="4"/>
    <x v="0"/>
    <x v="205"/>
  </r>
  <r>
    <x v="3"/>
    <x v="0"/>
    <x v="206"/>
  </r>
  <r>
    <x v="3"/>
    <x v="1"/>
    <x v="207"/>
  </r>
  <r>
    <x v="1"/>
    <x v="1"/>
    <x v="208"/>
  </r>
  <r>
    <x v="1"/>
    <x v="1"/>
    <x v="209"/>
  </r>
  <r>
    <x v="3"/>
    <x v="0"/>
    <x v="210"/>
  </r>
  <r>
    <x v="3"/>
    <x v="1"/>
    <x v="211"/>
  </r>
  <r>
    <x v="4"/>
    <x v="0"/>
    <x v="212"/>
  </r>
  <r>
    <x v="4"/>
    <x v="1"/>
    <x v="213"/>
  </r>
  <r>
    <x v="4"/>
    <x v="1"/>
    <x v="214"/>
  </r>
  <r>
    <x v="3"/>
    <x v="0"/>
    <x v="215"/>
  </r>
  <r>
    <x v="0"/>
    <x v="0"/>
    <x v="216"/>
  </r>
  <r>
    <x v="7"/>
    <x v="1"/>
    <x v="217"/>
  </r>
  <r>
    <x v="3"/>
    <x v="0"/>
    <x v="218"/>
  </r>
  <r>
    <x v="4"/>
    <x v="1"/>
    <x v="219"/>
  </r>
  <r>
    <x v="1"/>
    <x v="1"/>
    <x v="220"/>
  </r>
  <r>
    <x v="7"/>
    <x v="1"/>
    <x v="221"/>
  </r>
  <r>
    <x v="6"/>
    <x v="1"/>
    <x v="222"/>
  </r>
  <r>
    <x v="4"/>
    <x v="1"/>
    <x v="172"/>
  </r>
  <r>
    <x v="6"/>
    <x v="1"/>
    <x v="223"/>
  </r>
  <r>
    <x v="6"/>
    <x v="1"/>
    <x v="224"/>
  </r>
  <r>
    <x v="3"/>
    <x v="3"/>
    <x v="225"/>
  </r>
  <r>
    <x v="3"/>
    <x v="1"/>
    <x v="226"/>
  </r>
  <r>
    <x v="4"/>
    <x v="1"/>
    <x v="227"/>
  </r>
  <r>
    <x v="6"/>
    <x v="1"/>
    <x v="228"/>
  </r>
  <r>
    <x v="4"/>
    <x v="0"/>
    <x v="229"/>
  </r>
  <r>
    <x v="1"/>
    <x v="0"/>
    <x v="230"/>
  </r>
  <r>
    <x v="4"/>
    <x v="1"/>
    <x v="231"/>
  </r>
  <r>
    <x v="3"/>
    <x v="1"/>
    <x v="232"/>
  </r>
  <r>
    <x v="2"/>
    <x v="0"/>
    <x v="233"/>
  </r>
  <r>
    <x v="3"/>
    <x v="1"/>
    <x v="194"/>
  </r>
  <r>
    <x v="5"/>
    <x v="1"/>
    <x v="234"/>
  </r>
  <r>
    <x v="1"/>
    <x v="1"/>
    <x v="235"/>
  </r>
  <r>
    <x v="3"/>
    <x v="1"/>
    <x v="236"/>
  </r>
  <r>
    <x v="3"/>
    <x v="1"/>
    <x v="237"/>
  </r>
  <r>
    <x v="3"/>
    <x v="1"/>
    <x v="238"/>
  </r>
  <r>
    <x v="2"/>
    <x v="1"/>
    <x v="239"/>
  </r>
  <r>
    <x v="5"/>
    <x v="1"/>
    <x v="240"/>
  </r>
  <r>
    <x v="6"/>
    <x v="1"/>
    <x v="241"/>
  </r>
  <r>
    <x v="5"/>
    <x v="1"/>
    <x v="242"/>
  </r>
  <r>
    <x v="1"/>
    <x v="0"/>
    <x v="67"/>
  </r>
  <r>
    <x v="3"/>
    <x v="0"/>
    <x v="243"/>
  </r>
  <r>
    <x v="3"/>
    <x v="1"/>
    <x v="244"/>
  </r>
  <r>
    <x v="4"/>
    <x v="0"/>
    <x v="245"/>
  </r>
  <r>
    <x v="5"/>
    <x v="1"/>
    <x v="246"/>
  </r>
  <r>
    <x v="1"/>
    <x v="1"/>
    <x v="247"/>
  </r>
  <r>
    <x v="1"/>
    <x v="0"/>
    <x v="248"/>
  </r>
  <r>
    <x v="3"/>
    <x v="1"/>
    <x v="249"/>
  </r>
  <r>
    <x v="3"/>
    <x v="1"/>
    <x v="250"/>
  </r>
  <r>
    <x v="7"/>
    <x v="1"/>
    <x v="251"/>
  </r>
  <r>
    <x v="1"/>
    <x v="1"/>
    <x v="136"/>
  </r>
  <r>
    <x v="1"/>
    <x v="0"/>
    <x v="252"/>
  </r>
  <r>
    <x v="1"/>
    <x v="1"/>
    <x v="253"/>
  </r>
  <r>
    <x v="7"/>
    <x v="1"/>
    <x v="254"/>
  </r>
  <r>
    <x v="3"/>
    <x v="1"/>
    <x v="255"/>
  </r>
  <r>
    <x v="3"/>
    <x v="1"/>
    <x v="256"/>
  </r>
  <r>
    <x v="1"/>
    <x v="0"/>
    <x v="257"/>
  </r>
  <r>
    <x v="3"/>
    <x v="1"/>
    <x v="258"/>
  </r>
  <r>
    <x v="4"/>
    <x v="1"/>
    <x v="259"/>
  </r>
  <r>
    <x v="4"/>
    <x v="1"/>
    <x v="260"/>
  </r>
  <r>
    <x v="6"/>
    <x v="3"/>
    <x v="261"/>
  </r>
  <r>
    <x v="7"/>
    <x v="2"/>
    <x v="262"/>
  </r>
  <r>
    <x v="3"/>
    <x v="1"/>
    <x v="263"/>
  </r>
  <r>
    <x v="3"/>
    <x v="1"/>
    <x v="264"/>
  </r>
  <r>
    <x v="3"/>
    <x v="0"/>
    <x v="265"/>
  </r>
  <r>
    <x v="5"/>
    <x v="1"/>
    <x v="266"/>
  </r>
  <r>
    <x v="6"/>
    <x v="0"/>
    <x v="267"/>
  </r>
  <r>
    <x v="3"/>
    <x v="1"/>
    <x v="268"/>
  </r>
  <r>
    <x v="2"/>
    <x v="1"/>
    <x v="269"/>
  </r>
  <r>
    <x v="3"/>
    <x v="1"/>
    <x v="270"/>
  </r>
  <r>
    <x v="4"/>
    <x v="1"/>
    <x v="271"/>
  </r>
  <r>
    <x v="3"/>
    <x v="0"/>
    <x v="272"/>
  </r>
  <r>
    <x v="4"/>
    <x v="1"/>
    <x v="73"/>
  </r>
  <r>
    <x v="1"/>
    <x v="0"/>
    <x v="273"/>
  </r>
  <r>
    <x v="2"/>
    <x v="0"/>
    <x v="274"/>
  </r>
  <r>
    <x v="3"/>
    <x v="1"/>
    <x v="275"/>
  </r>
  <r>
    <x v="3"/>
    <x v="3"/>
    <x v="276"/>
  </r>
  <r>
    <x v="1"/>
    <x v="1"/>
    <x v="277"/>
  </r>
  <r>
    <x v="1"/>
    <x v="0"/>
    <x v="278"/>
  </r>
  <r>
    <x v="3"/>
    <x v="1"/>
    <x v="279"/>
  </r>
  <r>
    <x v="4"/>
    <x v="0"/>
    <x v="280"/>
  </r>
  <r>
    <x v="2"/>
    <x v="1"/>
    <x v="281"/>
  </r>
  <r>
    <x v="0"/>
    <x v="0"/>
    <x v="282"/>
  </r>
  <r>
    <x v="3"/>
    <x v="3"/>
    <x v="283"/>
  </r>
  <r>
    <x v="3"/>
    <x v="1"/>
    <x v="284"/>
  </r>
  <r>
    <x v="3"/>
    <x v="0"/>
    <x v="285"/>
  </r>
  <r>
    <x v="3"/>
    <x v="0"/>
    <x v="286"/>
  </r>
  <r>
    <x v="3"/>
    <x v="0"/>
    <x v="287"/>
  </r>
  <r>
    <x v="1"/>
    <x v="1"/>
    <x v="288"/>
  </r>
  <r>
    <x v="0"/>
    <x v="0"/>
    <x v="289"/>
  </r>
  <r>
    <x v="5"/>
    <x v="0"/>
    <x v="290"/>
  </r>
  <r>
    <x v="4"/>
    <x v="1"/>
    <x v="291"/>
  </r>
  <r>
    <x v="3"/>
    <x v="0"/>
    <x v="292"/>
  </r>
  <r>
    <x v="1"/>
    <x v="0"/>
    <x v="293"/>
  </r>
  <r>
    <x v="4"/>
    <x v="1"/>
    <x v="294"/>
  </r>
  <r>
    <x v="3"/>
    <x v="1"/>
    <x v="295"/>
  </r>
  <r>
    <x v="3"/>
    <x v="0"/>
    <x v="296"/>
  </r>
  <r>
    <x v="5"/>
    <x v="1"/>
    <x v="297"/>
  </r>
  <r>
    <x v="3"/>
    <x v="0"/>
    <x v="298"/>
  </r>
  <r>
    <x v="1"/>
    <x v="3"/>
    <x v="299"/>
  </r>
  <r>
    <x v="6"/>
    <x v="0"/>
    <x v="300"/>
  </r>
  <r>
    <x v="3"/>
    <x v="1"/>
    <x v="247"/>
  </r>
  <r>
    <x v="3"/>
    <x v="1"/>
    <x v="244"/>
  </r>
  <r>
    <x v="1"/>
    <x v="1"/>
    <x v="301"/>
  </r>
  <r>
    <x v="4"/>
    <x v="1"/>
    <x v="188"/>
  </r>
  <r>
    <x v="3"/>
    <x v="0"/>
    <x v="302"/>
  </r>
  <r>
    <x v="0"/>
    <x v="0"/>
    <x v="303"/>
  </r>
  <r>
    <x v="3"/>
    <x v="0"/>
    <x v="304"/>
  </r>
  <r>
    <x v="1"/>
    <x v="0"/>
    <x v="305"/>
  </r>
  <r>
    <x v="2"/>
    <x v="3"/>
    <x v="306"/>
  </r>
  <r>
    <x v="5"/>
    <x v="0"/>
    <x v="307"/>
  </r>
  <r>
    <x v="4"/>
    <x v="0"/>
    <x v="308"/>
  </r>
  <r>
    <x v="3"/>
    <x v="1"/>
    <x v="309"/>
  </r>
  <r>
    <x v="4"/>
    <x v="0"/>
    <x v="310"/>
  </r>
  <r>
    <x v="3"/>
    <x v="1"/>
    <x v="311"/>
  </r>
  <r>
    <x v="3"/>
    <x v="0"/>
    <x v="79"/>
  </r>
  <r>
    <x v="4"/>
    <x v="0"/>
    <x v="312"/>
  </r>
  <r>
    <x v="3"/>
    <x v="0"/>
    <x v="313"/>
  </r>
  <r>
    <x v="1"/>
    <x v="1"/>
    <x v="314"/>
  </r>
  <r>
    <x v="6"/>
    <x v="2"/>
    <x v="315"/>
  </r>
  <r>
    <x v="4"/>
    <x v="1"/>
    <x v="316"/>
  </r>
  <r>
    <x v="0"/>
    <x v="1"/>
    <x v="317"/>
  </r>
  <r>
    <x v="2"/>
    <x v="1"/>
    <x v="318"/>
  </r>
  <r>
    <x v="3"/>
    <x v="1"/>
    <x v="319"/>
  </r>
  <r>
    <x v="1"/>
    <x v="1"/>
    <x v="32"/>
  </r>
  <r>
    <x v="1"/>
    <x v="1"/>
    <x v="320"/>
  </r>
  <r>
    <x v="1"/>
    <x v="0"/>
    <x v="321"/>
  </r>
  <r>
    <x v="3"/>
    <x v="1"/>
    <x v="322"/>
  </r>
  <r>
    <x v="3"/>
    <x v="1"/>
    <x v="323"/>
  </r>
  <r>
    <x v="3"/>
    <x v="3"/>
    <x v="324"/>
  </r>
  <r>
    <x v="7"/>
    <x v="0"/>
    <x v="325"/>
  </r>
  <r>
    <x v="1"/>
    <x v="0"/>
    <x v="326"/>
  </r>
  <r>
    <x v="3"/>
    <x v="0"/>
    <x v="327"/>
  </r>
  <r>
    <x v="3"/>
    <x v="0"/>
    <x v="328"/>
  </r>
  <r>
    <x v="6"/>
    <x v="0"/>
    <x v="329"/>
  </r>
  <r>
    <x v="4"/>
    <x v="0"/>
    <x v="330"/>
  </r>
  <r>
    <x v="1"/>
    <x v="0"/>
    <x v="331"/>
  </r>
  <r>
    <x v="2"/>
    <x v="1"/>
    <x v="332"/>
  </r>
  <r>
    <x v="0"/>
    <x v="0"/>
    <x v="333"/>
  </r>
  <r>
    <x v="3"/>
    <x v="0"/>
    <x v="296"/>
  </r>
  <r>
    <x v="1"/>
    <x v="0"/>
    <x v="334"/>
  </r>
  <r>
    <x v="1"/>
    <x v="1"/>
    <x v="335"/>
  </r>
  <r>
    <x v="3"/>
    <x v="0"/>
    <x v="336"/>
  </r>
  <r>
    <x v="3"/>
    <x v="1"/>
    <x v="337"/>
  </r>
  <r>
    <x v="4"/>
    <x v="1"/>
    <x v="338"/>
  </r>
  <r>
    <x v="2"/>
    <x v="2"/>
    <x v="339"/>
  </r>
  <r>
    <x v="3"/>
    <x v="0"/>
    <x v="340"/>
  </r>
  <r>
    <x v="6"/>
    <x v="1"/>
    <x v="341"/>
  </r>
  <r>
    <x v="7"/>
    <x v="0"/>
    <x v="342"/>
  </r>
  <r>
    <x v="4"/>
    <x v="1"/>
    <x v="343"/>
  </r>
  <r>
    <x v="3"/>
    <x v="1"/>
    <x v="344"/>
  </r>
  <r>
    <x v="3"/>
    <x v="1"/>
    <x v="345"/>
  </r>
  <r>
    <x v="1"/>
    <x v="1"/>
    <x v="65"/>
  </r>
  <r>
    <x v="1"/>
    <x v="1"/>
    <x v="346"/>
  </r>
  <r>
    <x v="1"/>
    <x v="1"/>
    <x v="347"/>
  </r>
  <r>
    <x v="3"/>
    <x v="1"/>
    <x v="348"/>
  </r>
  <r>
    <x v="3"/>
    <x v="1"/>
    <x v="349"/>
  </r>
  <r>
    <x v="3"/>
    <x v="0"/>
    <x v="350"/>
  </r>
  <r>
    <x v="4"/>
    <x v="1"/>
    <x v="351"/>
  </r>
  <r>
    <x v="4"/>
    <x v="1"/>
    <x v="352"/>
  </r>
  <r>
    <x v="3"/>
    <x v="1"/>
    <x v="353"/>
  </r>
  <r>
    <x v="3"/>
    <x v="0"/>
    <x v="354"/>
  </r>
  <r>
    <x v="4"/>
    <x v="1"/>
    <x v="355"/>
  </r>
  <r>
    <x v="3"/>
    <x v="1"/>
    <x v="356"/>
  </r>
  <r>
    <x v="4"/>
    <x v="0"/>
    <x v="357"/>
  </r>
  <r>
    <x v="1"/>
    <x v="0"/>
    <x v="358"/>
  </r>
  <r>
    <x v="1"/>
    <x v="1"/>
    <x v="359"/>
  </r>
  <r>
    <x v="3"/>
    <x v="0"/>
    <x v="12"/>
  </r>
  <r>
    <x v="4"/>
    <x v="0"/>
    <x v="360"/>
  </r>
  <r>
    <x v="3"/>
    <x v="0"/>
    <x v="361"/>
  </r>
  <r>
    <x v="3"/>
    <x v="1"/>
    <x v="362"/>
  </r>
  <r>
    <x v="3"/>
    <x v="1"/>
    <x v="363"/>
  </r>
  <r>
    <x v="7"/>
    <x v="0"/>
    <x v="364"/>
  </r>
  <r>
    <x v="0"/>
    <x v="1"/>
    <x v="210"/>
  </r>
  <r>
    <x v="4"/>
    <x v="1"/>
    <x v="365"/>
  </r>
  <r>
    <x v="5"/>
    <x v="1"/>
    <x v="366"/>
  </r>
  <r>
    <x v="3"/>
    <x v="0"/>
    <x v="367"/>
  </r>
  <r>
    <x v="2"/>
    <x v="0"/>
    <x v="368"/>
  </r>
  <r>
    <x v="1"/>
    <x v="3"/>
    <x v="369"/>
  </r>
  <r>
    <x v="3"/>
    <x v="1"/>
    <x v="370"/>
  </r>
  <r>
    <x v="7"/>
    <x v="1"/>
    <x v="371"/>
  </r>
  <r>
    <x v="5"/>
    <x v="0"/>
    <x v="287"/>
  </r>
  <r>
    <x v="2"/>
    <x v="0"/>
    <x v="372"/>
  </r>
  <r>
    <x v="1"/>
    <x v="1"/>
    <x v="373"/>
  </r>
  <r>
    <x v="4"/>
    <x v="1"/>
    <x v="374"/>
  </r>
  <r>
    <x v="3"/>
    <x v="1"/>
    <x v="375"/>
  </r>
  <r>
    <x v="4"/>
    <x v="1"/>
    <x v="376"/>
  </r>
  <r>
    <x v="1"/>
    <x v="1"/>
    <x v="377"/>
  </r>
  <r>
    <x v="4"/>
    <x v="1"/>
    <x v="378"/>
  </r>
  <r>
    <x v="1"/>
    <x v="0"/>
    <x v="379"/>
  </r>
  <r>
    <x v="7"/>
    <x v="0"/>
    <x v="380"/>
  </r>
  <r>
    <x v="3"/>
    <x v="1"/>
    <x v="381"/>
  </r>
  <r>
    <x v="4"/>
    <x v="0"/>
    <x v="382"/>
  </r>
  <r>
    <x v="3"/>
    <x v="0"/>
    <x v="125"/>
  </r>
  <r>
    <x v="3"/>
    <x v="1"/>
    <x v="383"/>
  </r>
  <r>
    <x v="3"/>
    <x v="0"/>
    <x v="384"/>
  </r>
  <r>
    <x v="4"/>
    <x v="1"/>
    <x v="385"/>
  </r>
  <r>
    <x v="3"/>
    <x v="1"/>
    <x v="386"/>
  </r>
  <r>
    <x v="4"/>
    <x v="1"/>
    <x v="387"/>
  </r>
  <r>
    <x v="1"/>
    <x v="0"/>
    <x v="388"/>
  </r>
  <r>
    <x v="6"/>
    <x v="2"/>
    <x v="277"/>
  </r>
  <r>
    <x v="3"/>
    <x v="1"/>
    <x v="389"/>
  </r>
  <r>
    <x v="5"/>
    <x v="1"/>
    <x v="390"/>
  </r>
  <r>
    <x v="4"/>
    <x v="2"/>
    <x v="391"/>
  </r>
  <r>
    <x v="0"/>
    <x v="0"/>
    <x v="392"/>
  </r>
  <r>
    <x v="3"/>
    <x v="0"/>
    <x v="393"/>
  </r>
  <r>
    <x v="4"/>
    <x v="0"/>
    <x v="394"/>
  </r>
  <r>
    <x v="3"/>
    <x v="0"/>
    <x v="395"/>
  </r>
  <r>
    <x v="4"/>
    <x v="0"/>
    <x v="396"/>
  </r>
  <r>
    <x v="2"/>
    <x v="1"/>
    <x v="397"/>
  </r>
  <r>
    <x v="3"/>
    <x v="1"/>
    <x v="398"/>
  </r>
  <r>
    <x v="2"/>
    <x v="0"/>
    <x v="399"/>
  </r>
  <r>
    <x v="3"/>
    <x v="1"/>
    <x v="400"/>
  </r>
  <r>
    <x v="0"/>
    <x v="0"/>
    <x v="116"/>
  </r>
  <r>
    <x v="1"/>
    <x v="0"/>
    <x v="401"/>
  </r>
  <r>
    <x v="7"/>
    <x v="1"/>
    <x v="402"/>
  </r>
  <r>
    <x v="3"/>
    <x v="1"/>
    <x v="403"/>
  </r>
  <r>
    <x v="3"/>
    <x v="1"/>
    <x v="404"/>
  </r>
  <r>
    <x v="4"/>
    <x v="0"/>
    <x v="405"/>
  </r>
  <r>
    <x v="7"/>
    <x v="3"/>
    <x v="406"/>
  </r>
  <r>
    <x v="3"/>
    <x v="0"/>
    <x v="407"/>
  </r>
  <r>
    <x v="3"/>
    <x v="1"/>
    <x v="408"/>
  </r>
  <r>
    <x v="3"/>
    <x v="0"/>
    <x v="409"/>
  </r>
  <r>
    <x v="4"/>
    <x v="0"/>
    <x v="410"/>
  </r>
  <r>
    <x v="3"/>
    <x v="3"/>
    <x v="411"/>
  </r>
  <r>
    <x v="3"/>
    <x v="1"/>
    <x v="412"/>
  </r>
  <r>
    <x v="1"/>
    <x v="1"/>
    <x v="413"/>
  </r>
  <r>
    <x v="4"/>
    <x v="1"/>
    <x v="414"/>
  </r>
  <r>
    <x v="3"/>
    <x v="1"/>
    <x v="415"/>
  </r>
  <r>
    <x v="4"/>
    <x v="1"/>
    <x v="416"/>
  </r>
  <r>
    <x v="4"/>
    <x v="1"/>
    <x v="417"/>
  </r>
  <r>
    <x v="2"/>
    <x v="0"/>
    <x v="418"/>
  </r>
  <r>
    <x v="3"/>
    <x v="1"/>
    <x v="419"/>
  </r>
  <r>
    <x v="3"/>
    <x v="3"/>
    <x v="420"/>
  </r>
  <r>
    <x v="1"/>
    <x v="1"/>
    <x v="421"/>
  </r>
  <r>
    <x v="3"/>
    <x v="1"/>
    <x v="422"/>
  </r>
  <r>
    <x v="2"/>
    <x v="0"/>
    <x v="423"/>
  </r>
  <r>
    <x v="4"/>
    <x v="3"/>
    <x v="424"/>
  </r>
  <r>
    <x v="6"/>
    <x v="0"/>
    <x v="425"/>
  </r>
  <r>
    <x v="6"/>
    <x v="1"/>
    <x v="426"/>
  </r>
  <r>
    <x v="4"/>
    <x v="0"/>
    <x v="427"/>
  </r>
  <r>
    <x v="1"/>
    <x v="1"/>
    <x v="428"/>
  </r>
  <r>
    <x v="4"/>
    <x v="0"/>
    <x v="429"/>
  </r>
  <r>
    <x v="4"/>
    <x v="0"/>
    <x v="411"/>
  </r>
  <r>
    <x v="4"/>
    <x v="0"/>
    <x v="430"/>
  </r>
  <r>
    <x v="3"/>
    <x v="1"/>
    <x v="431"/>
  </r>
  <r>
    <x v="1"/>
    <x v="1"/>
    <x v="432"/>
  </r>
  <r>
    <x v="3"/>
    <x v="0"/>
    <x v="433"/>
  </r>
  <r>
    <x v="3"/>
    <x v="1"/>
    <x v="434"/>
  </r>
  <r>
    <x v="4"/>
    <x v="0"/>
    <x v="435"/>
  </r>
  <r>
    <x v="3"/>
    <x v="1"/>
    <x v="8"/>
  </r>
  <r>
    <x v="4"/>
    <x v="1"/>
    <x v="436"/>
  </r>
  <r>
    <x v="6"/>
    <x v="0"/>
    <x v="385"/>
  </r>
  <r>
    <x v="4"/>
    <x v="1"/>
    <x v="437"/>
  </r>
  <r>
    <x v="3"/>
    <x v="1"/>
    <x v="438"/>
  </r>
  <r>
    <x v="5"/>
    <x v="1"/>
    <x v="439"/>
  </r>
  <r>
    <x v="2"/>
    <x v="1"/>
    <x v="440"/>
  </r>
  <r>
    <x v="2"/>
    <x v="1"/>
    <x v="441"/>
  </r>
  <r>
    <x v="3"/>
    <x v="0"/>
    <x v="442"/>
  </r>
  <r>
    <x v="4"/>
    <x v="1"/>
    <x v="443"/>
  </r>
  <r>
    <x v="2"/>
    <x v="1"/>
    <x v="315"/>
  </r>
  <r>
    <x v="0"/>
    <x v="1"/>
    <x v="444"/>
  </r>
  <r>
    <x v="1"/>
    <x v="0"/>
    <x v="445"/>
  </r>
  <r>
    <x v="1"/>
    <x v="1"/>
    <x v="446"/>
  </r>
  <r>
    <x v="4"/>
    <x v="1"/>
    <x v="447"/>
  </r>
  <r>
    <x v="5"/>
    <x v="1"/>
    <x v="448"/>
  </r>
  <r>
    <x v="5"/>
    <x v="0"/>
    <x v="342"/>
  </r>
  <r>
    <x v="4"/>
    <x v="0"/>
    <x v="449"/>
  </r>
  <r>
    <x v="2"/>
    <x v="1"/>
    <x v="450"/>
  </r>
  <r>
    <x v="0"/>
    <x v="1"/>
    <x v="451"/>
  </r>
  <r>
    <x v="7"/>
    <x v="1"/>
    <x v="452"/>
  </r>
  <r>
    <x v="3"/>
    <x v="0"/>
    <x v="453"/>
  </r>
  <r>
    <x v="5"/>
    <x v="0"/>
    <x v="454"/>
  </r>
  <r>
    <x v="3"/>
    <x v="0"/>
    <x v="455"/>
  </r>
  <r>
    <x v="0"/>
    <x v="1"/>
    <x v="456"/>
  </r>
  <r>
    <x v="3"/>
    <x v="0"/>
    <x v="457"/>
  </r>
  <r>
    <x v="5"/>
    <x v="0"/>
    <x v="458"/>
  </r>
  <r>
    <x v="3"/>
    <x v="1"/>
    <x v="459"/>
  </r>
  <r>
    <x v="3"/>
    <x v="1"/>
    <x v="460"/>
  </r>
  <r>
    <x v="2"/>
    <x v="1"/>
    <x v="461"/>
  </r>
  <r>
    <x v="8"/>
    <x v="1"/>
    <x v="462"/>
  </r>
  <r>
    <x v="0"/>
    <x v="1"/>
    <x v="463"/>
  </r>
  <r>
    <x v="4"/>
    <x v="3"/>
    <x v="464"/>
  </r>
  <r>
    <x v="7"/>
    <x v="1"/>
    <x v="465"/>
  </r>
  <r>
    <x v="2"/>
    <x v="1"/>
    <x v="466"/>
  </r>
  <r>
    <x v="3"/>
    <x v="1"/>
    <x v="467"/>
  </r>
  <r>
    <x v="4"/>
    <x v="0"/>
    <x v="468"/>
  </r>
  <r>
    <x v="2"/>
    <x v="0"/>
    <x v="469"/>
  </r>
  <r>
    <x v="2"/>
    <x v="0"/>
    <x v="470"/>
  </r>
  <r>
    <x v="4"/>
    <x v="0"/>
    <x v="471"/>
  </r>
  <r>
    <x v="3"/>
    <x v="0"/>
    <x v="472"/>
  </r>
  <r>
    <x v="4"/>
    <x v="0"/>
    <x v="473"/>
  </r>
  <r>
    <x v="6"/>
    <x v="1"/>
    <x v="474"/>
  </r>
  <r>
    <x v="4"/>
    <x v="1"/>
    <x v="72"/>
  </r>
  <r>
    <x v="1"/>
    <x v="0"/>
    <x v="443"/>
  </r>
  <r>
    <x v="5"/>
    <x v="0"/>
    <x v="475"/>
  </r>
  <r>
    <x v="3"/>
    <x v="1"/>
    <x v="81"/>
  </r>
  <r>
    <x v="2"/>
    <x v="0"/>
    <x v="476"/>
  </r>
  <r>
    <x v="3"/>
    <x v="1"/>
    <x v="192"/>
  </r>
  <r>
    <x v="3"/>
    <x v="0"/>
    <x v="477"/>
  </r>
  <r>
    <x v="4"/>
    <x v="1"/>
    <x v="478"/>
  </r>
  <r>
    <x v="3"/>
    <x v="0"/>
    <x v="479"/>
  </r>
  <r>
    <x v="6"/>
    <x v="1"/>
    <x v="480"/>
  </r>
  <r>
    <x v="4"/>
    <x v="3"/>
    <x v="180"/>
  </r>
  <r>
    <x v="1"/>
    <x v="3"/>
    <x v="481"/>
  </r>
  <r>
    <x v="3"/>
    <x v="0"/>
    <x v="482"/>
  </r>
  <r>
    <x v="5"/>
    <x v="0"/>
    <x v="194"/>
  </r>
  <r>
    <x v="0"/>
    <x v="1"/>
    <x v="483"/>
  </r>
  <r>
    <x v="4"/>
    <x v="0"/>
    <x v="484"/>
  </r>
  <r>
    <x v="1"/>
    <x v="1"/>
    <x v="355"/>
  </r>
  <r>
    <x v="3"/>
    <x v="1"/>
    <x v="485"/>
  </r>
  <r>
    <x v="4"/>
    <x v="1"/>
    <x v="486"/>
  </r>
  <r>
    <x v="4"/>
    <x v="0"/>
    <x v="487"/>
  </r>
  <r>
    <x v="4"/>
    <x v="1"/>
    <x v="488"/>
  </r>
  <r>
    <x v="3"/>
    <x v="0"/>
    <x v="489"/>
  </r>
  <r>
    <x v="2"/>
    <x v="0"/>
    <x v="490"/>
  </r>
  <r>
    <x v="3"/>
    <x v="1"/>
    <x v="312"/>
  </r>
  <r>
    <x v="4"/>
    <x v="0"/>
    <x v="491"/>
  </r>
  <r>
    <x v="1"/>
    <x v="0"/>
    <x v="492"/>
  </r>
  <r>
    <x v="6"/>
    <x v="0"/>
    <x v="493"/>
  </r>
  <r>
    <x v="5"/>
    <x v="0"/>
    <x v="494"/>
  </r>
  <r>
    <x v="6"/>
    <x v="2"/>
    <x v="495"/>
  </r>
  <r>
    <x v="3"/>
    <x v="1"/>
    <x v="496"/>
  </r>
  <r>
    <x v="1"/>
    <x v="1"/>
    <x v="497"/>
  </r>
  <r>
    <x v="4"/>
    <x v="0"/>
    <x v="498"/>
  </r>
  <r>
    <x v="3"/>
    <x v="1"/>
    <x v="499"/>
  </r>
  <r>
    <x v="5"/>
    <x v="1"/>
    <x v="500"/>
  </r>
  <r>
    <x v="4"/>
    <x v="1"/>
    <x v="501"/>
  </r>
  <r>
    <x v="6"/>
    <x v="0"/>
    <x v="502"/>
  </r>
  <r>
    <x v="0"/>
    <x v="0"/>
    <x v="503"/>
  </r>
  <r>
    <x v="7"/>
    <x v="1"/>
    <x v="504"/>
  </r>
  <r>
    <x v="6"/>
    <x v="0"/>
    <x v="505"/>
  </r>
  <r>
    <x v="1"/>
    <x v="0"/>
    <x v="506"/>
  </r>
  <r>
    <x v="6"/>
    <x v="0"/>
    <x v="507"/>
  </r>
  <r>
    <x v="1"/>
    <x v="1"/>
    <x v="508"/>
  </r>
  <r>
    <x v="3"/>
    <x v="0"/>
    <x v="509"/>
  </r>
  <r>
    <x v="3"/>
    <x v="1"/>
    <x v="510"/>
  </r>
  <r>
    <x v="4"/>
    <x v="1"/>
    <x v="511"/>
  </r>
  <r>
    <x v="3"/>
    <x v="1"/>
    <x v="512"/>
  </r>
  <r>
    <x v="2"/>
    <x v="1"/>
    <x v="513"/>
  </r>
  <r>
    <x v="1"/>
    <x v="3"/>
    <x v="514"/>
  </r>
  <r>
    <x v="2"/>
    <x v="0"/>
    <x v="515"/>
  </r>
  <r>
    <x v="3"/>
    <x v="0"/>
    <x v="516"/>
  </r>
  <r>
    <x v="1"/>
    <x v="0"/>
    <x v="517"/>
  </r>
  <r>
    <x v="1"/>
    <x v="1"/>
    <x v="518"/>
  </r>
  <r>
    <x v="1"/>
    <x v="1"/>
    <x v="519"/>
  </r>
  <r>
    <x v="5"/>
    <x v="1"/>
    <x v="520"/>
  </r>
  <r>
    <x v="4"/>
    <x v="1"/>
    <x v="521"/>
  </r>
  <r>
    <x v="3"/>
    <x v="1"/>
    <x v="522"/>
  </r>
  <r>
    <x v="3"/>
    <x v="1"/>
    <x v="523"/>
  </r>
  <r>
    <x v="4"/>
    <x v="1"/>
    <x v="524"/>
  </r>
  <r>
    <x v="3"/>
    <x v="1"/>
    <x v="525"/>
  </r>
  <r>
    <x v="1"/>
    <x v="0"/>
    <x v="188"/>
  </r>
  <r>
    <x v="4"/>
    <x v="1"/>
    <x v="526"/>
  </r>
  <r>
    <x v="3"/>
    <x v="0"/>
    <x v="527"/>
  </r>
  <r>
    <x v="3"/>
    <x v="1"/>
    <x v="528"/>
  </r>
  <r>
    <x v="1"/>
    <x v="0"/>
    <x v="522"/>
  </r>
  <r>
    <x v="1"/>
    <x v="1"/>
    <x v="529"/>
  </r>
  <r>
    <x v="3"/>
    <x v="1"/>
    <x v="530"/>
  </r>
  <r>
    <x v="4"/>
    <x v="1"/>
    <x v="531"/>
  </r>
  <r>
    <x v="1"/>
    <x v="1"/>
    <x v="515"/>
  </r>
  <r>
    <x v="4"/>
    <x v="0"/>
    <x v="532"/>
  </r>
  <r>
    <x v="1"/>
    <x v="3"/>
    <x v="533"/>
  </r>
  <r>
    <x v="8"/>
    <x v="1"/>
    <x v="409"/>
  </r>
  <r>
    <x v="0"/>
    <x v="1"/>
    <x v="534"/>
  </r>
  <r>
    <x v="3"/>
    <x v="0"/>
    <x v="53"/>
  </r>
  <r>
    <x v="3"/>
    <x v="0"/>
    <x v="535"/>
  </r>
  <r>
    <x v="1"/>
    <x v="3"/>
    <x v="536"/>
  </r>
  <r>
    <x v="4"/>
    <x v="0"/>
    <x v="537"/>
  </r>
  <r>
    <x v="1"/>
    <x v="1"/>
    <x v="538"/>
  </r>
  <r>
    <x v="3"/>
    <x v="1"/>
    <x v="539"/>
  </r>
  <r>
    <x v="2"/>
    <x v="0"/>
    <x v="540"/>
  </r>
  <r>
    <x v="6"/>
    <x v="0"/>
    <x v="505"/>
  </r>
  <r>
    <x v="4"/>
    <x v="1"/>
    <x v="541"/>
  </r>
  <r>
    <x v="2"/>
    <x v="1"/>
    <x v="542"/>
  </r>
  <r>
    <x v="5"/>
    <x v="1"/>
    <x v="543"/>
  </r>
  <r>
    <x v="1"/>
    <x v="1"/>
    <x v="544"/>
  </r>
  <r>
    <x v="0"/>
    <x v="0"/>
    <x v="35"/>
  </r>
  <r>
    <x v="3"/>
    <x v="0"/>
    <x v="152"/>
  </r>
  <r>
    <x v="4"/>
    <x v="0"/>
    <x v="545"/>
  </r>
  <r>
    <x v="5"/>
    <x v="0"/>
    <x v="546"/>
  </r>
  <r>
    <x v="6"/>
    <x v="1"/>
    <x v="547"/>
  </r>
  <r>
    <x v="3"/>
    <x v="0"/>
    <x v="548"/>
  </r>
  <r>
    <x v="4"/>
    <x v="1"/>
    <x v="549"/>
  </r>
  <r>
    <x v="3"/>
    <x v="0"/>
    <x v="550"/>
  </r>
  <r>
    <x v="3"/>
    <x v="1"/>
    <x v="551"/>
  </r>
  <r>
    <x v="4"/>
    <x v="0"/>
    <x v="552"/>
  </r>
  <r>
    <x v="3"/>
    <x v="1"/>
    <x v="462"/>
  </r>
  <r>
    <x v="1"/>
    <x v="1"/>
    <x v="553"/>
  </r>
  <r>
    <x v="4"/>
    <x v="0"/>
    <x v="554"/>
  </r>
  <r>
    <x v="0"/>
    <x v="0"/>
    <x v="555"/>
  </r>
  <r>
    <x v="2"/>
    <x v="1"/>
    <x v="548"/>
  </r>
  <r>
    <x v="3"/>
    <x v="1"/>
    <x v="62"/>
  </r>
  <r>
    <x v="3"/>
    <x v="1"/>
    <x v="556"/>
  </r>
  <r>
    <x v="3"/>
    <x v="1"/>
    <x v="557"/>
  </r>
  <r>
    <x v="5"/>
    <x v="1"/>
    <x v="27"/>
  </r>
  <r>
    <x v="1"/>
    <x v="1"/>
    <x v="558"/>
  </r>
  <r>
    <x v="0"/>
    <x v="1"/>
    <x v="559"/>
  </r>
  <r>
    <x v="1"/>
    <x v="1"/>
    <x v="426"/>
  </r>
  <r>
    <x v="4"/>
    <x v="1"/>
    <x v="560"/>
  </r>
  <r>
    <x v="3"/>
    <x v="1"/>
    <x v="561"/>
  </r>
  <r>
    <x v="3"/>
    <x v="3"/>
    <x v="562"/>
  </r>
  <r>
    <x v="1"/>
    <x v="1"/>
    <x v="563"/>
  </r>
  <r>
    <x v="3"/>
    <x v="1"/>
    <x v="564"/>
  </r>
  <r>
    <x v="3"/>
    <x v="1"/>
    <x v="565"/>
  </r>
  <r>
    <x v="3"/>
    <x v="1"/>
    <x v="566"/>
  </r>
  <r>
    <x v="1"/>
    <x v="1"/>
    <x v="567"/>
  </r>
  <r>
    <x v="3"/>
    <x v="1"/>
    <x v="568"/>
  </r>
  <r>
    <x v="5"/>
    <x v="0"/>
    <x v="569"/>
  </r>
  <r>
    <x v="3"/>
    <x v="0"/>
    <x v="570"/>
  </r>
  <r>
    <x v="7"/>
    <x v="1"/>
    <x v="571"/>
  </r>
  <r>
    <x v="3"/>
    <x v="1"/>
    <x v="572"/>
  </r>
  <r>
    <x v="1"/>
    <x v="0"/>
    <x v="573"/>
  </r>
  <r>
    <x v="3"/>
    <x v="1"/>
    <x v="574"/>
  </r>
  <r>
    <x v="7"/>
    <x v="1"/>
    <x v="511"/>
  </r>
  <r>
    <x v="3"/>
    <x v="0"/>
    <x v="575"/>
  </r>
  <r>
    <x v="3"/>
    <x v="1"/>
    <x v="576"/>
  </r>
  <r>
    <x v="0"/>
    <x v="1"/>
    <x v="577"/>
  </r>
  <r>
    <x v="1"/>
    <x v="1"/>
    <x v="578"/>
  </r>
  <r>
    <x v="3"/>
    <x v="0"/>
    <x v="579"/>
  </r>
  <r>
    <x v="3"/>
    <x v="3"/>
    <x v="580"/>
  </r>
  <r>
    <x v="3"/>
    <x v="1"/>
    <x v="581"/>
  </r>
  <r>
    <x v="3"/>
    <x v="2"/>
    <x v="582"/>
  </r>
  <r>
    <x v="4"/>
    <x v="0"/>
    <x v="336"/>
  </r>
  <r>
    <x v="4"/>
    <x v="3"/>
    <x v="583"/>
  </r>
  <r>
    <x v="4"/>
    <x v="1"/>
    <x v="584"/>
  </r>
  <r>
    <x v="4"/>
    <x v="0"/>
    <x v="585"/>
  </r>
  <r>
    <x v="3"/>
    <x v="0"/>
    <x v="586"/>
  </r>
  <r>
    <x v="3"/>
    <x v="0"/>
    <x v="587"/>
  </r>
  <r>
    <x v="4"/>
    <x v="2"/>
    <x v="588"/>
  </r>
  <r>
    <x v="3"/>
    <x v="0"/>
    <x v="589"/>
  </r>
  <r>
    <x v="3"/>
    <x v="1"/>
    <x v="590"/>
  </r>
  <r>
    <x v="2"/>
    <x v="1"/>
    <x v="591"/>
  </r>
  <r>
    <x v="3"/>
    <x v="1"/>
    <x v="592"/>
  </r>
  <r>
    <x v="3"/>
    <x v="0"/>
    <x v="593"/>
  </r>
  <r>
    <x v="1"/>
    <x v="0"/>
    <x v="594"/>
  </r>
  <r>
    <x v="6"/>
    <x v="0"/>
    <x v="595"/>
  </r>
  <r>
    <x v="5"/>
    <x v="0"/>
    <x v="596"/>
  </r>
  <r>
    <x v="0"/>
    <x v="3"/>
    <x v="597"/>
  </r>
  <r>
    <x v="3"/>
    <x v="0"/>
    <x v="598"/>
  </r>
  <r>
    <x v="1"/>
    <x v="0"/>
    <x v="599"/>
  </r>
  <r>
    <x v="4"/>
    <x v="0"/>
    <x v="600"/>
  </r>
  <r>
    <x v="2"/>
    <x v="1"/>
    <x v="601"/>
  </r>
  <r>
    <x v="2"/>
    <x v="1"/>
    <x v="602"/>
  </r>
  <r>
    <x v="1"/>
    <x v="1"/>
    <x v="335"/>
  </r>
  <r>
    <x v="7"/>
    <x v="1"/>
    <x v="603"/>
  </r>
  <r>
    <x v="0"/>
    <x v="0"/>
    <x v="604"/>
  </r>
  <r>
    <x v="4"/>
    <x v="0"/>
    <x v="605"/>
  </r>
  <r>
    <x v="1"/>
    <x v="3"/>
    <x v="606"/>
  </r>
  <r>
    <x v="4"/>
    <x v="0"/>
    <x v="65"/>
  </r>
  <r>
    <x v="3"/>
    <x v="0"/>
    <x v="607"/>
  </r>
  <r>
    <x v="1"/>
    <x v="0"/>
    <x v="608"/>
  </r>
  <r>
    <x v="3"/>
    <x v="0"/>
    <x v="609"/>
  </r>
  <r>
    <x v="3"/>
    <x v="0"/>
    <x v="610"/>
  </r>
  <r>
    <x v="1"/>
    <x v="0"/>
    <x v="541"/>
  </r>
  <r>
    <x v="4"/>
    <x v="1"/>
    <x v="611"/>
  </r>
  <r>
    <x v="3"/>
    <x v="3"/>
    <x v="612"/>
  </r>
  <r>
    <x v="8"/>
    <x v="1"/>
    <x v="613"/>
  </r>
  <r>
    <x v="3"/>
    <x v="0"/>
    <x v="614"/>
  </r>
  <r>
    <x v="3"/>
    <x v="1"/>
    <x v="615"/>
  </r>
  <r>
    <x v="1"/>
    <x v="1"/>
    <x v="90"/>
  </r>
  <r>
    <x v="3"/>
    <x v="1"/>
    <x v="616"/>
  </r>
  <r>
    <x v="3"/>
    <x v="0"/>
    <x v="617"/>
  </r>
  <r>
    <x v="1"/>
    <x v="0"/>
    <x v="618"/>
  </r>
  <r>
    <x v="7"/>
    <x v="3"/>
    <x v="619"/>
  </r>
  <r>
    <x v="8"/>
    <x v="1"/>
    <x v="620"/>
  </r>
  <r>
    <x v="7"/>
    <x v="1"/>
    <x v="621"/>
  </r>
  <r>
    <x v="5"/>
    <x v="0"/>
    <x v="622"/>
  </r>
  <r>
    <x v="4"/>
    <x v="3"/>
    <x v="35"/>
  </r>
  <r>
    <x v="0"/>
    <x v="1"/>
    <x v="623"/>
  </r>
  <r>
    <x v="6"/>
    <x v="0"/>
    <x v="624"/>
  </r>
  <r>
    <x v="3"/>
    <x v="0"/>
    <x v="625"/>
  </r>
  <r>
    <x v="3"/>
    <x v="1"/>
    <x v="626"/>
  </r>
  <r>
    <x v="3"/>
    <x v="1"/>
    <x v="627"/>
  </r>
  <r>
    <x v="5"/>
    <x v="1"/>
    <x v="628"/>
  </r>
  <r>
    <x v="3"/>
    <x v="0"/>
    <x v="629"/>
  </r>
  <r>
    <x v="2"/>
    <x v="1"/>
    <x v="630"/>
  </r>
  <r>
    <x v="3"/>
    <x v="1"/>
    <x v="631"/>
  </r>
  <r>
    <x v="4"/>
    <x v="1"/>
    <x v="632"/>
  </r>
  <r>
    <x v="2"/>
    <x v="1"/>
    <x v="633"/>
  </r>
  <r>
    <x v="4"/>
    <x v="1"/>
    <x v="634"/>
  </r>
  <r>
    <x v="4"/>
    <x v="1"/>
    <x v="635"/>
  </r>
  <r>
    <x v="1"/>
    <x v="0"/>
    <x v="636"/>
  </r>
  <r>
    <x v="3"/>
    <x v="0"/>
    <x v="637"/>
  </r>
  <r>
    <x v="3"/>
    <x v="0"/>
    <x v="638"/>
  </r>
  <r>
    <x v="1"/>
    <x v="1"/>
    <x v="639"/>
  </r>
  <r>
    <x v="3"/>
    <x v="0"/>
    <x v="640"/>
  </r>
  <r>
    <x v="1"/>
    <x v="1"/>
    <x v="641"/>
  </r>
  <r>
    <x v="2"/>
    <x v="1"/>
    <x v="642"/>
  </r>
  <r>
    <x v="4"/>
    <x v="0"/>
    <x v="230"/>
  </r>
  <r>
    <x v="2"/>
    <x v="0"/>
    <x v="67"/>
  </r>
  <r>
    <x v="3"/>
    <x v="1"/>
    <x v="643"/>
  </r>
  <r>
    <x v="2"/>
    <x v="0"/>
    <x v="644"/>
  </r>
  <r>
    <x v="5"/>
    <x v="1"/>
    <x v="645"/>
  </r>
  <r>
    <x v="4"/>
    <x v="1"/>
    <x v="646"/>
  </r>
  <r>
    <x v="5"/>
    <x v="0"/>
    <x v="626"/>
  </r>
  <r>
    <x v="2"/>
    <x v="1"/>
    <x v="647"/>
  </r>
  <r>
    <x v="4"/>
    <x v="1"/>
    <x v="159"/>
  </r>
  <r>
    <x v="3"/>
    <x v="1"/>
    <x v="648"/>
  </r>
  <r>
    <x v="3"/>
    <x v="1"/>
    <x v="267"/>
  </r>
  <r>
    <x v="3"/>
    <x v="1"/>
    <x v="649"/>
  </r>
  <r>
    <x v="3"/>
    <x v="0"/>
    <x v="248"/>
  </r>
  <r>
    <x v="3"/>
    <x v="1"/>
    <x v="571"/>
  </r>
  <r>
    <x v="5"/>
    <x v="1"/>
    <x v="650"/>
  </r>
  <r>
    <x v="1"/>
    <x v="1"/>
    <x v="1"/>
  </r>
  <r>
    <x v="6"/>
    <x v="0"/>
    <x v="651"/>
  </r>
  <r>
    <x v="3"/>
    <x v="1"/>
    <x v="652"/>
  </r>
  <r>
    <x v="4"/>
    <x v="1"/>
    <x v="653"/>
  </r>
  <r>
    <x v="2"/>
    <x v="1"/>
    <x v="654"/>
  </r>
  <r>
    <x v="5"/>
    <x v="1"/>
    <x v="655"/>
  </r>
  <r>
    <x v="3"/>
    <x v="3"/>
    <x v="656"/>
  </r>
  <r>
    <x v="1"/>
    <x v="3"/>
    <x v="657"/>
  </r>
  <r>
    <x v="4"/>
    <x v="1"/>
    <x v="265"/>
  </r>
  <r>
    <x v="3"/>
    <x v="1"/>
    <x v="658"/>
  </r>
  <r>
    <x v="3"/>
    <x v="1"/>
    <x v="659"/>
  </r>
  <r>
    <x v="6"/>
    <x v="0"/>
    <x v="660"/>
  </r>
  <r>
    <x v="3"/>
    <x v="3"/>
    <x v="661"/>
  </r>
  <r>
    <x v="2"/>
    <x v="1"/>
    <x v="4"/>
  </r>
  <r>
    <x v="3"/>
    <x v="0"/>
    <x v="662"/>
  </r>
  <r>
    <x v="4"/>
    <x v="1"/>
    <x v="663"/>
  </r>
  <r>
    <x v="2"/>
    <x v="1"/>
    <x v="664"/>
  </r>
  <r>
    <x v="2"/>
    <x v="3"/>
    <x v="665"/>
  </r>
  <r>
    <x v="1"/>
    <x v="0"/>
    <x v="666"/>
  </r>
  <r>
    <x v="1"/>
    <x v="1"/>
    <x v="43"/>
  </r>
  <r>
    <x v="3"/>
    <x v="1"/>
    <x v="667"/>
  </r>
  <r>
    <x v="7"/>
    <x v="1"/>
    <x v="668"/>
  </r>
  <r>
    <x v="5"/>
    <x v="3"/>
    <x v="669"/>
  </r>
  <r>
    <x v="1"/>
    <x v="1"/>
    <x v="670"/>
  </r>
  <r>
    <x v="3"/>
    <x v="0"/>
    <x v="671"/>
  </r>
  <r>
    <x v="1"/>
    <x v="0"/>
    <x v="672"/>
  </r>
  <r>
    <x v="3"/>
    <x v="0"/>
    <x v="673"/>
  </r>
  <r>
    <x v="3"/>
    <x v="1"/>
    <x v="674"/>
  </r>
  <r>
    <x v="1"/>
    <x v="1"/>
    <x v="675"/>
  </r>
  <r>
    <x v="3"/>
    <x v="0"/>
    <x v="676"/>
  </r>
  <r>
    <x v="3"/>
    <x v="1"/>
    <x v="342"/>
  </r>
  <r>
    <x v="2"/>
    <x v="0"/>
    <x v="677"/>
  </r>
  <r>
    <x v="2"/>
    <x v="1"/>
    <x v="678"/>
  </r>
  <r>
    <x v="3"/>
    <x v="1"/>
    <x v="679"/>
  </r>
  <r>
    <x v="4"/>
    <x v="3"/>
    <x v="680"/>
  </r>
  <r>
    <x v="2"/>
    <x v="1"/>
    <x v="681"/>
  </r>
  <r>
    <x v="1"/>
    <x v="0"/>
    <x v="682"/>
  </r>
  <r>
    <x v="5"/>
    <x v="1"/>
    <x v="683"/>
  </r>
  <r>
    <x v="3"/>
    <x v="3"/>
    <x v="684"/>
  </r>
  <r>
    <x v="7"/>
    <x v="1"/>
    <x v="674"/>
  </r>
  <r>
    <x v="3"/>
    <x v="1"/>
    <x v="685"/>
  </r>
  <r>
    <x v="3"/>
    <x v="1"/>
    <x v="605"/>
  </r>
  <r>
    <x v="3"/>
    <x v="1"/>
    <x v="686"/>
  </r>
  <r>
    <x v="4"/>
    <x v="1"/>
    <x v="687"/>
  </r>
  <r>
    <x v="1"/>
    <x v="1"/>
    <x v="688"/>
  </r>
  <r>
    <x v="1"/>
    <x v="0"/>
    <x v="689"/>
  </r>
  <r>
    <x v="6"/>
    <x v="0"/>
    <x v="690"/>
  </r>
  <r>
    <x v="1"/>
    <x v="1"/>
    <x v="691"/>
  </r>
  <r>
    <x v="1"/>
    <x v="1"/>
    <x v="692"/>
  </r>
  <r>
    <x v="3"/>
    <x v="1"/>
    <x v="693"/>
  </r>
  <r>
    <x v="1"/>
    <x v="1"/>
    <x v="694"/>
  </r>
  <r>
    <x v="1"/>
    <x v="1"/>
    <x v="695"/>
  </r>
  <r>
    <x v="4"/>
    <x v="0"/>
    <x v="123"/>
  </r>
  <r>
    <x v="5"/>
    <x v="0"/>
    <x v="696"/>
  </r>
  <r>
    <x v="3"/>
    <x v="1"/>
    <x v="626"/>
  </r>
  <r>
    <x v="6"/>
    <x v="0"/>
    <x v="697"/>
  </r>
  <r>
    <x v="3"/>
    <x v="1"/>
    <x v="698"/>
  </r>
  <r>
    <x v="3"/>
    <x v="3"/>
    <x v="699"/>
  </r>
  <r>
    <x v="1"/>
    <x v="1"/>
    <x v="700"/>
  </r>
  <r>
    <x v="3"/>
    <x v="1"/>
    <x v="701"/>
  </r>
  <r>
    <x v="2"/>
    <x v="1"/>
    <x v="702"/>
  </r>
  <r>
    <x v="1"/>
    <x v="0"/>
    <x v="703"/>
  </r>
  <r>
    <x v="3"/>
    <x v="0"/>
    <x v="704"/>
  </r>
  <r>
    <x v="3"/>
    <x v="0"/>
    <x v="431"/>
  </r>
  <r>
    <x v="4"/>
    <x v="1"/>
    <x v="705"/>
  </r>
  <r>
    <x v="3"/>
    <x v="0"/>
    <x v="706"/>
  </r>
  <r>
    <x v="4"/>
    <x v="1"/>
    <x v="707"/>
  </r>
  <r>
    <x v="3"/>
    <x v="3"/>
    <x v="708"/>
  </r>
  <r>
    <x v="4"/>
    <x v="1"/>
    <x v="709"/>
  </r>
  <r>
    <x v="1"/>
    <x v="1"/>
    <x v="710"/>
  </r>
  <r>
    <x v="2"/>
    <x v="1"/>
    <x v="711"/>
  </r>
  <r>
    <x v="4"/>
    <x v="1"/>
    <x v="157"/>
  </r>
  <r>
    <x v="1"/>
    <x v="1"/>
    <x v="630"/>
  </r>
  <r>
    <x v="1"/>
    <x v="0"/>
    <x v="712"/>
  </r>
  <r>
    <x v="4"/>
    <x v="2"/>
    <x v="93"/>
  </r>
  <r>
    <x v="3"/>
    <x v="0"/>
    <x v="713"/>
  </r>
  <r>
    <x v="3"/>
    <x v="3"/>
    <x v="714"/>
  </r>
  <r>
    <x v="0"/>
    <x v="0"/>
    <x v="715"/>
  </r>
  <r>
    <x v="3"/>
    <x v="0"/>
    <x v="716"/>
  </r>
  <r>
    <x v="5"/>
    <x v="1"/>
    <x v="448"/>
  </r>
  <r>
    <x v="1"/>
    <x v="1"/>
    <x v="717"/>
  </r>
  <r>
    <x v="4"/>
    <x v="0"/>
    <x v="718"/>
  </r>
  <r>
    <x v="6"/>
    <x v="0"/>
    <x v="719"/>
  </r>
  <r>
    <x v="2"/>
    <x v="1"/>
    <x v="720"/>
  </r>
  <r>
    <x v="3"/>
    <x v="1"/>
    <x v="721"/>
  </r>
  <r>
    <x v="3"/>
    <x v="0"/>
    <x v="722"/>
  </r>
  <r>
    <x v="1"/>
    <x v="0"/>
    <x v="139"/>
  </r>
  <r>
    <x v="7"/>
    <x v="1"/>
    <x v="723"/>
  </r>
  <r>
    <x v="7"/>
    <x v="1"/>
    <x v="704"/>
  </r>
  <r>
    <x v="3"/>
    <x v="1"/>
    <x v="724"/>
  </r>
  <r>
    <x v="1"/>
    <x v="1"/>
    <x v="725"/>
  </r>
  <r>
    <x v="4"/>
    <x v="0"/>
    <x v="660"/>
  </r>
  <r>
    <x v="4"/>
    <x v="1"/>
    <x v="726"/>
  </r>
  <r>
    <x v="3"/>
    <x v="1"/>
    <x v="727"/>
  </r>
  <r>
    <x v="0"/>
    <x v="0"/>
    <x v="728"/>
  </r>
  <r>
    <x v="4"/>
    <x v="0"/>
    <x v="729"/>
  </r>
  <r>
    <x v="3"/>
    <x v="1"/>
    <x v="730"/>
  </r>
  <r>
    <x v="6"/>
    <x v="0"/>
    <x v="731"/>
  </r>
  <r>
    <x v="5"/>
    <x v="1"/>
    <x v="78"/>
  </r>
  <r>
    <x v="6"/>
    <x v="1"/>
    <x v="732"/>
  </r>
  <r>
    <x v="1"/>
    <x v="0"/>
    <x v="733"/>
  </r>
  <r>
    <x v="1"/>
    <x v="1"/>
    <x v="734"/>
  </r>
  <r>
    <x v="3"/>
    <x v="1"/>
    <x v="406"/>
  </r>
  <r>
    <x v="5"/>
    <x v="1"/>
    <x v="735"/>
  </r>
  <r>
    <x v="3"/>
    <x v="1"/>
    <x v="736"/>
  </r>
  <r>
    <x v="6"/>
    <x v="0"/>
    <x v="737"/>
  </r>
  <r>
    <x v="1"/>
    <x v="1"/>
    <x v="192"/>
  </r>
  <r>
    <x v="4"/>
    <x v="1"/>
    <x v="738"/>
  </r>
  <r>
    <x v="1"/>
    <x v="1"/>
    <x v="739"/>
  </r>
  <r>
    <x v="1"/>
    <x v="1"/>
    <x v="613"/>
  </r>
  <r>
    <x v="5"/>
    <x v="1"/>
    <x v="740"/>
  </r>
  <r>
    <x v="4"/>
    <x v="1"/>
    <x v="145"/>
  </r>
  <r>
    <x v="3"/>
    <x v="1"/>
    <x v="741"/>
  </r>
  <r>
    <x v="4"/>
    <x v="1"/>
    <x v="742"/>
  </r>
  <r>
    <x v="3"/>
    <x v="0"/>
    <x v="202"/>
  </r>
  <r>
    <x v="3"/>
    <x v="0"/>
    <x v="743"/>
  </r>
  <r>
    <x v="3"/>
    <x v="0"/>
    <x v="744"/>
  </r>
  <r>
    <x v="7"/>
    <x v="1"/>
    <x v="745"/>
  </r>
  <r>
    <x v="5"/>
    <x v="1"/>
    <x v="746"/>
  </r>
  <r>
    <x v="5"/>
    <x v="1"/>
    <x v="747"/>
  </r>
  <r>
    <x v="3"/>
    <x v="1"/>
    <x v="362"/>
  </r>
  <r>
    <x v="2"/>
    <x v="0"/>
    <x v="748"/>
  </r>
  <r>
    <x v="1"/>
    <x v="0"/>
    <x v="749"/>
  </r>
  <r>
    <x v="1"/>
    <x v="1"/>
    <x v="643"/>
  </r>
  <r>
    <x v="3"/>
    <x v="1"/>
    <x v="750"/>
  </r>
  <r>
    <x v="4"/>
    <x v="1"/>
    <x v="751"/>
  </r>
  <r>
    <x v="3"/>
    <x v="1"/>
    <x v="752"/>
  </r>
  <r>
    <x v="2"/>
    <x v="1"/>
    <x v="753"/>
  </r>
  <r>
    <x v="2"/>
    <x v="1"/>
    <x v="754"/>
  </r>
  <r>
    <x v="7"/>
    <x v="0"/>
    <x v="755"/>
  </r>
  <r>
    <x v="4"/>
    <x v="3"/>
    <x v="756"/>
  </r>
  <r>
    <x v="2"/>
    <x v="1"/>
    <x v="757"/>
  </r>
  <r>
    <x v="2"/>
    <x v="1"/>
    <x v="758"/>
  </r>
  <r>
    <x v="0"/>
    <x v="1"/>
    <x v="759"/>
  </r>
  <r>
    <x v="4"/>
    <x v="1"/>
    <x v="760"/>
  </r>
  <r>
    <x v="1"/>
    <x v="1"/>
    <x v="761"/>
  </r>
  <r>
    <x v="1"/>
    <x v="0"/>
    <x v="762"/>
  </r>
  <r>
    <x v="1"/>
    <x v="1"/>
    <x v="444"/>
  </r>
  <r>
    <x v="6"/>
    <x v="0"/>
    <x v="763"/>
  </r>
  <r>
    <x v="1"/>
    <x v="1"/>
    <x v="764"/>
  </r>
  <r>
    <x v="5"/>
    <x v="1"/>
    <x v="765"/>
  </r>
  <r>
    <x v="3"/>
    <x v="1"/>
    <x v="766"/>
  </r>
  <r>
    <x v="0"/>
    <x v="1"/>
    <x v="767"/>
  </r>
  <r>
    <x v="4"/>
    <x v="1"/>
    <x v="768"/>
  </r>
  <r>
    <x v="0"/>
    <x v="0"/>
    <x v="769"/>
  </r>
  <r>
    <x v="3"/>
    <x v="0"/>
    <x v="770"/>
  </r>
  <r>
    <x v="2"/>
    <x v="1"/>
    <x v="771"/>
  </r>
  <r>
    <x v="3"/>
    <x v="1"/>
    <x v="772"/>
  </r>
  <r>
    <x v="3"/>
    <x v="1"/>
    <x v="773"/>
  </r>
  <r>
    <x v="4"/>
    <x v="1"/>
    <x v="774"/>
  </r>
  <r>
    <x v="4"/>
    <x v="1"/>
    <x v="775"/>
  </r>
  <r>
    <x v="3"/>
    <x v="1"/>
    <x v="776"/>
  </r>
  <r>
    <x v="7"/>
    <x v="3"/>
    <x v="777"/>
  </r>
  <r>
    <x v="0"/>
    <x v="1"/>
    <x v="778"/>
  </r>
  <r>
    <x v="3"/>
    <x v="1"/>
    <x v="779"/>
  </r>
  <r>
    <x v="4"/>
    <x v="0"/>
    <x v="780"/>
  </r>
  <r>
    <x v="3"/>
    <x v="0"/>
    <x v="335"/>
  </r>
  <r>
    <x v="3"/>
    <x v="1"/>
    <x v="535"/>
  </r>
  <r>
    <x v="4"/>
    <x v="1"/>
    <x v="270"/>
  </r>
  <r>
    <x v="7"/>
    <x v="1"/>
    <x v="781"/>
  </r>
  <r>
    <x v="7"/>
    <x v="1"/>
    <x v="782"/>
  </r>
  <r>
    <x v="1"/>
    <x v="0"/>
    <x v="783"/>
  </r>
  <r>
    <x v="7"/>
    <x v="0"/>
    <x v="784"/>
  </r>
  <r>
    <x v="0"/>
    <x v="0"/>
    <x v="785"/>
  </r>
  <r>
    <x v="1"/>
    <x v="0"/>
    <x v="786"/>
  </r>
  <r>
    <x v="5"/>
    <x v="1"/>
    <x v="787"/>
  </r>
  <r>
    <x v="1"/>
    <x v="1"/>
    <x v="788"/>
  </r>
  <r>
    <x v="3"/>
    <x v="0"/>
    <x v="330"/>
  </r>
  <r>
    <x v="3"/>
    <x v="1"/>
    <x v="789"/>
  </r>
  <r>
    <x v="4"/>
    <x v="1"/>
    <x v="790"/>
  </r>
  <r>
    <x v="3"/>
    <x v="0"/>
    <x v="791"/>
  </r>
  <r>
    <x v="3"/>
    <x v="1"/>
    <x v="792"/>
  </r>
  <r>
    <x v="1"/>
    <x v="0"/>
    <x v="793"/>
  </r>
  <r>
    <x v="3"/>
    <x v="0"/>
    <x v="794"/>
  </r>
  <r>
    <x v="3"/>
    <x v="1"/>
    <x v="795"/>
  </r>
  <r>
    <x v="1"/>
    <x v="1"/>
    <x v="796"/>
  </r>
  <r>
    <x v="1"/>
    <x v="1"/>
    <x v="797"/>
  </r>
  <r>
    <x v="4"/>
    <x v="1"/>
    <x v="798"/>
  </r>
  <r>
    <x v="5"/>
    <x v="1"/>
    <x v="799"/>
  </r>
  <r>
    <x v="4"/>
    <x v="1"/>
    <x v="800"/>
  </r>
  <r>
    <x v="4"/>
    <x v="1"/>
    <x v="801"/>
  </r>
  <r>
    <x v="3"/>
    <x v="0"/>
    <x v="802"/>
  </r>
  <r>
    <x v="0"/>
    <x v="1"/>
    <x v="803"/>
  </r>
  <r>
    <x v="3"/>
    <x v="0"/>
    <x v="212"/>
  </r>
  <r>
    <x v="4"/>
    <x v="0"/>
    <x v="804"/>
  </r>
  <r>
    <x v="1"/>
    <x v="1"/>
    <x v="805"/>
  </r>
  <r>
    <x v="2"/>
    <x v="0"/>
    <x v="806"/>
  </r>
  <r>
    <x v="1"/>
    <x v="1"/>
    <x v="807"/>
  </r>
  <r>
    <x v="2"/>
    <x v="1"/>
    <x v="722"/>
  </r>
  <r>
    <x v="5"/>
    <x v="2"/>
    <x v="477"/>
  </r>
  <r>
    <x v="5"/>
    <x v="0"/>
    <x v="259"/>
  </r>
  <r>
    <x v="3"/>
    <x v="1"/>
    <x v="9"/>
  </r>
  <r>
    <x v="4"/>
    <x v="1"/>
    <x v="808"/>
  </r>
  <r>
    <x v="3"/>
    <x v="0"/>
    <x v="809"/>
  </r>
  <r>
    <x v="6"/>
    <x v="1"/>
    <x v="444"/>
  </r>
  <r>
    <x v="3"/>
    <x v="1"/>
    <x v="384"/>
  </r>
  <r>
    <x v="3"/>
    <x v="3"/>
    <x v="810"/>
  </r>
  <r>
    <x v="2"/>
    <x v="1"/>
    <x v="811"/>
  </r>
  <r>
    <x v="4"/>
    <x v="1"/>
    <x v="812"/>
  </r>
  <r>
    <x v="4"/>
    <x v="0"/>
    <x v="813"/>
  </r>
  <r>
    <x v="3"/>
    <x v="0"/>
    <x v="814"/>
  </r>
  <r>
    <x v="4"/>
    <x v="1"/>
    <x v="80"/>
  </r>
  <r>
    <x v="7"/>
    <x v="0"/>
    <x v="815"/>
  </r>
  <r>
    <x v="4"/>
    <x v="2"/>
    <x v="816"/>
  </r>
  <r>
    <x v="5"/>
    <x v="1"/>
    <x v="474"/>
  </r>
  <r>
    <x v="3"/>
    <x v="0"/>
    <x v="817"/>
  </r>
  <r>
    <x v="4"/>
    <x v="1"/>
    <x v="818"/>
  </r>
  <r>
    <x v="2"/>
    <x v="0"/>
    <x v="819"/>
  </r>
  <r>
    <x v="1"/>
    <x v="1"/>
    <x v="609"/>
  </r>
  <r>
    <x v="3"/>
    <x v="1"/>
    <x v="547"/>
  </r>
  <r>
    <x v="3"/>
    <x v="1"/>
    <x v="820"/>
  </r>
  <r>
    <x v="3"/>
    <x v="1"/>
    <x v="821"/>
  </r>
  <r>
    <x v="0"/>
    <x v="0"/>
    <x v="151"/>
  </r>
  <r>
    <x v="3"/>
    <x v="0"/>
    <x v="822"/>
  </r>
  <r>
    <x v="2"/>
    <x v="1"/>
    <x v="823"/>
  </r>
  <r>
    <x v="3"/>
    <x v="1"/>
    <x v="824"/>
  </r>
  <r>
    <x v="3"/>
    <x v="1"/>
    <x v="825"/>
  </r>
  <r>
    <x v="3"/>
    <x v="0"/>
    <x v="826"/>
  </r>
  <r>
    <x v="1"/>
    <x v="1"/>
    <x v="827"/>
  </r>
  <r>
    <x v="3"/>
    <x v="1"/>
    <x v="828"/>
  </r>
  <r>
    <x v="3"/>
    <x v="1"/>
    <x v="829"/>
  </r>
  <r>
    <x v="3"/>
    <x v="1"/>
    <x v="830"/>
  </r>
  <r>
    <x v="3"/>
    <x v="0"/>
    <x v="831"/>
  </r>
  <r>
    <x v="4"/>
    <x v="3"/>
    <x v="832"/>
  </r>
  <r>
    <x v="5"/>
    <x v="1"/>
    <x v="833"/>
  </r>
  <r>
    <x v="6"/>
    <x v="0"/>
    <x v="834"/>
  </r>
  <r>
    <x v="2"/>
    <x v="2"/>
    <x v="835"/>
  </r>
  <r>
    <x v="3"/>
    <x v="0"/>
    <x v="836"/>
  </r>
  <r>
    <x v="3"/>
    <x v="0"/>
    <x v="837"/>
  </r>
  <r>
    <x v="0"/>
    <x v="1"/>
    <x v="219"/>
  </r>
  <r>
    <x v="7"/>
    <x v="0"/>
    <x v="365"/>
  </r>
  <r>
    <x v="7"/>
    <x v="0"/>
    <x v="838"/>
  </r>
  <r>
    <x v="3"/>
    <x v="0"/>
    <x v="839"/>
  </r>
  <r>
    <x v="3"/>
    <x v="0"/>
    <x v="840"/>
  </r>
  <r>
    <x v="4"/>
    <x v="3"/>
    <x v="841"/>
  </r>
  <r>
    <x v="2"/>
    <x v="1"/>
    <x v="842"/>
  </r>
  <r>
    <x v="3"/>
    <x v="0"/>
    <x v="843"/>
  </r>
  <r>
    <x v="1"/>
    <x v="1"/>
    <x v="844"/>
  </r>
  <r>
    <x v="4"/>
    <x v="3"/>
    <x v="845"/>
  </r>
  <r>
    <x v="4"/>
    <x v="0"/>
    <x v="846"/>
  </r>
  <r>
    <x v="2"/>
    <x v="1"/>
    <x v="110"/>
  </r>
  <r>
    <x v="3"/>
    <x v="1"/>
    <x v="847"/>
  </r>
  <r>
    <x v="4"/>
    <x v="0"/>
    <x v="848"/>
  </r>
  <r>
    <x v="3"/>
    <x v="1"/>
    <x v="849"/>
  </r>
  <r>
    <x v="4"/>
    <x v="1"/>
    <x v="780"/>
  </r>
  <r>
    <x v="5"/>
    <x v="0"/>
    <x v="140"/>
  </r>
  <r>
    <x v="2"/>
    <x v="0"/>
    <x v="850"/>
  </r>
  <r>
    <x v="5"/>
    <x v="1"/>
    <x v="851"/>
  </r>
  <r>
    <x v="0"/>
    <x v="1"/>
    <x v="852"/>
  </r>
  <r>
    <x v="7"/>
    <x v="0"/>
    <x v="853"/>
  </r>
  <r>
    <x v="3"/>
    <x v="1"/>
    <x v="854"/>
  </r>
  <r>
    <x v="1"/>
    <x v="1"/>
    <x v="67"/>
  </r>
  <r>
    <x v="3"/>
    <x v="1"/>
    <x v="855"/>
  </r>
  <r>
    <x v="1"/>
    <x v="1"/>
    <x v="107"/>
  </r>
  <r>
    <x v="0"/>
    <x v="1"/>
    <x v="344"/>
  </r>
  <r>
    <x v="3"/>
    <x v="1"/>
    <x v="856"/>
  </r>
  <r>
    <x v="3"/>
    <x v="0"/>
    <x v="857"/>
  </r>
  <r>
    <x v="4"/>
    <x v="0"/>
    <x v="858"/>
  </r>
  <r>
    <x v="2"/>
    <x v="1"/>
    <x v="859"/>
  </r>
  <r>
    <x v="3"/>
    <x v="0"/>
    <x v="860"/>
  </r>
  <r>
    <x v="1"/>
    <x v="1"/>
    <x v="170"/>
  </r>
  <r>
    <x v="3"/>
    <x v="1"/>
    <x v="861"/>
  </r>
  <r>
    <x v="3"/>
    <x v="1"/>
    <x v="862"/>
  </r>
  <r>
    <x v="0"/>
    <x v="0"/>
    <x v="863"/>
  </r>
  <r>
    <x v="6"/>
    <x v="1"/>
    <x v="864"/>
  </r>
  <r>
    <x v="3"/>
    <x v="1"/>
    <x v="527"/>
  </r>
  <r>
    <x v="5"/>
    <x v="0"/>
    <x v="865"/>
  </r>
  <r>
    <x v="2"/>
    <x v="1"/>
    <x v="866"/>
  </r>
  <r>
    <x v="4"/>
    <x v="0"/>
    <x v="867"/>
  </r>
  <r>
    <x v="4"/>
    <x v="1"/>
    <x v="868"/>
  </r>
  <r>
    <x v="3"/>
    <x v="1"/>
    <x v="105"/>
  </r>
  <r>
    <x v="1"/>
    <x v="0"/>
    <x v="481"/>
  </r>
  <r>
    <x v="1"/>
    <x v="0"/>
    <x v="253"/>
  </r>
  <r>
    <x v="4"/>
    <x v="1"/>
    <x v="869"/>
  </r>
  <r>
    <x v="5"/>
    <x v="0"/>
    <x v="864"/>
  </r>
  <r>
    <x v="5"/>
    <x v="1"/>
    <x v="843"/>
  </r>
  <r>
    <x v="4"/>
    <x v="0"/>
    <x v="289"/>
  </r>
  <r>
    <x v="1"/>
    <x v="1"/>
    <x v="870"/>
  </r>
  <r>
    <x v="4"/>
    <x v="1"/>
    <x v="871"/>
  </r>
  <r>
    <x v="7"/>
    <x v="3"/>
    <x v="872"/>
  </r>
  <r>
    <x v="5"/>
    <x v="0"/>
    <x v="873"/>
  </r>
  <r>
    <x v="0"/>
    <x v="1"/>
    <x v="874"/>
  </r>
  <r>
    <x v="3"/>
    <x v="0"/>
    <x v="875"/>
  </r>
  <r>
    <x v="3"/>
    <x v="3"/>
    <x v="876"/>
  </r>
  <r>
    <x v="1"/>
    <x v="0"/>
    <x v="877"/>
  </r>
  <r>
    <x v="0"/>
    <x v="3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5126C-7A53-45BA-BB4F-9F0EB7E4640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6"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3"/>
    <field x="4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0" hier="-1"/>
    <pageField fld="5" hier="-1"/>
  </pageFields>
  <dataFields count="1">
    <dataField name="Count of  outcome" fld="1" subtotal="count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0842D-D009-4D20-B7AE-529B3AAA3D8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4"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axis="axisCol" dataField="1" showAll="0">
      <items count="6">
        <item x="3"/>
        <item x="0"/>
        <item x="2"/>
        <item x="1"/>
        <item x="4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-1"/>
    <pageField fld="3" hier="-1"/>
  </pageFields>
  <dataFields count="1">
    <dataField name="Count of  outcome" fld="2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9C675-5A81-4FD5-B821-80DBAC88494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F14" firstHeaderRow="1" firstDataRow="2" firstDataCol="1" rowPageCount="1" colPageCount="1"/>
  <pivotFields count="3">
    <pivotField axis="axisRow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h="1" x="9"/>
        <item t="default"/>
      </items>
    </pivotField>
    <pivotField axis="axisCol" dataField="1" showAll="0">
      <items count="6">
        <item x="3"/>
        <item x="0"/>
        <item x="2"/>
        <item x="1"/>
        <item x="4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 outcome" fld="1" subtotal="count" baseField="0" baseItem="0"/>
  </dataFields>
  <chartFormats count="5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F90439-F6F6-4302-95ED-CE8FEF14A66C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V_mhiSqcA4FDfw_NbR1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9" workbookViewId="0"/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7.59765625" bestFit="1" customWidth="1"/>
    <col min="6" max="6" width="13.8984375" bestFit="1" customWidth="1"/>
    <col min="8" max="8" width="13.69921875" customWidth="1"/>
    <col min="9" max="9" width="16.5" style="6" bestFit="1" customWidth="1"/>
    <col min="10" max="10" width="11.19921875" customWidth="1"/>
    <col min="12" max="12" width="11.19921875" bestFit="1" customWidth="1"/>
    <col min="13" max="13" width="11.19921875" customWidth="1"/>
    <col min="14" max="14" width="22.59765625" bestFit="1" customWidth="1"/>
    <col min="15" max="15" width="20.09765625" bestFit="1" customWidth="1"/>
    <col min="18" max="18" width="29.19921875" bestFit="1" customWidth="1"/>
    <col min="19" max="19" width="22.5" bestFit="1" customWidth="1"/>
    <col min="20" max="20" width="12.09765625" bestFit="1" customWidth="1"/>
  </cols>
  <sheetData>
    <row r="1" spans="1:20" s="1" customFormat="1" x14ac:dyDescent="0.3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2029</v>
      </c>
      <c r="H1" s="1" t="s">
        <v>4</v>
      </c>
      <c r="I1" s="5" t="s">
        <v>2030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2071</v>
      </c>
      <c r="O1" s="1" t="s">
        <v>2072</v>
      </c>
      <c r="P1" s="1" t="s">
        <v>9</v>
      </c>
      <c r="Q1" s="1" t="s">
        <v>10</v>
      </c>
      <c r="R1" s="1" t="s">
        <v>2027</v>
      </c>
      <c r="S1" s="1" t="s">
        <v>2065</v>
      </c>
      <c r="T1" s="1" t="s">
        <v>2031</v>
      </c>
    </row>
    <row r="2" spans="1:20" x14ac:dyDescent="0.3">
      <c r="A2">
        <v>0</v>
      </c>
      <c r="B2" t="s">
        <v>11</v>
      </c>
      <c r="C2" s="3" t="s">
        <v>12</v>
      </c>
      <c r="D2">
        <v>100</v>
      </c>
      <c r="E2">
        <v>0</v>
      </c>
      <c r="F2" s="4">
        <f>E2/D2</f>
        <v>0</v>
      </c>
      <c r="G2" t="s">
        <v>13</v>
      </c>
      <c r="H2">
        <v>0</v>
      </c>
      <c r="I2" s="7" t="str">
        <f>IFERROR(E2/H2,"0")</f>
        <v>0</v>
      </c>
      <c r="J2" t="s">
        <v>14</v>
      </c>
      <c r="K2" t="s">
        <v>15</v>
      </c>
      <c r="L2">
        <v>1448690400</v>
      </c>
      <c r="M2">
        <v>1450159200</v>
      </c>
      <c r="N2" s="11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16</v>
      </c>
      <c r="S2" t="s">
        <v>2032</v>
      </c>
      <c r="T2" t="s">
        <v>2033</v>
      </c>
    </row>
    <row r="3" spans="1:20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E3/D3</f>
        <v>10.4</v>
      </c>
      <c r="G3" t="s">
        <v>19</v>
      </c>
      <c r="H3">
        <v>158</v>
      </c>
      <c r="I3" s="7">
        <f t="shared" ref="I3:I66" si="1">IFERROR(E3/H3,"0")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22</v>
      </c>
      <c r="S3" t="s">
        <v>2034</v>
      </c>
      <c r="T3" t="s">
        <v>2035</v>
      </c>
    </row>
    <row r="4" spans="1:20" ht="31.2" x14ac:dyDescent="0.3">
      <c r="A4">
        <v>2</v>
      </c>
      <c r="B4" t="s">
        <v>23</v>
      </c>
      <c r="C4" s="3" t="s">
        <v>24</v>
      </c>
      <c r="D4">
        <v>108400</v>
      </c>
      <c r="E4">
        <v>142523</v>
      </c>
      <c r="F4" s="4">
        <f t="shared" si="0"/>
        <v>1.3147878228782288</v>
      </c>
      <c r="G4" t="s">
        <v>19</v>
      </c>
      <c r="H4">
        <v>1425</v>
      </c>
      <c r="I4" s="7">
        <f t="shared" si="1"/>
        <v>100.01614035087719</v>
      </c>
      <c r="J4" t="s">
        <v>25</v>
      </c>
      <c r="K4" t="s">
        <v>26</v>
      </c>
      <c r="L4">
        <v>1384668000</v>
      </c>
      <c r="M4">
        <v>1384840800</v>
      </c>
      <c r="N4" s="11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27</v>
      </c>
      <c r="S4" t="s">
        <v>2036</v>
      </c>
      <c r="T4" t="s">
        <v>2037</v>
      </c>
    </row>
    <row r="5" spans="1:20" ht="31.2" x14ac:dyDescent="0.3">
      <c r="A5">
        <v>3</v>
      </c>
      <c r="B5" t="s">
        <v>28</v>
      </c>
      <c r="C5" s="3" t="s">
        <v>29</v>
      </c>
      <c r="D5">
        <v>4200</v>
      </c>
      <c r="E5">
        <v>2477</v>
      </c>
      <c r="F5" s="4">
        <f t="shared" si="0"/>
        <v>0.58976190476190471</v>
      </c>
      <c r="G5" t="s">
        <v>13</v>
      </c>
      <c r="H5">
        <v>24</v>
      </c>
      <c r="I5" s="7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11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22</v>
      </c>
      <c r="S5" t="s">
        <v>2034</v>
      </c>
      <c r="T5" t="s">
        <v>2035</v>
      </c>
    </row>
    <row r="6" spans="1:20" x14ac:dyDescent="0.3">
      <c r="A6">
        <v>4</v>
      </c>
      <c r="B6" t="s">
        <v>30</v>
      </c>
      <c r="C6" s="3" t="s">
        <v>31</v>
      </c>
      <c r="D6">
        <v>7600</v>
      </c>
      <c r="E6">
        <v>5265</v>
      </c>
      <c r="F6" s="4">
        <f t="shared" si="0"/>
        <v>0.69276315789473686</v>
      </c>
      <c r="G6" t="s">
        <v>13</v>
      </c>
      <c r="H6">
        <v>53</v>
      </c>
      <c r="I6" s="7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1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32</v>
      </c>
      <c r="S6" t="s">
        <v>2038</v>
      </c>
      <c r="T6" t="s">
        <v>2039</v>
      </c>
    </row>
    <row r="7" spans="1:20" x14ac:dyDescent="0.3">
      <c r="A7">
        <v>5</v>
      </c>
      <c r="B7" t="s">
        <v>33</v>
      </c>
      <c r="C7" s="3" t="s">
        <v>34</v>
      </c>
      <c r="D7">
        <v>7600</v>
      </c>
      <c r="E7">
        <v>13195</v>
      </c>
      <c r="F7" s="4">
        <f t="shared" si="0"/>
        <v>1.7361842105263159</v>
      </c>
      <c r="G7" t="s">
        <v>19</v>
      </c>
      <c r="H7">
        <v>174</v>
      </c>
      <c r="I7" s="7">
        <f t="shared" si="1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11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32</v>
      </c>
      <c r="S7" t="s">
        <v>2038</v>
      </c>
      <c r="T7" t="s">
        <v>2039</v>
      </c>
    </row>
    <row r="8" spans="1:20" x14ac:dyDescent="0.3">
      <c r="A8">
        <v>6</v>
      </c>
      <c r="B8" t="s">
        <v>37</v>
      </c>
      <c r="C8" s="3" t="s">
        <v>38</v>
      </c>
      <c r="D8">
        <v>5200</v>
      </c>
      <c r="E8">
        <v>1090</v>
      </c>
      <c r="F8" s="4">
        <f t="shared" si="0"/>
        <v>0.20961538461538462</v>
      </c>
      <c r="G8" t="s">
        <v>13</v>
      </c>
      <c r="H8">
        <v>18</v>
      </c>
      <c r="I8" s="7">
        <f t="shared" si="1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11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41</v>
      </c>
      <c r="S8" t="s">
        <v>2040</v>
      </c>
      <c r="T8" t="s">
        <v>2041</v>
      </c>
    </row>
    <row r="9" spans="1:20" x14ac:dyDescent="0.3">
      <c r="A9">
        <v>7</v>
      </c>
      <c r="B9" t="s">
        <v>42</v>
      </c>
      <c r="C9" s="3" t="s">
        <v>43</v>
      </c>
      <c r="D9">
        <v>4500</v>
      </c>
      <c r="E9">
        <v>14741</v>
      </c>
      <c r="F9" s="4">
        <f t="shared" si="0"/>
        <v>3.2757777777777779</v>
      </c>
      <c r="G9" t="s">
        <v>19</v>
      </c>
      <c r="H9">
        <v>227</v>
      </c>
      <c r="I9" s="7">
        <f t="shared" si="1"/>
        <v>64.93832599118943</v>
      </c>
      <c r="J9" t="s">
        <v>35</v>
      </c>
      <c r="K9" t="s">
        <v>36</v>
      </c>
      <c r="L9">
        <v>1439442000</v>
      </c>
      <c r="M9">
        <v>1439614800</v>
      </c>
      <c r="N9" s="11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32</v>
      </c>
      <c r="S9" t="s">
        <v>2038</v>
      </c>
      <c r="T9" t="s">
        <v>2039</v>
      </c>
    </row>
    <row r="10" spans="1:20" x14ac:dyDescent="0.3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4">
        <f t="shared" si="0"/>
        <v>0.19932788374205268</v>
      </c>
      <c r="G10" t="s">
        <v>46</v>
      </c>
      <c r="H10">
        <v>708</v>
      </c>
      <c r="I10" s="7">
        <f t="shared" si="1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11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32</v>
      </c>
      <c r="S10" t="s">
        <v>2038</v>
      </c>
      <c r="T10" t="s">
        <v>2039</v>
      </c>
    </row>
    <row r="11" spans="1:20" x14ac:dyDescent="0.3">
      <c r="A11">
        <v>9</v>
      </c>
      <c r="B11" t="s">
        <v>47</v>
      </c>
      <c r="C11" s="3" t="s">
        <v>48</v>
      </c>
      <c r="D11">
        <v>6200</v>
      </c>
      <c r="E11">
        <v>3208</v>
      </c>
      <c r="F11" s="4">
        <f t="shared" si="0"/>
        <v>0.51741935483870971</v>
      </c>
      <c r="G11" t="s">
        <v>13</v>
      </c>
      <c r="H11">
        <v>44</v>
      </c>
      <c r="I11" s="7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1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49</v>
      </c>
      <c r="S11" t="s">
        <v>2034</v>
      </c>
      <c r="T11" t="s">
        <v>2042</v>
      </c>
    </row>
    <row r="12" spans="1:20" x14ac:dyDescent="0.3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4">
        <f t="shared" si="0"/>
        <v>2.6611538461538462</v>
      </c>
      <c r="G12" t="s">
        <v>19</v>
      </c>
      <c r="H12">
        <v>220</v>
      </c>
      <c r="I12" s="7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11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52</v>
      </c>
      <c r="S12" t="s">
        <v>2040</v>
      </c>
      <c r="T12" t="s">
        <v>2043</v>
      </c>
    </row>
    <row r="13" spans="1:20" ht="31.2" x14ac:dyDescent="0.3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4">
        <f t="shared" si="0"/>
        <v>0.48095238095238096</v>
      </c>
      <c r="G13" t="s">
        <v>13</v>
      </c>
      <c r="H13">
        <v>27</v>
      </c>
      <c r="I13" s="7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1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32</v>
      </c>
      <c r="S13" t="s">
        <v>2038</v>
      </c>
      <c r="T13" t="s">
        <v>2039</v>
      </c>
    </row>
    <row r="14" spans="1:20" x14ac:dyDescent="0.3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4">
        <f t="shared" si="0"/>
        <v>0.89349206349206345</v>
      </c>
      <c r="G14" t="s">
        <v>13</v>
      </c>
      <c r="H14">
        <v>55</v>
      </c>
      <c r="I14" s="7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1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52</v>
      </c>
      <c r="S14" t="s">
        <v>2040</v>
      </c>
      <c r="T14" t="s">
        <v>2043</v>
      </c>
    </row>
    <row r="15" spans="1:20" ht="31.2" x14ac:dyDescent="0.3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4">
        <f t="shared" si="0"/>
        <v>2.4511904761904764</v>
      </c>
      <c r="G15" t="s">
        <v>19</v>
      </c>
      <c r="H15">
        <v>98</v>
      </c>
      <c r="I15" s="7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1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59</v>
      </c>
      <c r="S15" t="s">
        <v>2034</v>
      </c>
      <c r="T15" t="s">
        <v>2044</v>
      </c>
    </row>
    <row r="16" spans="1:20" x14ac:dyDescent="0.3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4">
        <f t="shared" si="0"/>
        <v>0.66769503546099296</v>
      </c>
      <c r="G16" t="s">
        <v>13</v>
      </c>
      <c r="H16">
        <v>200</v>
      </c>
      <c r="I16" s="7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1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59</v>
      </c>
      <c r="S16" t="s">
        <v>2034</v>
      </c>
      <c r="T16" t="s">
        <v>2044</v>
      </c>
    </row>
    <row r="17" spans="1:20" x14ac:dyDescent="0.3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4">
        <f t="shared" si="0"/>
        <v>0.47307881773399013</v>
      </c>
      <c r="G17" t="s">
        <v>13</v>
      </c>
      <c r="H17">
        <v>452</v>
      </c>
      <c r="I17" s="7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1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64</v>
      </c>
      <c r="S17" t="s">
        <v>2036</v>
      </c>
      <c r="T17" t="s">
        <v>2045</v>
      </c>
    </row>
    <row r="18" spans="1:20" x14ac:dyDescent="0.3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4">
        <f t="shared" si="0"/>
        <v>6.4947058823529416</v>
      </c>
      <c r="G18" t="s">
        <v>19</v>
      </c>
      <c r="H18">
        <v>100</v>
      </c>
      <c r="I18" s="7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11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67</v>
      </c>
      <c r="S18" t="s">
        <v>2046</v>
      </c>
      <c r="T18" t="s">
        <v>2047</v>
      </c>
    </row>
    <row r="19" spans="1:20" x14ac:dyDescent="0.3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4">
        <f t="shared" si="0"/>
        <v>1.5939125295508274</v>
      </c>
      <c r="G19" t="s">
        <v>19</v>
      </c>
      <c r="H19">
        <v>1249</v>
      </c>
      <c r="I19" s="7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1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70</v>
      </c>
      <c r="S19" t="s">
        <v>2040</v>
      </c>
      <c r="T19" t="s">
        <v>2048</v>
      </c>
    </row>
    <row r="20" spans="1:20" x14ac:dyDescent="0.3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4">
        <f t="shared" si="0"/>
        <v>0.66912087912087914</v>
      </c>
      <c r="G20" t="s">
        <v>73</v>
      </c>
      <c r="H20">
        <v>135</v>
      </c>
      <c r="I20" s="7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1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32</v>
      </c>
      <c r="S20" t="s">
        <v>2038</v>
      </c>
      <c r="T20" t="s">
        <v>2039</v>
      </c>
    </row>
    <row r="21" spans="1:20" x14ac:dyDescent="0.3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4">
        <f t="shared" si="0"/>
        <v>0.48529600000000001</v>
      </c>
      <c r="G21" t="s">
        <v>13</v>
      </c>
      <c r="H21">
        <v>674</v>
      </c>
      <c r="I21" s="7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1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32</v>
      </c>
      <c r="S21" t="s">
        <v>2038</v>
      </c>
      <c r="T21" t="s">
        <v>2039</v>
      </c>
    </row>
    <row r="22" spans="1:20" x14ac:dyDescent="0.3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4">
        <f t="shared" si="0"/>
        <v>1.1224279210925645</v>
      </c>
      <c r="G22" t="s">
        <v>19</v>
      </c>
      <c r="H22">
        <v>1396</v>
      </c>
      <c r="I22" s="7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1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52</v>
      </c>
      <c r="S22" t="s">
        <v>2040</v>
      </c>
      <c r="T22" t="s">
        <v>2043</v>
      </c>
    </row>
    <row r="23" spans="1:20" x14ac:dyDescent="0.3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4">
        <f t="shared" si="0"/>
        <v>0.40992553191489361</v>
      </c>
      <c r="G23" t="s">
        <v>13</v>
      </c>
      <c r="H23">
        <v>558</v>
      </c>
      <c r="I23" s="7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1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32</v>
      </c>
      <c r="S23" t="s">
        <v>2038</v>
      </c>
      <c r="T23" t="s">
        <v>2039</v>
      </c>
    </row>
    <row r="24" spans="1:20" x14ac:dyDescent="0.3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4">
        <f t="shared" si="0"/>
        <v>1.2807106598984772</v>
      </c>
      <c r="G24" t="s">
        <v>19</v>
      </c>
      <c r="H24">
        <v>890</v>
      </c>
      <c r="I24" s="7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1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32</v>
      </c>
      <c r="S24" t="s">
        <v>2038</v>
      </c>
      <c r="T24" t="s">
        <v>2039</v>
      </c>
    </row>
    <row r="25" spans="1:20" x14ac:dyDescent="0.3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4">
        <f t="shared" si="0"/>
        <v>3.3204444444444445</v>
      </c>
      <c r="G25" t="s">
        <v>19</v>
      </c>
      <c r="H25">
        <v>142</v>
      </c>
      <c r="I25" s="7">
        <f t="shared" si="1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11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41</v>
      </c>
      <c r="S25" t="s">
        <v>2040</v>
      </c>
      <c r="T25" t="s">
        <v>2041</v>
      </c>
    </row>
    <row r="26" spans="1:20" x14ac:dyDescent="0.3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4">
        <f t="shared" si="0"/>
        <v>1.1283225108225108</v>
      </c>
      <c r="G26" t="s">
        <v>19</v>
      </c>
      <c r="H26">
        <v>2673</v>
      </c>
      <c r="I26" s="7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1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64</v>
      </c>
      <c r="S26" t="s">
        <v>2036</v>
      </c>
      <c r="T26" t="s">
        <v>2045</v>
      </c>
    </row>
    <row r="27" spans="1:20" x14ac:dyDescent="0.3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4">
        <f t="shared" si="0"/>
        <v>2.1643636363636363</v>
      </c>
      <c r="G27" t="s">
        <v>19</v>
      </c>
      <c r="H27">
        <v>163</v>
      </c>
      <c r="I27" s="7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1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88</v>
      </c>
      <c r="S27" t="s">
        <v>2049</v>
      </c>
      <c r="T27" t="s">
        <v>2050</v>
      </c>
    </row>
    <row r="28" spans="1:20" x14ac:dyDescent="0.3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4">
        <f t="shared" si="0"/>
        <v>0.4819906976744186</v>
      </c>
      <c r="G28" t="s">
        <v>73</v>
      </c>
      <c r="H28">
        <v>1480</v>
      </c>
      <c r="I28" s="7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1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32</v>
      </c>
      <c r="S28" t="s">
        <v>2038</v>
      </c>
      <c r="T28" t="s">
        <v>2039</v>
      </c>
    </row>
    <row r="29" spans="1:20" x14ac:dyDescent="0.3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4">
        <f t="shared" si="0"/>
        <v>0.79949999999999999</v>
      </c>
      <c r="G29" t="s">
        <v>13</v>
      </c>
      <c r="H29">
        <v>15</v>
      </c>
      <c r="I29" s="7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11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22</v>
      </c>
      <c r="S29" t="s">
        <v>2034</v>
      </c>
      <c r="T29" t="s">
        <v>2035</v>
      </c>
    </row>
    <row r="30" spans="1:20" x14ac:dyDescent="0.3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4">
        <f t="shared" si="0"/>
        <v>1.0522553516819573</v>
      </c>
      <c r="G30" t="s">
        <v>19</v>
      </c>
      <c r="H30">
        <v>2220</v>
      </c>
      <c r="I30" s="7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1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32</v>
      </c>
      <c r="S30" t="s">
        <v>2038</v>
      </c>
      <c r="T30" t="s">
        <v>2039</v>
      </c>
    </row>
    <row r="31" spans="1:20" x14ac:dyDescent="0.3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4">
        <f t="shared" si="0"/>
        <v>3.2889978213507627</v>
      </c>
      <c r="G31" t="s">
        <v>19</v>
      </c>
      <c r="H31">
        <v>1606</v>
      </c>
      <c r="I31" s="7">
        <f t="shared" si="1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11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99</v>
      </c>
      <c r="S31" t="s">
        <v>2040</v>
      </c>
      <c r="T31" t="s">
        <v>2051</v>
      </c>
    </row>
    <row r="32" spans="1:20" x14ac:dyDescent="0.3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4">
        <f t="shared" si="0"/>
        <v>1.606111111111111</v>
      </c>
      <c r="G32" t="s">
        <v>19</v>
      </c>
      <c r="H32">
        <v>129</v>
      </c>
      <c r="I32" s="7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1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70</v>
      </c>
      <c r="S32" t="s">
        <v>2040</v>
      </c>
      <c r="T32" t="s">
        <v>2048</v>
      </c>
    </row>
    <row r="33" spans="1:20" x14ac:dyDescent="0.3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4">
        <f t="shared" si="0"/>
        <v>3.1</v>
      </c>
      <c r="G33" t="s">
        <v>19</v>
      </c>
      <c r="H33">
        <v>226</v>
      </c>
      <c r="I33" s="7">
        <f t="shared" si="1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11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88</v>
      </c>
      <c r="S33" t="s">
        <v>2049</v>
      </c>
      <c r="T33" t="s">
        <v>2050</v>
      </c>
    </row>
    <row r="34" spans="1:20" x14ac:dyDescent="0.3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4">
        <f t="shared" si="0"/>
        <v>0.86807920792079207</v>
      </c>
      <c r="G34" t="s">
        <v>13</v>
      </c>
      <c r="H34">
        <v>2307</v>
      </c>
      <c r="I34" s="7">
        <f t="shared" si="1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11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41</v>
      </c>
      <c r="S34" t="s">
        <v>2040</v>
      </c>
      <c r="T34" t="s">
        <v>2041</v>
      </c>
    </row>
    <row r="35" spans="1:20" x14ac:dyDescent="0.3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4">
        <f t="shared" si="0"/>
        <v>3.7782071713147412</v>
      </c>
      <c r="G35" t="s">
        <v>19</v>
      </c>
      <c r="H35">
        <v>5419</v>
      </c>
      <c r="I35" s="7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1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32</v>
      </c>
      <c r="S35" t="s">
        <v>2038</v>
      </c>
      <c r="T35" t="s">
        <v>2039</v>
      </c>
    </row>
    <row r="36" spans="1:20" ht="31.2" x14ac:dyDescent="0.3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4">
        <f t="shared" si="0"/>
        <v>1.5080645161290323</v>
      </c>
      <c r="G36" t="s">
        <v>19</v>
      </c>
      <c r="H36">
        <v>165</v>
      </c>
      <c r="I36" s="7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11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41</v>
      </c>
      <c r="S36" t="s">
        <v>2040</v>
      </c>
      <c r="T36" t="s">
        <v>2041</v>
      </c>
    </row>
    <row r="37" spans="1:20" x14ac:dyDescent="0.3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4">
        <f t="shared" si="0"/>
        <v>1.5030119521912351</v>
      </c>
      <c r="G37" t="s">
        <v>19</v>
      </c>
      <c r="H37">
        <v>1965</v>
      </c>
      <c r="I37" s="7">
        <f t="shared" si="1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11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52</v>
      </c>
      <c r="S37" t="s">
        <v>2040</v>
      </c>
      <c r="T37" t="s">
        <v>2043</v>
      </c>
    </row>
    <row r="38" spans="1:20" x14ac:dyDescent="0.3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4">
        <f t="shared" si="0"/>
        <v>1.572857142857143</v>
      </c>
      <c r="G38" t="s">
        <v>19</v>
      </c>
      <c r="H38">
        <v>16</v>
      </c>
      <c r="I38" s="7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s="11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32</v>
      </c>
      <c r="S38" t="s">
        <v>2038</v>
      </c>
      <c r="T38" t="s">
        <v>2039</v>
      </c>
    </row>
    <row r="39" spans="1:20" ht="31.2" x14ac:dyDescent="0.3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4">
        <f t="shared" si="0"/>
        <v>1.3998765432098765</v>
      </c>
      <c r="G39" t="s">
        <v>19</v>
      </c>
      <c r="H39">
        <v>107</v>
      </c>
      <c r="I39" s="7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1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118</v>
      </c>
      <c r="S39" t="s">
        <v>2046</v>
      </c>
      <c r="T39" t="s">
        <v>2052</v>
      </c>
    </row>
    <row r="40" spans="1:20" x14ac:dyDescent="0.3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4">
        <f t="shared" si="0"/>
        <v>3.2532258064516131</v>
      </c>
      <c r="G40" t="s">
        <v>19</v>
      </c>
      <c r="H40">
        <v>134</v>
      </c>
      <c r="I40" s="7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1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121</v>
      </c>
      <c r="S40" t="s">
        <v>2053</v>
      </c>
      <c r="T40" t="s">
        <v>2054</v>
      </c>
    </row>
    <row r="41" spans="1:20" x14ac:dyDescent="0.3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4">
        <f t="shared" si="0"/>
        <v>0.50777777777777777</v>
      </c>
      <c r="G41" t="s">
        <v>13</v>
      </c>
      <c r="H41">
        <v>88</v>
      </c>
      <c r="I41" s="7">
        <f t="shared" si="1"/>
        <v>57.125</v>
      </c>
      <c r="J41" t="s">
        <v>35</v>
      </c>
      <c r="K41" t="s">
        <v>36</v>
      </c>
      <c r="L41">
        <v>1361772000</v>
      </c>
      <c r="M41">
        <v>1362978000</v>
      </c>
      <c r="N41" s="11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32</v>
      </c>
      <c r="S41" t="s">
        <v>2038</v>
      </c>
      <c r="T41" t="s">
        <v>2039</v>
      </c>
    </row>
    <row r="42" spans="1:20" x14ac:dyDescent="0.3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4">
        <f t="shared" si="0"/>
        <v>1.6906818181818182</v>
      </c>
      <c r="G42" t="s">
        <v>19</v>
      </c>
      <c r="H42">
        <v>198</v>
      </c>
      <c r="I42" s="7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1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64</v>
      </c>
      <c r="S42" t="s">
        <v>2036</v>
      </c>
      <c r="T42" t="s">
        <v>2045</v>
      </c>
    </row>
    <row r="43" spans="1:20" x14ac:dyDescent="0.3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4">
        <f t="shared" si="0"/>
        <v>2.1292857142857144</v>
      </c>
      <c r="G43" t="s">
        <v>19</v>
      </c>
      <c r="H43">
        <v>111</v>
      </c>
      <c r="I43" s="7">
        <f t="shared" si="1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11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22</v>
      </c>
      <c r="S43" t="s">
        <v>2034</v>
      </c>
      <c r="T43" t="s">
        <v>2035</v>
      </c>
    </row>
    <row r="44" spans="1:20" x14ac:dyDescent="0.3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4">
        <f t="shared" si="0"/>
        <v>4.4394444444444447</v>
      </c>
      <c r="G44" t="s">
        <v>19</v>
      </c>
      <c r="H44">
        <v>222</v>
      </c>
      <c r="I44" s="7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1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16</v>
      </c>
      <c r="S44" t="s">
        <v>2032</v>
      </c>
      <c r="T44" t="s">
        <v>2033</v>
      </c>
    </row>
    <row r="45" spans="1:20" x14ac:dyDescent="0.3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4">
        <f t="shared" si="0"/>
        <v>1.859390243902439</v>
      </c>
      <c r="G45" t="s">
        <v>19</v>
      </c>
      <c r="H45">
        <v>6212</v>
      </c>
      <c r="I45" s="7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1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132</v>
      </c>
      <c r="S45" t="s">
        <v>2046</v>
      </c>
      <c r="T45" t="s">
        <v>2055</v>
      </c>
    </row>
    <row r="46" spans="1:20" x14ac:dyDescent="0.3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4">
        <f t="shared" si="0"/>
        <v>6.5881249999999998</v>
      </c>
      <c r="G46" t="s">
        <v>19</v>
      </c>
      <c r="H46">
        <v>98</v>
      </c>
      <c r="I46" s="7">
        <f t="shared" si="1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11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118</v>
      </c>
      <c r="S46" t="s">
        <v>2046</v>
      </c>
      <c r="T46" t="s">
        <v>2052</v>
      </c>
    </row>
    <row r="47" spans="1:20" ht="31.2" x14ac:dyDescent="0.3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4">
        <f t="shared" si="0"/>
        <v>0.4768421052631579</v>
      </c>
      <c r="G47" t="s">
        <v>13</v>
      </c>
      <c r="H47">
        <v>48</v>
      </c>
      <c r="I47" s="7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s="11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32</v>
      </c>
      <c r="S47" t="s">
        <v>2038</v>
      </c>
      <c r="T47" t="s">
        <v>2039</v>
      </c>
    </row>
    <row r="48" spans="1:20" x14ac:dyDescent="0.3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4">
        <f t="shared" si="0"/>
        <v>1.1478378378378378</v>
      </c>
      <c r="G48" t="s">
        <v>19</v>
      </c>
      <c r="H48">
        <v>92</v>
      </c>
      <c r="I48" s="7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1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22</v>
      </c>
      <c r="S48" t="s">
        <v>2034</v>
      </c>
      <c r="T48" t="s">
        <v>2035</v>
      </c>
    </row>
    <row r="49" spans="1:20" x14ac:dyDescent="0.3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4">
        <f t="shared" si="0"/>
        <v>4.7526666666666664</v>
      </c>
      <c r="G49" t="s">
        <v>19</v>
      </c>
      <c r="H49">
        <v>149</v>
      </c>
      <c r="I49" s="7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1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32</v>
      </c>
      <c r="S49" t="s">
        <v>2038</v>
      </c>
      <c r="T49" t="s">
        <v>2039</v>
      </c>
    </row>
    <row r="50" spans="1:20" x14ac:dyDescent="0.3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4">
        <f t="shared" si="0"/>
        <v>3.86972972972973</v>
      </c>
      <c r="G50" t="s">
        <v>19</v>
      </c>
      <c r="H50">
        <v>2431</v>
      </c>
      <c r="I50" s="7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1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32</v>
      </c>
      <c r="S50" t="s">
        <v>2038</v>
      </c>
      <c r="T50" t="s">
        <v>2039</v>
      </c>
    </row>
    <row r="51" spans="1:20" x14ac:dyDescent="0.3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4">
        <f t="shared" si="0"/>
        <v>1.89625</v>
      </c>
      <c r="G51" t="s">
        <v>19</v>
      </c>
      <c r="H51">
        <v>303</v>
      </c>
      <c r="I51" s="7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1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22</v>
      </c>
      <c r="S51" t="s">
        <v>2034</v>
      </c>
      <c r="T51" t="s">
        <v>2035</v>
      </c>
    </row>
    <row r="52" spans="1:20" ht="31.2" x14ac:dyDescent="0.3">
      <c r="A52">
        <v>50</v>
      </c>
      <c r="B52" t="s">
        <v>145</v>
      </c>
      <c r="C52" s="3" t="s">
        <v>146</v>
      </c>
      <c r="D52">
        <v>100</v>
      </c>
      <c r="E52">
        <v>2</v>
      </c>
      <c r="F52" s="4">
        <f t="shared" si="0"/>
        <v>0.02</v>
      </c>
      <c r="G52" t="s">
        <v>13</v>
      </c>
      <c r="H52">
        <v>1</v>
      </c>
      <c r="I52" s="7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11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147</v>
      </c>
      <c r="S52" t="s">
        <v>2034</v>
      </c>
      <c r="T52" t="s">
        <v>2056</v>
      </c>
    </row>
    <row r="53" spans="1:20" x14ac:dyDescent="0.3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4">
        <f t="shared" si="0"/>
        <v>0.91867805186590767</v>
      </c>
      <c r="G53" t="s">
        <v>13</v>
      </c>
      <c r="H53">
        <v>1467</v>
      </c>
      <c r="I53" s="7">
        <f t="shared" si="1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11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64</v>
      </c>
      <c r="S53" t="s">
        <v>2036</v>
      </c>
      <c r="T53" t="s">
        <v>2045</v>
      </c>
    </row>
    <row r="54" spans="1:20" x14ac:dyDescent="0.3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4">
        <f t="shared" si="0"/>
        <v>0.34152777777777776</v>
      </c>
      <c r="G54" t="s">
        <v>13</v>
      </c>
      <c r="H54">
        <v>75</v>
      </c>
      <c r="I54" s="7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1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32</v>
      </c>
      <c r="S54" t="s">
        <v>2038</v>
      </c>
      <c r="T54" t="s">
        <v>2039</v>
      </c>
    </row>
    <row r="55" spans="1:20" x14ac:dyDescent="0.3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4">
        <f t="shared" si="0"/>
        <v>1.4040909090909091</v>
      </c>
      <c r="G55" t="s">
        <v>19</v>
      </c>
      <c r="H55">
        <v>209</v>
      </c>
      <c r="I55" s="7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1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52</v>
      </c>
      <c r="S55" t="s">
        <v>2040</v>
      </c>
      <c r="T55" t="s">
        <v>2043</v>
      </c>
    </row>
    <row r="56" spans="1:20" ht="31.2" x14ac:dyDescent="0.3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4">
        <f t="shared" si="0"/>
        <v>0.89866666666666661</v>
      </c>
      <c r="G56" t="s">
        <v>13</v>
      </c>
      <c r="H56">
        <v>120</v>
      </c>
      <c r="I56" s="7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1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64</v>
      </c>
      <c r="S56" t="s">
        <v>2036</v>
      </c>
      <c r="T56" t="s">
        <v>2045</v>
      </c>
    </row>
    <row r="57" spans="1:20" ht="31.2" x14ac:dyDescent="0.3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4">
        <f t="shared" si="0"/>
        <v>1.7796969696969698</v>
      </c>
      <c r="G57" t="s">
        <v>19</v>
      </c>
      <c r="H57">
        <v>131</v>
      </c>
      <c r="I57" s="7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1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158</v>
      </c>
      <c r="S57" t="s">
        <v>2034</v>
      </c>
      <c r="T57" t="s">
        <v>2057</v>
      </c>
    </row>
    <row r="58" spans="1:20" ht="31.2" x14ac:dyDescent="0.3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4">
        <f t="shared" si="0"/>
        <v>1.436625</v>
      </c>
      <c r="G58" t="s">
        <v>19</v>
      </c>
      <c r="H58">
        <v>164</v>
      </c>
      <c r="I58" s="7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1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64</v>
      </c>
      <c r="S58" t="s">
        <v>2036</v>
      </c>
      <c r="T58" t="s">
        <v>2045</v>
      </c>
    </row>
    <row r="59" spans="1:20" x14ac:dyDescent="0.3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4">
        <f t="shared" si="0"/>
        <v>2.1527586206896552</v>
      </c>
      <c r="G59" t="s">
        <v>19</v>
      </c>
      <c r="H59">
        <v>201</v>
      </c>
      <c r="I59" s="7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1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88</v>
      </c>
      <c r="S59" t="s">
        <v>2049</v>
      </c>
      <c r="T59" t="s">
        <v>2050</v>
      </c>
    </row>
    <row r="60" spans="1:20" x14ac:dyDescent="0.3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4">
        <f t="shared" si="0"/>
        <v>2.2711111111111113</v>
      </c>
      <c r="G60" t="s">
        <v>19</v>
      </c>
      <c r="H60">
        <v>211</v>
      </c>
      <c r="I60" s="7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1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32</v>
      </c>
      <c r="S60" t="s">
        <v>2038</v>
      </c>
      <c r="T60" t="s">
        <v>2039</v>
      </c>
    </row>
    <row r="61" spans="1:20" x14ac:dyDescent="0.3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4">
        <f t="shared" si="0"/>
        <v>2.7507142857142859</v>
      </c>
      <c r="G61" t="s">
        <v>19</v>
      </c>
      <c r="H61">
        <v>128</v>
      </c>
      <c r="I61" s="7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s="11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32</v>
      </c>
      <c r="S61" t="s">
        <v>2038</v>
      </c>
      <c r="T61" t="s">
        <v>2039</v>
      </c>
    </row>
    <row r="62" spans="1:20" x14ac:dyDescent="0.3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4">
        <f t="shared" si="0"/>
        <v>1.4437048832271762</v>
      </c>
      <c r="G62" t="s">
        <v>19</v>
      </c>
      <c r="H62">
        <v>1600</v>
      </c>
      <c r="I62" s="7">
        <f t="shared" si="1"/>
        <v>84.998125000000002</v>
      </c>
      <c r="J62" t="s">
        <v>14</v>
      </c>
      <c r="K62" t="s">
        <v>15</v>
      </c>
      <c r="L62">
        <v>1342501200</v>
      </c>
      <c r="M62">
        <v>1342760400</v>
      </c>
      <c r="N62" s="11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32</v>
      </c>
      <c r="S62" t="s">
        <v>2038</v>
      </c>
      <c r="T62" t="s">
        <v>2039</v>
      </c>
    </row>
    <row r="63" spans="1:20" ht="31.2" x14ac:dyDescent="0.3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4">
        <f t="shared" si="0"/>
        <v>0.92745983935742971</v>
      </c>
      <c r="G63" t="s">
        <v>13</v>
      </c>
      <c r="H63">
        <v>2253</v>
      </c>
      <c r="I63" s="7">
        <f t="shared" si="1"/>
        <v>82.001775410563695</v>
      </c>
      <c r="J63" t="s">
        <v>14</v>
      </c>
      <c r="K63" t="s">
        <v>15</v>
      </c>
      <c r="L63">
        <v>1298268000</v>
      </c>
      <c r="M63">
        <v>1301720400</v>
      </c>
      <c r="N63" s="11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32</v>
      </c>
      <c r="S63" t="s">
        <v>2038</v>
      </c>
      <c r="T63" t="s">
        <v>2039</v>
      </c>
    </row>
    <row r="64" spans="1:20" ht="31.2" x14ac:dyDescent="0.3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4">
        <f t="shared" si="0"/>
        <v>7.226</v>
      </c>
      <c r="G64" t="s">
        <v>19</v>
      </c>
      <c r="H64">
        <v>249</v>
      </c>
      <c r="I64" s="7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1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27</v>
      </c>
      <c r="S64" t="s">
        <v>2036</v>
      </c>
      <c r="T64" t="s">
        <v>2037</v>
      </c>
    </row>
    <row r="65" spans="1:20" x14ac:dyDescent="0.3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4">
        <f t="shared" si="0"/>
        <v>0.11851063829787234</v>
      </c>
      <c r="G65" t="s">
        <v>13</v>
      </c>
      <c r="H65">
        <v>5</v>
      </c>
      <c r="I65" s="7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11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32</v>
      </c>
      <c r="S65" t="s">
        <v>2038</v>
      </c>
      <c r="T65" t="s">
        <v>2039</v>
      </c>
    </row>
    <row r="66" spans="1:20" x14ac:dyDescent="0.3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4">
        <f t="shared" si="0"/>
        <v>0.97642857142857142</v>
      </c>
      <c r="G66" t="s">
        <v>13</v>
      </c>
      <c r="H66">
        <v>38</v>
      </c>
      <c r="I66" s="7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1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27</v>
      </c>
      <c r="S66" t="s">
        <v>2036</v>
      </c>
      <c r="T66" t="s">
        <v>2037</v>
      </c>
    </row>
    <row r="67" spans="1:20" x14ac:dyDescent="0.3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4">
        <f t="shared" ref="F67:F130" si="4">E67/D67</f>
        <v>2.3614754098360655</v>
      </c>
      <c r="G67" t="s">
        <v>19</v>
      </c>
      <c r="H67">
        <v>236</v>
      </c>
      <c r="I67" s="7">
        <f t="shared" ref="I67:I130" si="5">IFERROR(E67/H67,"0")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32</v>
      </c>
      <c r="S67" t="s">
        <v>2038</v>
      </c>
      <c r="T67" t="s">
        <v>2039</v>
      </c>
    </row>
    <row r="68" spans="1:20" x14ac:dyDescent="0.3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4">
        <f t="shared" si="4"/>
        <v>0.45068965517241377</v>
      </c>
      <c r="G68" t="s">
        <v>13</v>
      </c>
      <c r="H68">
        <v>12</v>
      </c>
      <c r="I68" s="7">
        <f t="shared" si="5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1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32</v>
      </c>
      <c r="S68" t="s">
        <v>2038</v>
      </c>
      <c r="T68" t="s">
        <v>2039</v>
      </c>
    </row>
    <row r="69" spans="1:20" ht="31.2" x14ac:dyDescent="0.3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4">
        <f t="shared" si="4"/>
        <v>1.6238567493112948</v>
      </c>
      <c r="G69" t="s">
        <v>19</v>
      </c>
      <c r="H69">
        <v>4065</v>
      </c>
      <c r="I69" s="7">
        <f t="shared" si="5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11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64</v>
      </c>
      <c r="S69" t="s">
        <v>2036</v>
      </c>
      <c r="T69" t="s">
        <v>2045</v>
      </c>
    </row>
    <row r="70" spans="1:20" x14ac:dyDescent="0.3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4">
        <f t="shared" si="4"/>
        <v>2.5452631578947367</v>
      </c>
      <c r="G70" t="s">
        <v>19</v>
      </c>
      <c r="H70">
        <v>246</v>
      </c>
      <c r="I70" s="7">
        <f t="shared" si="5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11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32</v>
      </c>
      <c r="S70" t="s">
        <v>2038</v>
      </c>
      <c r="T70" t="s">
        <v>2039</v>
      </c>
    </row>
    <row r="71" spans="1:20" ht="31.2" x14ac:dyDescent="0.3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4">
        <f t="shared" si="4"/>
        <v>0.24063291139240506</v>
      </c>
      <c r="G71" t="s">
        <v>73</v>
      </c>
      <c r="H71">
        <v>17</v>
      </c>
      <c r="I71" s="7">
        <f t="shared" si="5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1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32</v>
      </c>
      <c r="S71" t="s">
        <v>2038</v>
      </c>
      <c r="T71" t="s">
        <v>2039</v>
      </c>
    </row>
    <row r="72" spans="1:20" x14ac:dyDescent="0.3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4">
        <f t="shared" si="4"/>
        <v>1.2374140625000001</v>
      </c>
      <c r="G72" t="s">
        <v>19</v>
      </c>
      <c r="H72">
        <v>2475</v>
      </c>
      <c r="I72" s="7">
        <f t="shared" si="5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11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32</v>
      </c>
      <c r="S72" t="s">
        <v>2038</v>
      </c>
      <c r="T72" t="s">
        <v>2039</v>
      </c>
    </row>
    <row r="73" spans="1:20" ht="31.2" x14ac:dyDescent="0.3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4">
        <f t="shared" si="4"/>
        <v>1.0806666666666667</v>
      </c>
      <c r="G73" t="s">
        <v>19</v>
      </c>
      <c r="H73">
        <v>76</v>
      </c>
      <c r="I73" s="7">
        <f t="shared" si="5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1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32</v>
      </c>
      <c r="S73" t="s">
        <v>2038</v>
      </c>
      <c r="T73" t="s">
        <v>2039</v>
      </c>
    </row>
    <row r="74" spans="1:20" x14ac:dyDescent="0.3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4">
        <f t="shared" si="4"/>
        <v>6.7033333333333331</v>
      </c>
      <c r="G74" t="s">
        <v>19</v>
      </c>
      <c r="H74">
        <v>54</v>
      </c>
      <c r="I74" s="7">
        <f t="shared" si="5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1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70</v>
      </c>
      <c r="S74" t="s">
        <v>2040</v>
      </c>
      <c r="T74" t="s">
        <v>2048</v>
      </c>
    </row>
    <row r="75" spans="1:20" x14ac:dyDescent="0.3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4">
        <f t="shared" si="4"/>
        <v>6.609285714285714</v>
      </c>
      <c r="G75" t="s">
        <v>19</v>
      </c>
      <c r="H75">
        <v>88</v>
      </c>
      <c r="I75" s="7">
        <f t="shared" si="5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1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158</v>
      </c>
      <c r="S75" t="s">
        <v>2034</v>
      </c>
      <c r="T75" t="s">
        <v>2057</v>
      </c>
    </row>
    <row r="76" spans="1:20" x14ac:dyDescent="0.3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4">
        <f t="shared" si="4"/>
        <v>1.2246153846153847</v>
      </c>
      <c r="G76" t="s">
        <v>19</v>
      </c>
      <c r="H76">
        <v>85</v>
      </c>
      <c r="I76" s="7">
        <f t="shared" si="5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11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147</v>
      </c>
      <c r="S76" t="s">
        <v>2034</v>
      </c>
      <c r="T76" t="s">
        <v>2056</v>
      </c>
    </row>
    <row r="77" spans="1:20" x14ac:dyDescent="0.3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4">
        <f t="shared" si="4"/>
        <v>1.5057731958762886</v>
      </c>
      <c r="G77" t="s">
        <v>19</v>
      </c>
      <c r="H77">
        <v>170</v>
      </c>
      <c r="I77" s="7">
        <f t="shared" si="5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1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121</v>
      </c>
      <c r="S77" t="s">
        <v>2053</v>
      </c>
      <c r="T77" t="s">
        <v>2054</v>
      </c>
    </row>
    <row r="78" spans="1:20" x14ac:dyDescent="0.3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4">
        <f t="shared" si="4"/>
        <v>0.78106590724165992</v>
      </c>
      <c r="G78" t="s">
        <v>13</v>
      </c>
      <c r="H78">
        <v>1684</v>
      </c>
      <c r="I78" s="7">
        <f t="shared" si="5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1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32</v>
      </c>
      <c r="S78" t="s">
        <v>2038</v>
      </c>
      <c r="T78" t="s">
        <v>2039</v>
      </c>
    </row>
    <row r="79" spans="1:20" x14ac:dyDescent="0.3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4">
        <f t="shared" si="4"/>
        <v>0.46947368421052632</v>
      </c>
      <c r="G79" t="s">
        <v>13</v>
      </c>
      <c r="H79">
        <v>56</v>
      </c>
      <c r="I79" s="7">
        <f t="shared" si="5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1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70</v>
      </c>
      <c r="S79" t="s">
        <v>2040</v>
      </c>
      <c r="T79" t="s">
        <v>2048</v>
      </c>
    </row>
    <row r="80" spans="1:20" ht="31.2" x14ac:dyDescent="0.3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4">
        <f t="shared" si="4"/>
        <v>3.008</v>
      </c>
      <c r="G80" t="s">
        <v>19</v>
      </c>
      <c r="H80">
        <v>330</v>
      </c>
      <c r="I80" s="7">
        <f t="shared" si="5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1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205</v>
      </c>
      <c r="S80" t="s">
        <v>2046</v>
      </c>
      <c r="T80" t="s">
        <v>2058</v>
      </c>
    </row>
    <row r="81" spans="1:20" x14ac:dyDescent="0.3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4">
        <f t="shared" si="4"/>
        <v>0.6959861591695502</v>
      </c>
      <c r="G81" t="s">
        <v>13</v>
      </c>
      <c r="H81">
        <v>838</v>
      </c>
      <c r="I81" s="7">
        <f t="shared" si="5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1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32</v>
      </c>
      <c r="S81" t="s">
        <v>2038</v>
      </c>
      <c r="T81" t="s">
        <v>2039</v>
      </c>
    </row>
    <row r="82" spans="1:20" x14ac:dyDescent="0.3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4">
        <f t="shared" si="4"/>
        <v>6.374545454545455</v>
      </c>
      <c r="G82" t="s">
        <v>19</v>
      </c>
      <c r="H82">
        <v>127</v>
      </c>
      <c r="I82" s="7">
        <f t="shared" si="5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1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88</v>
      </c>
      <c r="S82" t="s">
        <v>2049</v>
      </c>
      <c r="T82" t="s">
        <v>2050</v>
      </c>
    </row>
    <row r="83" spans="1:20" x14ac:dyDescent="0.3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4">
        <f t="shared" si="4"/>
        <v>2.253392857142857</v>
      </c>
      <c r="G83" t="s">
        <v>19</v>
      </c>
      <c r="H83">
        <v>411</v>
      </c>
      <c r="I83" s="7">
        <f t="shared" si="5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1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22</v>
      </c>
      <c r="S83" t="s">
        <v>2034</v>
      </c>
      <c r="T83" t="s">
        <v>2035</v>
      </c>
    </row>
    <row r="84" spans="1:20" x14ac:dyDescent="0.3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4">
        <f t="shared" si="4"/>
        <v>14.973000000000001</v>
      </c>
      <c r="G84" t="s">
        <v>19</v>
      </c>
      <c r="H84">
        <v>180</v>
      </c>
      <c r="I84" s="7">
        <f t="shared" si="5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11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88</v>
      </c>
      <c r="S84" t="s">
        <v>2049</v>
      </c>
      <c r="T84" t="s">
        <v>2050</v>
      </c>
    </row>
    <row r="85" spans="1:20" x14ac:dyDescent="0.3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4">
        <f t="shared" si="4"/>
        <v>0.37590225563909774</v>
      </c>
      <c r="G85" t="s">
        <v>13</v>
      </c>
      <c r="H85">
        <v>1000</v>
      </c>
      <c r="I85" s="7">
        <f t="shared" si="5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1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49</v>
      </c>
      <c r="S85" t="s">
        <v>2034</v>
      </c>
      <c r="T85" t="s">
        <v>2042</v>
      </c>
    </row>
    <row r="86" spans="1:20" ht="31.2" x14ac:dyDescent="0.3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4">
        <f t="shared" si="4"/>
        <v>1.3236942675159236</v>
      </c>
      <c r="G86" t="s">
        <v>19</v>
      </c>
      <c r="H86">
        <v>374</v>
      </c>
      <c r="I86" s="7">
        <f t="shared" si="5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1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64</v>
      </c>
      <c r="S86" t="s">
        <v>2036</v>
      </c>
      <c r="T86" t="s">
        <v>2045</v>
      </c>
    </row>
    <row r="87" spans="1:20" x14ac:dyDescent="0.3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4">
        <f t="shared" si="4"/>
        <v>1.3122448979591836</v>
      </c>
      <c r="G87" t="s">
        <v>19</v>
      </c>
      <c r="H87">
        <v>71</v>
      </c>
      <c r="I87" s="7">
        <f t="shared" si="5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11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59</v>
      </c>
      <c r="S87" t="s">
        <v>2034</v>
      </c>
      <c r="T87" t="s">
        <v>2044</v>
      </c>
    </row>
    <row r="88" spans="1:20" x14ac:dyDescent="0.3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4">
        <f t="shared" si="4"/>
        <v>1.6763513513513513</v>
      </c>
      <c r="G88" t="s">
        <v>19</v>
      </c>
      <c r="H88">
        <v>203</v>
      </c>
      <c r="I88" s="7">
        <f t="shared" si="5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1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32</v>
      </c>
      <c r="S88" t="s">
        <v>2038</v>
      </c>
      <c r="T88" t="s">
        <v>2039</v>
      </c>
    </row>
    <row r="89" spans="1:20" ht="31.2" x14ac:dyDescent="0.3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4">
        <f t="shared" si="4"/>
        <v>0.6198488664987406</v>
      </c>
      <c r="G89" t="s">
        <v>13</v>
      </c>
      <c r="H89">
        <v>1482</v>
      </c>
      <c r="I89" s="7">
        <f t="shared" si="5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11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22</v>
      </c>
      <c r="S89" t="s">
        <v>2034</v>
      </c>
      <c r="T89" t="s">
        <v>2035</v>
      </c>
    </row>
    <row r="90" spans="1:20" x14ac:dyDescent="0.3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4">
        <f t="shared" si="4"/>
        <v>2.6074999999999999</v>
      </c>
      <c r="G90" t="s">
        <v>19</v>
      </c>
      <c r="H90">
        <v>113</v>
      </c>
      <c r="I90" s="7">
        <f t="shared" si="5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1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205</v>
      </c>
      <c r="S90" t="s">
        <v>2046</v>
      </c>
      <c r="T90" t="s">
        <v>2058</v>
      </c>
    </row>
    <row r="91" spans="1:20" x14ac:dyDescent="0.3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4">
        <f t="shared" si="4"/>
        <v>2.5258823529411765</v>
      </c>
      <c r="G91" t="s">
        <v>19</v>
      </c>
      <c r="H91">
        <v>96</v>
      </c>
      <c r="I91" s="7">
        <f t="shared" si="5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1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32</v>
      </c>
      <c r="S91" t="s">
        <v>2038</v>
      </c>
      <c r="T91" t="s">
        <v>2039</v>
      </c>
    </row>
    <row r="92" spans="1:20" x14ac:dyDescent="0.3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4">
        <f t="shared" si="4"/>
        <v>0.7861538461538462</v>
      </c>
      <c r="G92" t="s">
        <v>13</v>
      </c>
      <c r="H92">
        <v>106</v>
      </c>
      <c r="I92" s="7">
        <f t="shared" si="5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1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32</v>
      </c>
      <c r="S92" t="s">
        <v>2038</v>
      </c>
      <c r="T92" t="s">
        <v>2039</v>
      </c>
    </row>
    <row r="93" spans="1:20" x14ac:dyDescent="0.3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4">
        <f t="shared" si="4"/>
        <v>0.48404406999351912</v>
      </c>
      <c r="G93" t="s">
        <v>13</v>
      </c>
      <c r="H93">
        <v>679</v>
      </c>
      <c r="I93" s="7">
        <f t="shared" si="5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11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205</v>
      </c>
      <c r="S93" t="s">
        <v>2046</v>
      </c>
      <c r="T93" t="s">
        <v>2058</v>
      </c>
    </row>
    <row r="94" spans="1:20" ht="31.2" x14ac:dyDescent="0.3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4">
        <f t="shared" si="4"/>
        <v>2.5887500000000001</v>
      </c>
      <c r="G94" t="s">
        <v>19</v>
      </c>
      <c r="H94">
        <v>498</v>
      </c>
      <c r="I94" s="7">
        <f t="shared" si="5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11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88</v>
      </c>
      <c r="S94" t="s">
        <v>2049</v>
      </c>
      <c r="T94" t="s">
        <v>2050</v>
      </c>
    </row>
    <row r="95" spans="1:20" x14ac:dyDescent="0.3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4">
        <f t="shared" si="4"/>
        <v>0.60548713235294116</v>
      </c>
      <c r="G95" t="s">
        <v>73</v>
      </c>
      <c r="H95">
        <v>610</v>
      </c>
      <c r="I95" s="7">
        <f t="shared" si="5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1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32</v>
      </c>
      <c r="S95" t="s">
        <v>2038</v>
      </c>
      <c r="T95" t="s">
        <v>2039</v>
      </c>
    </row>
    <row r="96" spans="1:20" x14ac:dyDescent="0.3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4">
        <f t="shared" si="4"/>
        <v>3.036896551724138</v>
      </c>
      <c r="G96" t="s">
        <v>19</v>
      </c>
      <c r="H96">
        <v>180</v>
      </c>
      <c r="I96" s="7">
        <f t="shared" si="5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11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27</v>
      </c>
      <c r="S96" t="s">
        <v>2036</v>
      </c>
      <c r="T96" t="s">
        <v>2037</v>
      </c>
    </row>
    <row r="97" spans="1:20" ht="31.2" x14ac:dyDescent="0.3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4">
        <f t="shared" si="4"/>
        <v>1.1299999999999999</v>
      </c>
      <c r="G97" t="s">
        <v>19</v>
      </c>
      <c r="H97">
        <v>27</v>
      </c>
      <c r="I97" s="7">
        <f t="shared" si="5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1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41</v>
      </c>
      <c r="S97" t="s">
        <v>2040</v>
      </c>
      <c r="T97" t="s">
        <v>2041</v>
      </c>
    </row>
    <row r="98" spans="1:20" x14ac:dyDescent="0.3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4">
        <f t="shared" si="4"/>
        <v>2.1737876614060259</v>
      </c>
      <c r="G98" t="s">
        <v>19</v>
      </c>
      <c r="H98">
        <v>2331</v>
      </c>
      <c r="I98" s="7">
        <f t="shared" si="5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1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32</v>
      </c>
      <c r="S98" t="s">
        <v>2038</v>
      </c>
      <c r="T98" t="s">
        <v>2039</v>
      </c>
    </row>
    <row r="99" spans="1:20" x14ac:dyDescent="0.3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4">
        <f t="shared" si="4"/>
        <v>9.2669230769230762</v>
      </c>
      <c r="G99" t="s">
        <v>19</v>
      </c>
      <c r="H99">
        <v>113</v>
      </c>
      <c r="I99" s="7">
        <f t="shared" si="5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1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16</v>
      </c>
      <c r="S99" t="s">
        <v>2032</v>
      </c>
      <c r="T99" t="s">
        <v>2033</v>
      </c>
    </row>
    <row r="100" spans="1:20" x14ac:dyDescent="0.3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4">
        <f t="shared" si="4"/>
        <v>0.33692229038854804</v>
      </c>
      <c r="G100" t="s">
        <v>13</v>
      </c>
      <c r="H100">
        <v>1220</v>
      </c>
      <c r="I100" s="7">
        <f t="shared" si="5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11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88</v>
      </c>
      <c r="S100" t="s">
        <v>2049</v>
      </c>
      <c r="T100" t="s">
        <v>2050</v>
      </c>
    </row>
    <row r="101" spans="1:20" ht="31.2" x14ac:dyDescent="0.3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4">
        <f t="shared" si="4"/>
        <v>1.9672368421052631</v>
      </c>
      <c r="G101" t="s">
        <v>19</v>
      </c>
      <c r="H101">
        <v>164</v>
      </c>
      <c r="I101" s="7">
        <f t="shared" si="5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1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32</v>
      </c>
      <c r="S101" t="s">
        <v>2038</v>
      </c>
      <c r="T101" t="s">
        <v>2039</v>
      </c>
    </row>
    <row r="102" spans="1:20" x14ac:dyDescent="0.3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4">
        <f t="shared" si="4"/>
        <v>0.01</v>
      </c>
      <c r="G102" t="s">
        <v>13</v>
      </c>
      <c r="H102">
        <v>1</v>
      </c>
      <c r="I102" s="7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11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32</v>
      </c>
      <c r="S102" t="s">
        <v>2038</v>
      </c>
      <c r="T102" t="s">
        <v>2039</v>
      </c>
    </row>
    <row r="103" spans="1:20" x14ac:dyDescent="0.3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4">
        <f t="shared" si="4"/>
        <v>10.214444444444444</v>
      </c>
      <c r="G103" t="s">
        <v>19</v>
      </c>
      <c r="H103">
        <v>164</v>
      </c>
      <c r="I103" s="7">
        <f t="shared" si="5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1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49</v>
      </c>
      <c r="S103" t="s">
        <v>2034</v>
      </c>
      <c r="T103" t="s">
        <v>2042</v>
      </c>
    </row>
    <row r="104" spans="1:20" x14ac:dyDescent="0.3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4">
        <f t="shared" si="4"/>
        <v>2.8167567567567566</v>
      </c>
      <c r="G104" t="s">
        <v>19</v>
      </c>
      <c r="H104">
        <v>336</v>
      </c>
      <c r="I104" s="7">
        <f t="shared" si="5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1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64</v>
      </c>
      <c r="S104" t="s">
        <v>2036</v>
      </c>
      <c r="T104" t="s">
        <v>2045</v>
      </c>
    </row>
    <row r="105" spans="1:20" x14ac:dyDescent="0.3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4">
        <f t="shared" si="4"/>
        <v>0.24610000000000001</v>
      </c>
      <c r="G105" t="s">
        <v>13</v>
      </c>
      <c r="H105">
        <v>37</v>
      </c>
      <c r="I105" s="7">
        <f t="shared" si="5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11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49</v>
      </c>
      <c r="S105" t="s">
        <v>2034</v>
      </c>
      <c r="T105" t="s">
        <v>2042</v>
      </c>
    </row>
    <row r="106" spans="1:20" x14ac:dyDescent="0.3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4">
        <f t="shared" si="4"/>
        <v>1.4314010067114094</v>
      </c>
      <c r="G106" t="s">
        <v>19</v>
      </c>
      <c r="H106">
        <v>1917</v>
      </c>
      <c r="I106" s="7">
        <f t="shared" si="5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1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59</v>
      </c>
      <c r="S106" t="s">
        <v>2034</v>
      </c>
      <c r="T106" t="s">
        <v>2044</v>
      </c>
    </row>
    <row r="107" spans="1:20" x14ac:dyDescent="0.3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4">
        <f t="shared" si="4"/>
        <v>1.4454411764705883</v>
      </c>
      <c r="G107" t="s">
        <v>19</v>
      </c>
      <c r="H107">
        <v>95</v>
      </c>
      <c r="I107" s="7">
        <f t="shared" si="5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1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27</v>
      </c>
      <c r="S107" t="s">
        <v>2036</v>
      </c>
      <c r="T107" t="s">
        <v>2037</v>
      </c>
    </row>
    <row r="108" spans="1:20" x14ac:dyDescent="0.3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4">
        <f t="shared" si="4"/>
        <v>3.5912820512820511</v>
      </c>
      <c r="G108" t="s">
        <v>19</v>
      </c>
      <c r="H108">
        <v>147</v>
      </c>
      <c r="I108" s="7">
        <f t="shared" si="5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1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32</v>
      </c>
      <c r="S108" t="s">
        <v>2038</v>
      </c>
      <c r="T108" t="s">
        <v>2039</v>
      </c>
    </row>
    <row r="109" spans="1:20" ht="31.2" x14ac:dyDescent="0.3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4">
        <f t="shared" si="4"/>
        <v>1.8648571428571428</v>
      </c>
      <c r="G109" t="s">
        <v>19</v>
      </c>
      <c r="H109">
        <v>86</v>
      </c>
      <c r="I109" s="7">
        <f t="shared" si="5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1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32</v>
      </c>
      <c r="S109" t="s">
        <v>2038</v>
      </c>
      <c r="T109" t="s">
        <v>2039</v>
      </c>
    </row>
    <row r="110" spans="1:20" ht="31.2" x14ac:dyDescent="0.3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4">
        <f t="shared" si="4"/>
        <v>5.9526666666666666</v>
      </c>
      <c r="G110" t="s">
        <v>19</v>
      </c>
      <c r="H110">
        <v>83</v>
      </c>
      <c r="I110" s="7">
        <f t="shared" si="5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1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41</v>
      </c>
      <c r="S110" t="s">
        <v>2040</v>
      </c>
      <c r="T110" t="s">
        <v>2041</v>
      </c>
    </row>
    <row r="111" spans="1:20" x14ac:dyDescent="0.3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4">
        <f t="shared" si="4"/>
        <v>0.5921153846153846</v>
      </c>
      <c r="G111" t="s">
        <v>13</v>
      </c>
      <c r="H111">
        <v>60</v>
      </c>
      <c r="I111" s="7">
        <f t="shared" si="5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1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268</v>
      </c>
      <c r="S111" t="s">
        <v>2040</v>
      </c>
      <c r="T111" t="s">
        <v>2059</v>
      </c>
    </row>
    <row r="112" spans="1:20" ht="31.2" x14ac:dyDescent="0.3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4">
        <f t="shared" si="4"/>
        <v>0.14962780898876404</v>
      </c>
      <c r="G112" t="s">
        <v>13</v>
      </c>
      <c r="H112">
        <v>296</v>
      </c>
      <c r="I112" s="7">
        <f t="shared" si="5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1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16</v>
      </c>
      <c r="S112" t="s">
        <v>2032</v>
      </c>
      <c r="T112" t="s">
        <v>2033</v>
      </c>
    </row>
    <row r="113" spans="1:20" x14ac:dyDescent="0.3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4">
        <f t="shared" si="4"/>
        <v>1.1995602605863191</v>
      </c>
      <c r="G113" t="s">
        <v>19</v>
      </c>
      <c r="H113">
        <v>676</v>
      </c>
      <c r="I113" s="7">
        <f t="shared" si="5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1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132</v>
      </c>
      <c r="S113" t="s">
        <v>2046</v>
      </c>
      <c r="T113" t="s">
        <v>2055</v>
      </c>
    </row>
    <row r="114" spans="1:20" x14ac:dyDescent="0.3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4">
        <f t="shared" si="4"/>
        <v>2.6882978723404256</v>
      </c>
      <c r="G114" t="s">
        <v>19</v>
      </c>
      <c r="H114">
        <v>361</v>
      </c>
      <c r="I114" s="7">
        <f t="shared" si="5"/>
        <v>35</v>
      </c>
      <c r="J114" t="s">
        <v>25</v>
      </c>
      <c r="K114" t="s">
        <v>26</v>
      </c>
      <c r="L114">
        <v>1408856400</v>
      </c>
      <c r="M114">
        <v>1410152400</v>
      </c>
      <c r="N114" s="11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27</v>
      </c>
      <c r="S114" t="s">
        <v>2036</v>
      </c>
      <c r="T114" t="s">
        <v>2037</v>
      </c>
    </row>
    <row r="115" spans="1:20" x14ac:dyDescent="0.3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4">
        <f t="shared" si="4"/>
        <v>3.7687878787878786</v>
      </c>
      <c r="G115" t="s">
        <v>19</v>
      </c>
      <c r="H115">
        <v>131</v>
      </c>
      <c r="I115" s="7">
        <f t="shared" si="5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1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16</v>
      </c>
      <c r="S115" t="s">
        <v>2032</v>
      </c>
      <c r="T115" t="s">
        <v>2033</v>
      </c>
    </row>
    <row r="116" spans="1:20" x14ac:dyDescent="0.3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4">
        <f t="shared" si="4"/>
        <v>7.2715789473684209</v>
      </c>
      <c r="G116" t="s">
        <v>19</v>
      </c>
      <c r="H116">
        <v>126</v>
      </c>
      <c r="I116" s="7">
        <f t="shared" si="5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1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64</v>
      </c>
      <c r="S116" t="s">
        <v>2036</v>
      </c>
      <c r="T116" t="s">
        <v>2045</v>
      </c>
    </row>
    <row r="117" spans="1:20" x14ac:dyDescent="0.3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4">
        <f t="shared" si="4"/>
        <v>0.87211757648470301</v>
      </c>
      <c r="G117" t="s">
        <v>13</v>
      </c>
      <c r="H117">
        <v>3304</v>
      </c>
      <c r="I117" s="7">
        <f t="shared" si="5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11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118</v>
      </c>
      <c r="S117" t="s">
        <v>2046</v>
      </c>
      <c r="T117" t="s">
        <v>2052</v>
      </c>
    </row>
    <row r="118" spans="1:20" ht="31.2" x14ac:dyDescent="0.3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4">
        <f t="shared" si="4"/>
        <v>0.88</v>
      </c>
      <c r="G118" t="s">
        <v>13</v>
      </c>
      <c r="H118">
        <v>73</v>
      </c>
      <c r="I118" s="7">
        <f t="shared" si="5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1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32</v>
      </c>
      <c r="S118" t="s">
        <v>2038</v>
      </c>
      <c r="T118" t="s">
        <v>2039</v>
      </c>
    </row>
    <row r="119" spans="1:20" x14ac:dyDescent="0.3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4">
        <f t="shared" si="4"/>
        <v>1.7393877551020409</v>
      </c>
      <c r="G119" t="s">
        <v>19</v>
      </c>
      <c r="H119">
        <v>275</v>
      </c>
      <c r="I119" s="7">
        <f t="shared" si="5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1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268</v>
      </c>
      <c r="S119" t="s">
        <v>2040</v>
      </c>
      <c r="T119" t="s">
        <v>2059</v>
      </c>
    </row>
    <row r="120" spans="1:20" x14ac:dyDescent="0.3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4">
        <f t="shared" si="4"/>
        <v>1.1761111111111111</v>
      </c>
      <c r="G120" t="s">
        <v>19</v>
      </c>
      <c r="H120">
        <v>67</v>
      </c>
      <c r="I120" s="7">
        <f t="shared" si="5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1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121</v>
      </c>
      <c r="S120" t="s">
        <v>2053</v>
      </c>
      <c r="T120" t="s">
        <v>2054</v>
      </c>
    </row>
    <row r="121" spans="1:20" ht="31.2" x14ac:dyDescent="0.3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4">
        <f t="shared" si="4"/>
        <v>2.1496</v>
      </c>
      <c r="G121" t="s">
        <v>19</v>
      </c>
      <c r="H121">
        <v>154</v>
      </c>
      <c r="I121" s="7">
        <f t="shared" si="5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1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41</v>
      </c>
      <c r="S121" t="s">
        <v>2040</v>
      </c>
      <c r="T121" t="s">
        <v>2041</v>
      </c>
    </row>
    <row r="122" spans="1:20" x14ac:dyDescent="0.3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4">
        <f t="shared" si="4"/>
        <v>1.4949667110519307</v>
      </c>
      <c r="G122" t="s">
        <v>19</v>
      </c>
      <c r="H122">
        <v>1782</v>
      </c>
      <c r="I122" s="7">
        <f t="shared" si="5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1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291</v>
      </c>
      <c r="S122" t="s">
        <v>2049</v>
      </c>
      <c r="T122" t="s">
        <v>2060</v>
      </c>
    </row>
    <row r="123" spans="1:20" x14ac:dyDescent="0.3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4">
        <f t="shared" si="4"/>
        <v>2.1933995584988963</v>
      </c>
      <c r="G123" t="s">
        <v>19</v>
      </c>
      <c r="H123">
        <v>903</v>
      </c>
      <c r="I123" s="7">
        <f t="shared" si="5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1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88</v>
      </c>
      <c r="S123" t="s">
        <v>2049</v>
      </c>
      <c r="T123" t="s">
        <v>2050</v>
      </c>
    </row>
    <row r="124" spans="1:20" x14ac:dyDescent="0.3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4">
        <f t="shared" si="4"/>
        <v>0.64367690058479532</v>
      </c>
      <c r="G124" t="s">
        <v>13</v>
      </c>
      <c r="H124">
        <v>3387</v>
      </c>
      <c r="I124" s="7">
        <f t="shared" si="5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1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118</v>
      </c>
      <c r="S124" t="s">
        <v>2046</v>
      </c>
      <c r="T124" t="s">
        <v>2052</v>
      </c>
    </row>
    <row r="125" spans="1:20" x14ac:dyDescent="0.3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4">
        <f t="shared" si="4"/>
        <v>0.18622397298818233</v>
      </c>
      <c r="G125" t="s">
        <v>13</v>
      </c>
      <c r="H125">
        <v>662</v>
      </c>
      <c r="I125" s="7">
        <f t="shared" si="5"/>
        <v>49.987915407854985</v>
      </c>
      <c r="J125" t="s">
        <v>14</v>
      </c>
      <c r="K125" t="s">
        <v>15</v>
      </c>
      <c r="L125">
        <v>1448344800</v>
      </c>
      <c r="M125">
        <v>1448604000</v>
      </c>
      <c r="N125" s="11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32</v>
      </c>
      <c r="S125" t="s">
        <v>2038</v>
      </c>
      <c r="T125" t="s">
        <v>2039</v>
      </c>
    </row>
    <row r="126" spans="1:20" x14ac:dyDescent="0.3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4">
        <f t="shared" si="4"/>
        <v>3.6776923076923076</v>
      </c>
      <c r="G126" t="s">
        <v>19</v>
      </c>
      <c r="H126">
        <v>94</v>
      </c>
      <c r="I126" s="7">
        <f t="shared" si="5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11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121</v>
      </c>
      <c r="S126" t="s">
        <v>2053</v>
      </c>
      <c r="T126" t="s">
        <v>2054</v>
      </c>
    </row>
    <row r="127" spans="1:20" x14ac:dyDescent="0.3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4">
        <f t="shared" si="4"/>
        <v>1.5990566037735849</v>
      </c>
      <c r="G127" t="s">
        <v>19</v>
      </c>
      <c r="H127">
        <v>180</v>
      </c>
      <c r="I127" s="7">
        <f t="shared" si="5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1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32</v>
      </c>
      <c r="S127" t="s">
        <v>2038</v>
      </c>
      <c r="T127" t="s">
        <v>2039</v>
      </c>
    </row>
    <row r="128" spans="1:20" x14ac:dyDescent="0.3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4">
        <f t="shared" si="4"/>
        <v>0.38633185349611543</v>
      </c>
      <c r="G128" t="s">
        <v>13</v>
      </c>
      <c r="H128">
        <v>774</v>
      </c>
      <c r="I128" s="7">
        <f t="shared" si="5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1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32</v>
      </c>
      <c r="S128" t="s">
        <v>2038</v>
      </c>
      <c r="T128" t="s">
        <v>2039</v>
      </c>
    </row>
    <row r="129" spans="1:20" x14ac:dyDescent="0.3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4">
        <f t="shared" si="4"/>
        <v>0.51421511627906979</v>
      </c>
      <c r="G129" t="s">
        <v>13</v>
      </c>
      <c r="H129">
        <v>672</v>
      </c>
      <c r="I129" s="7">
        <f t="shared" si="5"/>
        <v>78.96875</v>
      </c>
      <c r="J129" t="s">
        <v>14</v>
      </c>
      <c r="K129" t="s">
        <v>15</v>
      </c>
      <c r="L129">
        <v>1273640400</v>
      </c>
      <c r="M129">
        <v>1273899600</v>
      </c>
      <c r="N129" s="11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32</v>
      </c>
      <c r="S129" t="s">
        <v>2038</v>
      </c>
      <c r="T129" t="s">
        <v>2039</v>
      </c>
    </row>
    <row r="130" spans="1:20" x14ac:dyDescent="0.3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4">
        <f t="shared" si="4"/>
        <v>0.60334277620396604</v>
      </c>
      <c r="G130" t="s">
        <v>73</v>
      </c>
      <c r="H130">
        <v>532</v>
      </c>
      <c r="I130" s="7">
        <f t="shared" si="5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1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22</v>
      </c>
      <c r="S130" t="s">
        <v>2034</v>
      </c>
      <c r="T130" t="s">
        <v>2035</v>
      </c>
    </row>
    <row r="131" spans="1:20" x14ac:dyDescent="0.3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73</v>
      </c>
      <c r="H131">
        <v>55</v>
      </c>
      <c r="I131" s="7">
        <f t="shared" ref="I131:I194" si="9">IFERROR(E131/H131,"0")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16</v>
      </c>
      <c r="S131" t="s">
        <v>2032</v>
      </c>
      <c r="T131" t="s">
        <v>2033</v>
      </c>
    </row>
    <row r="132" spans="1:20" x14ac:dyDescent="0.3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4">
        <f t="shared" si="8"/>
        <v>1.5546875</v>
      </c>
      <c r="G132" t="s">
        <v>19</v>
      </c>
      <c r="H132">
        <v>533</v>
      </c>
      <c r="I132" s="7">
        <f t="shared" si="9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11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52</v>
      </c>
      <c r="S132" t="s">
        <v>2040</v>
      </c>
      <c r="T132" t="s">
        <v>2043</v>
      </c>
    </row>
    <row r="133" spans="1:20" ht="31.2" x14ac:dyDescent="0.3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4">
        <f t="shared" si="8"/>
        <v>1.0085974499089254</v>
      </c>
      <c r="G133" t="s">
        <v>19</v>
      </c>
      <c r="H133">
        <v>2443</v>
      </c>
      <c r="I133" s="7">
        <f t="shared" si="9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11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27</v>
      </c>
      <c r="S133" t="s">
        <v>2036</v>
      </c>
      <c r="T133" t="s">
        <v>2037</v>
      </c>
    </row>
    <row r="134" spans="1:20" x14ac:dyDescent="0.3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4">
        <f t="shared" si="8"/>
        <v>1.1618181818181819</v>
      </c>
      <c r="G134" t="s">
        <v>19</v>
      </c>
      <c r="H134">
        <v>89</v>
      </c>
      <c r="I134" s="7">
        <f t="shared" si="9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1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32</v>
      </c>
      <c r="S134" t="s">
        <v>2038</v>
      </c>
      <c r="T134" t="s">
        <v>2039</v>
      </c>
    </row>
    <row r="135" spans="1:20" x14ac:dyDescent="0.3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4">
        <f t="shared" si="8"/>
        <v>3.1077777777777778</v>
      </c>
      <c r="G135" t="s">
        <v>19</v>
      </c>
      <c r="H135">
        <v>159</v>
      </c>
      <c r="I135" s="7">
        <f t="shared" si="9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1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318</v>
      </c>
      <c r="S135" t="s">
        <v>2034</v>
      </c>
      <c r="T135" t="s">
        <v>2061</v>
      </c>
    </row>
    <row r="136" spans="1:20" x14ac:dyDescent="0.3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4">
        <f t="shared" si="8"/>
        <v>0.89736683417085428</v>
      </c>
      <c r="G136" t="s">
        <v>13</v>
      </c>
      <c r="H136">
        <v>940</v>
      </c>
      <c r="I136" s="7">
        <f t="shared" si="9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11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41</v>
      </c>
      <c r="S136" t="s">
        <v>2040</v>
      </c>
      <c r="T136" t="s">
        <v>2041</v>
      </c>
    </row>
    <row r="137" spans="1:20" x14ac:dyDescent="0.3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4">
        <f t="shared" si="8"/>
        <v>0.71272727272727276</v>
      </c>
      <c r="G137" t="s">
        <v>13</v>
      </c>
      <c r="H137">
        <v>117</v>
      </c>
      <c r="I137" s="7">
        <f t="shared" si="9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1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32</v>
      </c>
      <c r="S137" t="s">
        <v>2038</v>
      </c>
      <c r="T137" t="s">
        <v>2039</v>
      </c>
    </row>
    <row r="138" spans="1:20" ht="31.2" x14ac:dyDescent="0.3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4">
        <f t="shared" si="8"/>
        <v>3.2862318840579711E-2</v>
      </c>
      <c r="G138" t="s">
        <v>73</v>
      </c>
      <c r="H138">
        <v>58</v>
      </c>
      <c r="I138" s="7">
        <f t="shared" si="9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1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52</v>
      </c>
      <c r="S138" t="s">
        <v>2040</v>
      </c>
      <c r="T138" t="s">
        <v>2043</v>
      </c>
    </row>
    <row r="139" spans="1:20" x14ac:dyDescent="0.3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4">
        <f t="shared" si="8"/>
        <v>2.617777777777778</v>
      </c>
      <c r="G139" t="s">
        <v>19</v>
      </c>
      <c r="H139">
        <v>50</v>
      </c>
      <c r="I139" s="7">
        <f t="shared" si="9"/>
        <v>94.24</v>
      </c>
      <c r="J139" t="s">
        <v>20</v>
      </c>
      <c r="K139" t="s">
        <v>21</v>
      </c>
      <c r="L139">
        <v>1286341200</v>
      </c>
      <c r="M139">
        <v>1286859600</v>
      </c>
      <c r="N139" s="11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67</v>
      </c>
      <c r="S139" t="s">
        <v>2046</v>
      </c>
      <c r="T139" t="s">
        <v>2047</v>
      </c>
    </row>
    <row r="140" spans="1:20" ht="31.2" x14ac:dyDescent="0.3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4">
        <f t="shared" si="8"/>
        <v>0.96</v>
      </c>
      <c r="G140" t="s">
        <v>13</v>
      </c>
      <c r="H140">
        <v>115</v>
      </c>
      <c r="I140" s="7">
        <f t="shared" si="9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1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291</v>
      </c>
      <c r="S140" t="s">
        <v>2049</v>
      </c>
      <c r="T140" t="s">
        <v>2060</v>
      </c>
    </row>
    <row r="141" spans="1:20" x14ac:dyDescent="0.3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4">
        <f t="shared" si="8"/>
        <v>0.20896851248642778</v>
      </c>
      <c r="G141" t="s">
        <v>13</v>
      </c>
      <c r="H141">
        <v>326</v>
      </c>
      <c r="I141" s="7">
        <f t="shared" si="9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1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64</v>
      </c>
      <c r="S141" t="s">
        <v>2036</v>
      </c>
      <c r="T141" t="s">
        <v>2045</v>
      </c>
    </row>
    <row r="142" spans="1:20" ht="31.2" x14ac:dyDescent="0.3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4">
        <f t="shared" si="8"/>
        <v>2.2316363636363636</v>
      </c>
      <c r="G142" t="s">
        <v>19</v>
      </c>
      <c r="H142">
        <v>186</v>
      </c>
      <c r="I142" s="7">
        <f t="shared" si="9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1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41</v>
      </c>
      <c r="S142" t="s">
        <v>2040</v>
      </c>
      <c r="T142" t="s">
        <v>2041</v>
      </c>
    </row>
    <row r="143" spans="1:20" x14ac:dyDescent="0.3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4">
        <f t="shared" si="8"/>
        <v>1.0159097978227061</v>
      </c>
      <c r="G143" t="s">
        <v>19</v>
      </c>
      <c r="H143">
        <v>1071</v>
      </c>
      <c r="I143" s="7">
        <f t="shared" si="9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1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27</v>
      </c>
      <c r="S143" t="s">
        <v>2036</v>
      </c>
      <c r="T143" t="s">
        <v>2037</v>
      </c>
    </row>
    <row r="144" spans="1:20" ht="31.2" x14ac:dyDescent="0.3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4">
        <f t="shared" si="8"/>
        <v>2.3003999999999998</v>
      </c>
      <c r="G144" t="s">
        <v>19</v>
      </c>
      <c r="H144">
        <v>117</v>
      </c>
      <c r="I144" s="7">
        <f t="shared" si="9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1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27</v>
      </c>
      <c r="S144" t="s">
        <v>2036</v>
      </c>
      <c r="T144" t="s">
        <v>2037</v>
      </c>
    </row>
    <row r="145" spans="1:20" x14ac:dyDescent="0.3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4">
        <f t="shared" si="8"/>
        <v>1.355925925925926</v>
      </c>
      <c r="G145" t="s">
        <v>19</v>
      </c>
      <c r="H145">
        <v>70</v>
      </c>
      <c r="I145" s="7">
        <f t="shared" si="9"/>
        <v>104.6</v>
      </c>
      <c r="J145" t="s">
        <v>20</v>
      </c>
      <c r="K145" t="s">
        <v>21</v>
      </c>
      <c r="L145">
        <v>1277701200</v>
      </c>
      <c r="M145">
        <v>1279429200</v>
      </c>
      <c r="N145" s="11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59</v>
      </c>
      <c r="S145" t="s">
        <v>2034</v>
      </c>
      <c r="T145" t="s">
        <v>2044</v>
      </c>
    </row>
    <row r="146" spans="1:20" x14ac:dyDescent="0.3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4">
        <f t="shared" si="8"/>
        <v>1.2909999999999999</v>
      </c>
      <c r="G146" t="s">
        <v>19</v>
      </c>
      <c r="H146">
        <v>135</v>
      </c>
      <c r="I146" s="7">
        <f t="shared" si="9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1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32</v>
      </c>
      <c r="S146" t="s">
        <v>2038</v>
      </c>
      <c r="T146" t="s">
        <v>2039</v>
      </c>
    </row>
    <row r="147" spans="1:20" x14ac:dyDescent="0.3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4">
        <f t="shared" si="8"/>
        <v>2.3651200000000001</v>
      </c>
      <c r="G147" t="s">
        <v>19</v>
      </c>
      <c r="H147">
        <v>768</v>
      </c>
      <c r="I147" s="7">
        <f t="shared" si="9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11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64</v>
      </c>
      <c r="S147" t="s">
        <v>2036</v>
      </c>
      <c r="T147" t="s">
        <v>2045</v>
      </c>
    </row>
    <row r="148" spans="1:20" ht="31.2" x14ac:dyDescent="0.3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4">
        <f t="shared" si="8"/>
        <v>0.17249999999999999</v>
      </c>
      <c r="G148" t="s">
        <v>73</v>
      </c>
      <c r="H148">
        <v>51</v>
      </c>
      <c r="I148" s="7">
        <f t="shared" si="9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1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32</v>
      </c>
      <c r="S148" t="s">
        <v>2038</v>
      </c>
      <c r="T148" t="s">
        <v>2039</v>
      </c>
    </row>
    <row r="149" spans="1:20" ht="31.2" x14ac:dyDescent="0.3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4">
        <f t="shared" si="8"/>
        <v>1.1249397590361445</v>
      </c>
      <c r="G149" t="s">
        <v>19</v>
      </c>
      <c r="H149">
        <v>199</v>
      </c>
      <c r="I149" s="7">
        <f t="shared" si="9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1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32</v>
      </c>
      <c r="S149" t="s">
        <v>2038</v>
      </c>
      <c r="T149" t="s">
        <v>2039</v>
      </c>
    </row>
    <row r="150" spans="1:20" x14ac:dyDescent="0.3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4">
        <f t="shared" si="8"/>
        <v>1.2102150537634409</v>
      </c>
      <c r="G150" t="s">
        <v>19</v>
      </c>
      <c r="H150">
        <v>107</v>
      </c>
      <c r="I150" s="7">
        <f t="shared" si="9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1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64</v>
      </c>
      <c r="S150" t="s">
        <v>2036</v>
      </c>
      <c r="T150" t="s">
        <v>2045</v>
      </c>
    </row>
    <row r="151" spans="1:20" x14ac:dyDescent="0.3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4">
        <f t="shared" si="8"/>
        <v>2.1987096774193549</v>
      </c>
      <c r="G151" t="s">
        <v>19</v>
      </c>
      <c r="H151">
        <v>195</v>
      </c>
      <c r="I151" s="7">
        <f t="shared" si="9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1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59</v>
      </c>
      <c r="S151" t="s">
        <v>2034</v>
      </c>
      <c r="T151" t="s">
        <v>2044</v>
      </c>
    </row>
    <row r="152" spans="1:20" x14ac:dyDescent="0.3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4">
        <f t="shared" si="8"/>
        <v>0.01</v>
      </c>
      <c r="G152" t="s">
        <v>13</v>
      </c>
      <c r="H152">
        <v>1</v>
      </c>
      <c r="I152" s="7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11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22</v>
      </c>
      <c r="S152" t="s">
        <v>2034</v>
      </c>
      <c r="T152" t="s">
        <v>2035</v>
      </c>
    </row>
    <row r="153" spans="1:20" x14ac:dyDescent="0.3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4">
        <f t="shared" si="8"/>
        <v>0.64166909620991253</v>
      </c>
      <c r="G153" t="s">
        <v>13</v>
      </c>
      <c r="H153">
        <v>1467</v>
      </c>
      <c r="I153" s="7">
        <f t="shared" si="9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1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49</v>
      </c>
      <c r="S153" t="s">
        <v>2034</v>
      </c>
      <c r="T153" t="s">
        <v>2042</v>
      </c>
    </row>
    <row r="154" spans="1:20" x14ac:dyDescent="0.3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4">
        <f t="shared" si="8"/>
        <v>4.2306746987951804</v>
      </c>
      <c r="G154" t="s">
        <v>19</v>
      </c>
      <c r="H154">
        <v>3376</v>
      </c>
      <c r="I154" s="7">
        <f t="shared" si="9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1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59</v>
      </c>
      <c r="S154" t="s">
        <v>2034</v>
      </c>
      <c r="T154" t="s">
        <v>2044</v>
      </c>
    </row>
    <row r="155" spans="1:20" x14ac:dyDescent="0.3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4">
        <f t="shared" si="8"/>
        <v>0.92984160506863778</v>
      </c>
      <c r="G155" t="s">
        <v>13</v>
      </c>
      <c r="H155">
        <v>5681</v>
      </c>
      <c r="I155" s="7">
        <f t="shared" si="9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1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32</v>
      </c>
      <c r="S155" t="s">
        <v>2038</v>
      </c>
      <c r="T155" t="s">
        <v>2039</v>
      </c>
    </row>
    <row r="156" spans="1:20" x14ac:dyDescent="0.3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4">
        <f t="shared" si="8"/>
        <v>0.58756567425569173</v>
      </c>
      <c r="G156" t="s">
        <v>13</v>
      </c>
      <c r="H156">
        <v>1059</v>
      </c>
      <c r="I156" s="7">
        <f t="shared" si="9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1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59</v>
      </c>
      <c r="S156" t="s">
        <v>2034</v>
      </c>
      <c r="T156" t="s">
        <v>2044</v>
      </c>
    </row>
    <row r="157" spans="1:20" x14ac:dyDescent="0.3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4">
        <f t="shared" si="8"/>
        <v>0.65022222222222226</v>
      </c>
      <c r="G157" t="s">
        <v>13</v>
      </c>
      <c r="H157">
        <v>1194</v>
      </c>
      <c r="I157" s="7">
        <f t="shared" si="9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1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32</v>
      </c>
      <c r="S157" t="s">
        <v>2038</v>
      </c>
      <c r="T157" t="s">
        <v>2039</v>
      </c>
    </row>
    <row r="158" spans="1:20" x14ac:dyDescent="0.3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4">
        <f t="shared" si="8"/>
        <v>0.73939560439560437</v>
      </c>
      <c r="G158" t="s">
        <v>73</v>
      </c>
      <c r="H158">
        <v>379</v>
      </c>
      <c r="I158" s="7">
        <f t="shared" si="9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11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22</v>
      </c>
      <c r="S158" t="s">
        <v>2034</v>
      </c>
      <c r="T158" t="s">
        <v>2035</v>
      </c>
    </row>
    <row r="159" spans="1:20" x14ac:dyDescent="0.3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4">
        <f t="shared" si="8"/>
        <v>0.52666666666666662</v>
      </c>
      <c r="G159" t="s">
        <v>13</v>
      </c>
      <c r="H159">
        <v>30</v>
      </c>
      <c r="I159" s="7">
        <f t="shared" si="9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11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121</v>
      </c>
      <c r="S159" t="s">
        <v>2053</v>
      </c>
      <c r="T159" t="s">
        <v>2054</v>
      </c>
    </row>
    <row r="160" spans="1:20" x14ac:dyDescent="0.3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4">
        <f t="shared" si="8"/>
        <v>2.2095238095238097</v>
      </c>
      <c r="G160" t="s">
        <v>19</v>
      </c>
      <c r="H160">
        <v>41</v>
      </c>
      <c r="I160" s="7">
        <f t="shared" si="9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1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22</v>
      </c>
      <c r="S160" t="s">
        <v>2034</v>
      </c>
      <c r="T160" t="s">
        <v>2035</v>
      </c>
    </row>
    <row r="161" spans="1:20" x14ac:dyDescent="0.3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4">
        <f t="shared" si="8"/>
        <v>1.0001150627615063</v>
      </c>
      <c r="G161" t="s">
        <v>19</v>
      </c>
      <c r="H161">
        <v>1821</v>
      </c>
      <c r="I161" s="7">
        <f t="shared" si="9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1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32</v>
      </c>
      <c r="S161" t="s">
        <v>2038</v>
      </c>
      <c r="T161" t="s">
        <v>2039</v>
      </c>
    </row>
    <row r="162" spans="1:20" x14ac:dyDescent="0.3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4">
        <f t="shared" si="8"/>
        <v>1.6231249999999999</v>
      </c>
      <c r="G162" t="s">
        <v>19</v>
      </c>
      <c r="H162">
        <v>164</v>
      </c>
      <c r="I162" s="7">
        <f t="shared" si="9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1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64</v>
      </c>
      <c r="S162" t="s">
        <v>2036</v>
      </c>
      <c r="T162" t="s">
        <v>2045</v>
      </c>
    </row>
    <row r="163" spans="1:20" ht="31.2" x14ac:dyDescent="0.3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4">
        <f t="shared" si="8"/>
        <v>0.78181818181818186</v>
      </c>
      <c r="G163" t="s">
        <v>13</v>
      </c>
      <c r="H163">
        <v>75</v>
      </c>
      <c r="I163" s="7">
        <f t="shared" si="9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1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27</v>
      </c>
      <c r="S163" t="s">
        <v>2036</v>
      </c>
      <c r="T163" t="s">
        <v>2037</v>
      </c>
    </row>
    <row r="164" spans="1:20" ht="31.2" x14ac:dyDescent="0.3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4">
        <f t="shared" si="8"/>
        <v>1.4973770491803278</v>
      </c>
      <c r="G164" t="s">
        <v>19</v>
      </c>
      <c r="H164">
        <v>157</v>
      </c>
      <c r="I164" s="7">
        <f t="shared" si="9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11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22</v>
      </c>
      <c r="S164" t="s">
        <v>2034</v>
      </c>
      <c r="T164" t="s">
        <v>2035</v>
      </c>
    </row>
    <row r="165" spans="1:20" x14ac:dyDescent="0.3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4">
        <f t="shared" si="8"/>
        <v>2.5325714285714285</v>
      </c>
      <c r="G165" t="s">
        <v>19</v>
      </c>
      <c r="H165">
        <v>246</v>
      </c>
      <c r="I165" s="7">
        <f t="shared" si="9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1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121</v>
      </c>
      <c r="S165" t="s">
        <v>2053</v>
      </c>
      <c r="T165" t="s">
        <v>2054</v>
      </c>
    </row>
    <row r="166" spans="1:20" x14ac:dyDescent="0.3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4">
        <f t="shared" si="8"/>
        <v>1.0016943521594683</v>
      </c>
      <c r="G166" t="s">
        <v>19</v>
      </c>
      <c r="H166">
        <v>1396</v>
      </c>
      <c r="I166" s="7">
        <f t="shared" si="9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1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32</v>
      </c>
      <c r="S166" t="s">
        <v>2038</v>
      </c>
      <c r="T166" t="s">
        <v>2039</v>
      </c>
    </row>
    <row r="167" spans="1:20" x14ac:dyDescent="0.3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4">
        <f t="shared" si="8"/>
        <v>1.2199004424778761</v>
      </c>
      <c r="G167" t="s">
        <v>19</v>
      </c>
      <c r="H167">
        <v>2506</v>
      </c>
      <c r="I167" s="7">
        <f t="shared" si="9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1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27</v>
      </c>
      <c r="S167" t="s">
        <v>2036</v>
      </c>
      <c r="T167" t="s">
        <v>2037</v>
      </c>
    </row>
    <row r="168" spans="1:20" x14ac:dyDescent="0.3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4">
        <f t="shared" si="8"/>
        <v>1.3713265306122449</v>
      </c>
      <c r="G168" t="s">
        <v>19</v>
      </c>
      <c r="H168">
        <v>244</v>
      </c>
      <c r="I168" s="7">
        <f t="shared" si="9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1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121</v>
      </c>
      <c r="S168" t="s">
        <v>2053</v>
      </c>
      <c r="T168" t="s">
        <v>2054</v>
      </c>
    </row>
    <row r="169" spans="1:20" x14ac:dyDescent="0.3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4">
        <f t="shared" si="8"/>
        <v>4.155384615384615</v>
      </c>
      <c r="G169" t="s">
        <v>19</v>
      </c>
      <c r="H169">
        <v>146</v>
      </c>
      <c r="I169" s="7">
        <f t="shared" si="9"/>
        <v>74</v>
      </c>
      <c r="J169" t="s">
        <v>25</v>
      </c>
      <c r="K169" t="s">
        <v>26</v>
      </c>
      <c r="L169">
        <v>1370840400</v>
      </c>
      <c r="M169">
        <v>1371704400</v>
      </c>
      <c r="N169" s="11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32</v>
      </c>
      <c r="S169" t="s">
        <v>2038</v>
      </c>
      <c r="T169" t="s">
        <v>2039</v>
      </c>
    </row>
    <row r="170" spans="1:20" x14ac:dyDescent="0.3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4">
        <f t="shared" si="8"/>
        <v>0.3130913348946136</v>
      </c>
      <c r="G170" t="s">
        <v>13</v>
      </c>
      <c r="H170">
        <v>955</v>
      </c>
      <c r="I170" s="7">
        <f t="shared" si="9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11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59</v>
      </c>
      <c r="S170" t="s">
        <v>2034</v>
      </c>
      <c r="T170" t="s">
        <v>2044</v>
      </c>
    </row>
    <row r="171" spans="1:20" x14ac:dyDescent="0.3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4">
        <f t="shared" si="8"/>
        <v>4.240815450643777</v>
      </c>
      <c r="G171" t="s">
        <v>19</v>
      </c>
      <c r="H171">
        <v>1267</v>
      </c>
      <c r="I171" s="7">
        <f t="shared" si="9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1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99</v>
      </c>
      <c r="S171" t="s">
        <v>2040</v>
      </c>
      <c r="T171" t="s">
        <v>2051</v>
      </c>
    </row>
    <row r="172" spans="1:20" x14ac:dyDescent="0.3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4">
        <f t="shared" si="8"/>
        <v>2.9388623072833599E-2</v>
      </c>
      <c r="G172" t="s">
        <v>13</v>
      </c>
      <c r="H172">
        <v>67</v>
      </c>
      <c r="I172" s="7">
        <f t="shared" si="9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1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59</v>
      </c>
      <c r="S172" t="s">
        <v>2034</v>
      </c>
      <c r="T172" t="s">
        <v>2044</v>
      </c>
    </row>
    <row r="173" spans="1:20" ht="31.2" x14ac:dyDescent="0.3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4">
        <f t="shared" si="8"/>
        <v>0.1063265306122449</v>
      </c>
      <c r="G173" t="s">
        <v>13</v>
      </c>
      <c r="H173">
        <v>5</v>
      </c>
      <c r="I173" s="7">
        <f t="shared" si="9"/>
        <v>104.2</v>
      </c>
      <c r="J173" t="s">
        <v>20</v>
      </c>
      <c r="K173" t="s">
        <v>21</v>
      </c>
      <c r="L173">
        <v>1395291600</v>
      </c>
      <c r="M173">
        <v>1397192400</v>
      </c>
      <c r="N173" s="11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205</v>
      </c>
      <c r="S173" t="s">
        <v>2046</v>
      </c>
      <c r="T173" t="s">
        <v>2058</v>
      </c>
    </row>
    <row r="174" spans="1:20" x14ac:dyDescent="0.3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4">
        <f t="shared" si="8"/>
        <v>0.82874999999999999</v>
      </c>
      <c r="G174" t="s">
        <v>13</v>
      </c>
      <c r="H174">
        <v>26</v>
      </c>
      <c r="I174" s="7">
        <f t="shared" si="9"/>
        <v>25.5</v>
      </c>
      <c r="J174" t="s">
        <v>20</v>
      </c>
      <c r="K174" t="s">
        <v>21</v>
      </c>
      <c r="L174">
        <v>1405746000</v>
      </c>
      <c r="M174">
        <v>1407042000</v>
      </c>
      <c r="N174" s="11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41</v>
      </c>
      <c r="S174" t="s">
        <v>2040</v>
      </c>
      <c r="T174" t="s">
        <v>2041</v>
      </c>
    </row>
    <row r="175" spans="1:20" ht="31.2" x14ac:dyDescent="0.3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4">
        <f t="shared" si="8"/>
        <v>1.6301447776628748</v>
      </c>
      <c r="G175" t="s">
        <v>19</v>
      </c>
      <c r="H175">
        <v>1561</v>
      </c>
      <c r="I175" s="7">
        <f t="shared" si="9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1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32</v>
      </c>
      <c r="S175" t="s">
        <v>2038</v>
      </c>
      <c r="T175" t="s">
        <v>2039</v>
      </c>
    </row>
    <row r="176" spans="1:20" x14ac:dyDescent="0.3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4">
        <f t="shared" si="8"/>
        <v>8.9466666666666672</v>
      </c>
      <c r="G176" t="s">
        <v>19</v>
      </c>
      <c r="H176">
        <v>48</v>
      </c>
      <c r="I176" s="7">
        <f t="shared" si="9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1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64</v>
      </c>
      <c r="S176" t="s">
        <v>2036</v>
      </c>
      <c r="T176" t="s">
        <v>2045</v>
      </c>
    </row>
    <row r="177" spans="1:20" x14ac:dyDescent="0.3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4">
        <f t="shared" si="8"/>
        <v>0.26191501103752757</v>
      </c>
      <c r="G177" t="s">
        <v>13</v>
      </c>
      <c r="H177">
        <v>1130</v>
      </c>
      <c r="I177" s="7">
        <f t="shared" si="9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1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32</v>
      </c>
      <c r="S177" t="s">
        <v>2038</v>
      </c>
      <c r="T177" t="s">
        <v>2039</v>
      </c>
    </row>
    <row r="178" spans="1:20" ht="31.2" x14ac:dyDescent="0.3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4">
        <f t="shared" si="8"/>
        <v>0.74834782608695649</v>
      </c>
      <c r="G178" t="s">
        <v>13</v>
      </c>
      <c r="H178">
        <v>782</v>
      </c>
      <c r="I178" s="7">
        <f t="shared" si="9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1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32</v>
      </c>
      <c r="S178" t="s">
        <v>2038</v>
      </c>
      <c r="T178" t="s">
        <v>2039</v>
      </c>
    </row>
    <row r="179" spans="1:20" x14ac:dyDescent="0.3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4">
        <f t="shared" si="8"/>
        <v>4.1647680412371137</v>
      </c>
      <c r="G179" t="s">
        <v>19</v>
      </c>
      <c r="H179">
        <v>2739</v>
      </c>
      <c r="I179" s="7">
        <f t="shared" si="9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1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32</v>
      </c>
      <c r="S179" t="s">
        <v>2038</v>
      </c>
      <c r="T179" t="s">
        <v>2039</v>
      </c>
    </row>
    <row r="180" spans="1:20" x14ac:dyDescent="0.3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4">
        <f t="shared" si="8"/>
        <v>0.96208333333333329</v>
      </c>
      <c r="G180" t="s">
        <v>13</v>
      </c>
      <c r="H180">
        <v>210</v>
      </c>
      <c r="I180" s="7">
        <f t="shared" si="9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1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16</v>
      </c>
      <c r="S180" t="s">
        <v>2032</v>
      </c>
      <c r="T180" t="s">
        <v>2033</v>
      </c>
    </row>
    <row r="181" spans="1:20" ht="31.2" x14ac:dyDescent="0.3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4">
        <f t="shared" si="8"/>
        <v>3.5771910112359548</v>
      </c>
      <c r="G181" t="s">
        <v>19</v>
      </c>
      <c r="H181">
        <v>3537</v>
      </c>
      <c r="I181" s="7">
        <f t="shared" si="9"/>
        <v>45.005654509471306</v>
      </c>
      <c r="J181" t="s">
        <v>14</v>
      </c>
      <c r="K181" t="s">
        <v>15</v>
      </c>
      <c r="L181">
        <v>1363496400</v>
      </c>
      <c r="M181">
        <v>1363582800</v>
      </c>
      <c r="N181" s="11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32</v>
      </c>
      <c r="S181" t="s">
        <v>2038</v>
      </c>
      <c r="T181" t="s">
        <v>2039</v>
      </c>
    </row>
    <row r="182" spans="1:20" x14ac:dyDescent="0.3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4">
        <f t="shared" si="8"/>
        <v>3.0845714285714285</v>
      </c>
      <c r="G182" t="s">
        <v>19</v>
      </c>
      <c r="H182">
        <v>2107</v>
      </c>
      <c r="I182" s="7">
        <f t="shared" si="9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11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64</v>
      </c>
      <c r="S182" t="s">
        <v>2036</v>
      </c>
      <c r="T182" t="s">
        <v>2045</v>
      </c>
    </row>
    <row r="183" spans="1:20" x14ac:dyDescent="0.3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4">
        <f t="shared" si="8"/>
        <v>0.61802325581395345</v>
      </c>
      <c r="G183" t="s">
        <v>13</v>
      </c>
      <c r="H183">
        <v>136</v>
      </c>
      <c r="I183" s="7">
        <f t="shared" si="9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1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27</v>
      </c>
      <c r="S183" t="s">
        <v>2036</v>
      </c>
      <c r="T183" t="s">
        <v>2037</v>
      </c>
    </row>
    <row r="184" spans="1:20" ht="31.2" x14ac:dyDescent="0.3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4">
        <f t="shared" si="8"/>
        <v>7.2232472324723247</v>
      </c>
      <c r="G184" t="s">
        <v>19</v>
      </c>
      <c r="H184">
        <v>3318</v>
      </c>
      <c r="I184" s="7">
        <f t="shared" si="9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11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32</v>
      </c>
      <c r="S184" t="s">
        <v>2038</v>
      </c>
      <c r="T184" t="s">
        <v>2039</v>
      </c>
    </row>
    <row r="185" spans="1:20" ht="31.2" x14ac:dyDescent="0.3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4">
        <f t="shared" si="8"/>
        <v>0.69117647058823528</v>
      </c>
      <c r="G185" t="s">
        <v>13</v>
      </c>
      <c r="H185">
        <v>86</v>
      </c>
      <c r="I185" s="7">
        <f t="shared" si="9"/>
        <v>40.988372093023258</v>
      </c>
      <c r="J185" t="s">
        <v>14</v>
      </c>
      <c r="K185" t="s">
        <v>15</v>
      </c>
      <c r="L185">
        <v>1284008400</v>
      </c>
      <c r="M185">
        <v>1285131600</v>
      </c>
      <c r="N185" s="11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22</v>
      </c>
      <c r="S185" t="s">
        <v>2034</v>
      </c>
      <c r="T185" t="s">
        <v>2035</v>
      </c>
    </row>
    <row r="186" spans="1:20" x14ac:dyDescent="0.3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4">
        <f t="shared" si="8"/>
        <v>2.9305555555555554</v>
      </c>
      <c r="G186" t="s">
        <v>19</v>
      </c>
      <c r="H186">
        <v>340</v>
      </c>
      <c r="I186" s="7">
        <f t="shared" si="9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1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32</v>
      </c>
      <c r="S186" t="s">
        <v>2038</v>
      </c>
      <c r="T186" t="s">
        <v>2039</v>
      </c>
    </row>
    <row r="187" spans="1:20" x14ac:dyDescent="0.3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4">
        <f t="shared" si="8"/>
        <v>0.71799999999999997</v>
      </c>
      <c r="G187" t="s">
        <v>13</v>
      </c>
      <c r="H187">
        <v>19</v>
      </c>
      <c r="I187" s="7">
        <f t="shared" si="9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1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268</v>
      </c>
      <c r="S187" t="s">
        <v>2040</v>
      </c>
      <c r="T187" t="s">
        <v>2059</v>
      </c>
    </row>
    <row r="188" spans="1:20" x14ac:dyDescent="0.3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4">
        <f t="shared" si="8"/>
        <v>0.31934684684684683</v>
      </c>
      <c r="G188" t="s">
        <v>13</v>
      </c>
      <c r="H188">
        <v>886</v>
      </c>
      <c r="I188" s="7">
        <f t="shared" si="9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1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32</v>
      </c>
      <c r="S188" t="s">
        <v>2038</v>
      </c>
      <c r="T188" t="s">
        <v>2039</v>
      </c>
    </row>
    <row r="189" spans="1:20" x14ac:dyDescent="0.3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4">
        <f t="shared" si="8"/>
        <v>2.2987375415282392</v>
      </c>
      <c r="G189" t="s">
        <v>19</v>
      </c>
      <c r="H189">
        <v>1442</v>
      </c>
      <c r="I189" s="7">
        <f t="shared" si="9"/>
        <v>95.966712898751737</v>
      </c>
      <c r="J189" t="s">
        <v>14</v>
      </c>
      <c r="K189" t="s">
        <v>15</v>
      </c>
      <c r="L189">
        <v>1361599200</v>
      </c>
      <c r="M189">
        <v>1364014800</v>
      </c>
      <c r="N189" s="11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99</v>
      </c>
      <c r="S189" t="s">
        <v>2040</v>
      </c>
      <c r="T189" t="s">
        <v>2051</v>
      </c>
    </row>
    <row r="190" spans="1:20" x14ac:dyDescent="0.3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4">
        <f t="shared" si="8"/>
        <v>0.3201219512195122</v>
      </c>
      <c r="G190" t="s">
        <v>13</v>
      </c>
      <c r="H190">
        <v>35</v>
      </c>
      <c r="I190" s="7">
        <f t="shared" si="9"/>
        <v>75</v>
      </c>
      <c r="J190" t="s">
        <v>106</v>
      </c>
      <c r="K190" t="s">
        <v>107</v>
      </c>
      <c r="L190">
        <v>1417500000</v>
      </c>
      <c r="M190">
        <v>1417586400</v>
      </c>
      <c r="N190" s="11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32</v>
      </c>
      <c r="S190" t="s">
        <v>2038</v>
      </c>
      <c r="T190" t="s">
        <v>2039</v>
      </c>
    </row>
    <row r="191" spans="1:20" x14ac:dyDescent="0.3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4">
        <f t="shared" si="8"/>
        <v>0.23525352848928385</v>
      </c>
      <c r="G191" t="s">
        <v>73</v>
      </c>
      <c r="H191">
        <v>441</v>
      </c>
      <c r="I191" s="7">
        <f t="shared" si="9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1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32</v>
      </c>
      <c r="S191" t="s">
        <v>2038</v>
      </c>
      <c r="T191" t="s">
        <v>2039</v>
      </c>
    </row>
    <row r="192" spans="1:20" x14ac:dyDescent="0.3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4">
        <f t="shared" si="8"/>
        <v>0.68594594594594593</v>
      </c>
      <c r="G192" t="s">
        <v>13</v>
      </c>
      <c r="H192">
        <v>24</v>
      </c>
      <c r="I192" s="7">
        <f t="shared" si="9"/>
        <v>105.75</v>
      </c>
      <c r="J192" t="s">
        <v>20</v>
      </c>
      <c r="K192" t="s">
        <v>21</v>
      </c>
      <c r="L192">
        <v>1370322000</v>
      </c>
      <c r="M192">
        <v>1370408400</v>
      </c>
      <c r="N192" s="11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32</v>
      </c>
      <c r="S192" t="s">
        <v>2038</v>
      </c>
      <c r="T192" t="s">
        <v>2039</v>
      </c>
    </row>
    <row r="193" spans="1:20" x14ac:dyDescent="0.3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4">
        <f t="shared" si="8"/>
        <v>0.37952380952380954</v>
      </c>
      <c r="G193" t="s">
        <v>13</v>
      </c>
      <c r="H193">
        <v>86</v>
      </c>
      <c r="I193" s="7">
        <f t="shared" si="9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11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32</v>
      </c>
      <c r="S193" t="s">
        <v>2038</v>
      </c>
      <c r="T193" t="s">
        <v>2039</v>
      </c>
    </row>
    <row r="194" spans="1:20" ht="31.2" x14ac:dyDescent="0.3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4">
        <f t="shared" si="8"/>
        <v>0.19992957746478873</v>
      </c>
      <c r="G194" t="s">
        <v>13</v>
      </c>
      <c r="H194">
        <v>243</v>
      </c>
      <c r="I194" s="7">
        <f t="shared" si="9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1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22</v>
      </c>
      <c r="S194" t="s">
        <v>2034</v>
      </c>
      <c r="T194" t="s">
        <v>2035</v>
      </c>
    </row>
    <row r="195" spans="1:20" x14ac:dyDescent="0.3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13</v>
      </c>
      <c r="H195">
        <v>65</v>
      </c>
      <c r="I195" s="7">
        <f t="shared" ref="I195:I258" si="13">IFERROR(E195/H195,"0")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59</v>
      </c>
      <c r="S195" t="s">
        <v>2034</v>
      </c>
      <c r="T195" t="s">
        <v>2044</v>
      </c>
    </row>
    <row r="196" spans="1:20" x14ac:dyDescent="0.3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4">
        <f t="shared" si="12"/>
        <v>1.227605633802817</v>
      </c>
      <c r="G196" t="s">
        <v>19</v>
      </c>
      <c r="H196">
        <v>126</v>
      </c>
      <c r="I196" s="7">
        <f t="shared" si="13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1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147</v>
      </c>
      <c r="S196" t="s">
        <v>2034</v>
      </c>
      <c r="T196" t="s">
        <v>2056</v>
      </c>
    </row>
    <row r="197" spans="1:20" x14ac:dyDescent="0.3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4">
        <f t="shared" si="12"/>
        <v>3.61753164556962</v>
      </c>
      <c r="G197" t="s">
        <v>19</v>
      </c>
      <c r="H197">
        <v>524</v>
      </c>
      <c r="I197" s="7">
        <f t="shared" si="13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1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49</v>
      </c>
      <c r="S197" t="s">
        <v>2034</v>
      </c>
      <c r="T197" t="s">
        <v>2042</v>
      </c>
    </row>
    <row r="198" spans="1:20" x14ac:dyDescent="0.3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4">
        <f t="shared" si="12"/>
        <v>0.63146341463414635</v>
      </c>
      <c r="G198" t="s">
        <v>13</v>
      </c>
      <c r="H198">
        <v>100</v>
      </c>
      <c r="I198" s="7">
        <f t="shared" si="13"/>
        <v>51.78</v>
      </c>
      <c r="J198" t="s">
        <v>35</v>
      </c>
      <c r="K198" t="s">
        <v>36</v>
      </c>
      <c r="L198">
        <v>1472878800</v>
      </c>
      <c r="M198">
        <v>1474520400</v>
      </c>
      <c r="N198" s="11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64</v>
      </c>
      <c r="S198" t="s">
        <v>2036</v>
      </c>
      <c r="T198" t="s">
        <v>2045</v>
      </c>
    </row>
    <row r="199" spans="1:20" x14ac:dyDescent="0.3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4">
        <f t="shared" si="12"/>
        <v>2.9820475319926874</v>
      </c>
      <c r="G199" t="s">
        <v>19</v>
      </c>
      <c r="H199">
        <v>1989</v>
      </c>
      <c r="I199" s="7">
        <f t="shared" si="13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1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52</v>
      </c>
      <c r="S199" t="s">
        <v>2040</v>
      </c>
      <c r="T199" t="s">
        <v>2043</v>
      </c>
    </row>
    <row r="200" spans="1:20" x14ac:dyDescent="0.3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4">
        <f t="shared" si="12"/>
        <v>9.5585443037974685E-2</v>
      </c>
      <c r="G200" t="s">
        <v>13</v>
      </c>
      <c r="H200">
        <v>168</v>
      </c>
      <c r="I200" s="7">
        <f t="shared" si="13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1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49</v>
      </c>
      <c r="S200" t="s">
        <v>2034</v>
      </c>
      <c r="T200" t="s">
        <v>2042</v>
      </c>
    </row>
    <row r="201" spans="1:20" x14ac:dyDescent="0.3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4">
        <f t="shared" si="12"/>
        <v>0.5377777777777778</v>
      </c>
      <c r="G201" t="s">
        <v>13</v>
      </c>
      <c r="H201">
        <v>13</v>
      </c>
      <c r="I201" s="7">
        <f t="shared" si="13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1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22</v>
      </c>
      <c r="S201" t="s">
        <v>2034</v>
      </c>
      <c r="T201" t="s">
        <v>2035</v>
      </c>
    </row>
    <row r="202" spans="1:20" x14ac:dyDescent="0.3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4">
        <f t="shared" si="12"/>
        <v>0.02</v>
      </c>
      <c r="G202" t="s">
        <v>13</v>
      </c>
      <c r="H202">
        <v>1</v>
      </c>
      <c r="I202" s="7">
        <f t="shared" si="13"/>
        <v>2</v>
      </c>
      <c r="J202" t="s">
        <v>14</v>
      </c>
      <c r="K202" t="s">
        <v>15</v>
      </c>
      <c r="L202">
        <v>1269493200</v>
      </c>
      <c r="M202">
        <v>1270443600</v>
      </c>
      <c r="N202" s="11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32</v>
      </c>
      <c r="S202" t="s">
        <v>2038</v>
      </c>
      <c r="T202" t="s">
        <v>2039</v>
      </c>
    </row>
    <row r="203" spans="1:20" ht="31.2" x14ac:dyDescent="0.3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4">
        <f t="shared" si="12"/>
        <v>6.8119047619047617</v>
      </c>
      <c r="G203" t="s">
        <v>19</v>
      </c>
      <c r="H203">
        <v>157</v>
      </c>
      <c r="I203" s="7">
        <f t="shared" si="13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1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27</v>
      </c>
      <c r="S203" t="s">
        <v>2036</v>
      </c>
      <c r="T203" t="s">
        <v>2037</v>
      </c>
    </row>
    <row r="204" spans="1:20" x14ac:dyDescent="0.3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4">
        <f t="shared" si="12"/>
        <v>0.78831325301204824</v>
      </c>
      <c r="G204" t="s">
        <v>73</v>
      </c>
      <c r="H204">
        <v>82</v>
      </c>
      <c r="I204" s="7">
        <f t="shared" si="13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1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16</v>
      </c>
      <c r="S204" t="s">
        <v>2032</v>
      </c>
      <c r="T204" t="s">
        <v>2033</v>
      </c>
    </row>
    <row r="205" spans="1:20" ht="31.2" x14ac:dyDescent="0.3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4">
        <f t="shared" si="12"/>
        <v>1.3440792216817234</v>
      </c>
      <c r="G205" t="s">
        <v>19</v>
      </c>
      <c r="H205">
        <v>4498</v>
      </c>
      <c r="I205" s="7">
        <f t="shared" si="13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11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32</v>
      </c>
      <c r="S205" t="s">
        <v>2038</v>
      </c>
      <c r="T205" t="s">
        <v>2039</v>
      </c>
    </row>
    <row r="206" spans="1:20" x14ac:dyDescent="0.3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4">
        <f t="shared" si="12"/>
        <v>3.372E-2</v>
      </c>
      <c r="G206" t="s">
        <v>13</v>
      </c>
      <c r="H206">
        <v>40</v>
      </c>
      <c r="I206" s="7">
        <f t="shared" si="13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1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158</v>
      </c>
      <c r="S206" t="s">
        <v>2034</v>
      </c>
      <c r="T206" t="s">
        <v>2057</v>
      </c>
    </row>
    <row r="207" spans="1:20" x14ac:dyDescent="0.3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4">
        <f t="shared" si="12"/>
        <v>4.3184615384615386</v>
      </c>
      <c r="G207" t="s">
        <v>19</v>
      </c>
      <c r="H207">
        <v>80</v>
      </c>
      <c r="I207" s="7">
        <f t="shared" si="13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1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32</v>
      </c>
      <c r="S207" t="s">
        <v>2038</v>
      </c>
      <c r="T207" t="s">
        <v>2039</v>
      </c>
    </row>
    <row r="208" spans="1:20" x14ac:dyDescent="0.3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4">
        <f t="shared" si="12"/>
        <v>0.38844444444444443</v>
      </c>
      <c r="G208" t="s">
        <v>73</v>
      </c>
      <c r="H208">
        <v>57</v>
      </c>
      <c r="I208" s="7">
        <f t="shared" si="13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1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118</v>
      </c>
      <c r="S208" t="s">
        <v>2046</v>
      </c>
      <c r="T208" t="s">
        <v>2052</v>
      </c>
    </row>
    <row r="209" spans="1:20" ht="31.2" x14ac:dyDescent="0.3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4">
        <f t="shared" si="12"/>
        <v>4.2569999999999997</v>
      </c>
      <c r="G209" t="s">
        <v>19</v>
      </c>
      <c r="H209">
        <v>43</v>
      </c>
      <c r="I209" s="7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11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22</v>
      </c>
      <c r="S209" t="s">
        <v>2034</v>
      </c>
      <c r="T209" t="s">
        <v>2035</v>
      </c>
    </row>
    <row r="210" spans="1:20" x14ac:dyDescent="0.3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4">
        <f t="shared" si="12"/>
        <v>1.0112239715591671</v>
      </c>
      <c r="G210" t="s">
        <v>19</v>
      </c>
      <c r="H210">
        <v>2053</v>
      </c>
      <c r="I210" s="7">
        <f t="shared" si="13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1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41</v>
      </c>
      <c r="S210" t="s">
        <v>2040</v>
      </c>
      <c r="T210" t="s">
        <v>2041</v>
      </c>
    </row>
    <row r="211" spans="1:20" ht="31.2" x14ac:dyDescent="0.3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4">
        <f t="shared" si="12"/>
        <v>0.21188688946015424</v>
      </c>
      <c r="G211" t="s">
        <v>46</v>
      </c>
      <c r="H211">
        <v>808</v>
      </c>
      <c r="I211" s="7">
        <f t="shared" si="13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11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41</v>
      </c>
      <c r="S211" t="s">
        <v>2040</v>
      </c>
      <c r="T211" t="s">
        <v>2041</v>
      </c>
    </row>
    <row r="212" spans="1:20" x14ac:dyDescent="0.3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4">
        <f t="shared" si="12"/>
        <v>0.67425531914893622</v>
      </c>
      <c r="G212" t="s">
        <v>13</v>
      </c>
      <c r="H212">
        <v>226</v>
      </c>
      <c r="I212" s="7">
        <f t="shared" si="13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11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473</v>
      </c>
      <c r="S212" t="s">
        <v>2040</v>
      </c>
      <c r="T212" t="s">
        <v>2062</v>
      </c>
    </row>
    <row r="213" spans="1:20" ht="31.2" x14ac:dyDescent="0.3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4">
        <f t="shared" si="12"/>
        <v>0.9492337164750958</v>
      </c>
      <c r="G213" t="s">
        <v>13</v>
      </c>
      <c r="H213">
        <v>1625</v>
      </c>
      <c r="I213" s="7">
        <f t="shared" si="13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1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32</v>
      </c>
      <c r="S213" t="s">
        <v>2038</v>
      </c>
      <c r="T213" t="s">
        <v>2039</v>
      </c>
    </row>
    <row r="214" spans="1:20" ht="31.2" x14ac:dyDescent="0.3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4">
        <f t="shared" si="12"/>
        <v>1.5185185185185186</v>
      </c>
      <c r="G214" t="s">
        <v>19</v>
      </c>
      <c r="H214">
        <v>168</v>
      </c>
      <c r="I214" s="7">
        <f t="shared" si="13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1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32</v>
      </c>
      <c r="S214" t="s">
        <v>2038</v>
      </c>
      <c r="T214" t="s">
        <v>2039</v>
      </c>
    </row>
    <row r="215" spans="1:20" ht="31.2" x14ac:dyDescent="0.3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4">
        <f t="shared" si="12"/>
        <v>1.9516382252559727</v>
      </c>
      <c r="G215" t="s">
        <v>19</v>
      </c>
      <c r="H215">
        <v>4289</v>
      </c>
      <c r="I215" s="7">
        <f t="shared" si="13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1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59</v>
      </c>
      <c r="S215" t="s">
        <v>2034</v>
      </c>
      <c r="T215" t="s">
        <v>2044</v>
      </c>
    </row>
    <row r="216" spans="1:20" x14ac:dyDescent="0.3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4">
        <f t="shared" si="12"/>
        <v>10.231428571428571</v>
      </c>
      <c r="G216" t="s">
        <v>19</v>
      </c>
      <c r="H216">
        <v>165</v>
      </c>
      <c r="I216" s="7">
        <f t="shared" si="13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1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22</v>
      </c>
      <c r="S216" t="s">
        <v>2034</v>
      </c>
      <c r="T216" t="s">
        <v>2035</v>
      </c>
    </row>
    <row r="217" spans="1:20" x14ac:dyDescent="0.3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4">
        <f t="shared" si="12"/>
        <v>3.8418367346938778E-2</v>
      </c>
      <c r="G217" t="s">
        <v>13</v>
      </c>
      <c r="H217">
        <v>143</v>
      </c>
      <c r="I217" s="7">
        <f t="shared" si="13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1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32</v>
      </c>
      <c r="S217" t="s">
        <v>2038</v>
      </c>
      <c r="T217" t="s">
        <v>2039</v>
      </c>
    </row>
    <row r="218" spans="1:20" x14ac:dyDescent="0.3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4">
        <f t="shared" si="12"/>
        <v>1.5507066557107643</v>
      </c>
      <c r="G218" t="s">
        <v>19</v>
      </c>
      <c r="H218">
        <v>1815</v>
      </c>
      <c r="I218" s="7">
        <f t="shared" si="13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1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32</v>
      </c>
      <c r="S218" t="s">
        <v>2038</v>
      </c>
      <c r="T218" t="s">
        <v>2039</v>
      </c>
    </row>
    <row r="219" spans="1:20" x14ac:dyDescent="0.3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4">
        <f t="shared" si="12"/>
        <v>0.44753477588871715</v>
      </c>
      <c r="G219" t="s">
        <v>13</v>
      </c>
      <c r="H219">
        <v>934</v>
      </c>
      <c r="I219" s="7">
        <f t="shared" si="13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1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473</v>
      </c>
      <c r="S219" t="s">
        <v>2040</v>
      </c>
      <c r="T219" t="s">
        <v>2062</v>
      </c>
    </row>
    <row r="220" spans="1:20" x14ac:dyDescent="0.3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4">
        <f t="shared" si="12"/>
        <v>2.1594736842105262</v>
      </c>
      <c r="G220" t="s">
        <v>19</v>
      </c>
      <c r="H220">
        <v>397</v>
      </c>
      <c r="I220" s="7">
        <f t="shared" si="13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11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99</v>
      </c>
      <c r="S220" t="s">
        <v>2040</v>
      </c>
      <c r="T220" t="s">
        <v>2051</v>
      </c>
    </row>
    <row r="221" spans="1:20" x14ac:dyDescent="0.3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4">
        <f t="shared" si="12"/>
        <v>3.3212709832134291</v>
      </c>
      <c r="G221" t="s">
        <v>19</v>
      </c>
      <c r="H221">
        <v>1539</v>
      </c>
      <c r="I221" s="7">
        <f t="shared" si="13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1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70</v>
      </c>
      <c r="S221" t="s">
        <v>2040</v>
      </c>
      <c r="T221" t="s">
        <v>2048</v>
      </c>
    </row>
    <row r="222" spans="1:20" x14ac:dyDescent="0.3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4">
        <f t="shared" si="12"/>
        <v>8.4430379746835441E-2</v>
      </c>
      <c r="G222" t="s">
        <v>13</v>
      </c>
      <c r="H222">
        <v>17</v>
      </c>
      <c r="I222" s="7">
        <f t="shared" si="13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1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32</v>
      </c>
      <c r="S222" t="s">
        <v>2038</v>
      </c>
      <c r="T222" t="s">
        <v>2039</v>
      </c>
    </row>
    <row r="223" spans="1:20" ht="31.2" x14ac:dyDescent="0.3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4">
        <f t="shared" si="12"/>
        <v>0.9862551440329218</v>
      </c>
      <c r="G223" t="s">
        <v>13</v>
      </c>
      <c r="H223">
        <v>2179</v>
      </c>
      <c r="I223" s="7">
        <f t="shared" si="13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1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16</v>
      </c>
      <c r="S223" t="s">
        <v>2032</v>
      </c>
      <c r="T223" t="s">
        <v>2033</v>
      </c>
    </row>
    <row r="224" spans="1:20" x14ac:dyDescent="0.3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4">
        <f t="shared" si="12"/>
        <v>1.3797916666666667</v>
      </c>
      <c r="G224" t="s">
        <v>19</v>
      </c>
      <c r="H224">
        <v>138</v>
      </c>
      <c r="I224" s="7">
        <f t="shared" si="13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1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121</v>
      </c>
      <c r="S224" t="s">
        <v>2053</v>
      </c>
      <c r="T224" t="s">
        <v>2054</v>
      </c>
    </row>
    <row r="225" spans="1:20" x14ac:dyDescent="0.3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4">
        <f t="shared" si="12"/>
        <v>0.93810996563573879</v>
      </c>
      <c r="G225" t="s">
        <v>13</v>
      </c>
      <c r="H225">
        <v>931</v>
      </c>
      <c r="I225" s="7">
        <f t="shared" si="13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1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32</v>
      </c>
      <c r="S225" t="s">
        <v>2038</v>
      </c>
      <c r="T225" t="s">
        <v>2039</v>
      </c>
    </row>
    <row r="226" spans="1:20" x14ac:dyDescent="0.3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4">
        <f t="shared" si="12"/>
        <v>4.0363930885529156</v>
      </c>
      <c r="G226" t="s">
        <v>19</v>
      </c>
      <c r="H226">
        <v>3594</v>
      </c>
      <c r="I226" s="7">
        <f t="shared" si="13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1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473</v>
      </c>
      <c r="S226" t="s">
        <v>2040</v>
      </c>
      <c r="T226" t="s">
        <v>2062</v>
      </c>
    </row>
    <row r="227" spans="1:20" x14ac:dyDescent="0.3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4">
        <f t="shared" si="12"/>
        <v>2.6017404129793511</v>
      </c>
      <c r="G227" t="s">
        <v>19</v>
      </c>
      <c r="H227">
        <v>5880</v>
      </c>
      <c r="I227" s="7">
        <f t="shared" si="13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1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22</v>
      </c>
      <c r="S227" t="s">
        <v>2034</v>
      </c>
      <c r="T227" t="s">
        <v>2035</v>
      </c>
    </row>
    <row r="228" spans="1:20" x14ac:dyDescent="0.3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4">
        <f t="shared" si="12"/>
        <v>3.6663333333333332</v>
      </c>
      <c r="G228" t="s">
        <v>19</v>
      </c>
      <c r="H228">
        <v>112</v>
      </c>
      <c r="I228" s="7">
        <f t="shared" si="13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1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121</v>
      </c>
      <c r="S228" t="s">
        <v>2053</v>
      </c>
      <c r="T228" t="s">
        <v>2054</v>
      </c>
    </row>
    <row r="229" spans="1:20" ht="31.2" x14ac:dyDescent="0.3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4">
        <f t="shared" si="12"/>
        <v>1.687208538587849</v>
      </c>
      <c r="G229" t="s">
        <v>19</v>
      </c>
      <c r="H229">
        <v>943</v>
      </c>
      <c r="I229" s="7">
        <f t="shared" si="13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1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291</v>
      </c>
      <c r="S229" t="s">
        <v>2049</v>
      </c>
      <c r="T229" t="s">
        <v>2060</v>
      </c>
    </row>
    <row r="230" spans="1:20" x14ac:dyDescent="0.3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4">
        <f t="shared" si="12"/>
        <v>1.1990717911530093</v>
      </c>
      <c r="G230" t="s">
        <v>19</v>
      </c>
      <c r="H230">
        <v>2468</v>
      </c>
      <c r="I230" s="7">
        <f t="shared" si="13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1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70</v>
      </c>
      <c r="S230" t="s">
        <v>2040</v>
      </c>
      <c r="T230" t="s">
        <v>2048</v>
      </c>
    </row>
    <row r="231" spans="1:20" x14ac:dyDescent="0.3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4">
        <f t="shared" si="12"/>
        <v>1.936892523364486</v>
      </c>
      <c r="G231" t="s">
        <v>19</v>
      </c>
      <c r="H231">
        <v>2551</v>
      </c>
      <c r="I231" s="7">
        <f t="shared" si="13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1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291</v>
      </c>
      <c r="S231" t="s">
        <v>2049</v>
      </c>
      <c r="T231" t="s">
        <v>2060</v>
      </c>
    </row>
    <row r="232" spans="1:20" x14ac:dyDescent="0.3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4">
        <f t="shared" si="12"/>
        <v>4.2016666666666671</v>
      </c>
      <c r="G232" t="s">
        <v>19</v>
      </c>
      <c r="H232">
        <v>101</v>
      </c>
      <c r="I232" s="7">
        <f t="shared" si="13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1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88</v>
      </c>
      <c r="S232" t="s">
        <v>2049</v>
      </c>
      <c r="T232" t="s">
        <v>2050</v>
      </c>
    </row>
    <row r="233" spans="1:20" x14ac:dyDescent="0.3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4">
        <f t="shared" si="12"/>
        <v>0.76708333333333334</v>
      </c>
      <c r="G233" t="s">
        <v>73</v>
      </c>
      <c r="H233">
        <v>67</v>
      </c>
      <c r="I233" s="7">
        <f t="shared" si="13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1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32</v>
      </c>
      <c r="S233" t="s">
        <v>2038</v>
      </c>
      <c r="T233" t="s">
        <v>2039</v>
      </c>
    </row>
    <row r="234" spans="1:20" x14ac:dyDescent="0.3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4">
        <f t="shared" si="12"/>
        <v>1.7126470588235294</v>
      </c>
      <c r="G234" t="s">
        <v>19</v>
      </c>
      <c r="H234">
        <v>92</v>
      </c>
      <c r="I234" s="7">
        <f t="shared" si="13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1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32</v>
      </c>
      <c r="S234" t="s">
        <v>2038</v>
      </c>
      <c r="T234" t="s">
        <v>2039</v>
      </c>
    </row>
    <row r="235" spans="1:20" x14ac:dyDescent="0.3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4">
        <f t="shared" si="12"/>
        <v>1.5789473684210527</v>
      </c>
      <c r="G235" t="s">
        <v>19</v>
      </c>
      <c r="H235">
        <v>62</v>
      </c>
      <c r="I235" s="7">
        <f t="shared" si="13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1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70</v>
      </c>
      <c r="S235" t="s">
        <v>2040</v>
      </c>
      <c r="T235" t="s">
        <v>2048</v>
      </c>
    </row>
    <row r="236" spans="1:20" x14ac:dyDescent="0.3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4">
        <f t="shared" si="12"/>
        <v>1.0908</v>
      </c>
      <c r="G236" t="s">
        <v>19</v>
      </c>
      <c r="H236">
        <v>149</v>
      </c>
      <c r="I236" s="7">
        <f t="shared" si="13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11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88</v>
      </c>
      <c r="S236" t="s">
        <v>2049</v>
      </c>
      <c r="T236" t="s">
        <v>2050</v>
      </c>
    </row>
    <row r="237" spans="1:20" ht="31.2" x14ac:dyDescent="0.3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4">
        <f t="shared" si="12"/>
        <v>0.41732558139534881</v>
      </c>
      <c r="G237" t="s">
        <v>13</v>
      </c>
      <c r="H237">
        <v>92</v>
      </c>
      <c r="I237" s="7">
        <f t="shared" si="13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1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70</v>
      </c>
      <c r="S237" t="s">
        <v>2040</v>
      </c>
      <c r="T237" t="s">
        <v>2048</v>
      </c>
    </row>
    <row r="238" spans="1:20" x14ac:dyDescent="0.3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4">
        <f t="shared" si="12"/>
        <v>0.10944303797468355</v>
      </c>
      <c r="G238" t="s">
        <v>13</v>
      </c>
      <c r="H238">
        <v>57</v>
      </c>
      <c r="I238" s="7">
        <f t="shared" si="13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11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22</v>
      </c>
      <c r="S238" t="s">
        <v>2034</v>
      </c>
      <c r="T238" t="s">
        <v>2035</v>
      </c>
    </row>
    <row r="239" spans="1:20" ht="31.2" x14ac:dyDescent="0.3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4">
        <f t="shared" si="12"/>
        <v>1.593763440860215</v>
      </c>
      <c r="G239" t="s">
        <v>19</v>
      </c>
      <c r="H239">
        <v>329</v>
      </c>
      <c r="I239" s="7">
        <f t="shared" si="13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1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70</v>
      </c>
      <c r="S239" t="s">
        <v>2040</v>
      </c>
      <c r="T239" t="s">
        <v>2048</v>
      </c>
    </row>
    <row r="240" spans="1:20" x14ac:dyDescent="0.3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4">
        <f t="shared" si="12"/>
        <v>4.2241666666666671</v>
      </c>
      <c r="G240" t="s">
        <v>19</v>
      </c>
      <c r="H240">
        <v>97</v>
      </c>
      <c r="I240" s="7">
        <f t="shared" si="13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11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32</v>
      </c>
      <c r="S240" t="s">
        <v>2038</v>
      </c>
      <c r="T240" t="s">
        <v>2039</v>
      </c>
    </row>
    <row r="241" spans="1:20" ht="31.2" x14ac:dyDescent="0.3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4">
        <f t="shared" si="12"/>
        <v>0.97718749999999999</v>
      </c>
      <c r="G241" t="s">
        <v>13</v>
      </c>
      <c r="H241">
        <v>41</v>
      </c>
      <c r="I241" s="7">
        <f t="shared" si="13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1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64</v>
      </c>
      <c r="S241" t="s">
        <v>2036</v>
      </c>
      <c r="T241" t="s">
        <v>2045</v>
      </c>
    </row>
    <row r="242" spans="1:20" x14ac:dyDescent="0.3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4">
        <f t="shared" si="12"/>
        <v>4.1878911564625847</v>
      </c>
      <c r="G242" t="s">
        <v>19</v>
      </c>
      <c r="H242">
        <v>1784</v>
      </c>
      <c r="I242" s="7">
        <f t="shared" si="13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1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32</v>
      </c>
      <c r="S242" t="s">
        <v>2038</v>
      </c>
      <c r="T242" t="s">
        <v>2039</v>
      </c>
    </row>
    <row r="243" spans="1:20" ht="31.2" x14ac:dyDescent="0.3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4">
        <f t="shared" si="12"/>
        <v>1.0191632047477746</v>
      </c>
      <c r="G243" t="s">
        <v>19</v>
      </c>
      <c r="H243">
        <v>1684</v>
      </c>
      <c r="I243" s="7">
        <f t="shared" si="13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11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67</v>
      </c>
      <c r="S243" t="s">
        <v>2046</v>
      </c>
      <c r="T243" t="s">
        <v>2047</v>
      </c>
    </row>
    <row r="244" spans="1:20" x14ac:dyDescent="0.3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4">
        <f t="shared" si="12"/>
        <v>1.2772619047619047</v>
      </c>
      <c r="G244" t="s">
        <v>19</v>
      </c>
      <c r="H244">
        <v>250</v>
      </c>
      <c r="I244" s="7">
        <f t="shared" si="13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1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22</v>
      </c>
      <c r="S244" t="s">
        <v>2034</v>
      </c>
      <c r="T244" t="s">
        <v>2035</v>
      </c>
    </row>
    <row r="245" spans="1:20" ht="31.2" x14ac:dyDescent="0.3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4">
        <f t="shared" si="12"/>
        <v>4.4521739130434783</v>
      </c>
      <c r="G245" t="s">
        <v>19</v>
      </c>
      <c r="H245">
        <v>238</v>
      </c>
      <c r="I245" s="7">
        <f t="shared" si="13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1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32</v>
      </c>
      <c r="S245" t="s">
        <v>2038</v>
      </c>
      <c r="T245" t="s">
        <v>2039</v>
      </c>
    </row>
    <row r="246" spans="1:20" ht="31.2" x14ac:dyDescent="0.3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4">
        <f t="shared" si="12"/>
        <v>5.6971428571428575</v>
      </c>
      <c r="G246" t="s">
        <v>19</v>
      </c>
      <c r="H246">
        <v>53</v>
      </c>
      <c r="I246" s="7">
        <f t="shared" si="13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1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32</v>
      </c>
      <c r="S246" t="s">
        <v>2038</v>
      </c>
      <c r="T246" t="s">
        <v>2039</v>
      </c>
    </row>
    <row r="247" spans="1:20" x14ac:dyDescent="0.3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4">
        <f t="shared" si="12"/>
        <v>5.0934482758620687</v>
      </c>
      <c r="G247" t="s">
        <v>19</v>
      </c>
      <c r="H247">
        <v>214</v>
      </c>
      <c r="I247" s="7">
        <f t="shared" si="13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1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32</v>
      </c>
      <c r="S247" t="s">
        <v>2038</v>
      </c>
      <c r="T247" t="s">
        <v>2039</v>
      </c>
    </row>
    <row r="248" spans="1:20" ht="31.2" x14ac:dyDescent="0.3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4">
        <f t="shared" si="12"/>
        <v>3.2553333333333332</v>
      </c>
      <c r="G248" t="s">
        <v>19</v>
      </c>
      <c r="H248">
        <v>222</v>
      </c>
      <c r="I248" s="7">
        <f t="shared" si="13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1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27</v>
      </c>
      <c r="S248" t="s">
        <v>2036</v>
      </c>
      <c r="T248" t="s">
        <v>2037</v>
      </c>
    </row>
    <row r="249" spans="1:20" x14ac:dyDescent="0.3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4">
        <f t="shared" si="12"/>
        <v>9.3261616161616168</v>
      </c>
      <c r="G249" t="s">
        <v>19</v>
      </c>
      <c r="H249">
        <v>1884</v>
      </c>
      <c r="I249" s="7">
        <f t="shared" si="13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1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118</v>
      </c>
      <c r="S249" t="s">
        <v>2046</v>
      </c>
      <c r="T249" t="s">
        <v>2052</v>
      </c>
    </row>
    <row r="250" spans="1:20" x14ac:dyDescent="0.3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4">
        <f t="shared" si="12"/>
        <v>2.1133870967741935</v>
      </c>
      <c r="G250" t="s">
        <v>19</v>
      </c>
      <c r="H250">
        <v>218</v>
      </c>
      <c r="I250" s="7">
        <f t="shared" si="13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11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291</v>
      </c>
      <c r="S250" t="s">
        <v>2049</v>
      </c>
      <c r="T250" t="s">
        <v>2060</v>
      </c>
    </row>
    <row r="251" spans="1:20" x14ac:dyDescent="0.3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4">
        <f t="shared" si="12"/>
        <v>2.7332520325203253</v>
      </c>
      <c r="G251" t="s">
        <v>19</v>
      </c>
      <c r="H251">
        <v>6465</v>
      </c>
      <c r="I251" s="7">
        <f t="shared" si="13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1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205</v>
      </c>
      <c r="S251" t="s">
        <v>2046</v>
      </c>
      <c r="T251" t="s">
        <v>2058</v>
      </c>
    </row>
    <row r="252" spans="1:20" x14ac:dyDescent="0.3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4">
        <f t="shared" si="12"/>
        <v>0.03</v>
      </c>
      <c r="G252" t="s">
        <v>13</v>
      </c>
      <c r="H252">
        <v>1</v>
      </c>
      <c r="I252" s="7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11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22</v>
      </c>
      <c r="S252" t="s">
        <v>2034</v>
      </c>
      <c r="T252" t="s">
        <v>2035</v>
      </c>
    </row>
    <row r="253" spans="1:20" x14ac:dyDescent="0.3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4">
        <f t="shared" si="12"/>
        <v>0.54084507042253516</v>
      </c>
      <c r="G253" t="s">
        <v>13</v>
      </c>
      <c r="H253">
        <v>101</v>
      </c>
      <c r="I253" s="7">
        <f t="shared" si="13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1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32</v>
      </c>
      <c r="S253" t="s">
        <v>2038</v>
      </c>
      <c r="T253" t="s">
        <v>2039</v>
      </c>
    </row>
    <row r="254" spans="1:20" ht="31.2" x14ac:dyDescent="0.3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4">
        <f t="shared" si="12"/>
        <v>6.2629999999999999</v>
      </c>
      <c r="G254" t="s">
        <v>19</v>
      </c>
      <c r="H254">
        <v>59</v>
      </c>
      <c r="I254" s="7">
        <f t="shared" si="13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1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32</v>
      </c>
      <c r="S254" t="s">
        <v>2038</v>
      </c>
      <c r="T254" t="s">
        <v>2039</v>
      </c>
    </row>
    <row r="255" spans="1:20" x14ac:dyDescent="0.3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4">
        <f t="shared" si="12"/>
        <v>0.8902139917695473</v>
      </c>
      <c r="G255" t="s">
        <v>13</v>
      </c>
      <c r="H255">
        <v>1335</v>
      </c>
      <c r="I255" s="7">
        <f t="shared" si="13"/>
        <v>81.019475655430711</v>
      </c>
      <c r="J255" t="s">
        <v>14</v>
      </c>
      <c r="K255" t="s">
        <v>15</v>
      </c>
      <c r="L255">
        <v>1302238800</v>
      </c>
      <c r="M255">
        <v>1303275600</v>
      </c>
      <c r="N255" s="11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52</v>
      </c>
      <c r="S255" t="s">
        <v>2040</v>
      </c>
      <c r="T255" t="s">
        <v>2043</v>
      </c>
    </row>
    <row r="256" spans="1:20" ht="31.2" x14ac:dyDescent="0.3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4">
        <f t="shared" si="12"/>
        <v>1.8489130434782608</v>
      </c>
      <c r="G256" t="s">
        <v>19</v>
      </c>
      <c r="H256">
        <v>88</v>
      </c>
      <c r="I256" s="7">
        <f t="shared" si="13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1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67</v>
      </c>
      <c r="S256" t="s">
        <v>2046</v>
      </c>
      <c r="T256" t="s">
        <v>2047</v>
      </c>
    </row>
    <row r="257" spans="1:20" ht="31.2" x14ac:dyDescent="0.3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4">
        <f t="shared" si="12"/>
        <v>1.2016770186335404</v>
      </c>
      <c r="G257" t="s">
        <v>19</v>
      </c>
      <c r="H257">
        <v>1697</v>
      </c>
      <c r="I257" s="7">
        <f t="shared" si="13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1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22</v>
      </c>
      <c r="S257" t="s">
        <v>2034</v>
      </c>
      <c r="T257" t="s">
        <v>2035</v>
      </c>
    </row>
    <row r="258" spans="1:20" x14ac:dyDescent="0.3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4">
        <f t="shared" si="12"/>
        <v>0.23390243902439026</v>
      </c>
      <c r="G258" t="s">
        <v>13</v>
      </c>
      <c r="H258">
        <v>15</v>
      </c>
      <c r="I258" s="7">
        <f t="shared" si="13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11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22</v>
      </c>
      <c r="S258" t="s">
        <v>2034</v>
      </c>
      <c r="T258" t="s">
        <v>2035</v>
      </c>
    </row>
    <row r="259" spans="1:20" x14ac:dyDescent="0.3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4">
        <f t="shared" ref="F259:F322" si="16">E259/D259</f>
        <v>1.46</v>
      </c>
      <c r="G259" t="s">
        <v>19</v>
      </c>
      <c r="H259">
        <v>92</v>
      </c>
      <c r="I259" s="7">
        <f t="shared" ref="I259:I322" si="17">IFERROR(E259/H259,"0")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32</v>
      </c>
      <c r="S259" t="s">
        <v>2038</v>
      </c>
      <c r="T259" t="s">
        <v>2039</v>
      </c>
    </row>
    <row r="260" spans="1:20" x14ac:dyDescent="0.3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4">
        <f t="shared" si="16"/>
        <v>2.6848000000000001</v>
      </c>
      <c r="G260" t="s">
        <v>19</v>
      </c>
      <c r="H260">
        <v>186</v>
      </c>
      <c r="I260" s="7">
        <f t="shared" si="17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1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32</v>
      </c>
      <c r="S260" t="s">
        <v>2038</v>
      </c>
      <c r="T260" t="s">
        <v>2039</v>
      </c>
    </row>
    <row r="261" spans="1:20" ht="31.2" x14ac:dyDescent="0.3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4">
        <f t="shared" si="16"/>
        <v>5.9749999999999996</v>
      </c>
      <c r="G261" t="s">
        <v>19</v>
      </c>
      <c r="H261">
        <v>138</v>
      </c>
      <c r="I261" s="7">
        <f t="shared" si="17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1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121</v>
      </c>
      <c r="S261" t="s">
        <v>2053</v>
      </c>
      <c r="T261" t="s">
        <v>2054</v>
      </c>
    </row>
    <row r="262" spans="1:20" x14ac:dyDescent="0.3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4">
        <f t="shared" si="16"/>
        <v>1.5769841269841269</v>
      </c>
      <c r="G262" t="s">
        <v>19</v>
      </c>
      <c r="H262">
        <v>261</v>
      </c>
      <c r="I262" s="7">
        <f t="shared" si="17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1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22</v>
      </c>
      <c r="S262" t="s">
        <v>2034</v>
      </c>
      <c r="T262" t="s">
        <v>2035</v>
      </c>
    </row>
    <row r="263" spans="1:20" ht="31.2" x14ac:dyDescent="0.3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4">
        <f t="shared" si="16"/>
        <v>0.31201660735468567</v>
      </c>
      <c r="G263" t="s">
        <v>13</v>
      </c>
      <c r="H263">
        <v>454</v>
      </c>
      <c r="I263" s="7">
        <f t="shared" si="17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1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22</v>
      </c>
      <c r="S263" t="s">
        <v>2034</v>
      </c>
      <c r="T263" t="s">
        <v>2035</v>
      </c>
    </row>
    <row r="264" spans="1:20" x14ac:dyDescent="0.3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4">
        <f t="shared" si="16"/>
        <v>3.1341176470588237</v>
      </c>
      <c r="G264" t="s">
        <v>19</v>
      </c>
      <c r="H264">
        <v>107</v>
      </c>
      <c r="I264" s="7">
        <f t="shared" si="17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1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59</v>
      </c>
      <c r="S264" t="s">
        <v>2034</v>
      </c>
      <c r="T264" t="s">
        <v>2044</v>
      </c>
    </row>
    <row r="265" spans="1:20" x14ac:dyDescent="0.3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4">
        <f t="shared" si="16"/>
        <v>3.7089655172413791</v>
      </c>
      <c r="G265" t="s">
        <v>19</v>
      </c>
      <c r="H265">
        <v>199</v>
      </c>
      <c r="I265" s="7">
        <f t="shared" si="17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1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121</v>
      </c>
      <c r="S265" t="s">
        <v>2053</v>
      </c>
      <c r="T265" t="s">
        <v>2054</v>
      </c>
    </row>
    <row r="266" spans="1:20" x14ac:dyDescent="0.3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4">
        <f t="shared" si="16"/>
        <v>3.6266447368421053</v>
      </c>
      <c r="G266" t="s">
        <v>19</v>
      </c>
      <c r="H266">
        <v>5512</v>
      </c>
      <c r="I266" s="7">
        <f t="shared" si="17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1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32</v>
      </c>
      <c r="S266" t="s">
        <v>2038</v>
      </c>
      <c r="T266" t="s">
        <v>2039</v>
      </c>
    </row>
    <row r="267" spans="1:20" x14ac:dyDescent="0.3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4">
        <f t="shared" si="16"/>
        <v>1.2308163265306122</v>
      </c>
      <c r="G267" t="s">
        <v>19</v>
      </c>
      <c r="H267">
        <v>86</v>
      </c>
      <c r="I267" s="7">
        <f t="shared" si="17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1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32</v>
      </c>
      <c r="S267" t="s">
        <v>2038</v>
      </c>
      <c r="T267" t="s">
        <v>2039</v>
      </c>
    </row>
    <row r="268" spans="1:20" x14ac:dyDescent="0.3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4">
        <f t="shared" si="16"/>
        <v>0.76766756032171579</v>
      </c>
      <c r="G268" t="s">
        <v>13</v>
      </c>
      <c r="H268">
        <v>3182</v>
      </c>
      <c r="I268" s="7">
        <f t="shared" si="17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11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158</v>
      </c>
      <c r="S268" t="s">
        <v>2034</v>
      </c>
      <c r="T268" t="s">
        <v>2057</v>
      </c>
    </row>
    <row r="269" spans="1:20" x14ac:dyDescent="0.3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4">
        <f t="shared" si="16"/>
        <v>2.3362012987012988</v>
      </c>
      <c r="G269" t="s">
        <v>19</v>
      </c>
      <c r="H269">
        <v>2768</v>
      </c>
      <c r="I269" s="7">
        <f t="shared" si="17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11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32</v>
      </c>
      <c r="S269" t="s">
        <v>2038</v>
      </c>
      <c r="T269" t="s">
        <v>2039</v>
      </c>
    </row>
    <row r="270" spans="1:20" x14ac:dyDescent="0.3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4">
        <f t="shared" si="16"/>
        <v>1.8053333333333332</v>
      </c>
      <c r="G270" t="s">
        <v>19</v>
      </c>
      <c r="H270">
        <v>48</v>
      </c>
      <c r="I270" s="7">
        <f t="shared" si="17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1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41</v>
      </c>
      <c r="S270" t="s">
        <v>2040</v>
      </c>
      <c r="T270" t="s">
        <v>2041</v>
      </c>
    </row>
    <row r="271" spans="1:20" x14ac:dyDescent="0.3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4">
        <f t="shared" si="16"/>
        <v>2.5262857142857142</v>
      </c>
      <c r="G271" t="s">
        <v>19</v>
      </c>
      <c r="H271">
        <v>87</v>
      </c>
      <c r="I271" s="7">
        <f t="shared" si="17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1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268</v>
      </c>
      <c r="S271" t="s">
        <v>2040</v>
      </c>
      <c r="T271" t="s">
        <v>2059</v>
      </c>
    </row>
    <row r="272" spans="1:20" x14ac:dyDescent="0.3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4">
        <f t="shared" si="16"/>
        <v>0.27176538240368026</v>
      </c>
      <c r="G272" t="s">
        <v>73</v>
      </c>
      <c r="H272">
        <v>1890</v>
      </c>
      <c r="I272" s="7">
        <f t="shared" si="17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1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88</v>
      </c>
      <c r="S272" t="s">
        <v>2049</v>
      </c>
      <c r="T272" t="s">
        <v>2050</v>
      </c>
    </row>
    <row r="273" spans="1:20" ht="31.2" x14ac:dyDescent="0.3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4">
        <f t="shared" si="16"/>
        <v>1.2706571242680547E-2</v>
      </c>
      <c r="G273" t="s">
        <v>46</v>
      </c>
      <c r="H273">
        <v>61</v>
      </c>
      <c r="I273" s="7">
        <f t="shared" si="17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1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121</v>
      </c>
      <c r="S273" t="s">
        <v>2053</v>
      </c>
      <c r="T273" t="s">
        <v>2054</v>
      </c>
    </row>
    <row r="274" spans="1:20" x14ac:dyDescent="0.3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4">
        <f t="shared" si="16"/>
        <v>3.0400978473581213</v>
      </c>
      <c r="G274" t="s">
        <v>19</v>
      </c>
      <c r="H274">
        <v>1894</v>
      </c>
      <c r="I274" s="7">
        <f t="shared" si="17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1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32</v>
      </c>
      <c r="S274" t="s">
        <v>2038</v>
      </c>
      <c r="T274" t="s">
        <v>2039</v>
      </c>
    </row>
    <row r="275" spans="1:20" x14ac:dyDescent="0.3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4">
        <f t="shared" si="16"/>
        <v>1.3723076923076922</v>
      </c>
      <c r="G275" t="s">
        <v>19</v>
      </c>
      <c r="H275">
        <v>282</v>
      </c>
      <c r="I275" s="7">
        <f t="shared" si="17"/>
        <v>37.957446808510639</v>
      </c>
      <c r="J275" t="s">
        <v>14</v>
      </c>
      <c r="K275" t="s">
        <v>15</v>
      </c>
      <c r="L275">
        <v>1505624400</v>
      </c>
      <c r="M275">
        <v>1505883600</v>
      </c>
      <c r="N275" s="11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32</v>
      </c>
      <c r="S275" t="s">
        <v>2038</v>
      </c>
      <c r="T275" t="s">
        <v>2039</v>
      </c>
    </row>
    <row r="276" spans="1:20" ht="31.2" x14ac:dyDescent="0.3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4">
        <f t="shared" si="16"/>
        <v>0.32208333333333333</v>
      </c>
      <c r="G276" t="s">
        <v>13</v>
      </c>
      <c r="H276">
        <v>15</v>
      </c>
      <c r="I276" s="7">
        <f t="shared" si="17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1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32</v>
      </c>
      <c r="S276" t="s">
        <v>2038</v>
      </c>
      <c r="T276" t="s">
        <v>2039</v>
      </c>
    </row>
    <row r="277" spans="1:20" ht="31.2" x14ac:dyDescent="0.3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4">
        <f t="shared" si="16"/>
        <v>2.4151282051282053</v>
      </c>
      <c r="G277" t="s">
        <v>19</v>
      </c>
      <c r="H277">
        <v>116</v>
      </c>
      <c r="I277" s="7">
        <f t="shared" si="17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1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205</v>
      </c>
      <c r="S277" t="s">
        <v>2046</v>
      </c>
      <c r="T277" t="s">
        <v>2058</v>
      </c>
    </row>
    <row r="278" spans="1:20" x14ac:dyDescent="0.3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4">
        <f t="shared" si="16"/>
        <v>0.96799999999999997</v>
      </c>
      <c r="G278" t="s">
        <v>13</v>
      </c>
      <c r="H278">
        <v>133</v>
      </c>
      <c r="I278" s="7">
        <f t="shared" si="17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1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88</v>
      </c>
      <c r="S278" t="s">
        <v>2049</v>
      </c>
      <c r="T278" t="s">
        <v>2050</v>
      </c>
    </row>
    <row r="279" spans="1:20" ht="31.2" x14ac:dyDescent="0.3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4">
        <f t="shared" si="16"/>
        <v>10.664285714285715</v>
      </c>
      <c r="G279" t="s">
        <v>19</v>
      </c>
      <c r="H279">
        <v>83</v>
      </c>
      <c r="I279" s="7">
        <f t="shared" si="17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1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32</v>
      </c>
      <c r="S279" t="s">
        <v>2038</v>
      </c>
      <c r="T279" t="s">
        <v>2039</v>
      </c>
    </row>
    <row r="280" spans="1:20" x14ac:dyDescent="0.3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4">
        <f t="shared" si="16"/>
        <v>3.2588888888888889</v>
      </c>
      <c r="G280" t="s">
        <v>19</v>
      </c>
      <c r="H280">
        <v>91</v>
      </c>
      <c r="I280" s="7">
        <f t="shared" si="17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1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27</v>
      </c>
      <c r="S280" t="s">
        <v>2036</v>
      </c>
      <c r="T280" t="s">
        <v>2037</v>
      </c>
    </row>
    <row r="281" spans="1:20" ht="31.2" x14ac:dyDescent="0.3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4">
        <f t="shared" si="16"/>
        <v>1.7070000000000001</v>
      </c>
      <c r="G281" t="s">
        <v>19</v>
      </c>
      <c r="H281">
        <v>546</v>
      </c>
      <c r="I281" s="7">
        <f t="shared" si="17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1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32</v>
      </c>
      <c r="S281" t="s">
        <v>2038</v>
      </c>
      <c r="T281" t="s">
        <v>2039</v>
      </c>
    </row>
    <row r="282" spans="1:20" ht="31.2" x14ac:dyDescent="0.3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4">
        <f t="shared" si="16"/>
        <v>5.8144</v>
      </c>
      <c r="G282" t="s">
        <v>19</v>
      </c>
      <c r="H282">
        <v>393</v>
      </c>
      <c r="I282" s="7">
        <f t="shared" si="17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1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70</v>
      </c>
      <c r="S282" t="s">
        <v>2040</v>
      </c>
      <c r="T282" t="s">
        <v>2048</v>
      </c>
    </row>
    <row r="283" spans="1:20" x14ac:dyDescent="0.3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4">
        <f t="shared" si="16"/>
        <v>0.91520972644376897</v>
      </c>
      <c r="G283" t="s">
        <v>13</v>
      </c>
      <c r="H283">
        <v>2062</v>
      </c>
      <c r="I283" s="7">
        <f t="shared" si="17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1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32</v>
      </c>
      <c r="S283" t="s">
        <v>2038</v>
      </c>
      <c r="T283" t="s">
        <v>2039</v>
      </c>
    </row>
    <row r="284" spans="1:20" x14ac:dyDescent="0.3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4">
        <f t="shared" si="16"/>
        <v>1.0804761904761904</v>
      </c>
      <c r="G284" t="s">
        <v>19</v>
      </c>
      <c r="H284">
        <v>133</v>
      </c>
      <c r="I284" s="7">
        <f t="shared" si="17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1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268</v>
      </c>
      <c r="S284" t="s">
        <v>2040</v>
      </c>
      <c r="T284" t="s">
        <v>2059</v>
      </c>
    </row>
    <row r="285" spans="1:20" ht="31.2" x14ac:dyDescent="0.3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4">
        <f t="shared" si="16"/>
        <v>0.18728395061728395</v>
      </c>
      <c r="G285" t="s">
        <v>13</v>
      </c>
      <c r="H285">
        <v>29</v>
      </c>
      <c r="I285" s="7">
        <f t="shared" si="17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11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22</v>
      </c>
      <c r="S285" t="s">
        <v>2034</v>
      </c>
      <c r="T285" t="s">
        <v>2035</v>
      </c>
    </row>
    <row r="286" spans="1:20" x14ac:dyDescent="0.3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4">
        <f t="shared" si="16"/>
        <v>0.83193877551020412</v>
      </c>
      <c r="G286" t="s">
        <v>13</v>
      </c>
      <c r="H286">
        <v>132</v>
      </c>
      <c r="I286" s="7">
        <f t="shared" si="17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1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27</v>
      </c>
      <c r="S286" t="s">
        <v>2036</v>
      </c>
      <c r="T286" t="s">
        <v>2037</v>
      </c>
    </row>
    <row r="287" spans="1:20" x14ac:dyDescent="0.3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4">
        <f t="shared" si="16"/>
        <v>7.0633333333333335</v>
      </c>
      <c r="G287" t="s">
        <v>19</v>
      </c>
      <c r="H287">
        <v>254</v>
      </c>
      <c r="I287" s="7">
        <f t="shared" si="17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1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32</v>
      </c>
      <c r="S287" t="s">
        <v>2038</v>
      </c>
      <c r="T287" t="s">
        <v>2039</v>
      </c>
    </row>
    <row r="288" spans="1:20" x14ac:dyDescent="0.3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4">
        <f t="shared" si="16"/>
        <v>0.17446030330062445</v>
      </c>
      <c r="G288" t="s">
        <v>73</v>
      </c>
      <c r="H288">
        <v>184</v>
      </c>
      <c r="I288" s="7">
        <f t="shared" si="17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1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32</v>
      </c>
      <c r="S288" t="s">
        <v>2038</v>
      </c>
      <c r="T288" t="s">
        <v>2039</v>
      </c>
    </row>
    <row r="289" spans="1:20" x14ac:dyDescent="0.3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4">
        <f t="shared" si="16"/>
        <v>2.0973015873015872</v>
      </c>
      <c r="G289" t="s">
        <v>19</v>
      </c>
      <c r="H289">
        <v>176</v>
      </c>
      <c r="I289" s="7">
        <f t="shared" si="17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1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49</v>
      </c>
      <c r="S289" t="s">
        <v>2034</v>
      </c>
      <c r="T289" t="s">
        <v>2042</v>
      </c>
    </row>
    <row r="290" spans="1:20" x14ac:dyDescent="0.3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4">
        <f t="shared" si="16"/>
        <v>0.97785714285714287</v>
      </c>
      <c r="G290" t="s">
        <v>13</v>
      </c>
      <c r="H290">
        <v>137</v>
      </c>
      <c r="I290" s="7">
        <f t="shared" si="17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11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147</v>
      </c>
      <c r="S290" t="s">
        <v>2034</v>
      </c>
      <c r="T290" t="s">
        <v>2056</v>
      </c>
    </row>
    <row r="291" spans="1:20" x14ac:dyDescent="0.3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4">
        <f t="shared" si="16"/>
        <v>16.842500000000001</v>
      </c>
      <c r="G291" t="s">
        <v>19</v>
      </c>
      <c r="H291">
        <v>337</v>
      </c>
      <c r="I291" s="7">
        <f t="shared" si="17"/>
        <v>39.982195845697326</v>
      </c>
      <c r="J291" t="s">
        <v>14</v>
      </c>
      <c r="K291" t="s">
        <v>15</v>
      </c>
      <c r="L291">
        <v>1438578000</v>
      </c>
      <c r="M291">
        <v>1438837200</v>
      </c>
      <c r="N291" s="11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32</v>
      </c>
      <c r="S291" t="s">
        <v>2038</v>
      </c>
      <c r="T291" t="s">
        <v>2039</v>
      </c>
    </row>
    <row r="292" spans="1:20" x14ac:dyDescent="0.3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4">
        <f t="shared" si="16"/>
        <v>0.54402135231316728</v>
      </c>
      <c r="G292" t="s">
        <v>13</v>
      </c>
      <c r="H292">
        <v>908</v>
      </c>
      <c r="I292" s="7">
        <f t="shared" si="17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1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41</v>
      </c>
      <c r="S292" t="s">
        <v>2040</v>
      </c>
      <c r="T292" t="s">
        <v>2041</v>
      </c>
    </row>
    <row r="293" spans="1:20" x14ac:dyDescent="0.3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4">
        <f t="shared" si="16"/>
        <v>4.5661111111111108</v>
      </c>
      <c r="G293" t="s">
        <v>19</v>
      </c>
      <c r="H293">
        <v>107</v>
      </c>
      <c r="I293" s="7">
        <f t="shared" si="17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1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27</v>
      </c>
      <c r="S293" t="s">
        <v>2036</v>
      </c>
      <c r="T293" t="s">
        <v>2037</v>
      </c>
    </row>
    <row r="294" spans="1:20" x14ac:dyDescent="0.3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4">
        <f t="shared" si="16"/>
        <v>9.8219178082191785E-2</v>
      </c>
      <c r="G294" t="s">
        <v>13</v>
      </c>
      <c r="H294">
        <v>10</v>
      </c>
      <c r="I294" s="7">
        <f t="shared" si="17"/>
        <v>71.7</v>
      </c>
      <c r="J294" t="s">
        <v>20</v>
      </c>
      <c r="K294" t="s">
        <v>21</v>
      </c>
      <c r="L294">
        <v>1331874000</v>
      </c>
      <c r="M294">
        <v>1333429200</v>
      </c>
      <c r="N294" s="11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16</v>
      </c>
      <c r="S294" t="s">
        <v>2032</v>
      </c>
      <c r="T294" t="s">
        <v>2033</v>
      </c>
    </row>
    <row r="295" spans="1:20" x14ac:dyDescent="0.3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4">
        <f t="shared" si="16"/>
        <v>0.16384615384615384</v>
      </c>
      <c r="G295" t="s">
        <v>73</v>
      </c>
      <c r="H295">
        <v>32</v>
      </c>
      <c r="I295" s="7">
        <f t="shared" si="17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11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32</v>
      </c>
      <c r="S295" t="s">
        <v>2038</v>
      </c>
      <c r="T295" t="s">
        <v>2039</v>
      </c>
    </row>
    <row r="296" spans="1:20" x14ac:dyDescent="0.3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4">
        <f t="shared" si="16"/>
        <v>13.396666666666667</v>
      </c>
      <c r="G296" t="s">
        <v>19</v>
      </c>
      <c r="H296">
        <v>183</v>
      </c>
      <c r="I296" s="7">
        <f t="shared" si="17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1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32</v>
      </c>
      <c r="S296" t="s">
        <v>2038</v>
      </c>
      <c r="T296" t="s">
        <v>2039</v>
      </c>
    </row>
    <row r="297" spans="1:20" ht="31.2" x14ac:dyDescent="0.3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4">
        <f t="shared" si="16"/>
        <v>0.35650077760497667</v>
      </c>
      <c r="G297" t="s">
        <v>13</v>
      </c>
      <c r="H297">
        <v>1910</v>
      </c>
      <c r="I297" s="7">
        <f t="shared" si="17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11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32</v>
      </c>
      <c r="S297" t="s">
        <v>2038</v>
      </c>
      <c r="T297" t="s">
        <v>2039</v>
      </c>
    </row>
    <row r="298" spans="1:20" ht="31.2" x14ac:dyDescent="0.3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4">
        <f t="shared" si="16"/>
        <v>0.54950819672131146</v>
      </c>
      <c r="G298" t="s">
        <v>13</v>
      </c>
      <c r="H298">
        <v>38</v>
      </c>
      <c r="I298" s="7">
        <f t="shared" si="17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11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32</v>
      </c>
      <c r="S298" t="s">
        <v>2038</v>
      </c>
      <c r="T298" t="s">
        <v>2039</v>
      </c>
    </row>
    <row r="299" spans="1:20" x14ac:dyDescent="0.3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4">
        <f t="shared" si="16"/>
        <v>0.94236111111111109</v>
      </c>
      <c r="G299" t="s">
        <v>13</v>
      </c>
      <c r="H299">
        <v>104</v>
      </c>
      <c r="I299" s="7">
        <f t="shared" si="17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11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32</v>
      </c>
      <c r="S299" t="s">
        <v>2038</v>
      </c>
      <c r="T299" t="s">
        <v>2039</v>
      </c>
    </row>
    <row r="300" spans="1:20" x14ac:dyDescent="0.3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4">
        <f t="shared" si="16"/>
        <v>1.4391428571428571</v>
      </c>
      <c r="G300" t="s">
        <v>19</v>
      </c>
      <c r="H300">
        <v>72</v>
      </c>
      <c r="I300" s="7">
        <f t="shared" si="17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1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22</v>
      </c>
      <c r="S300" t="s">
        <v>2034</v>
      </c>
      <c r="T300" t="s">
        <v>2035</v>
      </c>
    </row>
    <row r="301" spans="1:20" ht="31.2" x14ac:dyDescent="0.3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4">
        <f t="shared" si="16"/>
        <v>0.51421052631578945</v>
      </c>
      <c r="G301" t="s">
        <v>13</v>
      </c>
      <c r="H301">
        <v>49</v>
      </c>
      <c r="I301" s="7">
        <f t="shared" si="17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1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16</v>
      </c>
      <c r="S301" t="s">
        <v>2032</v>
      </c>
      <c r="T301" t="s">
        <v>2033</v>
      </c>
    </row>
    <row r="302" spans="1:20" x14ac:dyDescent="0.3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4">
        <f t="shared" si="16"/>
        <v>0.05</v>
      </c>
      <c r="G302" t="s">
        <v>13</v>
      </c>
      <c r="H302">
        <v>1</v>
      </c>
      <c r="I302" s="7">
        <f t="shared" si="17"/>
        <v>5</v>
      </c>
      <c r="J302" t="s">
        <v>35</v>
      </c>
      <c r="K302" t="s">
        <v>36</v>
      </c>
      <c r="L302">
        <v>1504069200</v>
      </c>
      <c r="M302">
        <v>1504155600</v>
      </c>
      <c r="N302" s="11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67</v>
      </c>
      <c r="S302" t="s">
        <v>2046</v>
      </c>
      <c r="T302" t="s">
        <v>2047</v>
      </c>
    </row>
    <row r="303" spans="1:20" ht="31.2" x14ac:dyDescent="0.3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4">
        <f t="shared" si="16"/>
        <v>13.446666666666667</v>
      </c>
      <c r="G303" t="s">
        <v>19</v>
      </c>
      <c r="H303">
        <v>295</v>
      </c>
      <c r="I303" s="7">
        <f t="shared" si="17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1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41</v>
      </c>
      <c r="S303" t="s">
        <v>2040</v>
      </c>
      <c r="T303" t="s">
        <v>2041</v>
      </c>
    </row>
    <row r="304" spans="1:20" x14ac:dyDescent="0.3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4">
        <f t="shared" si="16"/>
        <v>0.31844940867279897</v>
      </c>
      <c r="G304" t="s">
        <v>13</v>
      </c>
      <c r="H304">
        <v>245</v>
      </c>
      <c r="I304" s="7">
        <f t="shared" si="17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1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32</v>
      </c>
      <c r="S304" t="s">
        <v>2038</v>
      </c>
      <c r="T304" t="s">
        <v>2039</v>
      </c>
    </row>
    <row r="305" spans="1:20" x14ac:dyDescent="0.3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4">
        <f t="shared" si="16"/>
        <v>0.82617647058823529</v>
      </c>
      <c r="G305" t="s">
        <v>13</v>
      </c>
      <c r="H305">
        <v>32</v>
      </c>
      <c r="I305" s="7">
        <f t="shared" si="17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1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59</v>
      </c>
      <c r="S305" t="s">
        <v>2034</v>
      </c>
      <c r="T305" t="s">
        <v>2044</v>
      </c>
    </row>
    <row r="306" spans="1:20" x14ac:dyDescent="0.3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4">
        <f t="shared" si="16"/>
        <v>5.4614285714285717</v>
      </c>
      <c r="G306" t="s">
        <v>19</v>
      </c>
      <c r="H306">
        <v>142</v>
      </c>
      <c r="I306" s="7">
        <f t="shared" si="17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1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41</v>
      </c>
      <c r="S306" t="s">
        <v>2040</v>
      </c>
      <c r="T306" t="s">
        <v>2041</v>
      </c>
    </row>
    <row r="307" spans="1:20" x14ac:dyDescent="0.3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4">
        <f t="shared" si="16"/>
        <v>2.8621428571428571</v>
      </c>
      <c r="G307" t="s">
        <v>19</v>
      </c>
      <c r="H307">
        <v>85</v>
      </c>
      <c r="I307" s="7">
        <f t="shared" si="17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1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32</v>
      </c>
      <c r="S307" t="s">
        <v>2038</v>
      </c>
      <c r="T307" t="s">
        <v>2039</v>
      </c>
    </row>
    <row r="308" spans="1:20" ht="31.2" x14ac:dyDescent="0.3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4">
        <f t="shared" si="16"/>
        <v>7.9076923076923072E-2</v>
      </c>
      <c r="G308" t="s">
        <v>13</v>
      </c>
      <c r="H308">
        <v>7</v>
      </c>
      <c r="I308" s="7">
        <f t="shared" si="17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1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32</v>
      </c>
      <c r="S308" t="s">
        <v>2038</v>
      </c>
      <c r="T308" t="s">
        <v>2039</v>
      </c>
    </row>
    <row r="309" spans="1:20" ht="31.2" x14ac:dyDescent="0.3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4">
        <f t="shared" si="16"/>
        <v>1.3213677811550153</v>
      </c>
      <c r="G309" t="s">
        <v>19</v>
      </c>
      <c r="H309">
        <v>659</v>
      </c>
      <c r="I309" s="7">
        <f t="shared" si="17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11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118</v>
      </c>
      <c r="S309" t="s">
        <v>2046</v>
      </c>
      <c r="T309" t="s">
        <v>2052</v>
      </c>
    </row>
    <row r="310" spans="1:20" x14ac:dyDescent="0.3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4">
        <f t="shared" si="16"/>
        <v>0.74077834179357027</v>
      </c>
      <c r="G310" t="s">
        <v>13</v>
      </c>
      <c r="H310">
        <v>803</v>
      </c>
      <c r="I310" s="7">
        <f t="shared" si="17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1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32</v>
      </c>
      <c r="S310" t="s">
        <v>2038</v>
      </c>
      <c r="T310" t="s">
        <v>2039</v>
      </c>
    </row>
    <row r="311" spans="1:20" x14ac:dyDescent="0.3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4">
        <f t="shared" si="16"/>
        <v>0.75292682926829269</v>
      </c>
      <c r="G311" t="s">
        <v>73</v>
      </c>
      <c r="H311">
        <v>75</v>
      </c>
      <c r="I311" s="7">
        <f t="shared" si="17"/>
        <v>41.16</v>
      </c>
      <c r="J311" t="s">
        <v>20</v>
      </c>
      <c r="K311" t="s">
        <v>21</v>
      </c>
      <c r="L311">
        <v>1316581200</v>
      </c>
      <c r="M311">
        <v>1318309200</v>
      </c>
      <c r="N311" s="11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59</v>
      </c>
      <c r="S311" t="s">
        <v>2034</v>
      </c>
      <c r="T311" t="s">
        <v>2044</v>
      </c>
    </row>
    <row r="312" spans="1:20" x14ac:dyDescent="0.3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4">
        <f t="shared" si="16"/>
        <v>0.20333333333333334</v>
      </c>
      <c r="G312" t="s">
        <v>13</v>
      </c>
      <c r="H312">
        <v>16</v>
      </c>
      <c r="I312" s="7">
        <f t="shared" si="17"/>
        <v>99.125</v>
      </c>
      <c r="J312" t="s">
        <v>20</v>
      </c>
      <c r="K312" t="s">
        <v>21</v>
      </c>
      <c r="L312">
        <v>1270789200</v>
      </c>
      <c r="M312">
        <v>1272171600</v>
      </c>
      <c r="N312" s="11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88</v>
      </c>
      <c r="S312" t="s">
        <v>2049</v>
      </c>
      <c r="T312" t="s">
        <v>2050</v>
      </c>
    </row>
    <row r="313" spans="1:20" x14ac:dyDescent="0.3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4">
        <f t="shared" si="16"/>
        <v>2.0336507936507937</v>
      </c>
      <c r="G313" t="s">
        <v>19</v>
      </c>
      <c r="H313">
        <v>121</v>
      </c>
      <c r="I313" s="7">
        <f t="shared" si="17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1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32</v>
      </c>
      <c r="S313" t="s">
        <v>2038</v>
      </c>
      <c r="T313" t="s">
        <v>2039</v>
      </c>
    </row>
    <row r="314" spans="1:20" x14ac:dyDescent="0.3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4">
        <f t="shared" si="16"/>
        <v>3.1022842639593908</v>
      </c>
      <c r="G314" t="s">
        <v>19</v>
      </c>
      <c r="H314">
        <v>3742</v>
      </c>
      <c r="I314" s="7">
        <f t="shared" si="17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1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32</v>
      </c>
      <c r="S314" t="s">
        <v>2038</v>
      </c>
      <c r="T314" t="s">
        <v>2039</v>
      </c>
    </row>
    <row r="315" spans="1:20" x14ac:dyDescent="0.3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4">
        <f t="shared" si="16"/>
        <v>3.9531818181818181</v>
      </c>
      <c r="G315" t="s">
        <v>19</v>
      </c>
      <c r="H315">
        <v>223</v>
      </c>
      <c r="I315" s="7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11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22</v>
      </c>
      <c r="S315" t="s">
        <v>2034</v>
      </c>
      <c r="T315" t="s">
        <v>2035</v>
      </c>
    </row>
    <row r="316" spans="1:20" x14ac:dyDescent="0.3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4">
        <f t="shared" si="16"/>
        <v>2.9471428571428571</v>
      </c>
      <c r="G316" t="s">
        <v>19</v>
      </c>
      <c r="H316">
        <v>133</v>
      </c>
      <c r="I316" s="7">
        <f t="shared" si="17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1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41</v>
      </c>
      <c r="S316" t="s">
        <v>2040</v>
      </c>
      <c r="T316" t="s">
        <v>2041</v>
      </c>
    </row>
    <row r="317" spans="1:20" ht="31.2" x14ac:dyDescent="0.3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4">
        <f t="shared" si="16"/>
        <v>0.33894736842105261</v>
      </c>
      <c r="G317" t="s">
        <v>13</v>
      </c>
      <c r="H317">
        <v>31</v>
      </c>
      <c r="I317" s="7">
        <f t="shared" si="17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1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32</v>
      </c>
      <c r="S317" t="s">
        <v>2038</v>
      </c>
      <c r="T317" t="s">
        <v>2039</v>
      </c>
    </row>
    <row r="318" spans="1:20" x14ac:dyDescent="0.3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4">
        <f t="shared" si="16"/>
        <v>0.66677083333333331</v>
      </c>
      <c r="G318" t="s">
        <v>13</v>
      </c>
      <c r="H318">
        <v>108</v>
      </c>
      <c r="I318" s="7">
        <f t="shared" si="17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11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16</v>
      </c>
      <c r="S318" t="s">
        <v>2032</v>
      </c>
      <c r="T318" t="s">
        <v>2033</v>
      </c>
    </row>
    <row r="319" spans="1:20" x14ac:dyDescent="0.3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4">
        <f t="shared" si="16"/>
        <v>0.19227272727272726</v>
      </c>
      <c r="G319" t="s">
        <v>13</v>
      </c>
      <c r="H319">
        <v>30</v>
      </c>
      <c r="I319" s="7">
        <f t="shared" si="17"/>
        <v>42.3</v>
      </c>
      <c r="J319" t="s">
        <v>20</v>
      </c>
      <c r="K319" t="s">
        <v>21</v>
      </c>
      <c r="L319">
        <v>1494738000</v>
      </c>
      <c r="M319">
        <v>1495861200</v>
      </c>
      <c r="N319" s="11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32</v>
      </c>
      <c r="S319" t="s">
        <v>2038</v>
      </c>
      <c r="T319" t="s">
        <v>2039</v>
      </c>
    </row>
    <row r="320" spans="1:20" ht="31.2" x14ac:dyDescent="0.3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4">
        <f t="shared" si="16"/>
        <v>0.15842105263157893</v>
      </c>
      <c r="G320" t="s">
        <v>13</v>
      </c>
      <c r="H320">
        <v>17</v>
      </c>
      <c r="I320" s="7">
        <f t="shared" si="17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1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22</v>
      </c>
      <c r="S320" t="s">
        <v>2034</v>
      </c>
      <c r="T320" t="s">
        <v>2035</v>
      </c>
    </row>
    <row r="321" spans="1:20" x14ac:dyDescent="0.3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4">
        <f t="shared" si="16"/>
        <v>0.38702380952380955</v>
      </c>
      <c r="G321" t="s">
        <v>73</v>
      </c>
      <c r="H321">
        <v>64</v>
      </c>
      <c r="I321" s="7">
        <f t="shared" si="17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1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27</v>
      </c>
      <c r="S321" t="s">
        <v>2036</v>
      </c>
      <c r="T321" t="s">
        <v>2037</v>
      </c>
    </row>
    <row r="322" spans="1:20" x14ac:dyDescent="0.3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4">
        <f t="shared" si="16"/>
        <v>9.5876777251184833E-2</v>
      </c>
      <c r="G322" t="s">
        <v>13</v>
      </c>
      <c r="H322">
        <v>80</v>
      </c>
      <c r="I322" s="7">
        <f t="shared" si="17"/>
        <v>101.15</v>
      </c>
      <c r="J322" t="s">
        <v>20</v>
      </c>
      <c r="K322" t="s">
        <v>21</v>
      </c>
      <c r="L322">
        <v>1305003600</v>
      </c>
      <c r="M322">
        <v>1305781200</v>
      </c>
      <c r="N322" s="11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118</v>
      </c>
      <c r="S322" t="s">
        <v>2046</v>
      </c>
      <c r="T322" t="s">
        <v>2052</v>
      </c>
    </row>
    <row r="323" spans="1:20" ht="31.2" x14ac:dyDescent="0.3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13</v>
      </c>
      <c r="H323">
        <v>2468</v>
      </c>
      <c r="I323" s="7">
        <f t="shared" ref="I323:I386" si="21">IFERROR(E323/H323,"0")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99</v>
      </c>
      <c r="S323" t="s">
        <v>2040</v>
      </c>
      <c r="T323" t="s">
        <v>2051</v>
      </c>
    </row>
    <row r="324" spans="1:20" ht="31.2" x14ac:dyDescent="0.3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4">
        <f t="shared" si="20"/>
        <v>1.6656234096692113</v>
      </c>
      <c r="G324" t="s">
        <v>19</v>
      </c>
      <c r="H324">
        <v>5168</v>
      </c>
      <c r="I324" s="7">
        <f t="shared" si="21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1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32</v>
      </c>
      <c r="S324" t="s">
        <v>2038</v>
      </c>
      <c r="T324" t="s">
        <v>2039</v>
      </c>
    </row>
    <row r="325" spans="1:20" x14ac:dyDescent="0.3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4">
        <f t="shared" si="20"/>
        <v>0.24134831460674158</v>
      </c>
      <c r="G325" t="s">
        <v>13</v>
      </c>
      <c r="H325">
        <v>26</v>
      </c>
      <c r="I325" s="7">
        <f t="shared" si="21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11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41</v>
      </c>
      <c r="S325" t="s">
        <v>2040</v>
      </c>
      <c r="T325" t="s">
        <v>2041</v>
      </c>
    </row>
    <row r="326" spans="1:20" x14ac:dyDescent="0.3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4">
        <f t="shared" si="20"/>
        <v>1.6405633802816901</v>
      </c>
      <c r="G326" t="s">
        <v>19</v>
      </c>
      <c r="H326">
        <v>307</v>
      </c>
      <c r="I326" s="7">
        <f t="shared" si="21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1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32</v>
      </c>
      <c r="S326" t="s">
        <v>2038</v>
      </c>
      <c r="T326" t="s">
        <v>2039</v>
      </c>
    </row>
    <row r="327" spans="1:20" ht="31.2" x14ac:dyDescent="0.3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4">
        <f t="shared" si="20"/>
        <v>0.90723076923076929</v>
      </c>
      <c r="G327" t="s">
        <v>13</v>
      </c>
      <c r="H327">
        <v>73</v>
      </c>
      <c r="I327" s="7">
        <f t="shared" si="21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1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32</v>
      </c>
      <c r="S327" t="s">
        <v>2038</v>
      </c>
      <c r="T327" t="s">
        <v>2039</v>
      </c>
    </row>
    <row r="328" spans="1:20" ht="31.2" x14ac:dyDescent="0.3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4">
        <f t="shared" si="20"/>
        <v>0.46194444444444444</v>
      </c>
      <c r="G328" t="s">
        <v>13</v>
      </c>
      <c r="H328">
        <v>128</v>
      </c>
      <c r="I328" s="7">
        <f t="shared" si="21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1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70</v>
      </c>
      <c r="S328" t="s">
        <v>2040</v>
      </c>
      <c r="T328" t="s">
        <v>2048</v>
      </c>
    </row>
    <row r="329" spans="1:20" x14ac:dyDescent="0.3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4">
        <f t="shared" si="20"/>
        <v>0.38538461538461538</v>
      </c>
      <c r="G329" t="s">
        <v>13</v>
      </c>
      <c r="H329">
        <v>33</v>
      </c>
      <c r="I329" s="7">
        <f t="shared" si="21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1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32</v>
      </c>
      <c r="S329" t="s">
        <v>2038</v>
      </c>
      <c r="T329" t="s">
        <v>2039</v>
      </c>
    </row>
    <row r="330" spans="1:20" ht="31.2" x14ac:dyDescent="0.3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4">
        <f t="shared" si="20"/>
        <v>1.3356231003039514</v>
      </c>
      <c r="G330" t="s">
        <v>19</v>
      </c>
      <c r="H330">
        <v>2441</v>
      </c>
      <c r="I330" s="7">
        <f t="shared" si="21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1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22</v>
      </c>
      <c r="S330" t="s">
        <v>2034</v>
      </c>
      <c r="T330" t="s">
        <v>2035</v>
      </c>
    </row>
    <row r="331" spans="1:20" x14ac:dyDescent="0.3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4">
        <f t="shared" si="20"/>
        <v>0.22896588486140726</v>
      </c>
      <c r="G331" t="s">
        <v>46</v>
      </c>
      <c r="H331">
        <v>211</v>
      </c>
      <c r="I331" s="7">
        <f t="shared" si="21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1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88</v>
      </c>
      <c r="S331" t="s">
        <v>2049</v>
      </c>
      <c r="T331" t="s">
        <v>2050</v>
      </c>
    </row>
    <row r="332" spans="1:20" ht="31.2" x14ac:dyDescent="0.3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4">
        <f t="shared" si="20"/>
        <v>1.8495548961424333</v>
      </c>
      <c r="G332" t="s">
        <v>19</v>
      </c>
      <c r="H332">
        <v>1385</v>
      </c>
      <c r="I332" s="7">
        <f t="shared" si="21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11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41</v>
      </c>
      <c r="S332" t="s">
        <v>2040</v>
      </c>
      <c r="T332" t="s">
        <v>2041</v>
      </c>
    </row>
    <row r="333" spans="1:20" x14ac:dyDescent="0.3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4">
        <f t="shared" si="20"/>
        <v>4.4372727272727275</v>
      </c>
      <c r="G333" t="s">
        <v>19</v>
      </c>
      <c r="H333">
        <v>190</v>
      </c>
      <c r="I333" s="7">
        <f t="shared" si="21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1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16</v>
      </c>
      <c r="S333" t="s">
        <v>2032</v>
      </c>
      <c r="T333" t="s">
        <v>2033</v>
      </c>
    </row>
    <row r="334" spans="1:20" ht="31.2" x14ac:dyDescent="0.3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4">
        <f t="shared" si="20"/>
        <v>1.999806763285024</v>
      </c>
      <c r="G334" t="s">
        <v>19</v>
      </c>
      <c r="H334">
        <v>470</v>
      </c>
      <c r="I334" s="7">
        <f t="shared" si="21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1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64</v>
      </c>
      <c r="S334" t="s">
        <v>2036</v>
      </c>
      <c r="T334" t="s">
        <v>2045</v>
      </c>
    </row>
    <row r="335" spans="1:20" x14ac:dyDescent="0.3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4">
        <f t="shared" si="20"/>
        <v>1.2395833333333333</v>
      </c>
      <c r="G335" t="s">
        <v>19</v>
      </c>
      <c r="H335">
        <v>253</v>
      </c>
      <c r="I335" s="7">
        <f t="shared" si="21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1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32</v>
      </c>
      <c r="S335" t="s">
        <v>2038</v>
      </c>
      <c r="T335" t="s">
        <v>2039</v>
      </c>
    </row>
    <row r="336" spans="1:20" x14ac:dyDescent="0.3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4">
        <f t="shared" si="20"/>
        <v>1.8661329305135952</v>
      </c>
      <c r="G336" t="s">
        <v>19</v>
      </c>
      <c r="H336">
        <v>1113</v>
      </c>
      <c r="I336" s="7">
        <f t="shared" si="21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1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22</v>
      </c>
      <c r="S336" t="s">
        <v>2034</v>
      </c>
      <c r="T336" t="s">
        <v>2035</v>
      </c>
    </row>
    <row r="337" spans="1:20" x14ac:dyDescent="0.3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4">
        <f t="shared" si="20"/>
        <v>1.1428538550057536</v>
      </c>
      <c r="G337" t="s">
        <v>19</v>
      </c>
      <c r="H337">
        <v>2283</v>
      </c>
      <c r="I337" s="7">
        <f t="shared" si="21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1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22</v>
      </c>
      <c r="S337" t="s">
        <v>2034</v>
      </c>
      <c r="T337" t="s">
        <v>2035</v>
      </c>
    </row>
    <row r="338" spans="1:20" x14ac:dyDescent="0.3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4">
        <f t="shared" si="20"/>
        <v>0.97032531824611035</v>
      </c>
      <c r="G338" t="s">
        <v>13</v>
      </c>
      <c r="H338">
        <v>1072</v>
      </c>
      <c r="I338" s="7">
        <f t="shared" si="21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1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22</v>
      </c>
      <c r="S338" t="s">
        <v>2034</v>
      </c>
      <c r="T338" t="s">
        <v>2035</v>
      </c>
    </row>
    <row r="339" spans="1:20" x14ac:dyDescent="0.3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4">
        <f t="shared" si="20"/>
        <v>1.2281904761904763</v>
      </c>
      <c r="G339" t="s">
        <v>19</v>
      </c>
      <c r="H339">
        <v>1095</v>
      </c>
      <c r="I339" s="7">
        <f t="shared" si="21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1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32</v>
      </c>
      <c r="S339" t="s">
        <v>2038</v>
      </c>
      <c r="T339" t="s">
        <v>2039</v>
      </c>
    </row>
    <row r="340" spans="1:20" x14ac:dyDescent="0.3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4">
        <f t="shared" si="20"/>
        <v>1.7914326647564469</v>
      </c>
      <c r="G340" t="s">
        <v>19</v>
      </c>
      <c r="H340">
        <v>1690</v>
      </c>
      <c r="I340" s="7">
        <f t="shared" si="21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1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32</v>
      </c>
      <c r="S340" t="s">
        <v>2038</v>
      </c>
      <c r="T340" t="s">
        <v>2039</v>
      </c>
    </row>
    <row r="341" spans="1:20" x14ac:dyDescent="0.3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4">
        <f t="shared" si="20"/>
        <v>0.79951577402787966</v>
      </c>
      <c r="G341" t="s">
        <v>73</v>
      </c>
      <c r="H341">
        <v>1297</v>
      </c>
      <c r="I341" s="7">
        <f t="shared" si="21"/>
        <v>84.02004626060139</v>
      </c>
      <c r="J341" t="s">
        <v>14</v>
      </c>
      <c r="K341" t="s">
        <v>15</v>
      </c>
      <c r="L341">
        <v>1501650000</v>
      </c>
      <c r="M341">
        <v>1502859600</v>
      </c>
      <c r="N341" s="11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32</v>
      </c>
      <c r="S341" t="s">
        <v>2038</v>
      </c>
      <c r="T341" t="s">
        <v>2039</v>
      </c>
    </row>
    <row r="342" spans="1:20" x14ac:dyDescent="0.3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4">
        <f t="shared" si="20"/>
        <v>0.94242587601078165</v>
      </c>
      <c r="G342" t="s">
        <v>13</v>
      </c>
      <c r="H342">
        <v>393</v>
      </c>
      <c r="I342" s="7">
        <f t="shared" si="21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1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121</v>
      </c>
      <c r="S342" t="s">
        <v>2053</v>
      </c>
      <c r="T342" t="s">
        <v>2054</v>
      </c>
    </row>
    <row r="343" spans="1:20" ht="31.2" x14ac:dyDescent="0.3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4">
        <f t="shared" si="20"/>
        <v>0.84669291338582675</v>
      </c>
      <c r="G343" t="s">
        <v>13</v>
      </c>
      <c r="H343">
        <v>1257</v>
      </c>
      <c r="I343" s="7">
        <f t="shared" si="21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1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59</v>
      </c>
      <c r="S343" t="s">
        <v>2034</v>
      </c>
      <c r="T343" t="s">
        <v>2044</v>
      </c>
    </row>
    <row r="344" spans="1:20" x14ac:dyDescent="0.3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4">
        <f t="shared" si="20"/>
        <v>0.66521920668058454</v>
      </c>
      <c r="G344" t="s">
        <v>13</v>
      </c>
      <c r="H344">
        <v>328</v>
      </c>
      <c r="I344" s="7">
        <f t="shared" si="21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1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32</v>
      </c>
      <c r="S344" t="s">
        <v>2038</v>
      </c>
      <c r="T344" t="s">
        <v>2039</v>
      </c>
    </row>
    <row r="345" spans="1:20" x14ac:dyDescent="0.3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4">
        <f t="shared" si="20"/>
        <v>0.53922222222222227</v>
      </c>
      <c r="G345" t="s">
        <v>13</v>
      </c>
      <c r="H345">
        <v>147</v>
      </c>
      <c r="I345" s="7">
        <f t="shared" si="21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1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32</v>
      </c>
      <c r="S345" t="s">
        <v>2038</v>
      </c>
      <c r="T345" t="s">
        <v>2039</v>
      </c>
    </row>
    <row r="346" spans="1:20" x14ac:dyDescent="0.3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4">
        <f t="shared" si="20"/>
        <v>0.41983299595141699</v>
      </c>
      <c r="G346" t="s">
        <v>13</v>
      </c>
      <c r="H346">
        <v>830</v>
      </c>
      <c r="I346" s="7">
        <f t="shared" si="21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1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88</v>
      </c>
      <c r="S346" t="s">
        <v>2049</v>
      </c>
      <c r="T346" t="s">
        <v>2050</v>
      </c>
    </row>
    <row r="347" spans="1:20" x14ac:dyDescent="0.3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4">
        <f t="shared" si="20"/>
        <v>0.14694796954314721</v>
      </c>
      <c r="G347" t="s">
        <v>13</v>
      </c>
      <c r="H347">
        <v>331</v>
      </c>
      <c r="I347" s="7">
        <f t="shared" si="21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11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52</v>
      </c>
      <c r="S347" t="s">
        <v>2040</v>
      </c>
      <c r="T347" t="s">
        <v>2043</v>
      </c>
    </row>
    <row r="348" spans="1:20" x14ac:dyDescent="0.3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4">
        <f t="shared" si="20"/>
        <v>0.34475</v>
      </c>
      <c r="G348" t="s">
        <v>13</v>
      </c>
      <c r="H348">
        <v>25</v>
      </c>
      <c r="I348" s="7">
        <f t="shared" si="21"/>
        <v>110.32</v>
      </c>
      <c r="J348" t="s">
        <v>20</v>
      </c>
      <c r="K348" t="s">
        <v>21</v>
      </c>
      <c r="L348">
        <v>1503550800</v>
      </c>
      <c r="M348">
        <v>1508302800</v>
      </c>
      <c r="N348" s="11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59</v>
      </c>
      <c r="S348" t="s">
        <v>2034</v>
      </c>
      <c r="T348" t="s">
        <v>2044</v>
      </c>
    </row>
    <row r="349" spans="1:20" x14ac:dyDescent="0.3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4">
        <f t="shared" si="20"/>
        <v>14.007777777777777</v>
      </c>
      <c r="G349" t="s">
        <v>19</v>
      </c>
      <c r="H349">
        <v>191</v>
      </c>
      <c r="I349" s="7">
        <f t="shared" si="21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1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27</v>
      </c>
      <c r="S349" t="s">
        <v>2036</v>
      </c>
      <c r="T349" t="s">
        <v>2037</v>
      </c>
    </row>
    <row r="350" spans="1:20" x14ac:dyDescent="0.3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4">
        <f t="shared" si="20"/>
        <v>0.71770351758793971</v>
      </c>
      <c r="G350" t="s">
        <v>13</v>
      </c>
      <c r="H350">
        <v>3483</v>
      </c>
      <c r="I350" s="7">
        <f t="shared" si="21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1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16</v>
      </c>
      <c r="S350" t="s">
        <v>2032</v>
      </c>
      <c r="T350" t="s">
        <v>2033</v>
      </c>
    </row>
    <row r="351" spans="1:20" x14ac:dyDescent="0.3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4">
        <f t="shared" si="20"/>
        <v>0.53074115044247783</v>
      </c>
      <c r="G351" t="s">
        <v>13</v>
      </c>
      <c r="H351">
        <v>923</v>
      </c>
      <c r="I351" s="7">
        <f t="shared" si="21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1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32</v>
      </c>
      <c r="S351" t="s">
        <v>2038</v>
      </c>
      <c r="T351" t="s">
        <v>2039</v>
      </c>
    </row>
    <row r="352" spans="1:20" x14ac:dyDescent="0.3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4">
        <f t="shared" si="20"/>
        <v>0.05</v>
      </c>
      <c r="G352" t="s">
        <v>13</v>
      </c>
      <c r="H352">
        <v>1</v>
      </c>
      <c r="I352" s="7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11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158</v>
      </c>
      <c r="S352" t="s">
        <v>2034</v>
      </c>
      <c r="T352" t="s">
        <v>2057</v>
      </c>
    </row>
    <row r="353" spans="1:20" x14ac:dyDescent="0.3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4">
        <f t="shared" si="20"/>
        <v>1.2770715249662619</v>
      </c>
      <c r="G353" t="s">
        <v>19</v>
      </c>
      <c r="H353">
        <v>2013</v>
      </c>
      <c r="I353" s="7">
        <f t="shared" si="21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1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22</v>
      </c>
      <c r="S353" t="s">
        <v>2034</v>
      </c>
      <c r="T353" t="s">
        <v>2035</v>
      </c>
    </row>
    <row r="354" spans="1:20" x14ac:dyDescent="0.3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4">
        <f t="shared" si="20"/>
        <v>0.34892857142857142</v>
      </c>
      <c r="G354" t="s">
        <v>13</v>
      </c>
      <c r="H354">
        <v>33</v>
      </c>
      <c r="I354" s="7">
        <f t="shared" si="21"/>
        <v>29.606060606060606</v>
      </c>
      <c r="J354" t="s">
        <v>14</v>
      </c>
      <c r="K354" t="s">
        <v>15</v>
      </c>
      <c r="L354">
        <v>1446876000</v>
      </c>
      <c r="M354">
        <v>1447567200</v>
      </c>
      <c r="N354" s="11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32</v>
      </c>
      <c r="S354" t="s">
        <v>2038</v>
      </c>
      <c r="T354" t="s">
        <v>2039</v>
      </c>
    </row>
    <row r="355" spans="1:20" x14ac:dyDescent="0.3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4">
        <f t="shared" si="20"/>
        <v>4.105982142857143</v>
      </c>
      <c r="G355" t="s">
        <v>19</v>
      </c>
      <c r="H355">
        <v>1703</v>
      </c>
      <c r="I355" s="7">
        <f t="shared" si="21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1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32</v>
      </c>
      <c r="S355" t="s">
        <v>2038</v>
      </c>
      <c r="T355" t="s">
        <v>2039</v>
      </c>
    </row>
    <row r="356" spans="1:20" x14ac:dyDescent="0.3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4">
        <f t="shared" si="20"/>
        <v>1.2373770491803278</v>
      </c>
      <c r="G356" t="s">
        <v>19</v>
      </c>
      <c r="H356">
        <v>80</v>
      </c>
      <c r="I356" s="7">
        <f t="shared" si="21"/>
        <v>94.35</v>
      </c>
      <c r="J356" t="s">
        <v>35</v>
      </c>
      <c r="K356" t="s">
        <v>36</v>
      </c>
      <c r="L356">
        <v>1378184400</v>
      </c>
      <c r="M356">
        <v>1378789200</v>
      </c>
      <c r="N356" s="11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41</v>
      </c>
      <c r="S356" t="s">
        <v>2040</v>
      </c>
      <c r="T356" t="s">
        <v>2041</v>
      </c>
    </row>
    <row r="357" spans="1:20" x14ac:dyDescent="0.3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4">
        <f t="shared" si="20"/>
        <v>0.58973684210526311</v>
      </c>
      <c r="G357" t="s">
        <v>46</v>
      </c>
      <c r="H357">
        <v>86</v>
      </c>
      <c r="I357" s="7">
        <f t="shared" si="21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1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64</v>
      </c>
      <c r="S357" t="s">
        <v>2036</v>
      </c>
      <c r="T357" t="s">
        <v>2045</v>
      </c>
    </row>
    <row r="358" spans="1:20" x14ac:dyDescent="0.3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4">
        <f t="shared" si="20"/>
        <v>0.36892473118279567</v>
      </c>
      <c r="G358" t="s">
        <v>13</v>
      </c>
      <c r="H358">
        <v>40</v>
      </c>
      <c r="I358" s="7">
        <f t="shared" si="21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11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32</v>
      </c>
      <c r="S358" t="s">
        <v>2038</v>
      </c>
      <c r="T358" t="s">
        <v>2039</v>
      </c>
    </row>
    <row r="359" spans="1:20" x14ac:dyDescent="0.3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4">
        <f t="shared" si="20"/>
        <v>1.8491304347826087</v>
      </c>
      <c r="G359" t="s">
        <v>19</v>
      </c>
      <c r="H359">
        <v>41</v>
      </c>
      <c r="I359" s="7">
        <f t="shared" si="21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1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88</v>
      </c>
      <c r="S359" t="s">
        <v>2049</v>
      </c>
      <c r="T359" t="s">
        <v>2050</v>
      </c>
    </row>
    <row r="360" spans="1:20" x14ac:dyDescent="0.3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4">
        <f t="shared" si="20"/>
        <v>0.11814432989690722</v>
      </c>
      <c r="G360" t="s">
        <v>13</v>
      </c>
      <c r="H360">
        <v>23</v>
      </c>
      <c r="I360" s="7">
        <f t="shared" si="21"/>
        <v>49.826086956521742</v>
      </c>
      <c r="J360" t="s">
        <v>14</v>
      </c>
      <c r="K360" t="s">
        <v>15</v>
      </c>
      <c r="L360">
        <v>1533877200</v>
      </c>
      <c r="M360">
        <v>1534136400</v>
      </c>
      <c r="N360" s="11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121</v>
      </c>
      <c r="S360" t="s">
        <v>2053</v>
      </c>
      <c r="T360" t="s">
        <v>2054</v>
      </c>
    </row>
    <row r="361" spans="1:20" x14ac:dyDescent="0.3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4">
        <f t="shared" si="20"/>
        <v>2.9870000000000001</v>
      </c>
      <c r="G361" t="s">
        <v>19</v>
      </c>
      <c r="H361">
        <v>187</v>
      </c>
      <c r="I361" s="7">
        <f t="shared" si="21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1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70</v>
      </c>
      <c r="S361" t="s">
        <v>2040</v>
      </c>
      <c r="T361" t="s">
        <v>2048</v>
      </c>
    </row>
    <row r="362" spans="1:20" x14ac:dyDescent="0.3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4">
        <f t="shared" si="20"/>
        <v>2.2635175879396985</v>
      </c>
      <c r="G362" t="s">
        <v>19</v>
      </c>
      <c r="H362">
        <v>2875</v>
      </c>
      <c r="I362" s="7">
        <f t="shared" si="21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11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32</v>
      </c>
      <c r="S362" t="s">
        <v>2038</v>
      </c>
      <c r="T362" t="s">
        <v>2039</v>
      </c>
    </row>
    <row r="363" spans="1:20" x14ac:dyDescent="0.3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4">
        <f t="shared" si="20"/>
        <v>1.7356363636363636</v>
      </c>
      <c r="G363" t="s">
        <v>19</v>
      </c>
      <c r="H363">
        <v>88</v>
      </c>
      <c r="I363" s="7">
        <f t="shared" si="21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1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32</v>
      </c>
      <c r="S363" t="s">
        <v>2038</v>
      </c>
      <c r="T363" t="s">
        <v>2039</v>
      </c>
    </row>
    <row r="364" spans="1:20" x14ac:dyDescent="0.3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4">
        <f t="shared" si="20"/>
        <v>3.7175675675675675</v>
      </c>
      <c r="G364" t="s">
        <v>19</v>
      </c>
      <c r="H364">
        <v>191</v>
      </c>
      <c r="I364" s="7">
        <f t="shared" si="21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1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22</v>
      </c>
      <c r="S364" t="s">
        <v>2034</v>
      </c>
      <c r="T364" t="s">
        <v>2035</v>
      </c>
    </row>
    <row r="365" spans="1:20" x14ac:dyDescent="0.3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4">
        <f t="shared" si="20"/>
        <v>1.601923076923077</v>
      </c>
      <c r="G365" t="s">
        <v>19</v>
      </c>
      <c r="H365">
        <v>139</v>
      </c>
      <c r="I365" s="7">
        <f t="shared" si="21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1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22</v>
      </c>
      <c r="S365" t="s">
        <v>2034</v>
      </c>
      <c r="T365" t="s">
        <v>2035</v>
      </c>
    </row>
    <row r="366" spans="1:20" x14ac:dyDescent="0.3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4">
        <f t="shared" si="20"/>
        <v>16.163333333333334</v>
      </c>
      <c r="G366" t="s">
        <v>19</v>
      </c>
      <c r="H366">
        <v>186</v>
      </c>
      <c r="I366" s="7">
        <f t="shared" si="21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1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59</v>
      </c>
      <c r="S366" t="s">
        <v>2034</v>
      </c>
      <c r="T366" t="s">
        <v>2044</v>
      </c>
    </row>
    <row r="367" spans="1:20" x14ac:dyDescent="0.3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4">
        <f t="shared" si="20"/>
        <v>7.3343749999999996</v>
      </c>
      <c r="G367" t="s">
        <v>19</v>
      </c>
      <c r="H367">
        <v>112</v>
      </c>
      <c r="I367" s="7">
        <f t="shared" si="21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11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32</v>
      </c>
      <c r="S367" t="s">
        <v>2038</v>
      </c>
      <c r="T367" t="s">
        <v>2039</v>
      </c>
    </row>
    <row r="368" spans="1:20" x14ac:dyDescent="0.3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4">
        <f t="shared" si="20"/>
        <v>5.9211111111111112</v>
      </c>
      <c r="G368" t="s">
        <v>19</v>
      </c>
      <c r="H368">
        <v>101</v>
      </c>
      <c r="I368" s="7">
        <f t="shared" si="21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1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32</v>
      </c>
      <c r="S368" t="s">
        <v>2038</v>
      </c>
      <c r="T368" t="s">
        <v>2039</v>
      </c>
    </row>
    <row r="369" spans="1:20" x14ac:dyDescent="0.3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4">
        <f t="shared" si="20"/>
        <v>0.18888888888888888</v>
      </c>
      <c r="G369" t="s">
        <v>13</v>
      </c>
      <c r="H369">
        <v>75</v>
      </c>
      <c r="I369" s="7">
        <f t="shared" si="21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1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32</v>
      </c>
      <c r="S369" t="s">
        <v>2038</v>
      </c>
      <c r="T369" t="s">
        <v>2039</v>
      </c>
    </row>
    <row r="370" spans="1:20" x14ac:dyDescent="0.3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4">
        <f t="shared" si="20"/>
        <v>2.7680769230769231</v>
      </c>
      <c r="G370" t="s">
        <v>19</v>
      </c>
      <c r="H370">
        <v>206</v>
      </c>
      <c r="I370" s="7">
        <f t="shared" si="21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11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41</v>
      </c>
      <c r="S370" t="s">
        <v>2040</v>
      </c>
      <c r="T370" t="s">
        <v>2041</v>
      </c>
    </row>
    <row r="371" spans="1:20" x14ac:dyDescent="0.3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4">
        <f t="shared" si="20"/>
        <v>2.730185185185185</v>
      </c>
      <c r="G371" t="s">
        <v>19</v>
      </c>
      <c r="H371">
        <v>154</v>
      </c>
      <c r="I371" s="7">
        <f t="shared" si="21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1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268</v>
      </c>
      <c r="S371" t="s">
        <v>2040</v>
      </c>
      <c r="T371" t="s">
        <v>2059</v>
      </c>
    </row>
    <row r="372" spans="1:20" x14ac:dyDescent="0.3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4">
        <f t="shared" si="20"/>
        <v>1.593633125556545</v>
      </c>
      <c r="G372" t="s">
        <v>19</v>
      </c>
      <c r="H372">
        <v>5966</v>
      </c>
      <c r="I372" s="7">
        <f t="shared" si="21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1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32</v>
      </c>
      <c r="S372" t="s">
        <v>2038</v>
      </c>
      <c r="T372" t="s">
        <v>2039</v>
      </c>
    </row>
    <row r="373" spans="1:20" x14ac:dyDescent="0.3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4">
        <f t="shared" si="20"/>
        <v>0.67869978858350954</v>
      </c>
      <c r="G373" t="s">
        <v>13</v>
      </c>
      <c r="H373">
        <v>2176</v>
      </c>
      <c r="I373" s="7">
        <f t="shared" si="21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1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32</v>
      </c>
      <c r="S373" t="s">
        <v>2038</v>
      </c>
      <c r="T373" t="s">
        <v>2039</v>
      </c>
    </row>
    <row r="374" spans="1:20" ht="31.2" x14ac:dyDescent="0.3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4">
        <f t="shared" si="20"/>
        <v>15.915555555555555</v>
      </c>
      <c r="G374" t="s">
        <v>19</v>
      </c>
      <c r="H374">
        <v>169</v>
      </c>
      <c r="I374" s="7">
        <f t="shared" si="21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1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41</v>
      </c>
      <c r="S374" t="s">
        <v>2040</v>
      </c>
      <c r="T374" t="s">
        <v>2041</v>
      </c>
    </row>
    <row r="375" spans="1:20" x14ac:dyDescent="0.3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4">
        <f t="shared" si="20"/>
        <v>7.3018222222222224</v>
      </c>
      <c r="G375" t="s">
        <v>19</v>
      </c>
      <c r="H375">
        <v>2106</v>
      </c>
      <c r="I375" s="7">
        <f t="shared" si="21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1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32</v>
      </c>
      <c r="S375" t="s">
        <v>2038</v>
      </c>
      <c r="T375" t="s">
        <v>2039</v>
      </c>
    </row>
    <row r="376" spans="1:20" ht="31.2" x14ac:dyDescent="0.3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4">
        <f t="shared" si="20"/>
        <v>0.13185782556750297</v>
      </c>
      <c r="G376" t="s">
        <v>13</v>
      </c>
      <c r="H376">
        <v>441</v>
      </c>
      <c r="I376" s="7">
        <f t="shared" si="21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1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41</v>
      </c>
      <c r="S376" t="s">
        <v>2040</v>
      </c>
      <c r="T376" t="s">
        <v>2041</v>
      </c>
    </row>
    <row r="377" spans="1:20" ht="31.2" x14ac:dyDescent="0.3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4">
        <f t="shared" si="20"/>
        <v>0.54777777777777781</v>
      </c>
      <c r="G377" t="s">
        <v>13</v>
      </c>
      <c r="H377">
        <v>25</v>
      </c>
      <c r="I377" s="7">
        <f t="shared" si="21"/>
        <v>59.16</v>
      </c>
      <c r="J377" t="s">
        <v>20</v>
      </c>
      <c r="K377" t="s">
        <v>21</v>
      </c>
      <c r="L377">
        <v>1444971600</v>
      </c>
      <c r="M377">
        <v>1449900000</v>
      </c>
      <c r="N377" s="11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59</v>
      </c>
      <c r="S377" t="s">
        <v>2034</v>
      </c>
      <c r="T377" t="s">
        <v>2044</v>
      </c>
    </row>
    <row r="378" spans="1:20" x14ac:dyDescent="0.3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4">
        <f t="shared" si="20"/>
        <v>3.6102941176470589</v>
      </c>
      <c r="G378" t="s">
        <v>19</v>
      </c>
      <c r="H378">
        <v>131</v>
      </c>
      <c r="I378" s="7">
        <f t="shared" si="21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1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22</v>
      </c>
      <c r="S378" t="s">
        <v>2034</v>
      </c>
      <c r="T378" t="s">
        <v>2035</v>
      </c>
    </row>
    <row r="379" spans="1:20" x14ac:dyDescent="0.3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4">
        <f t="shared" si="20"/>
        <v>0.10257545271629778</v>
      </c>
      <c r="G379" t="s">
        <v>13</v>
      </c>
      <c r="H379">
        <v>127</v>
      </c>
      <c r="I379" s="7">
        <f t="shared" si="21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1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32</v>
      </c>
      <c r="S379" t="s">
        <v>2038</v>
      </c>
      <c r="T379" t="s">
        <v>2039</v>
      </c>
    </row>
    <row r="380" spans="1:20" x14ac:dyDescent="0.3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4">
        <f t="shared" si="20"/>
        <v>0.13962962962962963</v>
      </c>
      <c r="G380" t="s">
        <v>13</v>
      </c>
      <c r="H380">
        <v>355</v>
      </c>
      <c r="I380" s="7">
        <f t="shared" si="21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1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41</v>
      </c>
      <c r="S380" t="s">
        <v>2040</v>
      </c>
      <c r="T380" t="s">
        <v>2041</v>
      </c>
    </row>
    <row r="381" spans="1:20" x14ac:dyDescent="0.3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4">
        <f t="shared" si="20"/>
        <v>0.40444444444444444</v>
      </c>
      <c r="G381" t="s">
        <v>13</v>
      </c>
      <c r="H381">
        <v>44</v>
      </c>
      <c r="I381" s="7">
        <f t="shared" si="21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11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32</v>
      </c>
      <c r="S381" t="s">
        <v>2038</v>
      </c>
      <c r="T381" t="s">
        <v>2039</v>
      </c>
    </row>
    <row r="382" spans="1:20" ht="31.2" x14ac:dyDescent="0.3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4">
        <f t="shared" si="20"/>
        <v>1.6032</v>
      </c>
      <c r="G382" t="s">
        <v>19</v>
      </c>
      <c r="H382">
        <v>84</v>
      </c>
      <c r="I382" s="7">
        <f t="shared" si="21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1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32</v>
      </c>
      <c r="S382" t="s">
        <v>2038</v>
      </c>
      <c r="T382" t="s">
        <v>2039</v>
      </c>
    </row>
    <row r="383" spans="1:20" x14ac:dyDescent="0.3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4">
        <f t="shared" si="20"/>
        <v>1.8394339622641509</v>
      </c>
      <c r="G383" t="s">
        <v>19</v>
      </c>
      <c r="H383">
        <v>155</v>
      </c>
      <c r="I383" s="7">
        <f t="shared" si="21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1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32</v>
      </c>
      <c r="S383" t="s">
        <v>2038</v>
      </c>
      <c r="T383" t="s">
        <v>2039</v>
      </c>
    </row>
    <row r="384" spans="1:20" ht="31.2" x14ac:dyDescent="0.3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4">
        <f t="shared" si="20"/>
        <v>0.63769230769230767</v>
      </c>
      <c r="G384" t="s">
        <v>13</v>
      </c>
      <c r="H384">
        <v>67</v>
      </c>
      <c r="I384" s="7">
        <f t="shared" si="21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1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121</v>
      </c>
      <c r="S384" t="s">
        <v>2053</v>
      </c>
      <c r="T384" t="s">
        <v>2054</v>
      </c>
    </row>
    <row r="385" spans="1:20" x14ac:dyDescent="0.3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4">
        <f t="shared" si="20"/>
        <v>2.2538095238095237</v>
      </c>
      <c r="G385" t="s">
        <v>19</v>
      </c>
      <c r="H385">
        <v>189</v>
      </c>
      <c r="I385" s="7">
        <f t="shared" si="21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1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16</v>
      </c>
      <c r="S385" t="s">
        <v>2032</v>
      </c>
      <c r="T385" t="s">
        <v>2033</v>
      </c>
    </row>
    <row r="386" spans="1:20" x14ac:dyDescent="0.3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4">
        <f t="shared" si="20"/>
        <v>1.7200961538461539</v>
      </c>
      <c r="G386" t="s">
        <v>19</v>
      </c>
      <c r="H386">
        <v>4799</v>
      </c>
      <c r="I386" s="7">
        <f t="shared" si="21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1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41</v>
      </c>
      <c r="S386" t="s">
        <v>2040</v>
      </c>
      <c r="T386" t="s">
        <v>2041</v>
      </c>
    </row>
    <row r="387" spans="1:20" ht="31.2" x14ac:dyDescent="0.3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19</v>
      </c>
      <c r="H387">
        <v>1137</v>
      </c>
      <c r="I387" s="7">
        <f t="shared" ref="I387:I450" si="25">IFERROR(E387/H387,"0")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67</v>
      </c>
      <c r="S387" t="s">
        <v>2046</v>
      </c>
      <c r="T387" t="s">
        <v>2047</v>
      </c>
    </row>
    <row r="388" spans="1:20" ht="31.2" x14ac:dyDescent="0.3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4">
        <f t="shared" si="24"/>
        <v>0.76423616236162362</v>
      </c>
      <c r="G388" t="s">
        <v>13</v>
      </c>
      <c r="H388">
        <v>1068</v>
      </c>
      <c r="I388" s="7">
        <f t="shared" si="25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1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32</v>
      </c>
      <c r="S388" t="s">
        <v>2038</v>
      </c>
      <c r="T388" t="s">
        <v>2039</v>
      </c>
    </row>
    <row r="389" spans="1:20" x14ac:dyDescent="0.3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4">
        <f t="shared" si="24"/>
        <v>0.39261467889908258</v>
      </c>
      <c r="G389" t="s">
        <v>13</v>
      </c>
      <c r="H389">
        <v>424</v>
      </c>
      <c r="I389" s="7">
        <f t="shared" si="25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1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64</v>
      </c>
      <c r="S389" t="s">
        <v>2036</v>
      </c>
      <c r="T389" t="s">
        <v>2045</v>
      </c>
    </row>
    <row r="390" spans="1:20" x14ac:dyDescent="0.3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4">
        <f t="shared" si="24"/>
        <v>0.11270034843205574</v>
      </c>
      <c r="G390" t="s">
        <v>73</v>
      </c>
      <c r="H390">
        <v>145</v>
      </c>
      <c r="I390" s="7">
        <f t="shared" si="25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11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59</v>
      </c>
      <c r="S390" t="s">
        <v>2034</v>
      </c>
      <c r="T390" t="s">
        <v>2044</v>
      </c>
    </row>
    <row r="391" spans="1:20" x14ac:dyDescent="0.3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4">
        <f t="shared" si="24"/>
        <v>1.2211084337349398</v>
      </c>
      <c r="G391" t="s">
        <v>19</v>
      </c>
      <c r="H391">
        <v>1152</v>
      </c>
      <c r="I391" s="7">
        <f t="shared" si="25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1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32</v>
      </c>
      <c r="S391" t="s">
        <v>2038</v>
      </c>
      <c r="T391" t="s">
        <v>2039</v>
      </c>
    </row>
    <row r="392" spans="1:20" x14ac:dyDescent="0.3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4">
        <f t="shared" si="24"/>
        <v>1.8654166666666667</v>
      </c>
      <c r="G392" t="s">
        <v>19</v>
      </c>
      <c r="H392">
        <v>50</v>
      </c>
      <c r="I392" s="7">
        <f t="shared" si="25"/>
        <v>89.54</v>
      </c>
      <c r="J392" t="s">
        <v>20</v>
      </c>
      <c r="K392" t="s">
        <v>21</v>
      </c>
      <c r="L392">
        <v>1379048400</v>
      </c>
      <c r="M392">
        <v>1380344400</v>
      </c>
      <c r="N392" s="11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121</v>
      </c>
      <c r="S392" t="s">
        <v>2053</v>
      </c>
      <c r="T392" t="s">
        <v>2054</v>
      </c>
    </row>
    <row r="393" spans="1:20" x14ac:dyDescent="0.3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4">
        <f t="shared" si="24"/>
        <v>7.27317880794702E-2</v>
      </c>
      <c r="G393" t="s">
        <v>13</v>
      </c>
      <c r="H393">
        <v>151</v>
      </c>
      <c r="I393" s="7">
        <f t="shared" si="25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1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67</v>
      </c>
      <c r="S393" t="s">
        <v>2046</v>
      </c>
      <c r="T393" t="s">
        <v>2047</v>
      </c>
    </row>
    <row r="394" spans="1:20" ht="31.2" x14ac:dyDescent="0.3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4">
        <f t="shared" si="24"/>
        <v>0.65642371234207963</v>
      </c>
      <c r="G394" t="s">
        <v>13</v>
      </c>
      <c r="H394">
        <v>1608</v>
      </c>
      <c r="I394" s="7">
        <f t="shared" si="25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1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64</v>
      </c>
      <c r="S394" t="s">
        <v>2036</v>
      </c>
      <c r="T394" t="s">
        <v>2045</v>
      </c>
    </row>
    <row r="395" spans="1:20" x14ac:dyDescent="0.3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4">
        <f t="shared" si="24"/>
        <v>2.2896178343949045</v>
      </c>
      <c r="G395" t="s">
        <v>19</v>
      </c>
      <c r="H395">
        <v>3059</v>
      </c>
      <c r="I395" s="7">
        <f t="shared" si="25"/>
        <v>47.004903563255965</v>
      </c>
      <c r="J395" t="s">
        <v>14</v>
      </c>
      <c r="K395" t="s">
        <v>15</v>
      </c>
      <c r="L395">
        <v>1500267600</v>
      </c>
      <c r="M395">
        <v>1500354000</v>
      </c>
      <c r="N395" s="11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158</v>
      </c>
      <c r="S395" t="s">
        <v>2034</v>
      </c>
      <c r="T395" t="s">
        <v>2057</v>
      </c>
    </row>
    <row r="396" spans="1:20" x14ac:dyDescent="0.3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4">
        <f t="shared" si="24"/>
        <v>4.6937499999999996</v>
      </c>
      <c r="G396" t="s">
        <v>19</v>
      </c>
      <c r="H396">
        <v>34</v>
      </c>
      <c r="I396" s="7">
        <f t="shared" si="25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1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41</v>
      </c>
      <c r="S396" t="s">
        <v>2040</v>
      </c>
      <c r="T396" t="s">
        <v>2041</v>
      </c>
    </row>
    <row r="397" spans="1:20" ht="31.2" x14ac:dyDescent="0.3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4">
        <f t="shared" si="24"/>
        <v>1.3011267605633803</v>
      </c>
      <c r="G397" t="s">
        <v>19</v>
      </c>
      <c r="H397">
        <v>220</v>
      </c>
      <c r="I397" s="7">
        <f t="shared" si="25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1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32</v>
      </c>
      <c r="S397" t="s">
        <v>2038</v>
      </c>
      <c r="T397" t="s">
        <v>2039</v>
      </c>
    </row>
    <row r="398" spans="1:20" x14ac:dyDescent="0.3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4">
        <f t="shared" si="24"/>
        <v>1.6705422993492407</v>
      </c>
      <c r="G398" t="s">
        <v>19</v>
      </c>
      <c r="H398">
        <v>1604</v>
      </c>
      <c r="I398" s="7">
        <f t="shared" si="25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11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52</v>
      </c>
      <c r="S398" t="s">
        <v>2040</v>
      </c>
      <c r="T398" t="s">
        <v>2043</v>
      </c>
    </row>
    <row r="399" spans="1:20" x14ac:dyDescent="0.3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4">
        <f t="shared" si="24"/>
        <v>1.738641975308642</v>
      </c>
      <c r="G399" t="s">
        <v>19</v>
      </c>
      <c r="H399">
        <v>454</v>
      </c>
      <c r="I399" s="7">
        <f t="shared" si="25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1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22</v>
      </c>
      <c r="S399" t="s">
        <v>2034</v>
      </c>
      <c r="T399" t="s">
        <v>2035</v>
      </c>
    </row>
    <row r="400" spans="1:20" ht="31.2" x14ac:dyDescent="0.3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4">
        <f t="shared" si="24"/>
        <v>7.1776470588235295</v>
      </c>
      <c r="G400" t="s">
        <v>19</v>
      </c>
      <c r="H400">
        <v>123</v>
      </c>
      <c r="I400" s="7">
        <f t="shared" si="25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11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70</v>
      </c>
      <c r="S400" t="s">
        <v>2040</v>
      </c>
      <c r="T400" t="s">
        <v>2048</v>
      </c>
    </row>
    <row r="401" spans="1:20" x14ac:dyDescent="0.3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4">
        <f t="shared" si="24"/>
        <v>0.63850976361767731</v>
      </c>
      <c r="G401" t="s">
        <v>13</v>
      </c>
      <c r="H401">
        <v>941</v>
      </c>
      <c r="I401" s="7">
        <f t="shared" si="25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1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59</v>
      </c>
      <c r="S401" t="s">
        <v>2034</v>
      </c>
      <c r="T401" t="s">
        <v>2044</v>
      </c>
    </row>
    <row r="402" spans="1:20" ht="31.2" x14ac:dyDescent="0.3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4">
        <f t="shared" si="24"/>
        <v>0.02</v>
      </c>
      <c r="G402" t="s">
        <v>13</v>
      </c>
      <c r="H402">
        <v>1</v>
      </c>
      <c r="I402" s="7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11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121</v>
      </c>
      <c r="S402" t="s">
        <v>2053</v>
      </c>
      <c r="T402" t="s">
        <v>2054</v>
      </c>
    </row>
    <row r="403" spans="1:20" x14ac:dyDescent="0.3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4">
        <f t="shared" si="24"/>
        <v>15.302222222222222</v>
      </c>
      <c r="G403" t="s">
        <v>19</v>
      </c>
      <c r="H403">
        <v>299</v>
      </c>
      <c r="I403" s="7">
        <f t="shared" si="25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1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32</v>
      </c>
      <c r="S403" t="s">
        <v>2038</v>
      </c>
      <c r="T403" t="s">
        <v>2039</v>
      </c>
    </row>
    <row r="404" spans="1:20" x14ac:dyDescent="0.3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4">
        <f t="shared" si="24"/>
        <v>0.40356164383561643</v>
      </c>
      <c r="G404" t="s">
        <v>13</v>
      </c>
      <c r="H404">
        <v>40</v>
      </c>
      <c r="I404" s="7">
        <f t="shared" si="25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1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99</v>
      </c>
      <c r="S404" t="s">
        <v>2040</v>
      </c>
      <c r="T404" t="s">
        <v>2051</v>
      </c>
    </row>
    <row r="405" spans="1:20" x14ac:dyDescent="0.3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4">
        <f t="shared" si="24"/>
        <v>0.86220633299284988</v>
      </c>
      <c r="G405" t="s">
        <v>13</v>
      </c>
      <c r="H405">
        <v>3015</v>
      </c>
      <c r="I405" s="7">
        <f t="shared" si="25"/>
        <v>55.99336650082919</v>
      </c>
      <c r="J405" t="s">
        <v>14</v>
      </c>
      <c r="K405" t="s">
        <v>15</v>
      </c>
      <c r="L405">
        <v>1273640400</v>
      </c>
      <c r="M405">
        <v>1276750800</v>
      </c>
      <c r="N405" s="11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32</v>
      </c>
      <c r="S405" t="s">
        <v>2038</v>
      </c>
      <c r="T405" t="s">
        <v>2039</v>
      </c>
    </row>
    <row r="406" spans="1:20" x14ac:dyDescent="0.3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4">
        <f t="shared" si="24"/>
        <v>3.1558486707566464</v>
      </c>
      <c r="G406" t="s">
        <v>19</v>
      </c>
      <c r="H406">
        <v>2237</v>
      </c>
      <c r="I406" s="7">
        <f t="shared" si="25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1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32</v>
      </c>
      <c r="S406" t="s">
        <v>2038</v>
      </c>
      <c r="T406" t="s">
        <v>2039</v>
      </c>
    </row>
    <row r="407" spans="1:20" x14ac:dyDescent="0.3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4">
        <f t="shared" si="24"/>
        <v>0.89618243243243245</v>
      </c>
      <c r="G407" t="s">
        <v>13</v>
      </c>
      <c r="H407">
        <v>435</v>
      </c>
      <c r="I407" s="7">
        <f t="shared" si="25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1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32</v>
      </c>
      <c r="S407" t="s">
        <v>2038</v>
      </c>
      <c r="T407" t="s">
        <v>2039</v>
      </c>
    </row>
    <row r="408" spans="1:20" ht="31.2" x14ac:dyDescent="0.3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4">
        <f t="shared" si="24"/>
        <v>1.8214503816793892</v>
      </c>
      <c r="G408" t="s">
        <v>19</v>
      </c>
      <c r="H408">
        <v>645</v>
      </c>
      <c r="I408" s="7">
        <f t="shared" si="25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1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41</v>
      </c>
      <c r="S408" t="s">
        <v>2040</v>
      </c>
      <c r="T408" t="s">
        <v>2041</v>
      </c>
    </row>
    <row r="409" spans="1:20" x14ac:dyDescent="0.3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4">
        <f t="shared" si="24"/>
        <v>3.5588235294117645</v>
      </c>
      <c r="G409" t="s">
        <v>19</v>
      </c>
      <c r="H409">
        <v>484</v>
      </c>
      <c r="I409" s="7">
        <f t="shared" si="25"/>
        <v>25</v>
      </c>
      <c r="J409" t="s">
        <v>35</v>
      </c>
      <c r="K409" t="s">
        <v>36</v>
      </c>
      <c r="L409">
        <v>1570942800</v>
      </c>
      <c r="M409">
        <v>1571547600</v>
      </c>
      <c r="N409" s="11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32</v>
      </c>
      <c r="S409" t="s">
        <v>2038</v>
      </c>
      <c r="T409" t="s">
        <v>2039</v>
      </c>
    </row>
    <row r="410" spans="1:20" x14ac:dyDescent="0.3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4">
        <f t="shared" si="24"/>
        <v>1.3183695652173912</v>
      </c>
      <c r="G410" t="s">
        <v>19</v>
      </c>
      <c r="H410">
        <v>154</v>
      </c>
      <c r="I410" s="7">
        <f t="shared" si="25"/>
        <v>78.759740259740255</v>
      </c>
      <c r="J410" t="s">
        <v>14</v>
      </c>
      <c r="K410" t="s">
        <v>15</v>
      </c>
      <c r="L410">
        <v>1466398800</v>
      </c>
      <c r="M410">
        <v>1468126800</v>
      </c>
      <c r="N410" s="11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41</v>
      </c>
      <c r="S410" t="s">
        <v>2040</v>
      </c>
      <c r="T410" t="s">
        <v>2041</v>
      </c>
    </row>
    <row r="411" spans="1:20" x14ac:dyDescent="0.3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4">
        <f t="shared" si="24"/>
        <v>0.46315634218289087</v>
      </c>
      <c r="G411" t="s">
        <v>13</v>
      </c>
      <c r="H411">
        <v>714</v>
      </c>
      <c r="I411" s="7">
        <f t="shared" si="25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1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22</v>
      </c>
      <c r="S411" t="s">
        <v>2034</v>
      </c>
      <c r="T411" t="s">
        <v>2035</v>
      </c>
    </row>
    <row r="412" spans="1:20" x14ac:dyDescent="0.3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4">
        <f t="shared" si="24"/>
        <v>0.36132726089785294</v>
      </c>
      <c r="G412" t="s">
        <v>46</v>
      </c>
      <c r="H412">
        <v>1111</v>
      </c>
      <c r="I412" s="7">
        <f t="shared" si="25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1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291</v>
      </c>
      <c r="S412" t="s">
        <v>2049</v>
      </c>
      <c r="T412" t="s">
        <v>2060</v>
      </c>
    </row>
    <row r="413" spans="1:20" x14ac:dyDescent="0.3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4">
        <f t="shared" si="24"/>
        <v>1.0462820512820512</v>
      </c>
      <c r="G413" t="s">
        <v>19</v>
      </c>
      <c r="H413">
        <v>82</v>
      </c>
      <c r="I413" s="7">
        <f t="shared" si="25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1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32</v>
      </c>
      <c r="S413" t="s">
        <v>2038</v>
      </c>
      <c r="T413" t="s">
        <v>2039</v>
      </c>
    </row>
    <row r="414" spans="1:20" x14ac:dyDescent="0.3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4">
        <f t="shared" si="24"/>
        <v>6.6885714285714286</v>
      </c>
      <c r="G414" t="s">
        <v>19</v>
      </c>
      <c r="H414">
        <v>134</v>
      </c>
      <c r="I414" s="7">
        <f t="shared" si="25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1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118</v>
      </c>
      <c r="S414" t="s">
        <v>2046</v>
      </c>
      <c r="T414" t="s">
        <v>2052</v>
      </c>
    </row>
    <row r="415" spans="1:20" x14ac:dyDescent="0.3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4">
        <f t="shared" si="24"/>
        <v>0.62072823218997364</v>
      </c>
      <c r="G415" t="s">
        <v>46</v>
      </c>
      <c r="H415">
        <v>1089</v>
      </c>
      <c r="I415" s="7">
        <f t="shared" si="25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1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70</v>
      </c>
      <c r="S415" t="s">
        <v>2040</v>
      </c>
      <c r="T415" t="s">
        <v>2048</v>
      </c>
    </row>
    <row r="416" spans="1:20" x14ac:dyDescent="0.3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4">
        <f t="shared" si="24"/>
        <v>0.84699787460148779</v>
      </c>
      <c r="G416" t="s">
        <v>13</v>
      </c>
      <c r="H416">
        <v>5497</v>
      </c>
      <c r="I416" s="7">
        <f t="shared" si="25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1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16</v>
      </c>
      <c r="S416" t="s">
        <v>2032</v>
      </c>
      <c r="T416" t="s">
        <v>2033</v>
      </c>
    </row>
    <row r="417" spans="1:20" x14ac:dyDescent="0.3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4">
        <f t="shared" si="24"/>
        <v>0.11059030837004405</v>
      </c>
      <c r="G417" t="s">
        <v>13</v>
      </c>
      <c r="H417">
        <v>418</v>
      </c>
      <c r="I417" s="7">
        <f t="shared" si="25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1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32</v>
      </c>
      <c r="S417" t="s">
        <v>2038</v>
      </c>
      <c r="T417" t="s">
        <v>2039</v>
      </c>
    </row>
    <row r="418" spans="1:20" ht="31.2" x14ac:dyDescent="0.3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4">
        <f t="shared" si="24"/>
        <v>0.43838781575037145</v>
      </c>
      <c r="G418" t="s">
        <v>13</v>
      </c>
      <c r="H418">
        <v>1439</v>
      </c>
      <c r="I418" s="7">
        <f t="shared" si="25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1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41</v>
      </c>
      <c r="S418" t="s">
        <v>2040</v>
      </c>
      <c r="T418" t="s">
        <v>2041</v>
      </c>
    </row>
    <row r="419" spans="1:20" x14ac:dyDescent="0.3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4">
        <f t="shared" si="24"/>
        <v>0.55470588235294116</v>
      </c>
      <c r="G419" t="s">
        <v>13</v>
      </c>
      <c r="H419">
        <v>15</v>
      </c>
      <c r="I419" s="7">
        <f t="shared" si="25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1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32</v>
      </c>
      <c r="S419" t="s">
        <v>2038</v>
      </c>
      <c r="T419" t="s">
        <v>2039</v>
      </c>
    </row>
    <row r="420" spans="1:20" x14ac:dyDescent="0.3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4">
        <f t="shared" si="24"/>
        <v>0.57399511301160655</v>
      </c>
      <c r="G420" t="s">
        <v>13</v>
      </c>
      <c r="H420">
        <v>1999</v>
      </c>
      <c r="I420" s="7">
        <f t="shared" si="25"/>
        <v>47.005002501250623</v>
      </c>
      <c r="J420" t="s">
        <v>14</v>
      </c>
      <c r="K420" t="s">
        <v>15</v>
      </c>
      <c r="L420">
        <v>1336280400</v>
      </c>
      <c r="M420">
        <v>1336366800</v>
      </c>
      <c r="N420" s="11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41</v>
      </c>
      <c r="S420" t="s">
        <v>2040</v>
      </c>
      <c r="T420" t="s">
        <v>2041</v>
      </c>
    </row>
    <row r="421" spans="1:20" x14ac:dyDescent="0.3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4">
        <f t="shared" si="24"/>
        <v>1.2343497363796134</v>
      </c>
      <c r="G421" t="s">
        <v>19</v>
      </c>
      <c r="H421">
        <v>5203</v>
      </c>
      <c r="I421" s="7">
        <f t="shared" si="25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1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27</v>
      </c>
      <c r="S421" t="s">
        <v>2036</v>
      </c>
      <c r="T421" t="s">
        <v>2037</v>
      </c>
    </row>
    <row r="422" spans="1:20" x14ac:dyDescent="0.3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4">
        <f t="shared" si="24"/>
        <v>1.2846</v>
      </c>
      <c r="G422" t="s">
        <v>19</v>
      </c>
      <c r="H422">
        <v>94</v>
      </c>
      <c r="I422" s="7">
        <f t="shared" si="25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1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32</v>
      </c>
      <c r="S422" t="s">
        <v>2038</v>
      </c>
      <c r="T422" t="s">
        <v>2039</v>
      </c>
    </row>
    <row r="423" spans="1:20" x14ac:dyDescent="0.3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4">
        <f t="shared" si="24"/>
        <v>0.63989361702127656</v>
      </c>
      <c r="G423" t="s">
        <v>13</v>
      </c>
      <c r="H423">
        <v>118</v>
      </c>
      <c r="I423" s="7">
        <f t="shared" si="25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1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64</v>
      </c>
      <c r="S423" t="s">
        <v>2036</v>
      </c>
      <c r="T423" t="s">
        <v>2045</v>
      </c>
    </row>
    <row r="424" spans="1:20" ht="31.2" x14ac:dyDescent="0.3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4">
        <f t="shared" si="24"/>
        <v>1.2729885057471264</v>
      </c>
      <c r="G424" t="s">
        <v>19</v>
      </c>
      <c r="H424">
        <v>205</v>
      </c>
      <c r="I424" s="7">
        <f t="shared" si="25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1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32</v>
      </c>
      <c r="S424" t="s">
        <v>2038</v>
      </c>
      <c r="T424" t="s">
        <v>2039</v>
      </c>
    </row>
    <row r="425" spans="1:20" x14ac:dyDescent="0.3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4">
        <f t="shared" si="24"/>
        <v>0.10638024357239513</v>
      </c>
      <c r="G425" t="s">
        <v>13</v>
      </c>
      <c r="H425">
        <v>162</v>
      </c>
      <c r="I425" s="7">
        <f t="shared" si="25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1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16</v>
      </c>
      <c r="S425" t="s">
        <v>2032</v>
      </c>
      <c r="T425" t="s">
        <v>2033</v>
      </c>
    </row>
    <row r="426" spans="1:20" x14ac:dyDescent="0.3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4">
        <f t="shared" si="24"/>
        <v>0.40470588235294119</v>
      </c>
      <c r="G426" t="s">
        <v>13</v>
      </c>
      <c r="H426">
        <v>83</v>
      </c>
      <c r="I426" s="7">
        <f t="shared" si="25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1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59</v>
      </c>
      <c r="S426" t="s">
        <v>2034</v>
      </c>
      <c r="T426" t="s">
        <v>2044</v>
      </c>
    </row>
    <row r="427" spans="1:20" x14ac:dyDescent="0.3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4">
        <f t="shared" si="24"/>
        <v>2.8766666666666665</v>
      </c>
      <c r="G427" t="s">
        <v>19</v>
      </c>
      <c r="H427">
        <v>92</v>
      </c>
      <c r="I427" s="7">
        <f t="shared" si="25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1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121</v>
      </c>
      <c r="S427" t="s">
        <v>2053</v>
      </c>
      <c r="T427" t="s">
        <v>2054</v>
      </c>
    </row>
    <row r="428" spans="1:20" x14ac:dyDescent="0.3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4">
        <f t="shared" si="24"/>
        <v>5.7294444444444448</v>
      </c>
      <c r="G428" t="s">
        <v>19</v>
      </c>
      <c r="H428">
        <v>219</v>
      </c>
      <c r="I428" s="7">
        <f t="shared" si="25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1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32</v>
      </c>
      <c r="S428" t="s">
        <v>2038</v>
      </c>
      <c r="T428" t="s">
        <v>2039</v>
      </c>
    </row>
    <row r="429" spans="1:20" x14ac:dyDescent="0.3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4">
        <f t="shared" si="24"/>
        <v>1.1290429799426933</v>
      </c>
      <c r="G429" t="s">
        <v>19</v>
      </c>
      <c r="H429">
        <v>2526</v>
      </c>
      <c r="I429" s="7">
        <f t="shared" si="25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1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32</v>
      </c>
      <c r="S429" t="s">
        <v>2038</v>
      </c>
      <c r="T429" t="s">
        <v>2039</v>
      </c>
    </row>
    <row r="430" spans="1:20" x14ac:dyDescent="0.3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4">
        <f t="shared" si="24"/>
        <v>0.46387573964497042</v>
      </c>
      <c r="G430" t="s">
        <v>13</v>
      </c>
      <c r="H430">
        <v>747</v>
      </c>
      <c r="I430" s="7">
        <f t="shared" si="25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1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70</v>
      </c>
      <c r="S430" t="s">
        <v>2040</v>
      </c>
      <c r="T430" t="s">
        <v>2048</v>
      </c>
    </row>
    <row r="431" spans="1:20" x14ac:dyDescent="0.3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4">
        <f t="shared" si="24"/>
        <v>0.90675916230366493</v>
      </c>
      <c r="G431" t="s">
        <v>73</v>
      </c>
      <c r="H431">
        <v>2138</v>
      </c>
      <c r="I431" s="7">
        <f t="shared" si="25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1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121</v>
      </c>
      <c r="S431" t="s">
        <v>2053</v>
      </c>
      <c r="T431" t="s">
        <v>2054</v>
      </c>
    </row>
    <row r="432" spans="1:20" ht="31.2" x14ac:dyDescent="0.3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4">
        <f t="shared" si="24"/>
        <v>0.67740740740740746</v>
      </c>
      <c r="G432" t="s">
        <v>13</v>
      </c>
      <c r="H432">
        <v>84</v>
      </c>
      <c r="I432" s="7">
        <f t="shared" si="25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1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32</v>
      </c>
      <c r="S432" t="s">
        <v>2038</v>
      </c>
      <c r="T432" t="s">
        <v>2039</v>
      </c>
    </row>
    <row r="433" spans="1:20" x14ac:dyDescent="0.3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4">
        <f t="shared" si="24"/>
        <v>1.9249019607843136</v>
      </c>
      <c r="G433" t="s">
        <v>19</v>
      </c>
      <c r="H433">
        <v>94</v>
      </c>
      <c r="I433" s="7">
        <f t="shared" si="25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1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32</v>
      </c>
      <c r="S433" t="s">
        <v>2038</v>
      </c>
      <c r="T433" t="s">
        <v>2039</v>
      </c>
    </row>
    <row r="434" spans="1:20" ht="31.2" x14ac:dyDescent="0.3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4">
        <f t="shared" si="24"/>
        <v>0.82714285714285718</v>
      </c>
      <c r="G434" t="s">
        <v>13</v>
      </c>
      <c r="H434">
        <v>91</v>
      </c>
      <c r="I434" s="7">
        <f t="shared" si="25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1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32</v>
      </c>
      <c r="S434" t="s">
        <v>2038</v>
      </c>
      <c r="T434" t="s">
        <v>2039</v>
      </c>
    </row>
    <row r="435" spans="1:20" x14ac:dyDescent="0.3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4">
        <f t="shared" si="24"/>
        <v>0.54163920922570019</v>
      </c>
      <c r="G435" t="s">
        <v>13</v>
      </c>
      <c r="H435">
        <v>792</v>
      </c>
      <c r="I435" s="7">
        <f t="shared" si="25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1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41</v>
      </c>
      <c r="S435" t="s">
        <v>2040</v>
      </c>
      <c r="T435" t="s">
        <v>2041</v>
      </c>
    </row>
    <row r="436" spans="1:20" x14ac:dyDescent="0.3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4">
        <f t="shared" si="24"/>
        <v>0.16722222222222222</v>
      </c>
      <c r="G436" t="s">
        <v>73</v>
      </c>
      <c r="H436">
        <v>10</v>
      </c>
      <c r="I436" s="7">
        <f t="shared" si="25"/>
        <v>90.3</v>
      </c>
      <c r="J436" t="s">
        <v>14</v>
      </c>
      <c r="K436" t="s">
        <v>15</v>
      </c>
      <c r="L436">
        <v>1480572000</v>
      </c>
      <c r="M436">
        <v>1481781600</v>
      </c>
      <c r="N436" s="11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32</v>
      </c>
      <c r="S436" t="s">
        <v>2038</v>
      </c>
      <c r="T436" t="s">
        <v>2039</v>
      </c>
    </row>
    <row r="437" spans="1:20" x14ac:dyDescent="0.3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4">
        <f t="shared" si="24"/>
        <v>1.168766404199475</v>
      </c>
      <c r="G437" t="s">
        <v>19</v>
      </c>
      <c r="H437">
        <v>1713</v>
      </c>
      <c r="I437" s="7">
        <f t="shared" si="25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11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32</v>
      </c>
      <c r="S437" t="s">
        <v>2038</v>
      </c>
      <c r="T437" t="s">
        <v>2039</v>
      </c>
    </row>
    <row r="438" spans="1:20" x14ac:dyDescent="0.3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4">
        <f t="shared" si="24"/>
        <v>10.521538461538462</v>
      </c>
      <c r="G438" t="s">
        <v>19</v>
      </c>
      <c r="H438">
        <v>249</v>
      </c>
      <c r="I438" s="7">
        <f t="shared" si="25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1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158</v>
      </c>
      <c r="S438" t="s">
        <v>2034</v>
      </c>
      <c r="T438" t="s">
        <v>2057</v>
      </c>
    </row>
    <row r="439" spans="1:20" x14ac:dyDescent="0.3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4">
        <f t="shared" si="24"/>
        <v>1.2307407407407407</v>
      </c>
      <c r="G439" t="s">
        <v>19</v>
      </c>
      <c r="H439">
        <v>192</v>
      </c>
      <c r="I439" s="7">
        <f t="shared" si="25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1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70</v>
      </c>
      <c r="S439" t="s">
        <v>2040</v>
      </c>
      <c r="T439" t="s">
        <v>2048</v>
      </c>
    </row>
    <row r="440" spans="1:20" ht="31.2" x14ac:dyDescent="0.3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4">
        <f t="shared" si="24"/>
        <v>1.7863855421686747</v>
      </c>
      <c r="G440" t="s">
        <v>19</v>
      </c>
      <c r="H440">
        <v>247</v>
      </c>
      <c r="I440" s="7">
        <f t="shared" si="25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1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32</v>
      </c>
      <c r="S440" t="s">
        <v>2038</v>
      </c>
      <c r="T440" t="s">
        <v>2039</v>
      </c>
    </row>
    <row r="441" spans="1:20" x14ac:dyDescent="0.3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4">
        <f t="shared" si="24"/>
        <v>3.5528169014084505</v>
      </c>
      <c r="G441" t="s">
        <v>19</v>
      </c>
      <c r="H441">
        <v>2293</v>
      </c>
      <c r="I441" s="7">
        <f t="shared" si="25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1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473</v>
      </c>
      <c r="S441" t="s">
        <v>2040</v>
      </c>
      <c r="T441" t="s">
        <v>2062</v>
      </c>
    </row>
    <row r="442" spans="1:20" x14ac:dyDescent="0.3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4">
        <f t="shared" si="24"/>
        <v>1.6190634146341463</v>
      </c>
      <c r="G442" t="s">
        <v>19</v>
      </c>
      <c r="H442">
        <v>3131</v>
      </c>
      <c r="I442" s="7">
        <f t="shared" si="25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1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268</v>
      </c>
      <c r="S442" t="s">
        <v>2040</v>
      </c>
      <c r="T442" t="s">
        <v>2059</v>
      </c>
    </row>
    <row r="443" spans="1:20" x14ac:dyDescent="0.3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4">
        <f t="shared" si="24"/>
        <v>0.24914285714285714</v>
      </c>
      <c r="G443" t="s">
        <v>13</v>
      </c>
      <c r="H443">
        <v>32</v>
      </c>
      <c r="I443" s="7">
        <f t="shared" si="25"/>
        <v>54.5</v>
      </c>
      <c r="J443" t="s">
        <v>20</v>
      </c>
      <c r="K443" t="s">
        <v>21</v>
      </c>
      <c r="L443">
        <v>1335416400</v>
      </c>
      <c r="M443">
        <v>1337835600</v>
      </c>
      <c r="N443" s="11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64</v>
      </c>
      <c r="S443" t="s">
        <v>2036</v>
      </c>
      <c r="T443" t="s">
        <v>2045</v>
      </c>
    </row>
    <row r="444" spans="1:20" x14ac:dyDescent="0.3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4">
        <f t="shared" si="24"/>
        <v>1.9872222222222222</v>
      </c>
      <c r="G444" t="s">
        <v>19</v>
      </c>
      <c r="H444">
        <v>143</v>
      </c>
      <c r="I444" s="7">
        <f t="shared" si="25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11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32</v>
      </c>
      <c r="S444" t="s">
        <v>2038</v>
      </c>
      <c r="T444" t="s">
        <v>2039</v>
      </c>
    </row>
    <row r="445" spans="1:20" x14ac:dyDescent="0.3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4">
        <f t="shared" si="24"/>
        <v>0.34752688172043011</v>
      </c>
      <c r="G445" t="s">
        <v>73</v>
      </c>
      <c r="H445">
        <v>90</v>
      </c>
      <c r="I445" s="7">
        <f t="shared" si="25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1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32</v>
      </c>
      <c r="S445" t="s">
        <v>2038</v>
      </c>
      <c r="T445" t="s">
        <v>2039</v>
      </c>
    </row>
    <row r="446" spans="1:20" x14ac:dyDescent="0.3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4">
        <f t="shared" si="24"/>
        <v>1.7641935483870967</v>
      </c>
      <c r="G446" t="s">
        <v>19</v>
      </c>
      <c r="H446">
        <v>296</v>
      </c>
      <c r="I446" s="7">
        <f t="shared" si="25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1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59</v>
      </c>
      <c r="S446" t="s">
        <v>2034</v>
      </c>
      <c r="T446" t="s">
        <v>2044</v>
      </c>
    </row>
    <row r="447" spans="1:20" ht="31.2" x14ac:dyDescent="0.3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4">
        <f t="shared" si="24"/>
        <v>5.1138095238095236</v>
      </c>
      <c r="G447" t="s">
        <v>19</v>
      </c>
      <c r="H447">
        <v>170</v>
      </c>
      <c r="I447" s="7">
        <f t="shared" si="25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1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32</v>
      </c>
      <c r="S447" t="s">
        <v>2038</v>
      </c>
      <c r="T447" t="s">
        <v>2039</v>
      </c>
    </row>
    <row r="448" spans="1:20" x14ac:dyDescent="0.3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4">
        <f t="shared" si="24"/>
        <v>0.82044117647058823</v>
      </c>
      <c r="G448" t="s">
        <v>13</v>
      </c>
      <c r="H448">
        <v>186</v>
      </c>
      <c r="I448" s="7">
        <f t="shared" si="25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1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64</v>
      </c>
      <c r="S448" t="s">
        <v>2036</v>
      </c>
      <c r="T448" t="s">
        <v>2045</v>
      </c>
    </row>
    <row r="449" spans="1:20" ht="31.2" x14ac:dyDescent="0.3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4">
        <f t="shared" si="24"/>
        <v>0.24326030927835052</v>
      </c>
      <c r="G449" t="s">
        <v>73</v>
      </c>
      <c r="H449">
        <v>439</v>
      </c>
      <c r="I449" s="7">
        <f t="shared" si="25"/>
        <v>86</v>
      </c>
      <c r="J449" t="s">
        <v>39</v>
      </c>
      <c r="K449" t="s">
        <v>40</v>
      </c>
      <c r="L449">
        <v>1513663200</v>
      </c>
      <c r="M449">
        <v>1515045600</v>
      </c>
      <c r="N449" s="11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268</v>
      </c>
      <c r="S449" t="s">
        <v>2040</v>
      </c>
      <c r="T449" t="s">
        <v>2059</v>
      </c>
    </row>
    <row r="450" spans="1:20" x14ac:dyDescent="0.3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4">
        <f t="shared" si="24"/>
        <v>0.50482758620689661</v>
      </c>
      <c r="G450" t="s">
        <v>13</v>
      </c>
      <c r="H450">
        <v>605</v>
      </c>
      <c r="I450" s="7">
        <f t="shared" si="25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1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88</v>
      </c>
      <c r="S450" t="s">
        <v>2049</v>
      </c>
      <c r="T450" t="s">
        <v>2050</v>
      </c>
    </row>
    <row r="451" spans="1:20" x14ac:dyDescent="0.3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4">
        <f t="shared" ref="F451:F514" si="28">E451/D451</f>
        <v>9.67</v>
      </c>
      <c r="G451" t="s">
        <v>19</v>
      </c>
      <c r="H451">
        <v>86</v>
      </c>
      <c r="I451" s="7">
        <f t="shared" ref="I451:I514" si="29">IFERROR(E451/H451,"0")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88</v>
      </c>
      <c r="S451" t="s">
        <v>2049</v>
      </c>
      <c r="T451" t="s">
        <v>2050</v>
      </c>
    </row>
    <row r="452" spans="1:20" x14ac:dyDescent="0.3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4">
        <f t="shared" si="28"/>
        <v>0.04</v>
      </c>
      <c r="G452" t="s">
        <v>13</v>
      </c>
      <c r="H452">
        <v>1</v>
      </c>
      <c r="I452" s="7">
        <f t="shared" si="29"/>
        <v>4</v>
      </c>
      <c r="J452" t="s">
        <v>14</v>
      </c>
      <c r="K452" t="s">
        <v>15</v>
      </c>
      <c r="L452">
        <v>1540098000</v>
      </c>
      <c r="M452">
        <v>1542088800</v>
      </c>
      <c r="N452" s="11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70</v>
      </c>
      <c r="S452" t="s">
        <v>2040</v>
      </c>
      <c r="T452" t="s">
        <v>2048</v>
      </c>
    </row>
    <row r="453" spans="1:20" x14ac:dyDescent="0.3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4">
        <f t="shared" si="28"/>
        <v>1.2284501347708894</v>
      </c>
      <c r="G453" t="s">
        <v>19</v>
      </c>
      <c r="H453">
        <v>6286</v>
      </c>
      <c r="I453" s="7">
        <f t="shared" si="29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1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22</v>
      </c>
      <c r="S453" t="s">
        <v>2034</v>
      </c>
      <c r="T453" t="s">
        <v>2035</v>
      </c>
    </row>
    <row r="454" spans="1:20" ht="31.2" x14ac:dyDescent="0.3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4">
        <f t="shared" si="28"/>
        <v>0.63437500000000002</v>
      </c>
      <c r="G454" t="s">
        <v>13</v>
      </c>
      <c r="H454">
        <v>31</v>
      </c>
      <c r="I454" s="7">
        <f t="shared" si="29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1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52</v>
      </c>
      <c r="S454" t="s">
        <v>2040</v>
      </c>
      <c r="T454" t="s">
        <v>2043</v>
      </c>
    </row>
    <row r="455" spans="1:20" ht="31.2" x14ac:dyDescent="0.3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4">
        <f t="shared" si="28"/>
        <v>0.56331688596491225</v>
      </c>
      <c r="G455" t="s">
        <v>13</v>
      </c>
      <c r="H455">
        <v>1181</v>
      </c>
      <c r="I455" s="7">
        <f t="shared" si="29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1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473</v>
      </c>
      <c r="S455" t="s">
        <v>2040</v>
      </c>
      <c r="T455" t="s">
        <v>2062</v>
      </c>
    </row>
    <row r="456" spans="1:20" x14ac:dyDescent="0.3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4">
        <f t="shared" si="28"/>
        <v>0.44074999999999998</v>
      </c>
      <c r="G456" t="s">
        <v>13</v>
      </c>
      <c r="H456">
        <v>39</v>
      </c>
      <c r="I456" s="7">
        <f t="shared" si="29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1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52</v>
      </c>
      <c r="S456" t="s">
        <v>2040</v>
      </c>
      <c r="T456" t="s">
        <v>2043</v>
      </c>
    </row>
    <row r="457" spans="1:20" x14ac:dyDescent="0.3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4">
        <f t="shared" si="28"/>
        <v>1.1837253218884121</v>
      </c>
      <c r="G457" t="s">
        <v>19</v>
      </c>
      <c r="H457">
        <v>3727</v>
      </c>
      <c r="I457" s="7">
        <f t="shared" si="29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1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32</v>
      </c>
      <c r="S457" t="s">
        <v>2038</v>
      </c>
      <c r="T457" t="s">
        <v>2039</v>
      </c>
    </row>
    <row r="458" spans="1:20" ht="31.2" x14ac:dyDescent="0.3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4">
        <f t="shared" si="28"/>
        <v>1.041243169398907</v>
      </c>
      <c r="G458" t="s">
        <v>19</v>
      </c>
      <c r="H458">
        <v>1605</v>
      </c>
      <c r="I458" s="7">
        <f t="shared" si="29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1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59</v>
      </c>
      <c r="S458" t="s">
        <v>2034</v>
      </c>
      <c r="T458" t="s">
        <v>2044</v>
      </c>
    </row>
    <row r="459" spans="1:20" x14ac:dyDescent="0.3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4">
        <f t="shared" si="28"/>
        <v>0.26640000000000003</v>
      </c>
      <c r="G459" t="s">
        <v>13</v>
      </c>
      <c r="H459">
        <v>46</v>
      </c>
      <c r="I459" s="7">
        <f t="shared" si="29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1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32</v>
      </c>
      <c r="S459" t="s">
        <v>2038</v>
      </c>
      <c r="T459" t="s">
        <v>2039</v>
      </c>
    </row>
    <row r="460" spans="1:20" x14ac:dyDescent="0.3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4">
        <f t="shared" si="28"/>
        <v>3.5120118343195266</v>
      </c>
      <c r="G460" t="s">
        <v>19</v>
      </c>
      <c r="H460">
        <v>2120</v>
      </c>
      <c r="I460" s="7">
        <f t="shared" si="29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1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32</v>
      </c>
      <c r="S460" t="s">
        <v>2038</v>
      </c>
      <c r="T460" t="s">
        <v>2039</v>
      </c>
    </row>
    <row r="461" spans="1:20" x14ac:dyDescent="0.3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4">
        <f t="shared" si="28"/>
        <v>0.90063492063492068</v>
      </c>
      <c r="G461" t="s">
        <v>13</v>
      </c>
      <c r="H461">
        <v>105</v>
      </c>
      <c r="I461" s="7">
        <f t="shared" si="29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1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41</v>
      </c>
      <c r="S461" t="s">
        <v>2040</v>
      </c>
      <c r="T461" t="s">
        <v>2041</v>
      </c>
    </row>
    <row r="462" spans="1:20" x14ac:dyDescent="0.3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4">
        <f t="shared" si="28"/>
        <v>1.7162500000000001</v>
      </c>
      <c r="G462" t="s">
        <v>19</v>
      </c>
      <c r="H462">
        <v>50</v>
      </c>
      <c r="I462" s="7">
        <f t="shared" si="29"/>
        <v>82.38</v>
      </c>
      <c r="J462" t="s">
        <v>20</v>
      </c>
      <c r="K462" t="s">
        <v>21</v>
      </c>
      <c r="L462">
        <v>1281330000</v>
      </c>
      <c r="M462">
        <v>1281589200</v>
      </c>
      <c r="N462" s="11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32</v>
      </c>
      <c r="S462" t="s">
        <v>2038</v>
      </c>
      <c r="T462" t="s">
        <v>2039</v>
      </c>
    </row>
    <row r="463" spans="1:20" x14ac:dyDescent="0.3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4">
        <f t="shared" si="28"/>
        <v>1.4104655870445344</v>
      </c>
      <c r="G463" t="s">
        <v>19</v>
      </c>
      <c r="H463">
        <v>2080</v>
      </c>
      <c r="I463" s="7">
        <f t="shared" si="29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1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52</v>
      </c>
      <c r="S463" t="s">
        <v>2040</v>
      </c>
      <c r="T463" t="s">
        <v>2043</v>
      </c>
    </row>
    <row r="464" spans="1:20" x14ac:dyDescent="0.3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4">
        <f t="shared" si="28"/>
        <v>0.30579449152542371</v>
      </c>
      <c r="G464" t="s">
        <v>13</v>
      </c>
      <c r="H464">
        <v>535</v>
      </c>
      <c r="I464" s="7">
        <f t="shared" si="29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1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291</v>
      </c>
      <c r="S464" t="s">
        <v>2049</v>
      </c>
      <c r="T464" t="s">
        <v>2060</v>
      </c>
    </row>
    <row r="465" spans="1:20" ht="31.2" x14ac:dyDescent="0.3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4">
        <f t="shared" si="28"/>
        <v>1.0816455696202532</v>
      </c>
      <c r="G465" t="s">
        <v>19</v>
      </c>
      <c r="H465">
        <v>2105</v>
      </c>
      <c r="I465" s="7">
        <f t="shared" si="29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1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70</v>
      </c>
      <c r="S465" t="s">
        <v>2040</v>
      </c>
      <c r="T465" t="s">
        <v>2048</v>
      </c>
    </row>
    <row r="466" spans="1:20" x14ac:dyDescent="0.3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4">
        <f t="shared" si="28"/>
        <v>1.3345505617977529</v>
      </c>
      <c r="G466" t="s">
        <v>19</v>
      </c>
      <c r="H466">
        <v>2436</v>
      </c>
      <c r="I466" s="7">
        <f t="shared" si="29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1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32</v>
      </c>
      <c r="S466" t="s">
        <v>2038</v>
      </c>
      <c r="T466" t="s">
        <v>2039</v>
      </c>
    </row>
    <row r="467" spans="1:20" x14ac:dyDescent="0.3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4">
        <f t="shared" si="28"/>
        <v>1.8785106382978722</v>
      </c>
      <c r="G467" t="s">
        <v>19</v>
      </c>
      <c r="H467">
        <v>80</v>
      </c>
      <c r="I467" s="7">
        <f t="shared" si="29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1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205</v>
      </c>
      <c r="S467" t="s">
        <v>2046</v>
      </c>
      <c r="T467" t="s">
        <v>2058</v>
      </c>
    </row>
    <row r="468" spans="1:20" x14ac:dyDescent="0.3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4">
        <f t="shared" si="28"/>
        <v>3.32</v>
      </c>
      <c r="G468" t="s">
        <v>19</v>
      </c>
      <c r="H468">
        <v>42</v>
      </c>
      <c r="I468" s="7">
        <f t="shared" si="29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1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64</v>
      </c>
      <c r="S468" t="s">
        <v>2036</v>
      </c>
      <c r="T468" t="s">
        <v>2045</v>
      </c>
    </row>
    <row r="469" spans="1:20" ht="31.2" x14ac:dyDescent="0.3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4">
        <f t="shared" si="28"/>
        <v>5.7521428571428572</v>
      </c>
      <c r="G469" t="s">
        <v>19</v>
      </c>
      <c r="H469">
        <v>139</v>
      </c>
      <c r="I469" s="7">
        <f t="shared" si="29"/>
        <v>57.935251798561154</v>
      </c>
      <c r="J469" t="s">
        <v>14</v>
      </c>
      <c r="K469" t="s">
        <v>15</v>
      </c>
      <c r="L469">
        <v>1448258400</v>
      </c>
      <c r="M469">
        <v>1448863200</v>
      </c>
      <c r="N469" s="11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27</v>
      </c>
      <c r="S469" t="s">
        <v>2036</v>
      </c>
      <c r="T469" t="s">
        <v>2037</v>
      </c>
    </row>
    <row r="470" spans="1:20" x14ac:dyDescent="0.3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4">
        <f t="shared" si="28"/>
        <v>0.40500000000000003</v>
      </c>
      <c r="G470" t="s">
        <v>13</v>
      </c>
      <c r="H470">
        <v>16</v>
      </c>
      <c r="I470" s="7">
        <f t="shared" si="29"/>
        <v>101.25</v>
      </c>
      <c r="J470" t="s">
        <v>20</v>
      </c>
      <c r="K470" t="s">
        <v>21</v>
      </c>
      <c r="L470">
        <v>1555218000</v>
      </c>
      <c r="M470">
        <v>1556600400</v>
      </c>
      <c r="N470" s="11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32</v>
      </c>
      <c r="S470" t="s">
        <v>2038</v>
      </c>
      <c r="T470" t="s">
        <v>2039</v>
      </c>
    </row>
    <row r="471" spans="1:20" x14ac:dyDescent="0.3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4">
        <f t="shared" si="28"/>
        <v>1.8442857142857143</v>
      </c>
      <c r="G471" t="s">
        <v>19</v>
      </c>
      <c r="H471">
        <v>159</v>
      </c>
      <c r="I471" s="7">
        <f t="shared" si="29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1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52</v>
      </c>
      <c r="S471" t="s">
        <v>2040</v>
      </c>
      <c r="T471" t="s">
        <v>2043</v>
      </c>
    </row>
    <row r="472" spans="1:20" x14ac:dyDescent="0.3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4">
        <f t="shared" si="28"/>
        <v>2.8580555555555556</v>
      </c>
      <c r="G472" t="s">
        <v>19</v>
      </c>
      <c r="H472">
        <v>381</v>
      </c>
      <c r="I472" s="7">
        <f t="shared" si="29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1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64</v>
      </c>
      <c r="S472" t="s">
        <v>2036</v>
      </c>
      <c r="T472" t="s">
        <v>2045</v>
      </c>
    </row>
    <row r="473" spans="1:20" x14ac:dyDescent="0.3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4">
        <f t="shared" si="28"/>
        <v>3.19</v>
      </c>
      <c r="G473" t="s">
        <v>19</v>
      </c>
      <c r="H473">
        <v>194</v>
      </c>
      <c r="I473" s="7">
        <f t="shared" si="29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11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16</v>
      </c>
      <c r="S473" t="s">
        <v>2032</v>
      </c>
      <c r="T473" t="s">
        <v>2033</v>
      </c>
    </row>
    <row r="474" spans="1:20" ht="31.2" x14ac:dyDescent="0.3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4">
        <f t="shared" si="28"/>
        <v>0.39234070221066319</v>
      </c>
      <c r="G474" t="s">
        <v>13</v>
      </c>
      <c r="H474">
        <v>575</v>
      </c>
      <c r="I474" s="7">
        <f t="shared" si="29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1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22</v>
      </c>
      <c r="S474" t="s">
        <v>2034</v>
      </c>
      <c r="T474" t="s">
        <v>2035</v>
      </c>
    </row>
    <row r="475" spans="1:20" x14ac:dyDescent="0.3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4">
        <f t="shared" si="28"/>
        <v>1.7814000000000001</v>
      </c>
      <c r="G475" t="s">
        <v>19</v>
      </c>
      <c r="H475">
        <v>106</v>
      </c>
      <c r="I475" s="7">
        <f t="shared" si="29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1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49</v>
      </c>
      <c r="S475" t="s">
        <v>2034</v>
      </c>
      <c r="T475" t="s">
        <v>2042</v>
      </c>
    </row>
    <row r="476" spans="1:20" x14ac:dyDescent="0.3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4">
        <f t="shared" si="28"/>
        <v>3.6515</v>
      </c>
      <c r="G476" t="s">
        <v>19</v>
      </c>
      <c r="H476">
        <v>142</v>
      </c>
      <c r="I476" s="7">
        <f t="shared" si="29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1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268</v>
      </c>
      <c r="S476" t="s">
        <v>2040</v>
      </c>
      <c r="T476" t="s">
        <v>2059</v>
      </c>
    </row>
    <row r="477" spans="1:20" ht="31.2" x14ac:dyDescent="0.3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4">
        <f t="shared" si="28"/>
        <v>1.1394594594594594</v>
      </c>
      <c r="G477" t="s">
        <v>19</v>
      </c>
      <c r="H477">
        <v>211</v>
      </c>
      <c r="I477" s="7">
        <f t="shared" si="29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1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205</v>
      </c>
      <c r="S477" t="s">
        <v>2046</v>
      </c>
      <c r="T477" t="s">
        <v>2058</v>
      </c>
    </row>
    <row r="478" spans="1:20" ht="31.2" x14ac:dyDescent="0.3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4">
        <f t="shared" si="28"/>
        <v>0.29828720626631855</v>
      </c>
      <c r="G478" t="s">
        <v>13</v>
      </c>
      <c r="H478">
        <v>1120</v>
      </c>
      <c r="I478" s="7">
        <f t="shared" si="29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1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118</v>
      </c>
      <c r="S478" t="s">
        <v>2046</v>
      </c>
      <c r="T478" t="s">
        <v>2052</v>
      </c>
    </row>
    <row r="479" spans="1:20" x14ac:dyDescent="0.3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4">
        <f t="shared" si="28"/>
        <v>0.54270588235294115</v>
      </c>
      <c r="G479" t="s">
        <v>13</v>
      </c>
      <c r="H479">
        <v>113</v>
      </c>
      <c r="I479" s="7">
        <f t="shared" si="29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1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473</v>
      </c>
      <c r="S479" t="s">
        <v>2040</v>
      </c>
      <c r="T479" t="s">
        <v>2062</v>
      </c>
    </row>
    <row r="480" spans="1:20" x14ac:dyDescent="0.3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4">
        <f t="shared" si="28"/>
        <v>2.3634156976744185</v>
      </c>
      <c r="G480" t="s">
        <v>19</v>
      </c>
      <c r="H480">
        <v>2756</v>
      </c>
      <c r="I480" s="7">
        <f t="shared" si="29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1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64</v>
      </c>
      <c r="S480" t="s">
        <v>2036</v>
      </c>
      <c r="T480" t="s">
        <v>2045</v>
      </c>
    </row>
    <row r="481" spans="1:20" x14ac:dyDescent="0.3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4">
        <f t="shared" si="28"/>
        <v>5.1291666666666664</v>
      </c>
      <c r="G481" t="s">
        <v>19</v>
      </c>
      <c r="H481">
        <v>173</v>
      </c>
      <c r="I481" s="7">
        <f t="shared" si="29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11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16</v>
      </c>
      <c r="S481" t="s">
        <v>2032</v>
      </c>
      <c r="T481" t="s">
        <v>2033</v>
      </c>
    </row>
    <row r="482" spans="1:20" x14ac:dyDescent="0.3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4">
        <f t="shared" si="28"/>
        <v>1.0065116279069768</v>
      </c>
      <c r="G482" t="s">
        <v>19</v>
      </c>
      <c r="H482">
        <v>87</v>
      </c>
      <c r="I482" s="7">
        <f t="shared" si="29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1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121</v>
      </c>
      <c r="S482" t="s">
        <v>2053</v>
      </c>
      <c r="T482" t="s">
        <v>2054</v>
      </c>
    </row>
    <row r="483" spans="1:20" ht="31.2" x14ac:dyDescent="0.3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4">
        <f t="shared" si="28"/>
        <v>0.81348423194303154</v>
      </c>
      <c r="G483" t="s">
        <v>13</v>
      </c>
      <c r="H483">
        <v>1538</v>
      </c>
      <c r="I483" s="7">
        <f t="shared" si="29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1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32</v>
      </c>
      <c r="S483" t="s">
        <v>2038</v>
      </c>
      <c r="T483" t="s">
        <v>2039</v>
      </c>
    </row>
    <row r="484" spans="1:20" ht="31.2" x14ac:dyDescent="0.3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4">
        <f t="shared" si="28"/>
        <v>0.16404761904761905</v>
      </c>
      <c r="G484" t="s">
        <v>13</v>
      </c>
      <c r="H484">
        <v>9</v>
      </c>
      <c r="I484" s="7">
        <f t="shared" si="29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1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118</v>
      </c>
      <c r="S484" t="s">
        <v>2046</v>
      </c>
      <c r="T484" t="s">
        <v>2052</v>
      </c>
    </row>
    <row r="485" spans="1:20" x14ac:dyDescent="0.3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4">
        <f t="shared" si="28"/>
        <v>0.52774617067833696</v>
      </c>
      <c r="G485" t="s">
        <v>13</v>
      </c>
      <c r="H485">
        <v>554</v>
      </c>
      <c r="I485" s="7">
        <f t="shared" si="29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1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32</v>
      </c>
      <c r="S485" t="s">
        <v>2038</v>
      </c>
      <c r="T485" t="s">
        <v>2039</v>
      </c>
    </row>
    <row r="486" spans="1:20" x14ac:dyDescent="0.3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4">
        <f t="shared" si="28"/>
        <v>2.6020608108108108</v>
      </c>
      <c r="G486" t="s">
        <v>19</v>
      </c>
      <c r="H486">
        <v>1572</v>
      </c>
      <c r="I486" s="7">
        <f t="shared" si="29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11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16</v>
      </c>
      <c r="S486" t="s">
        <v>2032</v>
      </c>
      <c r="T486" t="s">
        <v>2033</v>
      </c>
    </row>
    <row r="487" spans="1:20" ht="31.2" x14ac:dyDescent="0.3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4">
        <f t="shared" si="28"/>
        <v>0.30732891832229581</v>
      </c>
      <c r="G487" t="s">
        <v>13</v>
      </c>
      <c r="H487">
        <v>648</v>
      </c>
      <c r="I487" s="7">
        <f t="shared" si="29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11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32</v>
      </c>
      <c r="S487" t="s">
        <v>2038</v>
      </c>
      <c r="T487" t="s">
        <v>2039</v>
      </c>
    </row>
    <row r="488" spans="1:20" ht="31.2" x14ac:dyDescent="0.3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4">
        <f t="shared" si="28"/>
        <v>0.13500000000000001</v>
      </c>
      <c r="G488" t="s">
        <v>13</v>
      </c>
      <c r="H488">
        <v>21</v>
      </c>
      <c r="I488" s="7">
        <f t="shared" si="29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11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205</v>
      </c>
      <c r="S488" t="s">
        <v>2046</v>
      </c>
      <c r="T488" t="s">
        <v>2058</v>
      </c>
    </row>
    <row r="489" spans="1:20" x14ac:dyDescent="0.3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4">
        <f t="shared" si="28"/>
        <v>1.7862556663644606</v>
      </c>
      <c r="G489" t="s">
        <v>19</v>
      </c>
      <c r="H489">
        <v>2346</v>
      </c>
      <c r="I489" s="7">
        <f t="shared" si="29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1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32</v>
      </c>
      <c r="S489" t="s">
        <v>2038</v>
      </c>
      <c r="T489" t="s">
        <v>2039</v>
      </c>
    </row>
    <row r="490" spans="1:20" x14ac:dyDescent="0.3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4">
        <f t="shared" si="28"/>
        <v>2.2005660377358489</v>
      </c>
      <c r="G490" t="s">
        <v>19</v>
      </c>
      <c r="H490">
        <v>115</v>
      </c>
      <c r="I490" s="7">
        <f t="shared" si="29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1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32</v>
      </c>
      <c r="S490" t="s">
        <v>2038</v>
      </c>
      <c r="T490" t="s">
        <v>2039</v>
      </c>
    </row>
    <row r="491" spans="1:20" x14ac:dyDescent="0.3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4">
        <f t="shared" si="28"/>
        <v>1.015108695652174</v>
      </c>
      <c r="G491" t="s">
        <v>19</v>
      </c>
      <c r="H491">
        <v>85</v>
      </c>
      <c r="I491" s="7">
        <f t="shared" si="29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11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64</v>
      </c>
      <c r="S491" t="s">
        <v>2036</v>
      </c>
      <c r="T491" t="s">
        <v>2045</v>
      </c>
    </row>
    <row r="492" spans="1:20" ht="31.2" x14ac:dyDescent="0.3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4">
        <f t="shared" si="28"/>
        <v>1.915</v>
      </c>
      <c r="G492" t="s">
        <v>19</v>
      </c>
      <c r="H492">
        <v>144</v>
      </c>
      <c r="I492" s="7">
        <f t="shared" si="29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1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1028</v>
      </c>
      <c r="S492" t="s">
        <v>2063</v>
      </c>
      <c r="T492" t="s">
        <v>2064</v>
      </c>
    </row>
    <row r="493" spans="1:20" ht="31.2" x14ac:dyDescent="0.3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4">
        <f t="shared" si="28"/>
        <v>3.0534683098591549</v>
      </c>
      <c r="G493" t="s">
        <v>19</v>
      </c>
      <c r="H493">
        <v>2443</v>
      </c>
      <c r="I493" s="7">
        <f t="shared" si="29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1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16</v>
      </c>
      <c r="S493" t="s">
        <v>2032</v>
      </c>
      <c r="T493" t="s">
        <v>2033</v>
      </c>
    </row>
    <row r="494" spans="1:20" x14ac:dyDescent="0.3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4">
        <f t="shared" si="28"/>
        <v>0.23995287958115183</v>
      </c>
      <c r="G494" t="s">
        <v>73</v>
      </c>
      <c r="H494">
        <v>595</v>
      </c>
      <c r="I494" s="7">
        <f t="shared" si="29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1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99</v>
      </c>
      <c r="S494" t="s">
        <v>2040</v>
      </c>
      <c r="T494" t="s">
        <v>2051</v>
      </c>
    </row>
    <row r="495" spans="1:20" x14ac:dyDescent="0.3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4">
        <f t="shared" si="28"/>
        <v>7.2377777777777776</v>
      </c>
      <c r="G495" t="s">
        <v>19</v>
      </c>
      <c r="H495">
        <v>64</v>
      </c>
      <c r="I495" s="7">
        <f t="shared" si="29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1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121</v>
      </c>
      <c r="S495" t="s">
        <v>2053</v>
      </c>
      <c r="T495" t="s">
        <v>2054</v>
      </c>
    </row>
    <row r="496" spans="1:20" ht="31.2" x14ac:dyDescent="0.3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4">
        <f t="shared" si="28"/>
        <v>5.4736000000000002</v>
      </c>
      <c r="G496" t="s">
        <v>19</v>
      </c>
      <c r="H496">
        <v>268</v>
      </c>
      <c r="I496" s="7">
        <f t="shared" si="29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1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64</v>
      </c>
      <c r="S496" t="s">
        <v>2036</v>
      </c>
      <c r="T496" t="s">
        <v>2045</v>
      </c>
    </row>
    <row r="497" spans="1:20" x14ac:dyDescent="0.3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4">
        <f t="shared" si="28"/>
        <v>4.1449999999999996</v>
      </c>
      <c r="G497" t="s">
        <v>19</v>
      </c>
      <c r="H497">
        <v>195</v>
      </c>
      <c r="I497" s="7">
        <f t="shared" si="29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11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32</v>
      </c>
      <c r="S497" t="s">
        <v>2038</v>
      </c>
      <c r="T497" t="s">
        <v>2039</v>
      </c>
    </row>
    <row r="498" spans="1:20" x14ac:dyDescent="0.3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4">
        <f t="shared" si="28"/>
        <v>9.0696409140369975E-3</v>
      </c>
      <c r="G498" t="s">
        <v>13</v>
      </c>
      <c r="H498">
        <v>54</v>
      </c>
      <c r="I498" s="7">
        <f t="shared" si="29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1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70</v>
      </c>
      <c r="S498" t="s">
        <v>2040</v>
      </c>
      <c r="T498" t="s">
        <v>2048</v>
      </c>
    </row>
    <row r="499" spans="1:20" x14ac:dyDescent="0.3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4">
        <f t="shared" si="28"/>
        <v>0.34173469387755101</v>
      </c>
      <c r="G499" t="s">
        <v>13</v>
      </c>
      <c r="H499">
        <v>120</v>
      </c>
      <c r="I499" s="7">
        <f t="shared" si="29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1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64</v>
      </c>
      <c r="S499" t="s">
        <v>2036</v>
      </c>
      <c r="T499" t="s">
        <v>2045</v>
      </c>
    </row>
    <row r="500" spans="1:20" x14ac:dyDescent="0.3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4">
        <f t="shared" si="28"/>
        <v>0.239488107549121</v>
      </c>
      <c r="G500" t="s">
        <v>13</v>
      </c>
      <c r="H500">
        <v>579</v>
      </c>
      <c r="I500" s="7">
        <f t="shared" si="29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11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27</v>
      </c>
      <c r="S500" t="s">
        <v>2036</v>
      </c>
      <c r="T500" t="s">
        <v>2037</v>
      </c>
    </row>
    <row r="501" spans="1:20" ht="31.2" x14ac:dyDescent="0.3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4">
        <f t="shared" si="28"/>
        <v>0.48072649572649573</v>
      </c>
      <c r="G501" t="s">
        <v>13</v>
      </c>
      <c r="H501">
        <v>2072</v>
      </c>
      <c r="I501" s="7">
        <f t="shared" si="29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1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41</v>
      </c>
      <c r="S501" t="s">
        <v>2040</v>
      </c>
      <c r="T501" t="s">
        <v>2041</v>
      </c>
    </row>
    <row r="502" spans="1:20" x14ac:dyDescent="0.3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4">
        <f t="shared" si="28"/>
        <v>0</v>
      </c>
      <c r="G502" t="s">
        <v>13</v>
      </c>
      <c r="H502">
        <v>0</v>
      </c>
      <c r="I502" s="7" t="str">
        <f t="shared" si="29"/>
        <v>0</v>
      </c>
      <c r="J502" t="s">
        <v>20</v>
      </c>
      <c r="K502" t="s">
        <v>21</v>
      </c>
      <c r="L502">
        <v>1367384400</v>
      </c>
      <c r="M502">
        <v>1369803600</v>
      </c>
      <c r="N502" s="11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32</v>
      </c>
      <c r="S502" t="s">
        <v>2038</v>
      </c>
      <c r="T502" t="s">
        <v>2039</v>
      </c>
    </row>
    <row r="503" spans="1:20" x14ac:dyDescent="0.3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4">
        <f t="shared" si="28"/>
        <v>0.70145182291666663</v>
      </c>
      <c r="G503" t="s">
        <v>13</v>
      </c>
      <c r="H503">
        <v>1796</v>
      </c>
      <c r="I503" s="7">
        <f t="shared" si="29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1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41</v>
      </c>
      <c r="S503" t="s">
        <v>2040</v>
      </c>
      <c r="T503" t="s">
        <v>2041</v>
      </c>
    </row>
    <row r="504" spans="1:20" x14ac:dyDescent="0.3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4">
        <f t="shared" si="28"/>
        <v>5.2992307692307694</v>
      </c>
      <c r="G504" t="s">
        <v>19</v>
      </c>
      <c r="H504">
        <v>186</v>
      </c>
      <c r="I504" s="7">
        <f t="shared" si="29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11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88</v>
      </c>
      <c r="S504" t="s">
        <v>2049</v>
      </c>
      <c r="T504" t="s">
        <v>2050</v>
      </c>
    </row>
    <row r="505" spans="1:20" ht="31.2" x14ac:dyDescent="0.3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4">
        <f t="shared" si="28"/>
        <v>1.8032549019607844</v>
      </c>
      <c r="G505" t="s">
        <v>19</v>
      </c>
      <c r="H505">
        <v>460</v>
      </c>
      <c r="I505" s="7">
        <f t="shared" si="29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1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52</v>
      </c>
      <c r="S505" t="s">
        <v>2040</v>
      </c>
      <c r="T505" t="s">
        <v>2043</v>
      </c>
    </row>
    <row r="506" spans="1:20" x14ac:dyDescent="0.3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4">
        <f t="shared" si="28"/>
        <v>0.92320000000000002</v>
      </c>
      <c r="G506" t="s">
        <v>13</v>
      </c>
      <c r="H506">
        <v>62</v>
      </c>
      <c r="I506" s="7">
        <f t="shared" si="29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11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22</v>
      </c>
      <c r="S506" t="s">
        <v>2034</v>
      </c>
      <c r="T506" t="s">
        <v>2035</v>
      </c>
    </row>
    <row r="507" spans="1:20" x14ac:dyDescent="0.3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4">
        <f t="shared" si="28"/>
        <v>0.13901001112347053</v>
      </c>
      <c r="G507" t="s">
        <v>13</v>
      </c>
      <c r="H507">
        <v>347</v>
      </c>
      <c r="I507" s="7">
        <f t="shared" si="29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1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132</v>
      </c>
      <c r="S507" t="s">
        <v>2046</v>
      </c>
      <c r="T507" t="s">
        <v>2055</v>
      </c>
    </row>
    <row r="508" spans="1:20" x14ac:dyDescent="0.3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4">
        <f t="shared" si="28"/>
        <v>9.2707777777777771</v>
      </c>
      <c r="G508" t="s">
        <v>19</v>
      </c>
      <c r="H508">
        <v>2528</v>
      </c>
      <c r="I508" s="7">
        <f t="shared" si="29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1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32</v>
      </c>
      <c r="S508" t="s">
        <v>2038</v>
      </c>
      <c r="T508" t="s">
        <v>2039</v>
      </c>
    </row>
    <row r="509" spans="1:20" ht="31.2" x14ac:dyDescent="0.3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4">
        <f t="shared" si="28"/>
        <v>0.39857142857142858</v>
      </c>
      <c r="G509" t="s">
        <v>13</v>
      </c>
      <c r="H509">
        <v>19</v>
      </c>
      <c r="I509" s="7">
        <f t="shared" si="29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1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27</v>
      </c>
      <c r="S509" t="s">
        <v>2036</v>
      </c>
      <c r="T509" t="s">
        <v>2037</v>
      </c>
    </row>
    <row r="510" spans="1:20" x14ac:dyDescent="0.3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4">
        <f t="shared" si="28"/>
        <v>1.1222929936305732</v>
      </c>
      <c r="G510" t="s">
        <v>19</v>
      </c>
      <c r="H510">
        <v>3657</v>
      </c>
      <c r="I510" s="7">
        <f t="shared" si="29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1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32</v>
      </c>
      <c r="S510" t="s">
        <v>2038</v>
      </c>
      <c r="T510" t="s">
        <v>2039</v>
      </c>
    </row>
    <row r="511" spans="1:20" x14ac:dyDescent="0.3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4">
        <f t="shared" si="28"/>
        <v>0.70925816023738875</v>
      </c>
      <c r="G511" t="s">
        <v>13</v>
      </c>
      <c r="H511">
        <v>1258</v>
      </c>
      <c r="I511" s="7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11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32</v>
      </c>
      <c r="S511" t="s">
        <v>2038</v>
      </c>
      <c r="T511" t="s">
        <v>2039</v>
      </c>
    </row>
    <row r="512" spans="1:20" x14ac:dyDescent="0.3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4">
        <f t="shared" si="28"/>
        <v>1.1908974358974358</v>
      </c>
      <c r="G512" t="s">
        <v>19</v>
      </c>
      <c r="H512">
        <v>131</v>
      </c>
      <c r="I512" s="7">
        <f t="shared" si="29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11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52</v>
      </c>
      <c r="S512" t="s">
        <v>2040</v>
      </c>
      <c r="T512" t="s">
        <v>2043</v>
      </c>
    </row>
    <row r="513" spans="1:20" x14ac:dyDescent="0.3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4">
        <f t="shared" si="28"/>
        <v>0.24017591339648173</v>
      </c>
      <c r="G513" t="s">
        <v>13</v>
      </c>
      <c r="H513">
        <v>362</v>
      </c>
      <c r="I513" s="7">
        <f t="shared" si="29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1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32</v>
      </c>
      <c r="S513" t="s">
        <v>2038</v>
      </c>
      <c r="T513" t="s">
        <v>2039</v>
      </c>
    </row>
    <row r="514" spans="1:20" x14ac:dyDescent="0.3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4">
        <f t="shared" si="28"/>
        <v>1.3931868131868133</v>
      </c>
      <c r="G514" t="s">
        <v>19</v>
      </c>
      <c r="H514">
        <v>239</v>
      </c>
      <c r="I514" s="7">
        <f t="shared" si="29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1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88</v>
      </c>
      <c r="S514" t="s">
        <v>2049</v>
      </c>
      <c r="T514" t="s">
        <v>2050</v>
      </c>
    </row>
    <row r="515" spans="1:20" x14ac:dyDescent="0.3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73</v>
      </c>
      <c r="H515">
        <v>35</v>
      </c>
      <c r="I515" s="7">
        <f t="shared" ref="I515:I578" si="33">IFERROR(E515/H515,"0")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268</v>
      </c>
      <c r="S515" t="s">
        <v>2040</v>
      </c>
      <c r="T515" t="s">
        <v>2059</v>
      </c>
    </row>
    <row r="516" spans="1:20" x14ac:dyDescent="0.3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4">
        <f t="shared" si="32"/>
        <v>0.22439077144917088</v>
      </c>
      <c r="G516" t="s">
        <v>73</v>
      </c>
      <c r="H516">
        <v>528</v>
      </c>
      <c r="I516" s="7">
        <f t="shared" si="33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11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22</v>
      </c>
      <c r="S516" t="s">
        <v>2034</v>
      </c>
      <c r="T516" t="s">
        <v>2035</v>
      </c>
    </row>
    <row r="517" spans="1:20" x14ac:dyDescent="0.3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4">
        <f t="shared" si="32"/>
        <v>0.55779069767441858</v>
      </c>
      <c r="G517" t="s">
        <v>13</v>
      </c>
      <c r="H517">
        <v>133</v>
      </c>
      <c r="I517" s="7">
        <f t="shared" si="33"/>
        <v>36.067669172932334</v>
      </c>
      <c r="J517" t="s">
        <v>14</v>
      </c>
      <c r="K517" t="s">
        <v>15</v>
      </c>
      <c r="L517">
        <v>1324620000</v>
      </c>
      <c r="M517">
        <v>1324792800</v>
      </c>
      <c r="N517" s="11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32</v>
      </c>
      <c r="S517" t="s">
        <v>2038</v>
      </c>
      <c r="T517" t="s">
        <v>2039</v>
      </c>
    </row>
    <row r="518" spans="1:20" x14ac:dyDescent="0.3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4">
        <f t="shared" si="32"/>
        <v>0.42523125996810207</v>
      </c>
      <c r="G518" t="s">
        <v>13</v>
      </c>
      <c r="H518">
        <v>846</v>
      </c>
      <c r="I518" s="7">
        <f t="shared" si="33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1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67</v>
      </c>
      <c r="S518" t="s">
        <v>2046</v>
      </c>
      <c r="T518" t="s">
        <v>2047</v>
      </c>
    </row>
    <row r="519" spans="1:20" x14ac:dyDescent="0.3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4">
        <f t="shared" si="32"/>
        <v>1.1200000000000001</v>
      </c>
      <c r="G519" t="s">
        <v>19</v>
      </c>
      <c r="H519">
        <v>78</v>
      </c>
      <c r="I519" s="7">
        <f t="shared" si="33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1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16</v>
      </c>
      <c r="S519" t="s">
        <v>2032</v>
      </c>
      <c r="T519" t="s">
        <v>2033</v>
      </c>
    </row>
    <row r="520" spans="1:20" ht="31.2" x14ac:dyDescent="0.3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4">
        <f t="shared" si="32"/>
        <v>7.0681818181818179E-2</v>
      </c>
      <c r="G520" t="s">
        <v>13</v>
      </c>
      <c r="H520">
        <v>10</v>
      </c>
      <c r="I520" s="7">
        <f t="shared" si="33"/>
        <v>62.2</v>
      </c>
      <c r="J520" t="s">
        <v>20</v>
      </c>
      <c r="K520" t="s">
        <v>21</v>
      </c>
      <c r="L520">
        <v>1519365600</v>
      </c>
      <c r="M520">
        <v>1519538400</v>
      </c>
      <c r="N520" s="11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70</v>
      </c>
      <c r="S520" t="s">
        <v>2040</v>
      </c>
      <c r="T520" t="s">
        <v>2048</v>
      </c>
    </row>
    <row r="521" spans="1:20" x14ac:dyDescent="0.3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4">
        <f t="shared" si="32"/>
        <v>1.0174563871693867</v>
      </c>
      <c r="G521" t="s">
        <v>19</v>
      </c>
      <c r="H521">
        <v>1773</v>
      </c>
      <c r="I521" s="7">
        <f t="shared" si="33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1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22</v>
      </c>
      <c r="S521" t="s">
        <v>2034</v>
      </c>
      <c r="T521" t="s">
        <v>2035</v>
      </c>
    </row>
    <row r="522" spans="1:20" x14ac:dyDescent="0.3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4">
        <f t="shared" si="32"/>
        <v>4.2575000000000003</v>
      </c>
      <c r="G522" t="s">
        <v>19</v>
      </c>
      <c r="H522">
        <v>32</v>
      </c>
      <c r="I522" s="7">
        <f t="shared" si="33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1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32</v>
      </c>
      <c r="S522" t="s">
        <v>2038</v>
      </c>
      <c r="T522" t="s">
        <v>2039</v>
      </c>
    </row>
    <row r="523" spans="1:20" x14ac:dyDescent="0.3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4">
        <f t="shared" si="32"/>
        <v>1.4553947368421052</v>
      </c>
      <c r="G523" t="s">
        <v>19</v>
      </c>
      <c r="H523">
        <v>369</v>
      </c>
      <c r="I523" s="7">
        <f t="shared" si="33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1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52</v>
      </c>
      <c r="S523" t="s">
        <v>2040</v>
      </c>
      <c r="T523" t="s">
        <v>2043</v>
      </c>
    </row>
    <row r="524" spans="1:20" ht="31.2" x14ac:dyDescent="0.3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4">
        <f t="shared" si="32"/>
        <v>0.32453465346534655</v>
      </c>
      <c r="G524" t="s">
        <v>13</v>
      </c>
      <c r="H524">
        <v>191</v>
      </c>
      <c r="I524" s="7">
        <f t="shared" si="33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1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99</v>
      </c>
      <c r="S524" t="s">
        <v>2040</v>
      </c>
      <c r="T524" t="s">
        <v>2051</v>
      </c>
    </row>
    <row r="525" spans="1:20" x14ac:dyDescent="0.3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4">
        <f t="shared" si="32"/>
        <v>7.003333333333333</v>
      </c>
      <c r="G525" t="s">
        <v>19</v>
      </c>
      <c r="H525">
        <v>89</v>
      </c>
      <c r="I525" s="7">
        <f t="shared" si="33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1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99</v>
      </c>
      <c r="S525" t="s">
        <v>2040</v>
      </c>
      <c r="T525" t="s">
        <v>2051</v>
      </c>
    </row>
    <row r="526" spans="1:20" x14ac:dyDescent="0.3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4">
        <f t="shared" si="32"/>
        <v>0.83904860392967939</v>
      </c>
      <c r="G526" t="s">
        <v>13</v>
      </c>
      <c r="H526">
        <v>1979</v>
      </c>
      <c r="I526" s="7">
        <f t="shared" si="33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1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32</v>
      </c>
      <c r="S526" t="s">
        <v>2038</v>
      </c>
      <c r="T526" t="s">
        <v>2039</v>
      </c>
    </row>
    <row r="527" spans="1:20" ht="31.2" x14ac:dyDescent="0.3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4">
        <f t="shared" si="32"/>
        <v>0.84190476190476193</v>
      </c>
      <c r="G527" t="s">
        <v>13</v>
      </c>
      <c r="H527">
        <v>63</v>
      </c>
      <c r="I527" s="7">
        <f t="shared" si="33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1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64</v>
      </c>
      <c r="S527" t="s">
        <v>2036</v>
      </c>
      <c r="T527" t="s">
        <v>2045</v>
      </c>
    </row>
    <row r="528" spans="1:20" ht="31.2" x14ac:dyDescent="0.3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4">
        <f t="shared" si="32"/>
        <v>1.5595180722891566</v>
      </c>
      <c r="G528" t="s">
        <v>19</v>
      </c>
      <c r="H528">
        <v>147</v>
      </c>
      <c r="I528" s="7">
        <f t="shared" si="33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1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32</v>
      </c>
      <c r="S528" t="s">
        <v>2038</v>
      </c>
      <c r="T528" t="s">
        <v>2039</v>
      </c>
    </row>
    <row r="529" spans="1:20" x14ac:dyDescent="0.3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4">
        <f t="shared" si="32"/>
        <v>0.99619450317124736</v>
      </c>
      <c r="G529" t="s">
        <v>13</v>
      </c>
      <c r="H529">
        <v>6080</v>
      </c>
      <c r="I529" s="7">
        <f t="shared" si="33"/>
        <v>31</v>
      </c>
      <c r="J529" t="s">
        <v>14</v>
      </c>
      <c r="K529" t="s">
        <v>15</v>
      </c>
      <c r="L529">
        <v>1454652000</v>
      </c>
      <c r="M529">
        <v>1457762400</v>
      </c>
      <c r="N529" s="11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70</v>
      </c>
      <c r="S529" t="s">
        <v>2040</v>
      </c>
      <c r="T529" t="s">
        <v>2048</v>
      </c>
    </row>
    <row r="530" spans="1:20" x14ac:dyDescent="0.3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4">
        <f t="shared" si="32"/>
        <v>0.80300000000000005</v>
      </c>
      <c r="G530" t="s">
        <v>13</v>
      </c>
      <c r="H530">
        <v>80</v>
      </c>
      <c r="I530" s="7">
        <f t="shared" si="33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11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59</v>
      </c>
      <c r="S530" t="s">
        <v>2034</v>
      </c>
      <c r="T530" t="s">
        <v>2044</v>
      </c>
    </row>
    <row r="531" spans="1:20" x14ac:dyDescent="0.3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4">
        <f t="shared" si="32"/>
        <v>0.11254901960784314</v>
      </c>
      <c r="G531" t="s">
        <v>13</v>
      </c>
      <c r="H531">
        <v>9</v>
      </c>
      <c r="I531" s="7">
        <f t="shared" si="33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1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88</v>
      </c>
      <c r="S531" t="s">
        <v>2049</v>
      </c>
      <c r="T531" t="s">
        <v>2050</v>
      </c>
    </row>
    <row r="532" spans="1:20" ht="31.2" x14ac:dyDescent="0.3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4">
        <f t="shared" si="32"/>
        <v>0.91740952380952379</v>
      </c>
      <c r="G532" t="s">
        <v>13</v>
      </c>
      <c r="H532">
        <v>1784</v>
      </c>
      <c r="I532" s="7">
        <f t="shared" si="33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1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118</v>
      </c>
      <c r="S532" t="s">
        <v>2046</v>
      </c>
      <c r="T532" t="s">
        <v>2052</v>
      </c>
    </row>
    <row r="533" spans="1:20" ht="31.2" x14ac:dyDescent="0.3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4">
        <f t="shared" si="32"/>
        <v>0.95521156936261387</v>
      </c>
      <c r="G533" t="s">
        <v>46</v>
      </c>
      <c r="H533">
        <v>3640</v>
      </c>
      <c r="I533" s="7">
        <f t="shared" si="33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11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88</v>
      </c>
      <c r="S533" t="s">
        <v>2049</v>
      </c>
      <c r="T533" t="s">
        <v>2050</v>
      </c>
    </row>
    <row r="534" spans="1:20" x14ac:dyDescent="0.3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4">
        <f t="shared" si="32"/>
        <v>5.0287499999999996</v>
      </c>
      <c r="G534" t="s">
        <v>19</v>
      </c>
      <c r="H534">
        <v>126</v>
      </c>
      <c r="I534" s="7">
        <f t="shared" si="33"/>
        <v>63.857142857142854</v>
      </c>
      <c r="J534" t="s">
        <v>14</v>
      </c>
      <c r="K534" t="s">
        <v>15</v>
      </c>
      <c r="L534">
        <v>1516860000</v>
      </c>
      <c r="M534">
        <v>1516946400</v>
      </c>
      <c r="N534" s="11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32</v>
      </c>
      <c r="S534" t="s">
        <v>2038</v>
      </c>
      <c r="T534" t="s">
        <v>2039</v>
      </c>
    </row>
    <row r="535" spans="1:20" x14ac:dyDescent="0.3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4">
        <f t="shared" si="32"/>
        <v>1.5924394463667819</v>
      </c>
      <c r="G535" t="s">
        <v>19</v>
      </c>
      <c r="H535">
        <v>2218</v>
      </c>
      <c r="I535" s="7">
        <f t="shared" si="33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11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59</v>
      </c>
      <c r="S535" t="s">
        <v>2034</v>
      </c>
      <c r="T535" t="s">
        <v>2044</v>
      </c>
    </row>
    <row r="536" spans="1:20" x14ac:dyDescent="0.3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4">
        <f t="shared" si="32"/>
        <v>0.15022446689113356</v>
      </c>
      <c r="G536" t="s">
        <v>13</v>
      </c>
      <c r="H536">
        <v>243</v>
      </c>
      <c r="I536" s="7">
        <f t="shared" si="33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1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52</v>
      </c>
      <c r="S536" t="s">
        <v>2040</v>
      </c>
      <c r="T536" t="s">
        <v>2043</v>
      </c>
    </row>
    <row r="537" spans="1:20" x14ac:dyDescent="0.3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4">
        <f t="shared" si="32"/>
        <v>4.820384615384615</v>
      </c>
      <c r="G537" t="s">
        <v>19</v>
      </c>
      <c r="H537">
        <v>202</v>
      </c>
      <c r="I537" s="7">
        <f t="shared" si="33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11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32</v>
      </c>
      <c r="S537" t="s">
        <v>2038</v>
      </c>
      <c r="T537" t="s">
        <v>2039</v>
      </c>
    </row>
    <row r="538" spans="1:20" x14ac:dyDescent="0.3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4">
        <f t="shared" si="32"/>
        <v>1.4996938775510205</v>
      </c>
      <c r="G538" t="s">
        <v>19</v>
      </c>
      <c r="H538">
        <v>140</v>
      </c>
      <c r="I538" s="7">
        <f t="shared" si="33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11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118</v>
      </c>
      <c r="S538" t="s">
        <v>2046</v>
      </c>
      <c r="T538" t="s">
        <v>2052</v>
      </c>
    </row>
    <row r="539" spans="1:20" x14ac:dyDescent="0.3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4">
        <f t="shared" si="32"/>
        <v>1.1722156398104266</v>
      </c>
      <c r="G539" t="s">
        <v>19</v>
      </c>
      <c r="H539">
        <v>1052</v>
      </c>
      <c r="I539" s="7">
        <f t="shared" si="33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11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41</v>
      </c>
      <c r="S539" t="s">
        <v>2040</v>
      </c>
      <c r="T539" t="s">
        <v>2041</v>
      </c>
    </row>
    <row r="540" spans="1:20" x14ac:dyDescent="0.3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4">
        <f t="shared" si="32"/>
        <v>0.37695968274950431</v>
      </c>
      <c r="G540" t="s">
        <v>13</v>
      </c>
      <c r="H540">
        <v>1296</v>
      </c>
      <c r="I540" s="7">
        <f t="shared" si="33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1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291</v>
      </c>
      <c r="S540" t="s">
        <v>2049</v>
      </c>
      <c r="T540" t="s">
        <v>2060</v>
      </c>
    </row>
    <row r="541" spans="1:20" x14ac:dyDescent="0.3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4">
        <f t="shared" si="32"/>
        <v>0.72653061224489801</v>
      </c>
      <c r="G541" t="s">
        <v>13</v>
      </c>
      <c r="H541">
        <v>77</v>
      </c>
      <c r="I541" s="7">
        <f t="shared" si="33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1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16</v>
      </c>
      <c r="S541" t="s">
        <v>2032</v>
      </c>
      <c r="T541" t="s">
        <v>2033</v>
      </c>
    </row>
    <row r="542" spans="1:20" x14ac:dyDescent="0.3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4">
        <f t="shared" si="32"/>
        <v>2.6598113207547169</v>
      </c>
      <c r="G542" t="s">
        <v>19</v>
      </c>
      <c r="H542">
        <v>247</v>
      </c>
      <c r="I542" s="7">
        <f t="shared" si="33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1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121</v>
      </c>
      <c r="S542" t="s">
        <v>2053</v>
      </c>
      <c r="T542" t="s">
        <v>2054</v>
      </c>
    </row>
    <row r="543" spans="1:20" x14ac:dyDescent="0.3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4">
        <f t="shared" si="32"/>
        <v>0.24205617977528091</v>
      </c>
      <c r="G543" t="s">
        <v>13</v>
      </c>
      <c r="H543">
        <v>395</v>
      </c>
      <c r="I543" s="7">
        <f t="shared" si="33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11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291</v>
      </c>
      <c r="S543" t="s">
        <v>2049</v>
      </c>
      <c r="T543" t="s">
        <v>2060</v>
      </c>
    </row>
    <row r="544" spans="1:20" x14ac:dyDescent="0.3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4">
        <f t="shared" si="32"/>
        <v>2.5064935064935064E-2</v>
      </c>
      <c r="G544" t="s">
        <v>13</v>
      </c>
      <c r="H544">
        <v>49</v>
      </c>
      <c r="I544" s="7">
        <f t="shared" si="33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11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59</v>
      </c>
      <c r="S544" t="s">
        <v>2034</v>
      </c>
      <c r="T544" t="s">
        <v>2044</v>
      </c>
    </row>
    <row r="545" spans="1:20" x14ac:dyDescent="0.3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4">
        <f t="shared" si="32"/>
        <v>0.1632979976442874</v>
      </c>
      <c r="G545" t="s">
        <v>13</v>
      </c>
      <c r="H545">
        <v>180</v>
      </c>
      <c r="I545" s="7">
        <f t="shared" si="33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1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88</v>
      </c>
      <c r="S545" t="s">
        <v>2049</v>
      </c>
      <c r="T545" t="s">
        <v>2050</v>
      </c>
    </row>
    <row r="546" spans="1:20" ht="31.2" x14ac:dyDescent="0.3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4">
        <f t="shared" si="32"/>
        <v>2.7650000000000001</v>
      </c>
      <c r="G546" t="s">
        <v>19</v>
      </c>
      <c r="H546">
        <v>84</v>
      </c>
      <c r="I546" s="7">
        <f t="shared" si="33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1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22</v>
      </c>
      <c r="S546" t="s">
        <v>2034</v>
      </c>
      <c r="T546" t="s">
        <v>2035</v>
      </c>
    </row>
    <row r="547" spans="1:20" x14ac:dyDescent="0.3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4">
        <f t="shared" si="32"/>
        <v>0.88803571428571426</v>
      </c>
      <c r="G547" t="s">
        <v>13</v>
      </c>
      <c r="H547">
        <v>2690</v>
      </c>
      <c r="I547" s="7">
        <f t="shared" si="33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1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32</v>
      </c>
      <c r="S547" t="s">
        <v>2038</v>
      </c>
      <c r="T547" t="s">
        <v>2039</v>
      </c>
    </row>
    <row r="548" spans="1:20" ht="31.2" x14ac:dyDescent="0.3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4">
        <f t="shared" si="32"/>
        <v>1.6357142857142857</v>
      </c>
      <c r="G548" t="s">
        <v>19</v>
      </c>
      <c r="H548">
        <v>88</v>
      </c>
      <c r="I548" s="7">
        <f t="shared" si="33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1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32</v>
      </c>
      <c r="S548" t="s">
        <v>2038</v>
      </c>
      <c r="T548" t="s">
        <v>2039</v>
      </c>
    </row>
    <row r="549" spans="1:20" x14ac:dyDescent="0.3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4">
        <f t="shared" si="32"/>
        <v>9.69</v>
      </c>
      <c r="G549" t="s">
        <v>19</v>
      </c>
      <c r="H549">
        <v>156</v>
      </c>
      <c r="I549" s="7">
        <f t="shared" si="33"/>
        <v>80.75</v>
      </c>
      <c r="J549" t="s">
        <v>20</v>
      </c>
      <c r="K549" t="s">
        <v>21</v>
      </c>
      <c r="L549">
        <v>1422165600</v>
      </c>
      <c r="M549">
        <v>1423202400</v>
      </c>
      <c r="N549" s="11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52</v>
      </c>
      <c r="S549" t="s">
        <v>2040</v>
      </c>
      <c r="T549" t="s">
        <v>2043</v>
      </c>
    </row>
    <row r="550" spans="1:20" x14ac:dyDescent="0.3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4">
        <f t="shared" si="32"/>
        <v>2.7091376701966716</v>
      </c>
      <c r="G550" t="s">
        <v>19</v>
      </c>
      <c r="H550">
        <v>2985</v>
      </c>
      <c r="I550" s="7">
        <f t="shared" si="33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1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32</v>
      </c>
      <c r="S550" t="s">
        <v>2038</v>
      </c>
      <c r="T550" t="s">
        <v>2039</v>
      </c>
    </row>
    <row r="551" spans="1:20" ht="31.2" x14ac:dyDescent="0.3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4">
        <f t="shared" si="32"/>
        <v>2.8421355932203389</v>
      </c>
      <c r="G551" t="s">
        <v>19</v>
      </c>
      <c r="H551">
        <v>762</v>
      </c>
      <c r="I551" s="7">
        <f t="shared" si="33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1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64</v>
      </c>
      <c r="S551" t="s">
        <v>2036</v>
      </c>
      <c r="T551" t="s">
        <v>2045</v>
      </c>
    </row>
    <row r="552" spans="1:20" ht="31.2" x14ac:dyDescent="0.3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4">
        <f t="shared" si="32"/>
        <v>0.04</v>
      </c>
      <c r="G552" t="s">
        <v>73</v>
      </c>
      <c r="H552">
        <v>1</v>
      </c>
      <c r="I552" s="7">
        <f t="shared" si="33"/>
        <v>4</v>
      </c>
      <c r="J552" t="s">
        <v>97</v>
      </c>
      <c r="K552" t="s">
        <v>98</v>
      </c>
      <c r="L552">
        <v>1330495200</v>
      </c>
      <c r="M552">
        <v>1332306000</v>
      </c>
      <c r="N552" s="11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59</v>
      </c>
      <c r="S552" t="s">
        <v>2034</v>
      </c>
      <c r="T552" t="s">
        <v>2044</v>
      </c>
    </row>
    <row r="553" spans="1:20" ht="31.2" x14ac:dyDescent="0.3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4">
        <f t="shared" si="32"/>
        <v>0.58632981676846196</v>
      </c>
      <c r="G553" t="s">
        <v>13</v>
      </c>
      <c r="H553">
        <v>2779</v>
      </c>
      <c r="I553" s="7">
        <f t="shared" si="33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11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27</v>
      </c>
      <c r="S553" t="s">
        <v>2036</v>
      </c>
      <c r="T553" t="s">
        <v>2037</v>
      </c>
    </row>
    <row r="554" spans="1:20" x14ac:dyDescent="0.3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4">
        <f t="shared" si="32"/>
        <v>0.98511111111111116</v>
      </c>
      <c r="G554" t="s">
        <v>13</v>
      </c>
      <c r="H554">
        <v>92</v>
      </c>
      <c r="I554" s="7">
        <f t="shared" si="33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1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32</v>
      </c>
      <c r="S554" t="s">
        <v>2038</v>
      </c>
      <c r="T554" t="s">
        <v>2039</v>
      </c>
    </row>
    <row r="555" spans="1:20" ht="31.2" x14ac:dyDescent="0.3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4">
        <f t="shared" si="32"/>
        <v>0.43975381008206332</v>
      </c>
      <c r="G555" t="s">
        <v>13</v>
      </c>
      <c r="H555">
        <v>1028</v>
      </c>
      <c r="I555" s="7">
        <f t="shared" si="33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1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22</v>
      </c>
      <c r="S555" t="s">
        <v>2034</v>
      </c>
      <c r="T555" t="s">
        <v>2035</v>
      </c>
    </row>
    <row r="556" spans="1:20" ht="31.2" x14ac:dyDescent="0.3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4">
        <f t="shared" si="32"/>
        <v>1.5166315789473683</v>
      </c>
      <c r="G556" t="s">
        <v>19</v>
      </c>
      <c r="H556">
        <v>554</v>
      </c>
      <c r="I556" s="7">
        <f t="shared" si="33"/>
        <v>26.007220216606498</v>
      </c>
      <c r="J556" t="s">
        <v>14</v>
      </c>
      <c r="K556" t="s">
        <v>15</v>
      </c>
      <c r="L556">
        <v>1482127200</v>
      </c>
      <c r="M556">
        <v>1482645600</v>
      </c>
      <c r="N556" s="11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59</v>
      </c>
      <c r="S556" t="s">
        <v>2034</v>
      </c>
      <c r="T556" t="s">
        <v>2044</v>
      </c>
    </row>
    <row r="557" spans="1:20" x14ac:dyDescent="0.3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4">
        <f t="shared" si="32"/>
        <v>2.2363492063492063</v>
      </c>
      <c r="G557" t="s">
        <v>19</v>
      </c>
      <c r="H557">
        <v>135</v>
      </c>
      <c r="I557" s="7">
        <f t="shared" si="33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11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22</v>
      </c>
      <c r="S557" t="s">
        <v>2034</v>
      </c>
      <c r="T557" t="s">
        <v>2035</v>
      </c>
    </row>
    <row r="558" spans="1:20" x14ac:dyDescent="0.3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4">
        <f t="shared" si="32"/>
        <v>2.3975</v>
      </c>
      <c r="G558" t="s">
        <v>19</v>
      </c>
      <c r="H558">
        <v>122</v>
      </c>
      <c r="I558" s="7">
        <f t="shared" si="33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1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205</v>
      </c>
      <c r="S558" t="s">
        <v>2046</v>
      </c>
      <c r="T558" t="s">
        <v>2058</v>
      </c>
    </row>
    <row r="559" spans="1:20" x14ac:dyDescent="0.3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4">
        <f t="shared" si="32"/>
        <v>1.9933333333333334</v>
      </c>
      <c r="G559" t="s">
        <v>19</v>
      </c>
      <c r="H559">
        <v>221</v>
      </c>
      <c r="I559" s="7">
        <f t="shared" si="33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1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473</v>
      </c>
      <c r="S559" t="s">
        <v>2040</v>
      </c>
      <c r="T559" t="s">
        <v>2062</v>
      </c>
    </row>
    <row r="560" spans="1:20" x14ac:dyDescent="0.3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4">
        <f t="shared" si="32"/>
        <v>1.373448275862069</v>
      </c>
      <c r="G560" t="s">
        <v>19</v>
      </c>
      <c r="H560">
        <v>126</v>
      </c>
      <c r="I560" s="7">
        <f t="shared" si="33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1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32</v>
      </c>
      <c r="S560" t="s">
        <v>2038</v>
      </c>
      <c r="T560" t="s">
        <v>2039</v>
      </c>
    </row>
    <row r="561" spans="1:20" x14ac:dyDescent="0.3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4">
        <f t="shared" si="32"/>
        <v>1.009696106362773</v>
      </c>
      <c r="G561" t="s">
        <v>19</v>
      </c>
      <c r="H561">
        <v>1022</v>
      </c>
      <c r="I561" s="7">
        <f t="shared" si="33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1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32</v>
      </c>
      <c r="S561" t="s">
        <v>2038</v>
      </c>
      <c r="T561" t="s">
        <v>2039</v>
      </c>
    </row>
    <row r="562" spans="1:20" x14ac:dyDescent="0.3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4">
        <f t="shared" si="32"/>
        <v>7.9416000000000002</v>
      </c>
      <c r="G562" t="s">
        <v>19</v>
      </c>
      <c r="H562">
        <v>3177</v>
      </c>
      <c r="I562" s="7">
        <f t="shared" si="33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1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70</v>
      </c>
      <c r="S562" t="s">
        <v>2040</v>
      </c>
      <c r="T562" t="s">
        <v>2048</v>
      </c>
    </row>
    <row r="563" spans="1:20" x14ac:dyDescent="0.3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4">
        <f t="shared" si="32"/>
        <v>3.6970000000000001</v>
      </c>
      <c r="G563" t="s">
        <v>19</v>
      </c>
      <c r="H563">
        <v>198</v>
      </c>
      <c r="I563" s="7">
        <f t="shared" si="33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11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32</v>
      </c>
      <c r="S563" t="s">
        <v>2038</v>
      </c>
      <c r="T563" t="s">
        <v>2039</v>
      </c>
    </row>
    <row r="564" spans="1:20" ht="31.2" x14ac:dyDescent="0.3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4">
        <f t="shared" si="32"/>
        <v>0.12818181818181817</v>
      </c>
      <c r="G564" t="s">
        <v>13</v>
      </c>
      <c r="H564">
        <v>26</v>
      </c>
      <c r="I564" s="7">
        <f t="shared" si="33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11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22</v>
      </c>
      <c r="S564" t="s">
        <v>2034</v>
      </c>
      <c r="T564" t="s">
        <v>2035</v>
      </c>
    </row>
    <row r="565" spans="1:20" x14ac:dyDescent="0.3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4">
        <f t="shared" si="32"/>
        <v>1.3802702702702703</v>
      </c>
      <c r="G565" t="s">
        <v>19</v>
      </c>
      <c r="H565">
        <v>85</v>
      </c>
      <c r="I565" s="7">
        <f t="shared" si="33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11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41</v>
      </c>
      <c r="S565" t="s">
        <v>2040</v>
      </c>
      <c r="T565" t="s">
        <v>2041</v>
      </c>
    </row>
    <row r="566" spans="1:20" x14ac:dyDescent="0.3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4">
        <f t="shared" si="32"/>
        <v>0.83813278008298753</v>
      </c>
      <c r="G566" t="s">
        <v>13</v>
      </c>
      <c r="H566">
        <v>1790</v>
      </c>
      <c r="I566" s="7">
        <f t="shared" si="33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1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32</v>
      </c>
      <c r="S566" t="s">
        <v>2038</v>
      </c>
      <c r="T566" t="s">
        <v>2039</v>
      </c>
    </row>
    <row r="567" spans="1:20" x14ac:dyDescent="0.3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4">
        <f t="shared" si="32"/>
        <v>2.0460063224446787</v>
      </c>
      <c r="G567" t="s">
        <v>19</v>
      </c>
      <c r="H567">
        <v>3596</v>
      </c>
      <c r="I567" s="7">
        <f t="shared" si="33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1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32</v>
      </c>
      <c r="S567" t="s">
        <v>2038</v>
      </c>
      <c r="T567" t="s">
        <v>2039</v>
      </c>
    </row>
    <row r="568" spans="1:20" x14ac:dyDescent="0.3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4">
        <f t="shared" si="32"/>
        <v>0.44344086021505374</v>
      </c>
      <c r="G568" t="s">
        <v>13</v>
      </c>
      <c r="H568">
        <v>37</v>
      </c>
      <c r="I568" s="7">
        <f t="shared" si="33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1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49</v>
      </c>
      <c r="S568" t="s">
        <v>2034</v>
      </c>
      <c r="T568" t="s">
        <v>2042</v>
      </c>
    </row>
    <row r="569" spans="1:20" ht="31.2" x14ac:dyDescent="0.3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4">
        <f t="shared" si="32"/>
        <v>2.1860294117647059</v>
      </c>
      <c r="G569" t="s">
        <v>19</v>
      </c>
      <c r="H569">
        <v>244</v>
      </c>
      <c r="I569" s="7">
        <f t="shared" si="33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1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22</v>
      </c>
      <c r="S569" t="s">
        <v>2034</v>
      </c>
      <c r="T569" t="s">
        <v>2035</v>
      </c>
    </row>
    <row r="570" spans="1:20" x14ac:dyDescent="0.3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4">
        <f t="shared" si="32"/>
        <v>1.8603314917127072</v>
      </c>
      <c r="G570" t="s">
        <v>19</v>
      </c>
      <c r="H570">
        <v>5180</v>
      </c>
      <c r="I570" s="7">
        <f t="shared" si="33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1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32</v>
      </c>
      <c r="S570" t="s">
        <v>2038</v>
      </c>
      <c r="T570" t="s">
        <v>2039</v>
      </c>
    </row>
    <row r="571" spans="1:20" x14ac:dyDescent="0.3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4">
        <f t="shared" si="32"/>
        <v>2.3733830845771142</v>
      </c>
      <c r="G571" t="s">
        <v>19</v>
      </c>
      <c r="H571">
        <v>589</v>
      </c>
      <c r="I571" s="7">
        <f t="shared" si="33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11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70</v>
      </c>
      <c r="S571" t="s">
        <v>2040</v>
      </c>
      <c r="T571" t="s">
        <v>2048</v>
      </c>
    </row>
    <row r="572" spans="1:20" x14ac:dyDescent="0.3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4">
        <f t="shared" si="32"/>
        <v>3.0565384615384614</v>
      </c>
      <c r="G572" t="s">
        <v>19</v>
      </c>
      <c r="H572">
        <v>2725</v>
      </c>
      <c r="I572" s="7">
        <f t="shared" si="33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1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22</v>
      </c>
      <c r="S572" t="s">
        <v>2034</v>
      </c>
      <c r="T572" t="s">
        <v>2035</v>
      </c>
    </row>
    <row r="573" spans="1:20" x14ac:dyDescent="0.3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4">
        <f t="shared" si="32"/>
        <v>0.94142857142857139</v>
      </c>
      <c r="G573" t="s">
        <v>13</v>
      </c>
      <c r="H573">
        <v>35</v>
      </c>
      <c r="I573" s="7">
        <f t="shared" si="33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11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99</v>
      </c>
      <c r="S573" t="s">
        <v>2040</v>
      </c>
      <c r="T573" t="s">
        <v>2051</v>
      </c>
    </row>
    <row r="574" spans="1:20" x14ac:dyDescent="0.3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4">
        <f t="shared" si="32"/>
        <v>0.54400000000000004</v>
      </c>
      <c r="G574" t="s">
        <v>73</v>
      </c>
      <c r="H574">
        <v>94</v>
      </c>
      <c r="I574" s="7">
        <f t="shared" si="33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1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22</v>
      </c>
      <c r="S574" t="s">
        <v>2034</v>
      </c>
      <c r="T574" t="s">
        <v>2035</v>
      </c>
    </row>
    <row r="575" spans="1:20" x14ac:dyDescent="0.3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4">
        <f t="shared" si="32"/>
        <v>1.1188059701492536</v>
      </c>
      <c r="G575" t="s">
        <v>19</v>
      </c>
      <c r="H575">
        <v>300</v>
      </c>
      <c r="I575" s="7">
        <f t="shared" si="33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1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1028</v>
      </c>
      <c r="S575" t="s">
        <v>2063</v>
      </c>
      <c r="T575" t="s">
        <v>2064</v>
      </c>
    </row>
    <row r="576" spans="1:20" x14ac:dyDescent="0.3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4">
        <f t="shared" si="32"/>
        <v>3.6914814814814814</v>
      </c>
      <c r="G576" t="s">
        <v>19</v>
      </c>
      <c r="H576">
        <v>144</v>
      </c>
      <c r="I576" s="7">
        <f t="shared" si="33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1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16</v>
      </c>
      <c r="S576" t="s">
        <v>2032</v>
      </c>
      <c r="T576" t="s">
        <v>2033</v>
      </c>
    </row>
    <row r="577" spans="1:20" x14ac:dyDescent="0.3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4">
        <f t="shared" si="32"/>
        <v>0.62930372148859548</v>
      </c>
      <c r="G577" t="s">
        <v>13</v>
      </c>
      <c r="H577">
        <v>558</v>
      </c>
      <c r="I577" s="7">
        <f t="shared" si="33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1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32</v>
      </c>
      <c r="S577" t="s">
        <v>2038</v>
      </c>
      <c r="T577" t="s">
        <v>2039</v>
      </c>
    </row>
    <row r="578" spans="1:20" ht="31.2" x14ac:dyDescent="0.3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4">
        <f t="shared" si="32"/>
        <v>0.6492783505154639</v>
      </c>
      <c r="G578" t="s">
        <v>13</v>
      </c>
      <c r="H578">
        <v>64</v>
      </c>
      <c r="I578" s="7">
        <f t="shared" si="33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1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32</v>
      </c>
      <c r="S578" t="s">
        <v>2038</v>
      </c>
      <c r="T578" t="s">
        <v>2039</v>
      </c>
    </row>
    <row r="579" spans="1:20" x14ac:dyDescent="0.3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73</v>
      </c>
      <c r="H579">
        <v>37</v>
      </c>
      <c r="I579" s="7">
        <f t="shared" ref="I579:I642" si="37">IFERROR(E579/H579,"0")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158</v>
      </c>
      <c r="S579" t="s">
        <v>2034</v>
      </c>
      <c r="T579" t="s">
        <v>2057</v>
      </c>
    </row>
    <row r="580" spans="1:20" x14ac:dyDescent="0.3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4">
        <f t="shared" si="36"/>
        <v>0.1675440414507772</v>
      </c>
      <c r="G580" t="s">
        <v>13</v>
      </c>
      <c r="H580">
        <v>245</v>
      </c>
      <c r="I580" s="7">
        <f t="shared" si="37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1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473</v>
      </c>
      <c r="S580" t="s">
        <v>2040</v>
      </c>
      <c r="T580" t="s">
        <v>2062</v>
      </c>
    </row>
    <row r="581" spans="1:20" x14ac:dyDescent="0.3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4">
        <f t="shared" si="36"/>
        <v>1.0111290322580646</v>
      </c>
      <c r="G581" t="s">
        <v>19</v>
      </c>
      <c r="H581">
        <v>87</v>
      </c>
      <c r="I581" s="7">
        <f t="shared" si="37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1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158</v>
      </c>
      <c r="S581" t="s">
        <v>2034</v>
      </c>
      <c r="T581" t="s">
        <v>2057</v>
      </c>
    </row>
    <row r="582" spans="1:20" x14ac:dyDescent="0.3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4">
        <f t="shared" si="36"/>
        <v>3.4150228310502282</v>
      </c>
      <c r="G582" t="s">
        <v>19</v>
      </c>
      <c r="H582">
        <v>3116</v>
      </c>
      <c r="I582" s="7">
        <f t="shared" si="37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1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32</v>
      </c>
      <c r="S582" t="s">
        <v>2038</v>
      </c>
      <c r="T582" t="s">
        <v>2039</v>
      </c>
    </row>
    <row r="583" spans="1:20" x14ac:dyDescent="0.3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4">
        <f t="shared" si="36"/>
        <v>0.64016666666666666</v>
      </c>
      <c r="G583" t="s">
        <v>13</v>
      </c>
      <c r="H583">
        <v>71</v>
      </c>
      <c r="I583" s="7">
        <f t="shared" si="37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1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27</v>
      </c>
      <c r="S583" t="s">
        <v>2036</v>
      </c>
      <c r="T583" t="s">
        <v>2037</v>
      </c>
    </row>
    <row r="584" spans="1:20" x14ac:dyDescent="0.3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4">
        <f t="shared" si="36"/>
        <v>0.5208045977011494</v>
      </c>
      <c r="G584" t="s">
        <v>13</v>
      </c>
      <c r="H584">
        <v>42</v>
      </c>
      <c r="I584" s="7">
        <f t="shared" si="37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1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88</v>
      </c>
      <c r="S584" t="s">
        <v>2049</v>
      </c>
      <c r="T584" t="s">
        <v>2050</v>
      </c>
    </row>
    <row r="585" spans="1:20" ht="31.2" x14ac:dyDescent="0.3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4">
        <f t="shared" si="36"/>
        <v>3.2240211640211642</v>
      </c>
      <c r="G585" t="s">
        <v>19</v>
      </c>
      <c r="H585">
        <v>909</v>
      </c>
      <c r="I585" s="7">
        <f t="shared" si="37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1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41</v>
      </c>
      <c r="S585" t="s">
        <v>2040</v>
      </c>
      <c r="T585" t="s">
        <v>2041</v>
      </c>
    </row>
    <row r="586" spans="1:20" ht="31.2" x14ac:dyDescent="0.3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4">
        <f t="shared" si="36"/>
        <v>1.1950810185185186</v>
      </c>
      <c r="G586" t="s">
        <v>19</v>
      </c>
      <c r="H586">
        <v>1613</v>
      </c>
      <c r="I586" s="7">
        <f t="shared" si="37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1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27</v>
      </c>
      <c r="S586" t="s">
        <v>2036</v>
      </c>
      <c r="T586" t="s">
        <v>2037</v>
      </c>
    </row>
    <row r="587" spans="1:20" x14ac:dyDescent="0.3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4">
        <f t="shared" si="36"/>
        <v>1.4679775280898877</v>
      </c>
      <c r="G587" t="s">
        <v>19</v>
      </c>
      <c r="H587">
        <v>136</v>
      </c>
      <c r="I587" s="7">
        <f t="shared" si="37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1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205</v>
      </c>
      <c r="S587" t="s">
        <v>2046</v>
      </c>
      <c r="T587" t="s">
        <v>2058</v>
      </c>
    </row>
    <row r="588" spans="1:20" ht="31.2" x14ac:dyDescent="0.3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4">
        <f t="shared" si="36"/>
        <v>9.5057142857142853</v>
      </c>
      <c r="G588" t="s">
        <v>19</v>
      </c>
      <c r="H588">
        <v>130</v>
      </c>
      <c r="I588" s="7">
        <f t="shared" si="37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1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22</v>
      </c>
      <c r="S588" t="s">
        <v>2034</v>
      </c>
      <c r="T588" t="s">
        <v>2035</v>
      </c>
    </row>
    <row r="589" spans="1:20" x14ac:dyDescent="0.3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4">
        <f t="shared" si="36"/>
        <v>0.72893617021276591</v>
      </c>
      <c r="G589" t="s">
        <v>13</v>
      </c>
      <c r="H589">
        <v>156</v>
      </c>
      <c r="I589" s="7">
        <f t="shared" si="37"/>
        <v>43.92307692307692</v>
      </c>
      <c r="J589" t="s">
        <v>14</v>
      </c>
      <c r="K589" t="s">
        <v>15</v>
      </c>
      <c r="L589">
        <v>1547877600</v>
      </c>
      <c r="M589">
        <v>1552366800</v>
      </c>
      <c r="N589" s="11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16</v>
      </c>
      <c r="S589" t="s">
        <v>2032</v>
      </c>
      <c r="T589" t="s">
        <v>2033</v>
      </c>
    </row>
    <row r="590" spans="1:20" x14ac:dyDescent="0.3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4">
        <f t="shared" si="36"/>
        <v>0.7900824873096447</v>
      </c>
      <c r="G590" t="s">
        <v>13</v>
      </c>
      <c r="H590">
        <v>1368</v>
      </c>
      <c r="I590" s="7">
        <f t="shared" si="37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11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32</v>
      </c>
      <c r="S590" t="s">
        <v>2038</v>
      </c>
      <c r="T590" t="s">
        <v>2039</v>
      </c>
    </row>
    <row r="591" spans="1:20" x14ac:dyDescent="0.3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4">
        <f t="shared" si="36"/>
        <v>0.64721518987341775</v>
      </c>
      <c r="G591" t="s">
        <v>13</v>
      </c>
      <c r="H591">
        <v>102</v>
      </c>
      <c r="I591" s="7">
        <f t="shared" si="37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1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41</v>
      </c>
      <c r="S591" t="s">
        <v>2040</v>
      </c>
      <c r="T591" t="s">
        <v>2041</v>
      </c>
    </row>
    <row r="592" spans="1:20" ht="31.2" x14ac:dyDescent="0.3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4">
        <f t="shared" si="36"/>
        <v>0.82028169014084507</v>
      </c>
      <c r="G592" t="s">
        <v>13</v>
      </c>
      <c r="H592">
        <v>86</v>
      </c>
      <c r="I592" s="7">
        <f t="shared" si="37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11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132</v>
      </c>
      <c r="S592" t="s">
        <v>2046</v>
      </c>
      <c r="T592" t="s">
        <v>2055</v>
      </c>
    </row>
    <row r="593" spans="1:20" x14ac:dyDescent="0.3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4">
        <f t="shared" si="36"/>
        <v>10.376666666666667</v>
      </c>
      <c r="G593" t="s">
        <v>19</v>
      </c>
      <c r="H593">
        <v>102</v>
      </c>
      <c r="I593" s="7">
        <f t="shared" si="37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1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88</v>
      </c>
      <c r="S593" t="s">
        <v>2049</v>
      </c>
      <c r="T593" t="s">
        <v>2050</v>
      </c>
    </row>
    <row r="594" spans="1:20" ht="31.2" x14ac:dyDescent="0.3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4">
        <f t="shared" si="36"/>
        <v>0.12910076530612244</v>
      </c>
      <c r="G594" t="s">
        <v>13</v>
      </c>
      <c r="H594">
        <v>253</v>
      </c>
      <c r="I594" s="7">
        <f t="shared" si="37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1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32</v>
      </c>
      <c r="S594" t="s">
        <v>2038</v>
      </c>
      <c r="T594" t="s">
        <v>2039</v>
      </c>
    </row>
    <row r="595" spans="1:20" ht="31.2" x14ac:dyDescent="0.3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4">
        <f t="shared" si="36"/>
        <v>1.5484210526315789</v>
      </c>
      <c r="G595" t="s">
        <v>19</v>
      </c>
      <c r="H595">
        <v>4006</v>
      </c>
      <c r="I595" s="7">
        <f t="shared" si="37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1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70</v>
      </c>
      <c r="S595" t="s">
        <v>2040</v>
      </c>
      <c r="T595" t="s">
        <v>2048</v>
      </c>
    </row>
    <row r="596" spans="1:20" ht="31.2" x14ac:dyDescent="0.3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4">
        <f t="shared" si="36"/>
        <v>7.0991735537190084E-2</v>
      </c>
      <c r="G596" t="s">
        <v>13</v>
      </c>
      <c r="H596">
        <v>157</v>
      </c>
      <c r="I596" s="7">
        <f t="shared" si="37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1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32</v>
      </c>
      <c r="S596" t="s">
        <v>2038</v>
      </c>
      <c r="T596" t="s">
        <v>2039</v>
      </c>
    </row>
    <row r="597" spans="1:20" ht="31.2" x14ac:dyDescent="0.3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4">
        <f t="shared" si="36"/>
        <v>2.0852773826458035</v>
      </c>
      <c r="G597" t="s">
        <v>19</v>
      </c>
      <c r="H597">
        <v>1629</v>
      </c>
      <c r="I597" s="7">
        <f t="shared" si="37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1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32</v>
      </c>
      <c r="S597" t="s">
        <v>2038</v>
      </c>
      <c r="T597" t="s">
        <v>2039</v>
      </c>
    </row>
    <row r="598" spans="1:20" x14ac:dyDescent="0.3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4">
        <f t="shared" si="36"/>
        <v>0.99683544303797467</v>
      </c>
      <c r="G598" t="s">
        <v>13</v>
      </c>
      <c r="H598">
        <v>183</v>
      </c>
      <c r="I598" s="7">
        <f t="shared" si="37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1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52</v>
      </c>
      <c r="S598" t="s">
        <v>2040</v>
      </c>
      <c r="T598" t="s">
        <v>2043</v>
      </c>
    </row>
    <row r="599" spans="1:20" x14ac:dyDescent="0.3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4">
        <f t="shared" si="36"/>
        <v>2.0159756097560977</v>
      </c>
      <c r="G599" t="s">
        <v>19</v>
      </c>
      <c r="H599">
        <v>2188</v>
      </c>
      <c r="I599" s="7">
        <f t="shared" si="37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1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32</v>
      </c>
      <c r="S599" t="s">
        <v>2038</v>
      </c>
      <c r="T599" t="s">
        <v>2039</v>
      </c>
    </row>
    <row r="600" spans="1:20" x14ac:dyDescent="0.3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4">
        <f t="shared" si="36"/>
        <v>1.6209032258064515</v>
      </c>
      <c r="G600" t="s">
        <v>19</v>
      </c>
      <c r="H600">
        <v>2409</v>
      </c>
      <c r="I600" s="7">
        <f t="shared" si="37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11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22</v>
      </c>
      <c r="S600" t="s">
        <v>2034</v>
      </c>
      <c r="T600" t="s">
        <v>2035</v>
      </c>
    </row>
    <row r="601" spans="1:20" ht="31.2" x14ac:dyDescent="0.3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4">
        <f t="shared" si="36"/>
        <v>3.6436208125445471E-2</v>
      </c>
      <c r="G601" t="s">
        <v>13</v>
      </c>
      <c r="H601">
        <v>82</v>
      </c>
      <c r="I601" s="7">
        <f t="shared" si="37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11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41</v>
      </c>
      <c r="S601" t="s">
        <v>2040</v>
      </c>
      <c r="T601" t="s">
        <v>2041</v>
      </c>
    </row>
    <row r="602" spans="1:20" x14ac:dyDescent="0.3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4">
        <f t="shared" si="36"/>
        <v>0.05</v>
      </c>
      <c r="G602" t="s">
        <v>13</v>
      </c>
      <c r="H602">
        <v>1</v>
      </c>
      <c r="I602" s="7">
        <f t="shared" si="37"/>
        <v>5</v>
      </c>
      <c r="J602" t="s">
        <v>39</v>
      </c>
      <c r="K602" t="s">
        <v>40</v>
      </c>
      <c r="L602">
        <v>1375160400</v>
      </c>
      <c r="M602">
        <v>1376197200</v>
      </c>
      <c r="N602" s="11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16</v>
      </c>
      <c r="S602" t="s">
        <v>2032</v>
      </c>
      <c r="T602" t="s">
        <v>2033</v>
      </c>
    </row>
    <row r="603" spans="1:20" x14ac:dyDescent="0.3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4">
        <f t="shared" si="36"/>
        <v>2.0663492063492064</v>
      </c>
      <c r="G603" t="s">
        <v>19</v>
      </c>
      <c r="H603">
        <v>194</v>
      </c>
      <c r="I603" s="7">
        <f t="shared" si="37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1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64</v>
      </c>
      <c r="S603" t="s">
        <v>2036</v>
      </c>
      <c r="T603" t="s">
        <v>2045</v>
      </c>
    </row>
    <row r="604" spans="1:20" ht="31.2" x14ac:dyDescent="0.3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4">
        <f t="shared" si="36"/>
        <v>1.2823628691983122</v>
      </c>
      <c r="G604" t="s">
        <v>19</v>
      </c>
      <c r="H604">
        <v>1140</v>
      </c>
      <c r="I604" s="7">
        <f t="shared" si="37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1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32</v>
      </c>
      <c r="S604" t="s">
        <v>2038</v>
      </c>
      <c r="T604" t="s">
        <v>2039</v>
      </c>
    </row>
    <row r="605" spans="1:20" x14ac:dyDescent="0.3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4">
        <f t="shared" si="36"/>
        <v>1.1966037735849056</v>
      </c>
      <c r="G605" t="s">
        <v>19</v>
      </c>
      <c r="H605">
        <v>102</v>
      </c>
      <c r="I605" s="7">
        <f t="shared" si="37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1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32</v>
      </c>
      <c r="S605" t="s">
        <v>2038</v>
      </c>
      <c r="T605" t="s">
        <v>2039</v>
      </c>
    </row>
    <row r="606" spans="1:20" x14ac:dyDescent="0.3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4">
        <f t="shared" si="36"/>
        <v>1.7073055242390078</v>
      </c>
      <c r="G606" t="s">
        <v>19</v>
      </c>
      <c r="H606">
        <v>2857</v>
      </c>
      <c r="I606" s="7">
        <f t="shared" si="37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1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32</v>
      </c>
      <c r="S606" t="s">
        <v>2038</v>
      </c>
      <c r="T606" t="s">
        <v>2039</v>
      </c>
    </row>
    <row r="607" spans="1:20" x14ac:dyDescent="0.3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4">
        <f t="shared" si="36"/>
        <v>1.8721212121212121</v>
      </c>
      <c r="G607" t="s">
        <v>19</v>
      </c>
      <c r="H607">
        <v>107</v>
      </c>
      <c r="I607" s="7">
        <f t="shared" si="37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1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67</v>
      </c>
      <c r="S607" t="s">
        <v>2046</v>
      </c>
      <c r="T607" t="s">
        <v>2047</v>
      </c>
    </row>
    <row r="608" spans="1:20" x14ac:dyDescent="0.3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4">
        <f t="shared" si="36"/>
        <v>1.8838235294117647</v>
      </c>
      <c r="G608" t="s">
        <v>19</v>
      </c>
      <c r="H608">
        <v>160</v>
      </c>
      <c r="I608" s="7">
        <f t="shared" si="37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11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22</v>
      </c>
      <c r="S608" t="s">
        <v>2034</v>
      </c>
      <c r="T608" t="s">
        <v>2035</v>
      </c>
    </row>
    <row r="609" spans="1:20" x14ac:dyDescent="0.3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4">
        <f t="shared" si="36"/>
        <v>1.3129869186046512</v>
      </c>
      <c r="G609" t="s">
        <v>19</v>
      </c>
      <c r="H609">
        <v>2230</v>
      </c>
      <c r="I609" s="7">
        <f t="shared" si="37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1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16</v>
      </c>
      <c r="S609" t="s">
        <v>2032</v>
      </c>
      <c r="T609" t="s">
        <v>2033</v>
      </c>
    </row>
    <row r="610" spans="1:20" x14ac:dyDescent="0.3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4">
        <f t="shared" si="36"/>
        <v>2.8397435897435899</v>
      </c>
      <c r="G610" t="s">
        <v>19</v>
      </c>
      <c r="H610">
        <v>316</v>
      </c>
      <c r="I610" s="7">
        <f t="shared" si="37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1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158</v>
      </c>
      <c r="S610" t="s">
        <v>2034</v>
      </c>
      <c r="T610" t="s">
        <v>2057</v>
      </c>
    </row>
    <row r="611" spans="1:20" x14ac:dyDescent="0.3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4">
        <f t="shared" si="36"/>
        <v>1.2041999999999999</v>
      </c>
      <c r="G611" t="s">
        <v>19</v>
      </c>
      <c r="H611">
        <v>117</v>
      </c>
      <c r="I611" s="7">
        <f t="shared" si="37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1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473</v>
      </c>
      <c r="S611" t="s">
        <v>2040</v>
      </c>
      <c r="T611" t="s">
        <v>2062</v>
      </c>
    </row>
    <row r="612" spans="1:20" ht="31.2" x14ac:dyDescent="0.3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4">
        <f t="shared" si="36"/>
        <v>4.1905607476635511</v>
      </c>
      <c r="G612" t="s">
        <v>19</v>
      </c>
      <c r="H612">
        <v>6406</v>
      </c>
      <c r="I612" s="7">
        <f t="shared" si="37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1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32</v>
      </c>
      <c r="S612" t="s">
        <v>2038</v>
      </c>
      <c r="T612" t="s">
        <v>2039</v>
      </c>
    </row>
    <row r="613" spans="1:20" x14ac:dyDescent="0.3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4">
        <f t="shared" si="36"/>
        <v>0.13853658536585367</v>
      </c>
      <c r="G613" t="s">
        <v>73</v>
      </c>
      <c r="H613">
        <v>15</v>
      </c>
      <c r="I613" s="7">
        <f t="shared" si="37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1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32</v>
      </c>
      <c r="S613" t="s">
        <v>2038</v>
      </c>
      <c r="T613" t="s">
        <v>2039</v>
      </c>
    </row>
    <row r="614" spans="1:20" x14ac:dyDescent="0.3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4">
        <f t="shared" si="36"/>
        <v>1.3943548387096774</v>
      </c>
      <c r="G614" t="s">
        <v>19</v>
      </c>
      <c r="H614">
        <v>192</v>
      </c>
      <c r="I614" s="7">
        <f t="shared" si="37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1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49</v>
      </c>
      <c r="S614" t="s">
        <v>2034</v>
      </c>
      <c r="T614" t="s">
        <v>2042</v>
      </c>
    </row>
    <row r="615" spans="1:20" ht="31.2" x14ac:dyDescent="0.3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4">
        <f t="shared" si="36"/>
        <v>1.74</v>
      </c>
      <c r="G615" t="s">
        <v>19</v>
      </c>
      <c r="H615">
        <v>26</v>
      </c>
      <c r="I615" s="7">
        <f t="shared" si="37"/>
        <v>73.615384615384613</v>
      </c>
      <c r="J615" t="s">
        <v>14</v>
      </c>
      <c r="K615" t="s">
        <v>15</v>
      </c>
      <c r="L615">
        <v>1503723600</v>
      </c>
      <c r="M615">
        <v>1504501200</v>
      </c>
      <c r="N615" s="11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32</v>
      </c>
      <c r="S615" t="s">
        <v>2038</v>
      </c>
      <c r="T615" t="s">
        <v>2039</v>
      </c>
    </row>
    <row r="616" spans="1:20" ht="31.2" x14ac:dyDescent="0.3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4">
        <f t="shared" si="36"/>
        <v>1.5549056603773586</v>
      </c>
      <c r="G616" t="s">
        <v>19</v>
      </c>
      <c r="H616">
        <v>723</v>
      </c>
      <c r="I616" s="7">
        <f t="shared" si="37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1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32</v>
      </c>
      <c r="S616" t="s">
        <v>2038</v>
      </c>
      <c r="T616" t="s">
        <v>2039</v>
      </c>
    </row>
    <row r="617" spans="1:20" x14ac:dyDescent="0.3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4">
        <f t="shared" si="36"/>
        <v>1.7044705882352942</v>
      </c>
      <c r="G617" t="s">
        <v>19</v>
      </c>
      <c r="H617">
        <v>170</v>
      </c>
      <c r="I617" s="7">
        <f t="shared" si="37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11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32</v>
      </c>
      <c r="S617" t="s">
        <v>2038</v>
      </c>
      <c r="T617" t="s">
        <v>2039</v>
      </c>
    </row>
    <row r="618" spans="1:20" x14ac:dyDescent="0.3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4">
        <f t="shared" si="36"/>
        <v>1.8951562500000001</v>
      </c>
      <c r="G618" t="s">
        <v>19</v>
      </c>
      <c r="H618">
        <v>238</v>
      </c>
      <c r="I618" s="7">
        <f t="shared" si="37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11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59</v>
      </c>
      <c r="S618" t="s">
        <v>2034</v>
      </c>
      <c r="T618" t="s">
        <v>2044</v>
      </c>
    </row>
    <row r="619" spans="1:20" x14ac:dyDescent="0.3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4">
        <f t="shared" si="36"/>
        <v>2.4971428571428573</v>
      </c>
      <c r="G619" t="s">
        <v>19</v>
      </c>
      <c r="H619">
        <v>55</v>
      </c>
      <c r="I619" s="7">
        <f t="shared" si="37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1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32</v>
      </c>
      <c r="S619" t="s">
        <v>2038</v>
      </c>
      <c r="T619" t="s">
        <v>2039</v>
      </c>
    </row>
    <row r="620" spans="1:20" x14ac:dyDescent="0.3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4">
        <f t="shared" si="36"/>
        <v>0.48860523665659616</v>
      </c>
      <c r="G620" t="s">
        <v>13</v>
      </c>
      <c r="H620">
        <v>1198</v>
      </c>
      <c r="I620" s="7">
        <f t="shared" si="37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1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67</v>
      </c>
      <c r="S620" t="s">
        <v>2046</v>
      </c>
      <c r="T620" t="s">
        <v>2047</v>
      </c>
    </row>
    <row r="621" spans="1:20" x14ac:dyDescent="0.3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4">
        <f t="shared" si="36"/>
        <v>0.28461970393057684</v>
      </c>
      <c r="G621" t="s">
        <v>13</v>
      </c>
      <c r="H621">
        <v>648</v>
      </c>
      <c r="I621" s="7">
        <f t="shared" si="37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1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32</v>
      </c>
      <c r="S621" t="s">
        <v>2038</v>
      </c>
      <c r="T621" t="s">
        <v>2039</v>
      </c>
    </row>
    <row r="622" spans="1:20" x14ac:dyDescent="0.3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4">
        <f t="shared" si="36"/>
        <v>2.6802325581395348</v>
      </c>
      <c r="G622" t="s">
        <v>19</v>
      </c>
      <c r="H622">
        <v>128</v>
      </c>
      <c r="I622" s="7">
        <f t="shared" si="37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11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121</v>
      </c>
      <c r="S622" t="s">
        <v>2053</v>
      </c>
      <c r="T622" t="s">
        <v>2054</v>
      </c>
    </row>
    <row r="623" spans="1:20" x14ac:dyDescent="0.3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4">
        <f t="shared" si="36"/>
        <v>6.1980078125000002</v>
      </c>
      <c r="G623" t="s">
        <v>19</v>
      </c>
      <c r="H623">
        <v>2144</v>
      </c>
      <c r="I623" s="7">
        <f t="shared" si="37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1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32</v>
      </c>
      <c r="S623" t="s">
        <v>2038</v>
      </c>
      <c r="T623" t="s">
        <v>2039</v>
      </c>
    </row>
    <row r="624" spans="1:20" x14ac:dyDescent="0.3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4">
        <f t="shared" si="36"/>
        <v>3.1301587301587303E-2</v>
      </c>
      <c r="G624" t="s">
        <v>13</v>
      </c>
      <c r="H624">
        <v>64</v>
      </c>
      <c r="I624" s="7">
        <f t="shared" si="37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1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59</v>
      </c>
      <c r="S624" t="s">
        <v>2034</v>
      </c>
      <c r="T624" t="s">
        <v>2044</v>
      </c>
    </row>
    <row r="625" spans="1:20" x14ac:dyDescent="0.3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4">
        <f t="shared" si="36"/>
        <v>1.5992152704135738</v>
      </c>
      <c r="G625" t="s">
        <v>19</v>
      </c>
      <c r="H625">
        <v>2693</v>
      </c>
      <c r="I625" s="7">
        <f t="shared" si="37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11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32</v>
      </c>
      <c r="S625" t="s">
        <v>2038</v>
      </c>
      <c r="T625" t="s">
        <v>2039</v>
      </c>
    </row>
    <row r="626" spans="1:20" x14ac:dyDescent="0.3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4">
        <f t="shared" si="36"/>
        <v>2.793921568627451</v>
      </c>
      <c r="G626" t="s">
        <v>19</v>
      </c>
      <c r="H626">
        <v>432</v>
      </c>
      <c r="I626" s="7">
        <f t="shared" si="37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1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121</v>
      </c>
      <c r="S626" t="s">
        <v>2053</v>
      </c>
      <c r="T626" t="s">
        <v>2054</v>
      </c>
    </row>
    <row r="627" spans="1:20" ht="31.2" x14ac:dyDescent="0.3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4">
        <f t="shared" si="36"/>
        <v>0.77373333333333338</v>
      </c>
      <c r="G627" t="s">
        <v>13</v>
      </c>
      <c r="H627">
        <v>62</v>
      </c>
      <c r="I627" s="7">
        <f t="shared" si="37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1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32</v>
      </c>
      <c r="S627" t="s">
        <v>2038</v>
      </c>
      <c r="T627" t="s">
        <v>2039</v>
      </c>
    </row>
    <row r="628" spans="1:20" ht="31.2" x14ac:dyDescent="0.3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4">
        <f t="shared" si="36"/>
        <v>2.0632812500000002</v>
      </c>
      <c r="G628" t="s">
        <v>19</v>
      </c>
      <c r="H628">
        <v>189</v>
      </c>
      <c r="I628" s="7">
        <f t="shared" si="37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1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32</v>
      </c>
      <c r="S628" t="s">
        <v>2038</v>
      </c>
      <c r="T628" t="s">
        <v>2039</v>
      </c>
    </row>
    <row r="629" spans="1:20" x14ac:dyDescent="0.3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4">
        <f t="shared" si="36"/>
        <v>6.9424999999999999</v>
      </c>
      <c r="G629" t="s">
        <v>19</v>
      </c>
      <c r="H629">
        <v>154</v>
      </c>
      <c r="I629" s="7">
        <f t="shared" si="37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11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16</v>
      </c>
      <c r="S629" t="s">
        <v>2032</v>
      </c>
      <c r="T629" t="s">
        <v>2033</v>
      </c>
    </row>
    <row r="630" spans="1:20" x14ac:dyDescent="0.3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4">
        <f t="shared" si="36"/>
        <v>1.5178947368421052</v>
      </c>
      <c r="G630" t="s">
        <v>19</v>
      </c>
      <c r="H630">
        <v>96</v>
      </c>
      <c r="I630" s="7">
        <f t="shared" si="37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1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59</v>
      </c>
      <c r="S630" t="s">
        <v>2034</v>
      </c>
      <c r="T630" t="s">
        <v>2044</v>
      </c>
    </row>
    <row r="631" spans="1:20" x14ac:dyDescent="0.3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4">
        <f t="shared" si="36"/>
        <v>0.64582072176949945</v>
      </c>
      <c r="G631" t="s">
        <v>13</v>
      </c>
      <c r="H631">
        <v>750</v>
      </c>
      <c r="I631" s="7">
        <f t="shared" si="37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1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32</v>
      </c>
      <c r="S631" t="s">
        <v>2038</v>
      </c>
      <c r="T631" t="s">
        <v>2039</v>
      </c>
    </row>
    <row r="632" spans="1:20" x14ac:dyDescent="0.3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4">
        <f t="shared" si="36"/>
        <v>0.62873684210526315</v>
      </c>
      <c r="G632" t="s">
        <v>73</v>
      </c>
      <c r="H632">
        <v>87</v>
      </c>
      <c r="I632" s="7">
        <f t="shared" si="37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1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32</v>
      </c>
      <c r="S632" t="s">
        <v>2038</v>
      </c>
      <c r="T632" t="s">
        <v>2039</v>
      </c>
    </row>
    <row r="633" spans="1:20" x14ac:dyDescent="0.3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4">
        <f t="shared" si="36"/>
        <v>3.1039864864864866</v>
      </c>
      <c r="G633" t="s">
        <v>19</v>
      </c>
      <c r="H633">
        <v>3063</v>
      </c>
      <c r="I633" s="7">
        <f t="shared" si="37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1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32</v>
      </c>
      <c r="S633" t="s">
        <v>2038</v>
      </c>
      <c r="T633" t="s">
        <v>2039</v>
      </c>
    </row>
    <row r="634" spans="1:20" x14ac:dyDescent="0.3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4">
        <f t="shared" si="36"/>
        <v>0.42859916782246882</v>
      </c>
      <c r="G634" t="s">
        <v>46</v>
      </c>
      <c r="H634">
        <v>278</v>
      </c>
      <c r="I634" s="7">
        <f t="shared" si="37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1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32</v>
      </c>
      <c r="S634" t="s">
        <v>2038</v>
      </c>
      <c r="T634" t="s">
        <v>2039</v>
      </c>
    </row>
    <row r="635" spans="1:20" ht="31.2" x14ac:dyDescent="0.3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4">
        <f t="shared" si="36"/>
        <v>0.83119402985074631</v>
      </c>
      <c r="G635" t="s">
        <v>13</v>
      </c>
      <c r="H635">
        <v>105</v>
      </c>
      <c r="I635" s="7">
        <f t="shared" si="37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1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70</v>
      </c>
      <c r="S635" t="s">
        <v>2040</v>
      </c>
      <c r="T635" t="s">
        <v>2048</v>
      </c>
    </row>
    <row r="636" spans="1:20" x14ac:dyDescent="0.3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4">
        <f t="shared" si="36"/>
        <v>0.78531302876480547</v>
      </c>
      <c r="G636" t="s">
        <v>73</v>
      </c>
      <c r="H636">
        <v>1658</v>
      </c>
      <c r="I636" s="7">
        <f t="shared" si="37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1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268</v>
      </c>
      <c r="S636" t="s">
        <v>2040</v>
      </c>
      <c r="T636" t="s">
        <v>2059</v>
      </c>
    </row>
    <row r="637" spans="1:20" x14ac:dyDescent="0.3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4">
        <f t="shared" si="36"/>
        <v>1.1409352517985611</v>
      </c>
      <c r="G637" t="s">
        <v>19</v>
      </c>
      <c r="H637">
        <v>2266</v>
      </c>
      <c r="I637" s="7">
        <f t="shared" si="37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1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268</v>
      </c>
      <c r="S637" t="s">
        <v>2040</v>
      </c>
      <c r="T637" t="s">
        <v>2059</v>
      </c>
    </row>
    <row r="638" spans="1:20" x14ac:dyDescent="0.3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4">
        <f t="shared" si="36"/>
        <v>0.64537683358624176</v>
      </c>
      <c r="G638" t="s">
        <v>13</v>
      </c>
      <c r="H638">
        <v>2604</v>
      </c>
      <c r="I638" s="7">
        <f t="shared" si="37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11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70</v>
      </c>
      <c r="S638" t="s">
        <v>2040</v>
      </c>
      <c r="T638" t="s">
        <v>2048</v>
      </c>
    </row>
    <row r="639" spans="1:20" x14ac:dyDescent="0.3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4">
        <f t="shared" si="36"/>
        <v>0.79411764705882348</v>
      </c>
      <c r="G639" t="s">
        <v>13</v>
      </c>
      <c r="H639">
        <v>65</v>
      </c>
      <c r="I639" s="7">
        <f t="shared" si="37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1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32</v>
      </c>
      <c r="S639" t="s">
        <v>2038</v>
      </c>
      <c r="T639" t="s">
        <v>2039</v>
      </c>
    </row>
    <row r="640" spans="1:20" x14ac:dyDescent="0.3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4">
        <f t="shared" si="36"/>
        <v>0.11419117647058824</v>
      </c>
      <c r="G640" t="s">
        <v>13</v>
      </c>
      <c r="H640">
        <v>94</v>
      </c>
      <c r="I640" s="7">
        <f t="shared" si="37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1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32</v>
      </c>
      <c r="S640" t="s">
        <v>2038</v>
      </c>
      <c r="T640" t="s">
        <v>2039</v>
      </c>
    </row>
    <row r="641" spans="1:20" x14ac:dyDescent="0.3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4">
        <f t="shared" si="36"/>
        <v>0.56186046511627907</v>
      </c>
      <c r="G641" t="s">
        <v>46</v>
      </c>
      <c r="H641">
        <v>45</v>
      </c>
      <c r="I641" s="7">
        <f t="shared" si="37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1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52</v>
      </c>
      <c r="S641" t="s">
        <v>2040</v>
      </c>
      <c r="T641" t="s">
        <v>2043</v>
      </c>
    </row>
    <row r="642" spans="1:20" x14ac:dyDescent="0.3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4">
        <f t="shared" si="36"/>
        <v>0.16501669449081802</v>
      </c>
      <c r="G642" t="s">
        <v>13</v>
      </c>
      <c r="H642">
        <v>257</v>
      </c>
      <c r="I642" s="7">
        <f t="shared" si="37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1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32</v>
      </c>
      <c r="S642" t="s">
        <v>2038</v>
      </c>
      <c r="T642" t="s">
        <v>2039</v>
      </c>
    </row>
    <row r="643" spans="1:20" ht="31.2" x14ac:dyDescent="0.3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19</v>
      </c>
      <c r="H643">
        <v>194</v>
      </c>
      <c r="I643" s="7">
        <f t="shared" ref="I643:I706" si="41">IFERROR(E643/H643,"0")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32</v>
      </c>
      <c r="S643" t="s">
        <v>2038</v>
      </c>
      <c r="T643" t="s">
        <v>2039</v>
      </c>
    </row>
    <row r="644" spans="1:20" x14ac:dyDescent="0.3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4">
        <f t="shared" si="40"/>
        <v>1.4545652173913044</v>
      </c>
      <c r="G644" t="s">
        <v>19</v>
      </c>
      <c r="H644">
        <v>129</v>
      </c>
      <c r="I644" s="7">
        <f t="shared" si="41"/>
        <v>103.73643410852713</v>
      </c>
      <c r="J644" t="s">
        <v>14</v>
      </c>
      <c r="K644" t="s">
        <v>15</v>
      </c>
      <c r="L644">
        <v>1545026400</v>
      </c>
      <c r="M644">
        <v>1545804000</v>
      </c>
      <c r="N644" s="11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64</v>
      </c>
      <c r="S644" t="s">
        <v>2036</v>
      </c>
      <c r="T644" t="s">
        <v>2045</v>
      </c>
    </row>
    <row r="645" spans="1:20" x14ac:dyDescent="0.3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4">
        <f t="shared" si="40"/>
        <v>2.2138255033557046</v>
      </c>
      <c r="G645" t="s">
        <v>19</v>
      </c>
      <c r="H645">
        <v>375</v>
      </c>
      <c r="I645" s="7">
        <f t="shared" si="4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1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32</v>
      </c>
      <c r="S645" t="s">
        <v>2038</v>
      </c>
      <c r="T645" t="s">
        <v>2039</v>
      </c>
    </row>
    <row r="646" spans="1:20" x14ac:dyDescent="0.3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4">
        <f t="shared" si="40"/>
        <v>0.48396694214876035</v>
      </c>
      <c r="G646" t="s">
        <v>13</v>
      </c>
      <c r="H646">
        <v>2928</v>
      </c>
      <c r="I646" s="7">
        <f t="shared" si="41"/>
        <v>28</v>
      </c>
      <c r="J646" t="s">
        <v>14</v>
      </c>
      <c r="K646" t="s">
        <v>15</v>
      </c>
      <c r="L646">
        <v>1545112800</v>
      </c>
      <c r="M646">
        <v>1546495200</v>
      </c>
      <c r="N646" s="11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32</v>
      </c>
      <c r="S646" t="s">
        <v>2038</v>
      </c>
      <c r="T646" t="s">
        <v>2039</v>
      </c>
    </row>
    <row r="647" spans="1:20" x14ac:dyDescent="0.3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4">
        <f t="shared" si="40"/>
        <v>0.92911504424778757</v>
      </c>
      <c r="G647" t="s">
        <v>13</v>
      </c>
      <c r="H647">
        <v>4697</v>
      </c>
      <c r="I647" s="7">
        <f t="shared" si="4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1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22</v>
      </c>
      <c r="S647" t="s">
        <v>2034</v>
      </c>
      <c r="T647" t="s">
        <v>2035</v>
      </c>
    </row>
    <row r="648" spans="1:20" x14ac:dyDescent="0.3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4">
        <f t="shared" si="40"/>
        <v>0.88599797365754818</v>
      </c>
      <c r="G648" t="s">
        <v>13</v>
      </c>
      <c r="H648">
        <v>2915</v>
      </c>
      <c r="I648" s="7">
        <f t="shared" si="4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1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88</v>
      </c>
      <c r="S648" t="s">
        <v>2049</v>
      </c>
      <c r="T648" t="s">
        <v>2050</v>
      </c>
    </row>
    <row r="649" spans="1:20" x14ac:dyDescent="0.3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4">
        <f t="shared" si="40"/>
        <v>0.41399999999999998</v>
      </c>
      <c r="G649" t="s">
        <v>13</v>
      </c>
      <c r="H649">
        <v>18</v>
      </c>
      <c r="I649" s="7">
        <f t="shared" si="41"/>
        <v>103.5</v>
      </c>
      <c r="J649" t="s">
        <v>20</v>
      </c>
      <c r="K649" t="s">
        <v>21</v>
      </c>
      <c r="L649">
        <v>1523250000</v>
      </c>
      <c r="M649">
        <v>1525323600</v>
      </c>
      <c r="N649" s="11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205</v>
      </c>
      <c r="S649" t="s">
        <v>2046</v>
      </c>
      <c r="T649" t="s">
        <v>2058</v>
      </c>
    </row>
    <row r="650" spans="1:20" x14ac:dyDescent="0.3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4">
        <f t="shared" si="40"/>
        <v>0.63056795131845844</v>
      </c>
      <c r="G650" t="s">
        <v>73</v>
      </c>
      <c r="H650">
        <v>723</v>
      </c>
      <c r="I650" s="7">
        <f t="shared" si="4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1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16</v>
      </c>
      <c r="S650" t="s">
        <v>2032</v>
      </c>
      <c r="T650" t="s">
        <v>2033</v>
      </c>
    </row>
    <row r="651" spans="1:20" x14ac:dyDescent="0.3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4">
        <f t="shared" si="40"/>
        <v>0.48482333607230893</v>
      </c>
      <c r="G651" t="s">
        <v>13</v>
      </c>
      <c r="H651">
        <v>602</v>
      </c>
      <c r="I651" s="7">
        <f t="shared" si="4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11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32</v>
      </c>
      <c r="S651" t="s">
        <v>2038</v>
      </c>
      <c r="T651" t="s">
        <v>2039</v>
      </c>
    </row>
    <row r="652" spans="1:20" x14ac:dyDescent="0.3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4">
        <f t="shared" si="40"/>
        <v>0.02</v>
      </c>
      <c r="G652" t="s">
        <v>13</v>
      </c>
      <c r="H652">
        <v>1</v>
      </c>
      <c r="I652" s="7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11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158</v>
      </c>
      <c r="S652" t="s">
        <v>2034</v>
      </c>
      <c r="T652" t="s">
        <v>2057</v>
      </c>
    </row>
    <row r="653" spans="1:20" x14ac:dyDescent="0.3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4">
        <f t="shared" si="40"/>
        <v>0.88479410269445857</v>
      </c>
      <c r="G653" t="s">
        <v>13</v>
      </c>
      <c r="H653">
        <v>3868</v>
      </c>
      <c r="I653" s="7">
        <f t="shared" si="4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11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99</v>
      </c>
      <c r="S653" t="s">
        <v>2040</v>
      </c>
      <c r="T653" t="s">
        <v>2051</v>
      </c>
    </row>
    <row r="654" spans="1:20" x14ac:dyDescent="0.3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4">
        <f t="shared" si="40"/>
        <v>1.2684</v>
      </c>
      <c r="G654" t="s">
        <v>19</v>
      </c>
      <c r="H654">
        <v>409</v>
      </c>
      <c r="I654" s="7">
        <f t="shared" si="4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1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27</v>
      </c>
      <c r="S654" t="s">
        <v>2036</v>
      </c>
      <c r="T654" t="s">
        <v>2037</v>
      </c>
    </row>
    <row r="655" spans="1:20" ht="31.2" x14ac:dyDescent="0.3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4">
        <f t="shared" si="40"/>
        <v>23.388333333333332</v>
      </c>
      <c r="G655" t="s">
        <v>19</v>
      </c>
      <c r="H655">
        <v>234</v>
      </c>
      <c r="I655" s="7">
        <f t="shared" si="4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1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27</v>
      </c>
      <c r="S655" t="s">
        <v>2036</v>
      </c>
      <c r="T655" t="s">
        <v>2037</v>
      </c>
    </row>
    <row r="656" spans="1:20" x14ac:dyDescent="0.3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4">
        <f t="shared" si="40"/>
        <v>5.0838857142857146</v>
      </c>
      <c r="G656" t="s">
        <v>19</v>
      </c>
      <c r="H656">
        <v>3016</v>
      </c>
      <c r="I656" s="7">
        <f t="shared" si="4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1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147</v>
      </c>
      <c r="S656" t="s">
        <v>2034</v>
      </c>
      <c r="T656" t="s">
        <v>2056</v>
      </c>
    </row>
    <row r="657" spans="1:20" x14ac:dyDescent="0.3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4">
        <f t="shared" si="40"/>
        <v>1.9147826086956521</v>
      </c>
      <c r="G657" t="s">
        <v>19</v>
      </c>
      <c r="H657">
        <v>264</v>
      </c>
      <c r="I657" s="7">
        <f t="shared" si="4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1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121</v>
      </c>
      <c r="S657" t="s">
        <v>2053</v>
      </c>
      <c r="T657" t="s">
        <v>2054</v>
      </c>
    </row>
    <row r="658" spans="1:20" ht="31.2" x14ac:dyDescent="0.3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4">
        <f t="shared" si="40"/>
        <v>0.42127533783783783</v>
      </c>
      <c r="G658" t="s">
        <v>13</v>
      </c>
      <c r="H658">
        <v>504</v>
      </c>
      <c r="I658" s="7">
        <f t="shared" si="41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11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16</v>
      </c>
      <c r="S658" t="s">
        <v>2032</v>
      </c>
      <c r="T658" t="s">
        <v>2033</v>
      </c>
    </row>
    <row r="659" spans="1:20" x14ac:dyDescent="0.3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4">
        <f t="shared" si="40"/>
        <v>8.2400000000000001E-2</v>
      </c>
      <c r="G659" t="s">
        <v>13</v>
      </c>
      <c r="H659">
        <v>14</v>
      </c>
      <c r="I659" s="7">
        <f t="shared" si="4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1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473</v>
      </c>
      <c r="S659" t="s">
        <v>2040</v>
      </c>
      <c r="T659" t="s">
        <v>2062</v>
      </c>
    </row>
    <row r="660" spans="1:20" x14ac:dyDescent="0.3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4">
        <f t="shared" si="40"/>
        <v>0.60064638783269964</v>
      </c>
      <c r="G660" t="s">
        <v>73</v>
      </c>
      <c r="H660">
        <v>390</v>
      </c>
      <c r="I660" s="7">
        <f t="shared" si="4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1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22</v>
      </c>
      <c r="S660" t="s">
        <v>2034</v>
      </c>
      <c r="T660" t="s">
        <v>2035</v>
      </c>
    </row>
    <row r="661" spans="1:20" x14ac:dyDescent="0.3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4">
        <f t="shared" si="40"/>
        <v>0.47232808616404309</v>
      </c>
      <c r="G661" t="s">
        <v>13</v>
      </c>
      <c r="H661">
        <v>750</v>
      </c>
      <c r="I661" s="7">
        <f t="shared" si="4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11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41</v>
      </c>
      <c r="S661" t="s">
        <v>2040</v>
      </c>
      <c r="T661" t="s">
        <v>2041</v>
      </c>
    </row>
    <row r="662" spans="1:20" x14ac:dyDescent="0.3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4">
        <f t="shared" si="40"/>
        <v>0.81736263736263737</v>
      </c>
      <c r="G662" t="s">
        <v>13</v>
      </c>
      <c r="H662">
        <v>77</v>
      </c>
      <c r="I662" s="7">
        <f t="shared" si="4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1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32</v>
      </c>
      <c r="S662" t="s">
        <v>2038</v>
      </c>
      <c r="T662" t="s">
        <v>2039</v>
      </c>
    </row>
    <row r="663" spans="1:20" x14ac:dyDescent="0.3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4">
        <f t="shared" si="40"/>
        <v>0.54187265917603</v>
      </c>
      <c r="G663" t="s">
        <v>13</v>
      </c>
      <c r="H663">
        <v>752</v>
      </c>
      <c r="I663" s="7">
        <f t="shared" si="41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11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158</v>
      </c>
      <c r="S663" t="s">
        <v>2034</v>
      </c>
      <c r="T663" t="s">
        <v>2057</v>
      </c>
    </row>
    <row r="664" spans="1:20" x14ac:dyDescent="0.3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4">
        <f t="shared" si="40"/>
        <v>0.97868131868131869</v>
      </c>
      <c r="G664" t="s">
        <v>13</v>
      </c>
      <c r="H664">
        <v>131</v>
      </c>
      <c r="I664" s="7">
        <f t="shared" si="4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1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32</v>
      </c>
      <c r="S664" t="s">
        <v>2038</v>
      </c>
      <c r="T664" t="s">
        <v>2039</v>
      </c>
    </row>
    <row r="665" spans="1:20" x14ac:dyDescent="0.3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4">
        <f t="shared" si="40"/>
        <v>0.77239999999999998</v>
      </c>
      <c r="G665" t="s">
        <v>13</v>
      </c>
      <c r="H665">
        <v>87</v>
      </c>
      <c r="I665" s="7">
        <f t="shared" si="4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1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32</v>
      </c>
      <c r="S665" t="s">
        <v>2038</v>
      </c>
      <c r="T665" t="s">
        <v>2039</v>
      </c>
    </row>
    <row r="666" spans="1:20" x14ac:dyDescent="0.3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4">
        <f t="shared" si="40"/>
        <v>0.33464735516372796</v>
      </c>
      <c r="G666" t="s">
        <v>13</v>
      </c>
      <c r="H666">
        <v>1063</v>
      </c>
      <c r="I666" s="7">
        <f t="shared" si="4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1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158</v>
      </c>
      <c r="S666" t="s">
        <v>2034</v>
      </c>
      <c r="T666" t="s">
        <v>2057</v>
      </c>
    </row>
    <row r="667" spans="1:20" x14ac:dyDescent="0.3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4">
        <f t="shared" si="40"/>
        <v>2.3958823529411766</v>
      </c>
      <c r="G667" t="s">
        <v>19</v>
      </c>
      <c r="H667">
        <v>272</v>
      </c>
      <c r="I667" s="7">
        <f t="shared" si="4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1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41</v>
      </c>
      <c r="S667" t="s">
        <v>2040</v>
      </c>
      <c r="T667" t="s">
        <v>2041</v>
      </c>
    </row>
    <row r="668" spans="1:20" x14ac:dyDescent="0.3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4">
        <f t="shared" si="40"/>
        <v>0.64032258064516134</v>
      </c>
      <c r="G668" t="s">
        <v>73</v>
      </c>
      <c r="H668">
        <v>25</v>
      </c>
      <c r="I668" s="7">
        <f t="shared" si="4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1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32</v>
      </c>
      <c r="S668" t="s">
        <v>2038</v>
      </c>
      <c r="T668" t="s">
        <v>2039</v>
      </c>
    </row>
    <row r="669" spans="1:20" ht="31.2" x14ac:dyDescent="0.3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4">
        <f t="shared" si="40"/>
        <v>1.7615942028985507</v>
      </c>
      <c r="G669" t="s">
        <v>19</v>
      </c>
      <c r="H669">
        <v>419</v>
      </c>
      <c r="I669" s="7">
        <f t="shared" si="4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1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1028</v>
      </c>
      <c r="S669" t="s">
        <v>2063</v>
      </c>
      <c r="T669" t="s">
        <v>2064</v>
      </c>
    </row>
    <row r="670" spans="1:20" ht="31.2" x14ac:dyDescent="0.3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4">
        <f t="shared" si="40"/>
        <v>0.20338181818181819</v>
      </c>
      <c r="G670" t="s">
        <v>13</v>
      </c>
      <c r="H670">
        <v>76</v>
      </c>
      <c r="I670" s="7">
        <f t="shared" si="4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1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32</v>
      </c>
      <c r="S670" t="s">
        <v>2038</v>
      </c>
      <c r="T670" t="s">
        <v>2039</v>
      </c>
    </row>
    <row r="671" spans="1:20" x14ac:dyDescent="0.3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4">
        <f t="shared" si="40"/>
        <v>3.5864754098360656</v>
      </c>
      <c r="G671" t="s">
        <v>19</v>
      </c>
      <c r="H671">
        <v>1621</v>
      </c>
      <c r="I671" s="7">
        <f t="shared" si="4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11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32</v>
      </c>
      <c r="S671" t="s">
        <v>2038</v>
      </c>
      <c r="T671" t="s">
        <v>2039</v>
      </c>
    </row>
    <row r="672" spans="1:20" ht="31.2" x14ac:dyDescent="0.3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4">
        <f t="shared" si="40"/>
        <v>4.6885802469135802</v>
      </c>
      <c r="G672" t="s">
        <v>19</v>
      </c>
      <c r="H672">
        <v>1101</v>
      </c>
      <c r="I672" s="7">
        <f t="shared" si="4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1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59</v>
      </c>
      <c r="S672" t="s">
        <v>2034</v>
      </c>
      <c r="T672" t="s">
        <v>2044</v>
      </c>
    </row>
    <row r="673" spans="1:20" ht="31.2" x14ac:dyDescent="0.3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4">
        <f t="shared" si="40"/>
        <v>1.220563524590164</v>
      </c>
      <c r="G673" t="s">
        <v>19</v>
      </c>
      <c r="H673">
        <v>1073</v>
      </c>
      <c r="I673" s="7">
        <f t="shared" si="4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1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32</v>
      </c>
      <c r="S673" t="s">
        <v>2038</v>
      </c>
      <c r="T673" t="s">
        <v>2039</v>
      </c>
    </row>
    <row r="674" spans="1:20" x14ac:dyDescent="0.3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4">
        <f t="shared" si="40"/>
        <v>0.55931783729156137</v>
      </c>
      <c r="G674" t="s">
        <v>13</v>
      </c>
      <c r="H674">
        <v>4428</v>
      </c>
      <c r="I674" s="7">
        <f t="shared" si="41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11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32</v>
      </c>
      <c r="S674" t="s">
        <v>2038</v>
      </c>
      <c r="T674" t="s">
        <v>2039</v>
      </c>
    </row>
    <row r="675" spans="1:20" x14ac:dyDescent="0.3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4">
        <f t="shared" si="40"/>
        <v>0.43660714285714286</v>
      </c>
      <c r="G675" t="s">
        <v>13</v>
      </c>
      <c r="H675">
        <v>58</v>
      </c>
      <c r="I675" s="7">
        <f t="shared" si="4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11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59</v>
      </c>
      <c r="S675" t="s">
        <v>2034</v>
      </c>
      <c r="T675" t="s">
        <v>2044</v>
      </c>
    </row>
    <row r="676" spans="1:20" x14ac:dyDescent="0.3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4">
        <f t="shared" si="40"/>
        <v>0.33538371411833628</v>
      </c>
      <c r="G676" t="s">
        <v>73</v>
      </c>
      <c r="H676">
        <v>1218</v>
      </c>
      <c r="I676" s="7">
        <f t="shared" si="4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1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121</v>
      </c>
      <c r="S676" t="s">
        <v>2053</v>
      </c>
      <c r="T676" t="s">
        <v>2054</v>
      </c>
    </row>
    <row r="677" spans="1:20" x14ac:dyDescent="0.3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4">
        <f t="shared" si="40"/>
        <v>1.2297938144329896</v>
      </c>
      <c r="G677" t="s">
        <v>19</v>
      </c>
      <c r="H677">
        <v>331</v>
      </c>
      <c r="I677" s="7">
        <f t="shared" si="4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1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1028</v>
      </c>
      <c r="S677" t="s">
        <v>2063</v>
      </c>
      <c r="T677" t="s">
        <v>2064</v>
      </c>
    </row>
    <row r="678" spans="1:20" x14ac:dyDescent="0.3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4">
        <f t="shared" si="40"/>
        <v>1.8974959871589085</v>
      </c>
      <c r="G678" t="s">
        <v>19</v>
      </c>
      <c r="H678">
        <v>1170</v>
      </c>
      <c r="I678" s="7">
        <f t="shared" si="4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1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121</v>
      </c>
      <c r="S678" t="s">
        <v>2053</v>
      </c>
      <c r="T678" t="s">
        <v>2054</v>
      </c>
    </row>
    <row r="679" spans="1:20" x14ac:dyDescent="0.3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4">
        <f t="shared" si="40"/>
        <v>0.83622641509433959</v>
      </c>
      <c r="G679" t="s">
        <v>13</v>
      </c>
      <c r="H679">
        <v>111</v>
      </c>
      <c r="I679" s="7">
        <f t="shared" si="4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1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118</v>
      </c>
      <c r="S679" t="s">
        <v>2046</v>
      </c>
      <c r="T679" t="s">
        <v>2052</v>
      </c>
    </row>
    <row r="680" spans="1:20" x14ac:dyDescent="0.3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4">
        <f t="shared" si="40"/>
        <v>0.17968844221105529</v>
      </c>
      <c r="G680" t="s">
        <v>73</v>
      </c>
      <c r="H680">
        <v>215</v>
      </c>
      <c r="I680" s="7">
        <f t="shared" si="4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1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52</v>
      </c>
      <c r="S680" t="s">
        <v>2040</v>
      </c>
      <c r="T680" t="s">
        <v>2043</v>
      </c>
    </row>
    <row r="681" spans="1:20" x14ac:dyDescent="0.3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4">
        <f t="shared" si="40"/>
        <v>10.365</v>
      </c>
      <c r="G681" t="s">
        <v>19</v>
      </c>
      <c r="H681">
        <v>363</v>
      </c>
      <c r="I681" s="7">
        <f t="shared" si="4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1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16</v>
      </c>
      <c r="S681" t="s">
        <v>2032</v>
      </c>
      <c r="T681" t="s">
        <v>2033</v>
      </c>
    </row>
    <row r="682" spans="1:20" ht="31.2" x14ac:dyDescent="0.3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4">
        <f t="shared" si="40"/>
        <v>0.97405219780219776</v>
      </c>
      <c r="G682" t="s">
        <v>13</v>
      </c>
      <c r="H682">
        <v>2955</v>
      </c>
      <c r="I682" s="7">
        <f t="shared" si="4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1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291</v>
      </c>
      <c r="S682" t="s">
        <v>2049</v>
      </c>
      <c r="T682" t="s">
        <v>2060</v>
      </c>
    </row>
    <row r="683" spans="1:20" ht="31.2" x14ac:dyDescent="0.3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4">
        <f t="shared" si="40"/>
        <v>0.86386203150461705</v>
      </c>
      <c r="G683" t="s">
        <v>13</v>
      </c>
      <c r="H683">
        <v>1657</v>
      </c>
      <c r="I683" s="7">
        <f t="shared" si="4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1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32</v>
      </c>
      <c r="S683" t="s">
        <v>2038</v>
      </c>
      <c r="T683" t="s">
        <v>2039</v>
      </c>
    </row>
    <row r="684" spans="1:20" x14ac:dyDescent="0.3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4">
        <f t="shared" si="40"/>
        <v>1.5016666666666667</v>
      </c>
      <c r="G684" t="s">
        <v>19</v>
      </c>
      <c r="H684">
        <v>103</v>
      </c>
      <c r="I684" s="7">
        <f t="shared" si="4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1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32</v>
      </c>
      <c r="S684" t="s">
        <v>2038</v>
      </c>
      <c r="T684" t="s">
        <v>2039</v>
      </c>
    </row>
    <row r="685" spans="1:20" x14ac:dyDescent="0.3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4">
        <f t="shared" si="40"/>
        <v>3.5843478260869563</v>
      </c>
      <c r="G685" t="s">
        <v>19</v>
      </c>
      <c r="H685">
        <v>147</v>
      </c>
      <c r="I685" s="7">
        <f t="shared" si="4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1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32</v>
      </c>
      <c r="S685" t="s">
        <v>2038</v>
      </c>
      <c r="T685" t="s">
        <v>2039</v>
      </c>
    </row>
    <row r="686" spans="1:20" x14ac:dyDescent="0.3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4">
        <f t="shared" si="40"/>
        <v>5.4285714285714288</v>
      </c>
      <c r="G686" t="s">
        <v>19</v>
      </c>
      <c r="H686">
        <v>110</v>
      </c>
      <c r="I686" s="7">
        <f t="shared" si="41"/>
        <v>69.090909090909093</v>
      </c>
      <c r="J686" t="s">
        <v>14</v>
      </c>
      <c r="K686" t="s">
        <v>15</v>
      </c>
      <c r="L686">
        <v>1277787600</v>
      </c>
      <c r="M686">
        <v>1279515600</v>
      </c>
      <c r="N686" s="11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67</v>
      </c>
      <c r="S686" t="s">
        <v>2046</v>
      </c>
      <c r="T686" t="s">
        <v>2047</v>
      </c>
    </row>
    <row r="687" spans="1:20" x14ac:dyDescent="0.3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4">
        <f t="shared" si="40"/>
        <v>0.67500714285714281</v>
      </c>
      <c r="G687" t="s">
        <v>13</v>
      </c>
      <c r="H687">
        <v>926</v>
      </c>
      <c r="I687" s="7">
        <f t="shared" si="41"/>
        <v>102.05291576673866</v>
      </c>
      <c r="J687" t="s">
        <v>14</v>
      </c>
      <c r="K687" t="s">
        <v>15</v>
      </c>
      <c r="L687">
        <v>1440306000</v>
      </c>
      <c r="M687">
        <v>1442379600</v>
      </c>
      <c r="N687" s="11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32</v>
      </c>
      <c r="S687" t="s">
        <v>2038</v>
      </c>
      <c r="T687" t="s">
        <v>2039</v>
      </c>
    </row>
    <row r="688" spans="1:20" x14ac:dyDescent="0.3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4">
        <f t="shared" si="40"/>
        <v>1.9174666666666667</v>
      </c>
      <c r="G688" t="s">
        <v>19</v>
      </c>
      <c r="H688">
        <v>134</v>
      </c>
      <c r="I688" s="7">
        <f t="shared" si="4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1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64</v>
      </c>
      <c r="S688" t="s">
        <v>2036</v>
      </c>
      <c r="T688" t="s">
        <v>2045</v>
      </c>
    </row>
    <row r="689" spans="1:20" x14ac:dyDescent="0.3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4">
        <f t="shared" si="40"/>
        <v>9.32</v>
      </c>
      <c r="G689" t="s">
        <v>19</v>
      </c>
      <c r="H689">
        <v>269</v>
      </c>
      <c r="I689" s="7">
        <f t="shared" si="4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1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32</v>
      </c>
      <c r="S689" t="s">
        <v>2038</v>
      </c>
      <c r="T689" t="s">
        <v>2039</v>
      </c>
    </row>
    <row r="690" spans="1:20" x14ac:dyDescent="0.3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4">
        <f t="shared" si="40"/>
        <v>4.2927586206896553</v>
      </c>
      <c r="G690" t="s">
        <v>19</v>
      </c>
      <c r="H690">
        <v>175</v>
      </c>
      <c r="I690" s="7">
        <f t="shared" si="4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1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268</v>
      </c>
      <c r="S690" t="s">
        <v>2040</v>
      </c>
      <c r="T690" t="s">
        <v>2059</v>
      </c>
    </row>
    <row r="691" spans="1:20" x14ac:dyDescent="0.3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4">
        <f t="shared" si="40"/>
        <v>1.0065753424657535</v>
      </c>
      <c r="G691" t="s">
        <v>19</v>
      </c>
      <c r="H691">
        <v>69</v>
      </c>
      <c r="I691" s="7">
        <f t="shared" si="4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1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27</v>
      </c>
      <c r="S691" t="s">
        <v>2036</v>
      </c>
      <c r="T691" t="s">
        <v>2037</v>
      </c>
    </row>
    <row r="692" spans="1:20" x14ac:dyDescent="0.3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4">
        <f t="shared" si="40"/>
        <v>2.266111111111111</v>
      </c>
      <c r="G692" t="s">
        <v>19</v>
      </c>
      <c r="H692">
        <v>190</v>
      </c>
      <c r="I692" s="7">
        <f t="shared" si="4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1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41</v>
      </c>
      <c r="S692" t="s">
        <v>2040</v>
      </c>
      <c r="T692" t="s">
        <v>2041</v>
      </c>
    </row>
    <row r="693" spans="1:20" x14ac:dyDescent="0.3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4">
        <f t="shared" si="40"/>
        <v>1.4238</v>
      </c>
      <c r="G693" t="s">
        <v>19</v>
      </c>
      <c r="H693">
        <v>237</v>
      </c>
      <c r="I693" s="7">
        <f t="shared" si="4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1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41</v>
      </c>
      <c r="S693" t="s">
        <v>2040</v>
      </c>
      <c r="T693" t="s">
        <v>2041</v>
      </c>
    </row>
    <row r="694" spans="1:20" ht="31.2" x14ac:dyDescent="0.3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4">
        <f t="shared" si="40"/>
        <v>0.90633333333333332</v>
      </c>
      <c r="G694" t="s">
        <v>13</v>
      </c>
      <c r="H694">
        <v>77</v>
      </c>
      <c r="I694" s="7">
        <f t="shared" si="4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11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22</v>
      </c>
      <c r="S694" t="s">
        <v>2034</v>
      </c>
      <c r="T694" t="s">
        <v>2035</v>
      </c>
    </row>
    <row r="695" spans="1:20" ht="31.2" x14ac:dyDescent="0.3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4">
        <f t="shared" si="40"/>
        <v>0.63966740576496672</v>
      </c>
      <c r="G695" t="s">
        <v>13</v>
      </c>
      <c r="H695">
        <v>1748</v>
      </c>
      <c r="I695" s="7">
        <f t="shared" si="4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1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32</v>
      </c>
      <c r="S695" t="s">
        <v>2038</v>
      </c>
      <c r="T695" t="s">
        <v>2039</v>
      </c>
    </row>
    <row r="696" spans="1:20" x14ac:dyDescent="0.3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4">
        <f t="shared" si="40"/>
        <v>0.84131868131868137</v>
      </c>
      <c r="G696" t="s">
        <v>13</v>
      </c>
      <c r="H696">
        <v>79</v>
      </c>
      <c r="I696" s="7">
        <f t="shared" si="4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1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32</v>
      </c>
      <c r="S696" t="s">
        <v>2038</v>
      </c>
      <c r="T696" t="s">
        <v>2039</v>
      </c>
    </row>
    <row r="697" spans="1:20" x14ac:dyDescent="0.3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4">
        <f t="shared" si="40"/>
        <v>1.3393478260869565</v>
      </c>
      <c r="G697" t="s">
        <v>19</v>
      </c>
      <c r="H697">
        <v>196</v>
      </c>
      <c r="I697" s="7">
        <f t="shared" si="4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11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22</v>
      </c>
      <c r="S697" t="s">
        <v>2034</v>
      </c>
      <c r="T697" t="s">
        <v>2035</v>
      </c>
    </row>
    <row r="698" spans="1:20" x14ac:dyDescent="0.3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4">
        <f t="shared" si="40"/>
        <v>0.59042047531992692</v>
      </c>
      <c r="G698" t="s">
        <v>13</v>
      </c>
      <c r="H698">
        <v>889</v>
      </c>
      <c r="I698" s="7">
        <f t="shared" si="4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1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32</v>
      </c>
      <c r="S698" t="s">
        <v>2038</v>
      </c>
      <c r="T698" t="s">
        <v>2039</v>
      </c>
    </row>
    <row r="699" spans="1:20" ht="31.2" x14ac:dyDescent="0.3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4">
        <f t="shared" si="40"/>
        <v>1.5280062063615205</v>
      </c>
      <c r="G699" t="s">
        <v>19</v>
      </c>
      <c r="H699">
        <v>7295</v>
      </c>
      <c r="I699" s="7">
        <f t="shared" si="4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1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49</v>
      </c>
      <c r="S699" t="s">
        <v>2034</v>
      </c>
      <c r="T699" t="s">
        <v>2042</v>
      </c>
    </row>
    <row r="700" spans="1:20" x14ac:dyDescent="0.3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4">
        <f t="shared" si="40"/>
        <v>4.466912114014252</v>
      </c>
      <c r="G700" t="s">
        <v>19</v>
      </c>
      <c r="H700">
        <v>2893</v>
      </c>
      <c r="I700" s="7">
        <f t="shared" si="41"/>
        <v>65.004147943311438</v>
      </c>
      <c r="J700" t="s">
        <v>14</v>
      </c>
      <c r="K700" t="s">
        <v>15</v>
      </c>
      <c r="L700">
        <v>1322114400</v>
      </c>
      <c r="M700">
        <v>1323324000</v>
      </c>
      <c r="N700" s="11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64</v>
      </c>
      <c r="S700" t="s">
        <v>2036</v>
      </c>
      <c r="T700" t="s">
        <v>2045</v>
      </c>
    </row>
    <row r="701" spans="1:20" x14ac:dyDescent="0.3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4">
        <f t="shared" si="40"/>
        <v>0.8439189189189189</v>
      </c>
      <c r="G701" t="s">
        <v>13</v>
      </c>
      <c r="H701">
        <v>56</v>
      </c>
      <c r="I701" s="7">
        <f t="shared" si="4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1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52</v>
      </c>
      <c r="S701" t="s">
        <v>2040</v>
      </c>
      <c r="T701" t="s">
        <v>2043</v>
      </c>
    </row>
    <row r="702" spans="1:20" ht="31.2" x14ac:dyDescent="0.3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4">
        <f t="shared" si="40"/>
        <v>0.03</v>
      </c>
      <c r="G702" t="s">
        <v>13</v>
      </c>
      <c r="H702">
        <v>1</v>
      </c>
      <c r="I702" s="7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11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64</v>
      </c>
      <c r="S702" t="s">
        <v>2036</v>
      </c>
      <c r="T702" t="s">
        <v>2045</v>
      </c>
    </row>
    <row r="703" spans="1:20" ht="31.2" x14ac:dyDescent="0.3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4">
        <f t="shared" si="40"/>
        <v>1.7502692307692307</v>
      </c>
      <c r="G703" t="s">
        <v>19</v>
      </c>
      <c r="H703">
        <v>820</v>
      </c>
      <c r="I703" s="7">
        <f t="shared" si="4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1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32</v>
      </c>
      <c r="S703" t="s">
        <v>2038</v>
      </c>
      <c r="T703" t="s">
        <v>2039</v>
      </c>
    </row>
    <row r="704" spans="1:20" ht="31.2" x14ac:dyDescent="0.3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4">
        <f t="shared" si="40"/>
        <v>0.54137931034482756</v>
      </c>
      <c r="G704" t="s">
        <v>13</v>
      </c>
      <c r="H704">
        <v>83</v>
      </c>
      <c r="I704" s="7">
        <f t="shared" si="4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1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64</v>
      </c>
      <c r="S704" t="s">
        <v>2036</v>
      </c>
      <c r="T704" t="s">
        <v>2045</v>
      </c>
    </row>
    <row r="705" spans="1:20" x14ac:dyDescent="0.3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4">
        <f t="shared" si="40"/>
        <v>3.1187381703470032</v>
      </c>
      <c r="G705" t="s">
        <v>19</v>
      </c>
      <c r="H705">
        <v>2038</v>
      </c>
      <c r="I705" s="7">
        <f t="shared" si="4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1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205</v>
      </c>
      <c r="S705" t="s">
        <v>2046</v>
      </c>
      <c r="T705" t="s">
        <v>2058</v>
      </c>
    </row>
    <row r="706" spans="1:20" ht="31.2" x14ac:dyDescent="0.3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4">
        <f t="shared" si="40"/>
        <v>1.2278160919540231</v>
      </c>
      <c r="G706" t="s">
        <v>19</v>
      </c>
      <c r="H706">
        <v>116</v>
      </c>
      <c r="I706" s="7">
        <f t="shared" si="4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1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70</v>
      </c>
      <c r="S706" t="s">
        <v>2040</v>
      </c>
      <c r="T706" t="s">
        <v>2048</v>
      </c>
    </row>
    <row r="707" spans="1:20" x14ac:dyDescent="0.3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13</v>
      </c>
      <c r="H707">
        <v>2025</v>
      </c>
      <c r="I707" s="7">
        <f t="shared" ref="I707:I770" si="45">IFERROR(E707/H707,"0")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67</v>
      </c>
      <c r="S707" t="s">
        <v>2046</v>
      </c>
      <c r="T707" t="s">
        <v>2047</v>
      </c>
    </row>
    <row r="708" spans="1:20" ht="31.2" x14ac:dyDescent="0.3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4">
        <f t="shared" si="44"/>
        <v>1.278468634686347</v>
      </c>
      <c r="G708" t="s">
        <v>19</v>
      </c>
      <c r="H708">
        <v>1345</v>
      </c>
      <c r="I708" s="7">
        <f t="shared" si="45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11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27</v>
      </c>
      <c r="S708" t="s">
        <v>2036</v>
      </c>
      <c r="T708" t="s">
        <v>2037</v>
      </c>
    </row>
    <row r="709" spans="1:20" ht="31.2" x14ac:dyDescent="0.3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4">
        <f t="shared" si="44"/>
        <v>1.5861643835616439</v>
      </c>
      <c r="G709" t="s">
        <v>19</v>
      </c>
      <c r="H709">
        <v>168</v>
      </c>
      <c r="I709" s="7">
        <f t="shared" si="45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1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52</v>
      </c>
      <c r="S709" t="s">
        <v>2040</v>
      </c>
      <c r="T709" t="s">
        <v>2043</v>
      </c>
    </row>
    <row r="710" spans="1:20" x14ac:dyDescent="0.3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4">
        <f t="shared" si="44"/>
        <v>7.0705882352941174</v>
      </c>
      <c r="G710" t="s">
        <v>19</v>
      </c>
      <c r="H710">
        <v>137</v>
      </c>
      <c r="I710" s="7">
        <f t="shared" si="45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11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32</v>
      </c>
      <c r="S710" t="s">
        <v>2038</v>
      </c>
      <c r="T710" t="s">
        <v>2039</v>
      </c>
    </row>
    <row r="711" spans="1:20" x14ac:dyDescent="0.3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4">
        <f t="shared" si="44"/>
        <v>1.4238775510204082</v>
      </c>
      <c r="G711" t="s">
        <v>19</v>
      </c>
      <c r="H711">
        <v>186</v>
      </c>
      <c r="I711" s="7">
        <f t="shared" si="45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11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32</v>
      </c>
      <c r="S711" t="s">
        <v>2038</v>
      </c>
      <c r="T711" t="s">
        <v>2039</v>
      </c>
    </row>
    <row r="712" spans="1:20" ht="31.2" x14ac:dyDescent="0.3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4">
        <f t="shared" si="44"/>
        <v>1.4786046511627906</v>
      </c>
      <c r="G712" t="s">
        <v>19</v>
      </c>
      <c r="H712">
        <v>125</v>
      </c>
      <c r="I712" s="7">
        <f t="shared" si="45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1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32</v>
      </c>
      <c r="S712" t="s">
        <v>2038</v>
      </c>
      <c r="T712" t="s">
        <v>2039</v>
      </c>
    </row>
    <row r="713" spans="1:20" ht="31.2" x14ac:dyDescent="0.3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4">
        <f t="shared" si="44"/>
        <v>0.20322580645161289</v>
      </c>
      <c r="G713" t="s">
        <v>13</v>
      </c>
      <c r="H713">
        <v>14</v>
      </c>
      <c r="I713" s="7">
        <f t="shared" si="45"/>
        <v>90</v>
      </c>
      <c r="J713" t="s">
        <v>106</v>
      </c>
      <c r="K713" t="s">
        <v>107</v>
      </c>
      <c r="L713">
        <v>1453615200</v>
      </c>
      <c r="M713">
        <v>1453788000</v>
      </c>
      <c r="N713" s="11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32</v>
      </c>
      <c r="S713" t="s">
        <v>2038</v>
      </c>
      <c r="T713" t="s">
        <v>2039</v>
      </c>
    </row>
    <row r="714" spans="1:20" ht="31.2" x14ac:dyDescent="0.3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4">
        <f t="shared" si="44"/>
        <v>18.40625</v>
      </c>
      <c r="G714" t="s">
        <v>19</v>
      </c>
      <c r="H714">
        <v>202</v>
      </c>
      <c r="I714" s="7">
        <f t="shared" si="45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1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32</v>
      </c>
      <c r="S714" t="s">
        <v>2038</v>
      </c>
      <c r="T714" t="s">
        <v>2039</v>
      </c>
    </row>
    <row r="715" spans="1:20" x14ac:dyDescent="0.3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4">
        <f t="shared" si="44"/>
        <v>1.6194202898550725</v>
      </c>
      <c r="G715" t="s">
        <v>19</v>
      </c>
      <c r="H715">
        <v>103</v>
      </c>
      <c r="I715" s="7">
        <f t="shared" si="45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1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132</v>
      </c>
      <c r="S715" t="s">
        <v>2046</v>
      </c>
      <c r="T715" t="s">
        <v>2055</v>
      </c>
    </row>
    <row r="716" spans="1:20" x14ac:dyDescent="0.3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4">
        <f t="shared" si="44"/>
        <v>4.7282077922077921</v>
      </c>
      <c r="G716" t="s">
        <v>19</v>
      </c>
      <c r="H716">
        <v>1785</v>
      </c>
      <c r="I716" s="7">
        <f t="shared" si="45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1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22</v>
      </c>
      <c r="S716" t="s">
        <v>2034</v>
      </c>
      <c r="T716" t="s">
        <v>2035</v>
      </c>
    </row>
    <row r="717" spans="1:20" x14ac:dyDescent="0.3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4">
        <f t="shared" si="44"/>
        <v>0.24466101694915254</v>
      </c>
      <c r="G717" t="s">
        <v>13</v>
      </c>
      <c r="H717">
        <v>656</v>
      </c>
      <c r="I717" s="7">
        <f t="shared" si="45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1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291</v>
      </c>
      <c r="S717" t="s">
        <v>2049</v>
      </c>
      <c r="T717" t="s">
        <v>2060</v>
      </c>
    </row>
    <row r="718" spans="1:20" x14ac:dyDescent="0.3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4">
        <f t="shared" si="44"/>
        <v>5.1764999999999999</v>
      </c>
      <c r="G718" t="s">
        <v>19</v>
      </c>
      <c r="H718">
        <v>157</v>
      </c>
      <c r="I718" s="7">
        <f t="shared" si="45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1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32</v>
      </c>
      <c r="S718" t="s">
        <v>2038</v>
      </c>
      <c r="T718" t="s">
        <v>2039</v>
      </c>
    </row>
    <row r="719" spans="1:20" ht="31.2" x14ac:dyDescent="0.3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4">
        <f t="shared" si="44"/>
        <v>2.4764285714285714</v>
      </c>
      <c r="G719" t="s">
        <v>19</v>
      </c>
      <c r="H719">
        <v>555</v>
      </c>
      <c r="I719" s="7">
        <f t="shared" si="45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1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41</v>
      </c>
      <c r="S719" t="s">
        <v>2040</v>
      </c>
      <c r="T719" t="s">
        <v>2041</v>
      </c>
    </row>
    <row r="720" spans="1:20" x14ac:dyDescent="0.3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4">
        <f t="shared" si="44"/>
        <v>1.0020481927710843</v>
      </c>
      <c r="G720" t="s">
        <v>19</v>
      </c>
      <c r="H720">
        <v>297</v>
      </c>
      <c r="I720" s="7">
        <f t="shared" si="45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1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64</v>
      </c>
      <c r="S720" t="s">
        <v>2036</v>
      </c>
      <c r="T720" t="s">
        <v>2045</v>
      </c>
    </row>
    <row r="721" spans="1:20" x14ac:dyDescent="0.3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4">
        <f t="shared" si="44"/>
        <v>1.53</v>
      </c>
      <c r="G721" t="s">
        <v>19</v>
      </c>
      <c r="H721">
        <v>123</v>
      </c>
      <c r="I721" s="7">
        <f t="shared" si="45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1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118</v>
      </c>
      <c r="S721" t="s">
        <v>2046</v>
      </c>
      <c r="T721" t="s">
        <v>2052</v>
      </c>
    </row>
    <row r="722" spans="1:20" ht="31.2" x14ac:dyDescent="0.3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4">
        <f t="shared" si="44"/>
        <v>0.37091954022988505</v>
      </c>
      <c r="G722" t="s">
        <v>73</v>
      </c>
      <c r="H722">
        <v>38</v>
      </c>
      <c r="I722" s="7">
        <f t="shared" si="45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11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32</v>
      </c>
      <c r="S722" t="s">
        <v>2038</v>
      </c>
      <c r="T722" t="s">
        <v>2039</v>
      </c>
    </row>
    <row r="723" spans="1:20" x14ac:dyDescent="0.3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4">
        <f t="shared" si="44"/>
        <v>4.3923948220064728E-2</v>
      </c>
      <c r="G723" t="s">
        <v>73</v>
      </c>
      <c r="H723">
        <v>60</v>
      </c>
      <c r="I723" s="7">
        <f t="shared" si="45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1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22</v>
      </c>
      <c r="S723" t="s">
        <v>2034</v>
      </c>
      <c r="T723" t="s">
        <v>2035</v>
      </c>
    </row>
    <row r="724" spans="1:20" x14ac:dyDescent="0.3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4">
        <f t="shared" si="44"/>
        <v>1.5650721649484536</v>
      </c>
      <c r="G724" t="s">
        <v>19</v>
      </c>
      <c r="H724">
        <v>3036</v>
      </c>
      <c r="I724" s="7">
        <f t="shared" si="45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1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41</v>
      </c>
      <c r="S724" t="s">
        <v>2040</v>
      </c>
      <c r="T724" t="s">
        <v>2041</v>
      </c>
    </row>
    <row r="725" spans="1:20" x14ac:dyDescent="0.3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4">
        <f t="shared" si="44"/>
        <v>2.704081632653061</v>
      </c>
      <c r="G725" t="s">
        <v>19</v>
      </c>
      <c r="H725">
        <v>144</v>
      </c>
      <c r="I725" s="7">
        <f t="shared" si="45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11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32</v>
      </c>
      <c r="S725" t="s">
        <v>2038</v>
      </c>
      <c r="T725" t="s">
        <v>2039</v>
      </c>
    </row>
    <row r="726" spans="1:20" ht="31.2" x14ac:dyDescent="0.3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4">
        <f t="shared" si="44"/>
        <v>1.3405952380952382</v>
      </c>
      <c r="G726" t="s">
        <v>19</v>
      </c>
      <c r="H726">
        <v>121</v>
      </c>
      <c r="I726" s="7">
        <f t="shared" si="45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11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32</v>
      </c>
      <c r="S726" t="s">
        <v>2038</v>
      </c>
      <c r="T726" t="s">
        <v>2039</v>
      </c>
    </row>
    <row r="727" spans="1:20" x14ac:dyDescent="0.3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4">
        <f t="shared" si="44"/>
        <v>0.50398033126293995</v>
      </c>
      <c r="G727" t="s">
        <v>13</v>
      </c>
      <c r="H727">
        <v>1596</v>
      </c>
      <c r="I727" s="7">
        <f t="shared" si="45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1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291</v>
      </c>
      <c r="S727" t="s">
        <v>2049</v>
      </c>
      <c r="T727" t="s">
        <v>2060</v>
      </c>
    </row>
    <row r="728" spans="1:20" ht="31.2" x14ac:dyDescent="0.3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4">
        <f t="shared" si="44"/>
        <v>0.88815837937384901</v>
      </c>
      <c r="G728" t="s">
        <v>73</v>
      </c>
      <c r="H728">
        <v>524</v>
      </c>
      <c r="I728" s="7">
        <f t="shared" si="45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1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32</v>
      </c>
      <c r="S728" t="s">
        <v>2038</v>
      </c>
      <c r="T728" t="s">
        <v>2039</v>
      </c>
    </row>
    <row r="729" spans="1:20" x14ac:dyDescent="0.3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4">
        <f t="shared" si="44"/>
        <v>1.65</v>
      </c>
      <c r="G729" t="s">
        <v>19</v>
      </c>
      <c r="H729">
        <v>181</v>
      </c>
      <c r="I729" s="7">
        <f t="shared" si="45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1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27</v>
      </c>
      <c r="S729" t="s">
        <v>2036</v>
      </c>
      <c r="T729" t="s">
        <v>2037</v>
      </c>
    </row>
    <row r="730" spans="1:20" ht="31.2" x14ac:dyDescent="0.3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4">
        <f t="shared" si="44"/>
        <v>0.17499999999999999</v>
      </c>
      <c r="G730" t="s">
        <v>13</v>
      </c>
      <c r="H730">
        <v>10</v>
      </c>
      <c r="I730" s="7">
        <f t="shared" si="45"/>
        <v>73.5</v>
      </c>
      <c r="J730" t="s">
        <v>20</v>
      </c>
      <c r="K730" t="s">
        <v>21</v>
      </c>
      <c r="L730">
        <v>1464152400</v>
      </c>
      <c r="M730">
        <v>1465102800</v>
      </c>
      <c r="N730" s="11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32</v>
      </c>
      <c r="S730" t="s">
        <v>2038</v>
      </c>
      <c r="T730" t="s">
        <v>2039</v>
      </c>
    </row>
    <row r="731" spans="1:20" ht="31.2" x14ac:dyDescent="0.3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4">
        <f t="shared" si="44"/>
        <v>1.8566071428571429</v>
      </c>
      <c r="G731" t="s">
        <v>19</v>
      </c>
      <c r="H731">
        <v>122</v>
      </c>
      <c r="I731" s="7">
        <f t="shared" si="45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1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52</v>
      </c>
      <c r="S731" t="s">
        <v>2040</v>
      </c>
      <c r="T731" t="s">
        <v>2043</v>
      </c>
    </row>
    <row r="732" spans="1:20" x14ac:dyDescent="0.3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4">
        <f t="shared" si="44"/>
        <v>4.1266319444444441</v>
      </c>
      <c r="G732" t="s">
        <v>19</v>
      </c>
      <c r="H732">
        <v>1071</v>
      </c>
      <c r="I732" s="7">
        <f t="shared" si="45"/>
        <v>110.96825396825396</v>
      </c>
      <c r="J732" t="s">
        <v>14</v>
      </c>
      <c r="K732" t="s">
        <v>15</v>
      </c>
      <c r="L732">
        <v>1432357200</v>
      </c>
      <c r="M732">
        <v>1432875600</v>
      </c>
      <c r="N732" s="11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64</v>
      </c>
      <c r="S732" t="s">
        <v>2036</v>
      </c>
      <c r="T732" t="s">
        <v>2045</v>
      </c>
    </row>
    <row r="733" spans="1:20" x14ac:dyDescent="0.3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4">
        <f t="shared" si="44"/>
        <v>0.90249999999999997</v>
      </c>
      <c r="G733" t="s">
        <v>73</v>
      </c>
      <c r="H733">
        <v>219</v>
      </c>
      <c r="I733" s="7">
        <f t="shared" si="45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1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27</v>
      </c>
      <c r="S733" t="s">
        <v>2036</v>
      </c>
      <c r="T733" t="s">
        <v>2037</v>
      </c>
    </row>
    <row r="734" spans="1:20" x14ac:dyDescent="0.3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4">
        <f t="shared" si="44"/>
        <v>0.91984615384615387</v>
      </c>
      <c r="G734" t="s">
        <v>13</v>
      </c>
      <c r="H734">
        <v>1121</v>
      </c>
      <c r="I734" s="7">
        <f t="shared" si="45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1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22</v>
      </c>
      <c r="S734" t="s">
        <v>2034</v>
      </c>
      <c r="T734" t="s">
        <v>2035</v>
      </c>
    </row>
    <row r="735" spans="1:20" x14ac:dyDescent="0.3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4">
        <f t="shared" si="44"/>
        <v>5.2700632911392402</v>
      </c>
      <c r="G735" t="s">
        <v>19</v>
      </c>
      <c r="H735">
        <v>980</v>
      </c>
      <c r="I735" s="7">
        <f t="shared" si="45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1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147</v>
      </c>
      <c r="S735" t="s">
        <v>2034</v>
      </c>
      <c r="T735" t="s">
        <v>2056</v>
      </c>
    </row>
    <row r="736" spans="1:20" x14ac:dyDescent="0.3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4">
        <f t="shared" si="44"/>
        <v>3.1914285714285713</v>
      </c>
      <c r="G736" t="s">
        <v>19</v>
      </c>
      <c r="H736">
        <v>536</v>
      </c>
      <c r="I736" s="7">
        <f t="shared" si="45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1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32</v>
      </c>
      <c r="S736" t="s">
        <v>2038</v>
      </c>
      <c r="T736" t="s">
        <v>2039</v>
      </c>
    </row>
    <row r="737" spans="1:20" ht="31.2" x14ac:dyDescent="0.3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4">
        <f t="shared" si="44"/>
        <v>3.5418867924528303</v>
      </c>
      <c r="G737" t="s">
        <v>19</v>
      </c>
      <c r="H737">
        <v>1991</v>
      </c>
      <c r="I737" s="7">
        <f t="shared" si="45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1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121</v>
      </c>
      <c r="S737" t="s">
        <v>2053</v>
      </c>
      <c r="T737" t="s">
        <v>2054</v>
      </c>
    </row>
    <row r="738" spans="1:20" x14ac:dyDescent="0.3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4">
        <f t="shared" si="44"/>
        <v>0.32896103896103895</v>
      </c>
      <c r="G738" t="s">
        <v>73</v>
      </c>
      <c r="H738">
        <v>29</v>
      </c>
      <c r="I738" s="7">
        <f t="shared" si="45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1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67</v>
      </c>
      <c r="S738" t="s">
        <v>2046</v>
      </c>
      <c r="T738" t="s">
        <v>2047</v>
      </c>
    </row>
    <row r="739" spans="1:20" ht="31.2" x14ac:dyDescent="0.3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4">
        <f t="shared" si="44"/>
        <v>1.358918918918919</v>
      </c>
      <c r="G739" t="s">
        <v>19</v>
      </c>
      <c r="H739">
        <v>180</v>
      </c>
      <c r="I739" s="7">
        <f t="shared" si="45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1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59</v>
      </c>
      <c r="S739" t="s">
        <v>2034</v>
      </c>
      <c r="T739" t="s">
        <v>2044</v>
      </c>
    </row>
    <row r="740" spans="1:20" ht="31.2" x14ac:dyDescent="0.3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4">
        <f t="shared" si="44"/>
        <v>2.0843373493975904E-2</v>
      </c>
      <c r="G740" t="s">
        <v>13</v>
      </c>
      <c r="H740">
        <v>15</v>
      </c>
      <c r="I740" s="7">
        <f t="shared" si="45"/>
        <v>103.8</v>
      </c>
      <c r="J740" t="s">
        <v>20</v>
      </c>
      <c r="K740" t="s">
        <v>21</v>
      </c>
      <c r="L740">
        <v>1416117600</v>
      </c>
      <c r="M740">
        <v>1418018400</v>
      </c>
      <c r="N740" s="11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32</v>
      </c>
      <c r="S740" t="s">
        <v>2038</v>
      </c>
      <c r="T740" t="s">
        <v>2039</v>
      </c>
    </row>
    <row r="741" spans="1:20" x14ac:dyDescent="0.3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4">
        <f t="shared" si="44"/>
        <v>0.61</v>
      </c>
      <c r="G741" t="s">
        <v>13</v>
      </c>
      <c r="H741">
        <v>191</v>
      </c>
      <c r="I741" s="7">
        <f t="shared" si="45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1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59</v>
      </c>
      <c r="S741" t="s">
        <v>2034</v>
      </c>
      <c r="T741" t="s">
        <v>2044</v>
      </c>
    </row>
    <row r="742" spans="1:20" ht="31.2" x14ac:dyDescent="0.3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4">
        <f t="shared" si="44"/>
        <v>0.30037735849056602</v>
      </c>
      <c r="G742" t="s">
        <v>13</v>
      </c>
      <c r="H742">
        <v>16</v>
      </c>
      <c r="I742" s="7">
        <f t="shared" si="45"/>
        <v>99.5</v>
      </c>
      <c r="J742" t="s">
        <v>20</v>
      </c>
      <c r="K742" t="s">
        <v>21</v>
      </c>
      <c r="L742">
        <v>1486101600</v>
      </c>
      <c r="M742">
        <v>1486360800</v>
      </c>
      <c r="N742" s="11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32</v>
      </c>
      <c r="S742" t="s">
        <v>2038</v>
      </c>
      <c r="T742" t="s">
        <v>2039</v>
      </c>
    </row>
    <row r="743" spans="1:20" x14ac:dyDescent="0.3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4">
        <f t="shared" si="44"/>
        <v>11.791666666666666</v>
      </c>
      <c r="G743" t="s">
        <v>19</v>
      </c>
      <c r="H743">
        <v>130</v>
      </c>
      <c r="I743" s="7">
        <f t="shared" si="45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1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32</v>
      </c>
      <c r="S743" t="s">
        <v>2038</v>
      </c>
      <c r="T743" t="s">
        <v>2039</v>
      </c>
    </row>
    <row r="744" spans="1:20" x14ac:dyDescent="0.3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4">
        <f t="shared" si="44"/>
        <v>11.260833333333334</v>
      </c>
      <c r="G744" t="s">
        <v>19</v>
      </c>
      <c r="H744">
        <v>122</v>
      </c>
      <c r="I744" s="7">
        <f t="shared" si="45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1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49</v>
      </c>
      <c r="S744" t="s">
        <v>2034</v>
      </c>
      <c r="T744" t="s">
        <v>2042</v>
      </c>
    </row>
    <row r="745" spans="1:20" ht="31.2" x14ac:dyDescent="0.3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4">
        <f t="shared" si="44"/>
        <v>0.12923076923076923</v>
      </c>
      <c r="G745" t="s">
        <v>13</v>
      </c>
      <c r="H745">
        <v>17</v>
      </c>
      <c r="I745" s="7">
        <f t="shared" si="45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1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32</v>
      </c>
      <c r="S745" t="s">
        <v>2038</v>
      </c>
      <c r="T745" t="s">
        <v>2039</v>
      </c>
    </row>
    <row r="746" spans="1:20" x14ac:dyDescent="0.3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4">
        <f t="shared" si="44"/>
        <v>7.12</v>
      </c>
      <c r="G746" t="s">
        <v>19</v>
      </c>
      <c r="H746">
        <v>140</v>
      </c>
      <c r="I746" s="7">
        <f t="shared" si="45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1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32</v>
      </c>
      <c r="S746" t="s">
        <v>2038</v>
      </c>
      <c r="T746" t="s">
        <v>2039</v>
      </c>
    </row>
    <row r="747" spans="1:20" ht="31.2" x14ac:dyDescent="0.3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4">
        <f t="shared" si="44"/>
        <v>0.30304347826086958</v>
      </c>
      <c r="G747" t="s">
        <v>13</v>
      </c>
      <c r="H747">
        <v>34</v>
      </c>
      <c r="I747" s="7">
        <f t="shared" si="45"/>
        <v>61.5</v>
      </c>
      <c r="J747" t="s">
        <v>20</v>
      </c>
      <c r="K747" t="s">
        <v>21</v>
      </c>
      <c r="L747">
        <v>1275195600</v>
      </c>
      <c r="M747">
        <v>1277528400</v>
      </c>
      <c r="N747" s="11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64</v>
      </c>
      <c r="S747" t="s">
        <v>2036</v>
      </c>
      <c r="T747" t="s">
        <v>2045</v>
      </c>
    </row>
    <row r="748" spans="1:20" x14ac:dyDescent="0.3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4">
        <f t="shared" si="44"/>
        <v>2.1250896057347672</v>
      </c>
      <c r="G748" t="s">
        <v>19</v>
      </c>
      <c r="H748">
        <v>3388</v>
      </c>
      <c r="I748" s="7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11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27</v>
      </c>
      <c r="S748" t="s">
        <v>2036</v>
      </c>
      <c r="T748" t="s">
        <v>2037</v>
      </c>
    </row>
    <row r="749" spans="1:20" x14ac:dyDescent="0.3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4">
        <f t="shared" si="44"/>
        <v>2.2885714285714287</v>
      </c>
      <c r="G749" t="s">
        <v>19</v>
      </c>
      <c r="H749">
        <v>280</v>
      </c>
      <c r="I749" s="7">
        <f t="shared" si="45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1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32</v>
      </c>
      <c r="S749" t="s">
        <v>2038</v>
      </c>
      <c r="T749" t="s">
        <v>2039</v>
      </c>
    </row>
    <row r="750" spans="1:20" x14ac:dyDescent="0.3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4">
        <f t="shared" si="44"/>
        <v>0.34959979476654696</v>
      </c>
      <c r="G750" t="s">
        <v>73</v>
      </c>
      <c r="H750">
        <v>614</v>
      </c>
      <c r="I750" s="7">
        <f t="shared" si="45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1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70</v>
      </c>
      <c r="S750" t="s">
        <v>2040</v>
      </c>
      <c r="T750" t="s">
        <v>2048</v>
      </c>
    </row>
    <row r="751" spans="1:20" x14ac:dyDescent="0.3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4">
        <f t="shared" si="44"/>
        <v>1.5729069767441861</v>
      </c>
      <c r="G751" t="s">
        <v>19</v>
      </c>
      <c r="H751">
        <v>366</v>
      </c>
      <c r="I751" s="7">
        <f t="shared" si="45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11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64</v>
      </c>
      <c r="S751" t="s">
        <v>2036</v>
      </c>
      <c r="T751" t="s">
        <v>2045</v>
      </c>
    </row>
    <row r="752" spans="1:20" ht="31.2" x14ac:dyDescent="0.3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4">
        <f t="shared" si="44"/>
        <v>0.01</v>
      </c>
      <c r="G752" t="s">
        <v>13</v>
      </c>
      <c r="H752">
        <v>1</v>
      </c>
      <c r="I752" s="7">
        <f t="shared" si="45"/>
        <v>1</v>
      </c>
      <c r="J752" t="s">
        <v>39</v>
      </c>
      <c r="K752" t="s">
        <v>40</v>
      </c>
      <c r="L752">
        <v>1277960400</v>
      </c>
      <c r="M752">
        <v>1280120400</v>
      </c>
      <c r="N752" s="11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49</v>
      </c>
      <c r="S752" t="s">
        <v>2034</v>
      </c>
      <c r="T752" t="s">
        <v>2042</v>
      </c>
    </row>
    <row r="753" spans="1:20" x14ac:dyDescent="0.3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4">
        <f t="shared" si="44"/>
        <v>2.3230555555555554</v>
      </c>
      <c r="G753" t="s">
        <v>19</v>
      </c>
      <c r="H753">
        <v>270</v>
      </c>
      <c r="I753" s="7">
        <f t="shared" si="45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1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67</v>
      </c>
      <c r="S753" t="s">
        <v>2046</v>
      </c>
      <c r="T753" t="s">
        <v>2047</v>
      </c>
    </row>
    <row r="754" spans="1:20" x14ac:dyDescent="0.3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4">
        <f t="shared" si="44"/>
        <v>0.92448275862068963</v>
      </c>
      <c r="G754" t="s">
        <v>73</v>
      </c>
      <c r="H754">
        <v>114</v>
      </c>
      <c r="I754" s="7">
        <f t="shared" si="45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1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32</v>
      </c>
      <c r="S754" t="s">
        <v>2038</v>
      </c>
      <c r="T754" t="s">
        <v>2039</v>
      </c>
    </row>
    <row r="755" spans="1:20" x14ac:dyDescent="0.3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4">
        <f t="shared" si="44"/>
        <v>2.5670212765957445</v>
      </c>
      <c r="G755" t="s">
        <v>19</v>
      </c>
      <c r="H755">
        <v>137</v>
      </c>
      <c r="I755" s="7">
        <f t="shared" si="45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1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121</v>
      </c>
      <c r="S755" t="s">
        <v>2053</v>
      </c>
      <c r="T755" t="s">
        <v>2054</v>
      </c>
    </row>
    <row r="756" spans="1:20" x14ac:dyDescent="0.3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4">
        <f t="shared" si="44"/>
        <v>1.6847017045454546</v>
      </c>
      <c r="G756" t="s">
        <v>19</v>
      </c>
      <c r="H756">
        <v>3205</v>
      </c>
      <c r="I756" s="7">
        <f t="shared" si="45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1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32</v>
      </c>
      <c r="S756" t="s">
        <v>2038</v>
      </c>
      <c r="T756" t="s">
        <v>2039</v>
      </c>
    </row>
    <row r="757" spans="1:20" x14ac:dyDescent="0.3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4">
        <f t="shared" si="44"/>
        <v>1.6657777777777778</v>
      </c>
      <c r="G757" t="s">
        <v>19</v>
      </c>
      <c r="H757">
        <v>288</v>
      </c>
      <c r="I757" s="7">
        <f t="shared" si="45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11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32</v>
      </c>
      <c r="S757" t="s">
        <v>2038</v>
      </c>
      <c r="T757" t="s">
        <v>2039</v>
      </c>
    </row>
    <row r="758" spans="1:20" ht="31.2" x14ac:dyDescent="0.3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4">
        <f t="shared" si="44"/>
        <v>7.7207692307692311</v>
      </c>
      <c r="G758" t="s">
        <v>19</v>
      </c>
      <c r="H758">
        <v>148</v>
      </c>
      <c r="I758" s="7">
        <f t="shared" si="45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1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32</v>
      </c>
      <c r="S758" t="s">
        <v>2038</v>
      </c>
      <c r="T758" t="s">
        <v>2039</v>
      </c>
    </row>
    <row r="759" spans="1:20" x14ac:dyDescent="0.3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4">
        <f t="shared" si="44"/>
        <v>4.0685714285714285</v>
      </c>
      <c r="G759" t="s">
        <v>19</v>
      </c>
      <c r="H759">
        <v>114</v>
      </c>
      <c r="I759" s="7">
        <f t="shared" si="45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1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52</v>
      </c>
      <c r="S759" t="s">
        <v>2040</v>
      </c>
      <c r="T759" t="s">
        <v>2043</v>
      </c>
    </row>
    <row r="760" spans="1:20" x14ac:dyDescent="0.3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4">
        <f t="shared" si="44"/>
        <v>5.6420608108108112</v>
      </c>
      <c r="G760" t="s">
        <v>19</v>
      </c>
      <c r="H760">
        <v>1518</v>
      </c>
      <c r="I760" s="7">
        <f t="shared" si="45"/>
        <v>110.01646903820817</v>
      </c>
      <c r="J760" t="s">
        <v>14</v>
      </c>
      <c r="K760" t="s">
        <v>15</v>
      </c>
      <c r="L760">
        <v>1414126800</v>
      </c>
      <c r="M760">
        <v>1414904400</v>
      </c>
      <c r="N760" s="11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22</v>
      </c>
      <c r="S760" t="s">
        <v>2034</v>
      </c>
      <c r="T760" t="s">
        <v>2035</v>
      </c>
    </row>
    <row r="761" spans="1:20" ht="31.2" x14ac:dyDescent="0.3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4">
        <f t="shared" si="44"/>
        <v>0.6842686567164179</v>
      </c>
      <c r="G761" t="s">
        <v>13</v>
      </c>
      <c r="H761">
        <v>1274</v>
      </c>
      <c r="I761" s="7">
        <f t="shared" si="45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1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49</v>
      </c>
      <c r="S761" t="s">
        <v>2034</v>
      </c>
      <c r="T761" t="s">
        <v>2042</v>
      </c>
    </row>
    <row r="762" spans="1:20" x14ac:dyDescent="0.3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4">
        <f t="shared" si="44"/>
        <v>0.34351966873706002</v>
      </c>
      <c r="G762" t="s">
        <v>13</v>
      </c>
      <c r="H762">
        <v>210</v>
      </c>
      <c r="I762" s="7">
        <f t="shared" si="45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11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88</v>
      </c>
      <c r="S762" t="s">
        <v>2049</v>
      </c>
      <c r="T762" t="s">
        <v>2050</v>
      </c>
    </row>
    <row r="763" spans="1:20" x14ac:dyDescent="0.3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4">
        <f t="shared" si="44"/>
        <v>6.5545454545454547</v>
      </c>
      <c r="G763" t="s">
        <v>19</v>
      </c>
      <c r="H763">
        <v>166</v>
      </c>
      <c r="I763" s="7">
        <f t="shared" si="45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1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22</v>
      </c>
      <c r="S763" t="s">
        <v>2034</v>
      </c>
      <c r="T763" t="s">
        <v>2035</v>
      </c>
    </row>
    <row r="764" spans="1:20" x14ac:dyDescent="0.3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4">
        <f t="shared" si="44"/>
        <v>1.7725714285714285</v>
      </c>
      <c r="G764" t="s">
        <v>19</v>
      </c>
      <c r="H764">
        <v>100</v>
      </c>
      <c r="I764" s="7">
        <f t="shared" si="45"/>
        <v>62.04</v>
      </c>
      <c r="J764" t="s">
        <v>25</v>
      </c>
      <c r="K764" t="s">
        <v>26</v>
      </c>
      <c r="L764">
        <v>1354082400</v>
      </c>
      <c r="M764">
        <v>1355032800</v>
      </c>
      <c r="N764" s="11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158</v>
      </c>
      <c r="S764" t="s">
        <v>2034</v>
      </c>
      <c r="T764" t="s">
        <v>2057</v>
      </c>
    </row>
    <row r="765" spans="1:20" x14ac:dyDescent="0.3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4">
        <f t="shared" si="44"/>
        <v>1.1317857142857144</v>
      </c>
      <c r="G765" t="s">
        <v>19</v>
      </c>
      <c r="H765">
        <v>235</v>
      </c>
      <c r="I765" s="7">
        <f t="shared" si="45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1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32</v>
      </c>
      <c r="S765" t="s">
        <v>2038</v>
      </c>
      <c r="T765" t="s">
        <v>2039</v>
      </c>
    </row>
    <row r="766" spans="1:20" ht="31.2" x14ac:dyDescent="0.3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4">
        <f t="shared" si="44"/>
        <v>7.2818181818181822</v>
      </c>
      <c r="G766" t="s">
        <v>19</v>
      </c>
      <c r="H766">
        <v>148</v>
      </c>
      <c r="I766" s="7">
        <f t="shared" si="45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1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22</v>
      </c>
      <c r="S766" t="s">
        <v>2034</v>
      </c>
      <c r="T766" t="s">
        <v>2035</v>
      </c>
    </row>
    <row r="767" spans="1:20" x14ac:dyDescent="0.3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4">
        <f t="shared" si="44"/>
        <v>2.0833333333333335</v>
      </c>
      <c r="G767" t="s">
        <v>19</v>
      </c>
      <c r="H767">
        <v>198</v>
      </c>
      <c r="I767" s="7">
        <f t="shared" si="45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1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59</v>
      </c>
      <c r="S767" t="s">
        <v>2034</v>
      </c>
      <c r="T767" t="s">
        <v>2044</v>
      </c>
    </row>
    <row r="768" spans="1:20" ht="31.2" x14ac:dyDescent="0.3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4">
        <f t="shared" si="44"/>
        <v>0.31171232876712329</v>
      </c>
      <c r="G768" t="s">
        <v>13</v>
      </c>
      <c r="H768">
        <v>248</v>
      </c>
      <c r="I768" s="7">
        <f t="shared" si="45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11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473</v>
      </c>
      <c r="S768" t="s">
        <v>2040</v>
      </c>
      <c r="T768" t="s">
        <v>2062</v>
      </c>
    </row>
    <row r="769" spans="1:20" x14ac:dyDescent="0.3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4">
        <f t="shared" si="44"/>
        <v>0.56967078189300413</v>
      </c>
      <c r="G769" t="s">
        <v>13</v>
      </c>
      <c r="H769">
        <v>513</v>
      </c>
      <c r="I769" s="7">
        <f t="shared" si="45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1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205</v>
      </c>
      <c r="S769" t="s">
        <v>2046</v>
      </c>
      <c r="T769" t="s">
        <v>2058</v>
      </c>
    </row>
    <row r="770" spans="1:20" x14ac:dyDescent="0.3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4">
        <f t="shared" si="44"/>
        <v>2.31</v>
      </c>
      <c r="G770" t="s">
        <v>19</v>
      </c>
      <c r="H770">
        <v>150</v>
      </c>
      <c r="I770" s="7">
        <f t="shared" si="45"/>
        <v>73.92</v>
      </c>
      <c r="J770" t="s">
        <v>20</v>
      </c>
      <c r="K770" t="s">
        <v>21</v>
      </c>
      <c r="L770">
        <v>1386741600</v>
      </c>
      <c r="M770">
        <v>1388037600</v>
      </c>
      <c r="N770" s="11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32</v>
      </c>
      <c r="S770" t="s">
        <v>2038</v>
      </c>
      <c r="T770" t="s">
        <v>2039</v>
      </c>
    </row>
    <row r="771" spans="1:20" x14ac:dyDescent="0.3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13</v>
      </c>
      <c r="H771">
        <v>3410</v>
      </c>
      <c r="I771" s="7">
        <f t="shared" ref="I771:I834" si="49">IFERROR(E771/H771,"0")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88</v>
      </c>
      <c r="S771" t="s">
        <v>2049</v>
      </c>
      <c r="T771" t="s">
        <v>2050</v>
      </c>
    </row>
    <row r="772" spans="1:20" ht="31.2" x14ac:dyDescent="0.3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4">
        <f t="shared" si="48"/>
        <v>2.7074418604651163</v>
      </c>
      <c r="G772" t="s">
        <v>19</v>
      </c>
      <c r="H772">
        <v>216</v>
      </c>
      <c r="I772" s="7">
        <f t="shared" si="49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11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32</v>
      </c>
      <c r="S772" t="s">
        <v>2038</v>
      </c>
      <c r="T772" t="s">
        <v>2039</v>
      </c>
    </row>
    <row r="773" spans="1:20" x14ac:dyDescent="0.3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4">
        <f t="shared" si="48"/>
        <v>0.49446428571428569</v>
      </c>
      <c r="G773" t="s">
        <v>73</v>
      </c>
      <c r="H773">
        <v>26</v>
      </c>
      <c r="I773" s="7">
        <f t="shared" si="49"/>
        <v>106.5</v>
      </c>
      <c r="J773" t="s">
        <v>20</v>
      </c>
      <c r="K773" t="s">
        <v>21</v>
      </c>
      <c r="L773">
        <v>1548482400</v>
      </c>
      <c r="M773">
        <v>1550815200</v>
      </c>
      <c r="N773" s="11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32</v>
      </c>
      <c r="S773" t="s">
        <v>2038</v>
      </c>
      <c r="T773" t="s">
        <v>2039</v>
      </c>
    </row>
    <row r="774" spans="1:20" x14ac:dyDescent="0.3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4">
        <f t="shared" si="48"/>
        <v>1.1335962566844919</v>
      </c>
      <c r="G774" t="s">
        <v>19</v>
      </c>
      <c r="H774">
        <v>5139</v>
      </c>
      <c r="I774" s="7">
        <f t="shared" si="49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1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59</v>
      </c>
      <c r="S774" t="s">
        <v>2034</v>
      </c>
      <c r="T774" t="s">
        <v>2044</v>
      </c>
    </row>
    <row r="775" spans="1:20" x14ac:dyDescent="0.3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4">
        <f t="shared" si="48"/>
        <v>1.9055555555555554</v>
      </c>
      <c r="G775" t="s">
        <v>19</v>
      </c>
      <c r="H775">
        <v>2353</v>
      </c>
      <c r="I775" s="7">
        <f t="shared" si="49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1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32</v>
      </c>
      <c r="S775" t="s">
        <v>2038</v>
      </c>
      <c r="T775" t="s">
        <v>2039</v>
      </c>
    </row>
    <row r="776" spans="1:20" x14ac:dyDescent="0.3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4">
        <f t="shared" si="48"/>
        <v>1.355</v>
      </c>
      <c r="G776" t="s">
        <v>19</v>
      </c>
      <c r="H776">
        <v>78</v>
      </c>
      <c r="I776" s="7">
        <f t="shared" si="49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11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27</v>
      </c>
      <c r="S776" t="s">
        <v>2036</v>
      </c>
      <c r="T776" t="s">
        <v>2037</v>
      </c>
    </row>
    <row r="777" spans="1:20" ht="31.2" x14ac:dyDescent="0.3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4">
        <f t="shared" si="48"/>
        <v>0.10297872340425532</v>
      </c>
      <c r="G777" t="s">
        <v>13</v>
      </c>
      <c r="H777">
        <v>10</v>
      </c>
      <c r="I777" s="7">
        <f t="shared" si="49"/>
        <v>96.8</v>
      </c>
      <c r="J777" t="s">
        <v>20</v>
      </c>
      <c r="K777" t="s">
        <v>21</v>
      </c>
      <c r="L777">
        <v>1415253600</v>
      </c>
      <c r="M777">
        <v>1416117600</v>
      </c>
      <c r="N777" s="11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22</v>
      </c>
      <c r="S777" t="s">
        <v>2034</v>
      </c>
      <c r="T777" t="s">
        <v>2035</v>
      </c>
    </row>
    <row r="778" spans="1:20" x14ac:dyDescent="0.3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4">
        <f t="shared" si="48"/>
        <v>0.65544223826714798</v>
      </c>
      <c r="G778" t="s">
        <v>13</v>
      </c>
      <c r="H778">
        <v>2201</v>
      </c>
      <c r="I778" s="7">
        <f t="shared" si="49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1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32</v>
      </c>
      <c r="S778" t="s">
        <v>2038</v>
      </c>
      <c r="T778" t="s">
        <v>2039</v>
      </c>
    </row>
    <row r="779" spans="1:20" x14ac:dyDescent="0.3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4">
        <f t="shared" si="48"/>
        <v>0.49026652452025588</v>
      </c>
      <c r="G779" t="s">
        <v>13</v>
      </c>
      <c r="H779">
        <v>676</v>
      </c>
      <c r="I779" s="7">
        <f t="shared" si="49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1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32</v>
      </c>
      <c r="S779" t="s">
        <v>2038</v>
      </c>
      <c r="T779" t="s">
        <v>2039</v>
      </c>
    </row>
    <row r="780" spans="1:20" x14ac:dyDescent="0.3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4">
        <f t="shared" si="48"/>
        <v>7.8792307692307695</v>
      </c>
      <c r="G780" t="s">
        <v>19</v>
      </c>
      <c r="H780">
        <v>174</v>
      </c>
      <c r="I780" s="7">
        <f t="shared" si="49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11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70</v>
      </c>
      <c r="S780" t="s">
        <v>2040</v>
      </c>
      <c r="T780" t="s">
        <v>2048</v>
      </c>
    </row>
    <row r="781" spans="1:20" x14ac:dyDescent="0.3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4">
        <f t="shared" si="48"/>
        <v>0.80306347746090156</v>
      </c>
      <c r="G781" t="s">
        <v>13</v>
      </c>
      <c r="H781">
        <v>831</v>
      </c>
      <c r="I781" s="7">
        <f t="shared" si="49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1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32</v>
      </c>
      <c r="S781" t="s">
        <v>2038</v>
      </c>
      <c r="T781" t="s">
        <v>2039</v>
      </c>
    </row>
    <row r="782" spans="1:20" ht="31.2" x14ac:dyDescent="0.3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4">
        <f t="shared" si="48"/>
        <v>1.0629411764705883</v>
      </c>
      <c r="G782" t="s">
        <v>19</v>
      </c>
      <c r="H782">
        <v>164</v>
      </c>
      <c r="I782" s="7">
        <f t="shared" si="49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1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52</v>
      </c>
      <c r="S782" t="s">
        <v>2040</v>
      </c>
      <c r="T782" t="s">
        <v>2043</v>
      </c>
    </row>
    <row r="783" spans="1:20" x14ac:dyDescent="0.3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4">
        <f t="shared" si="48"/>
        <v>0.50735632183908042</v>
      </c>
      <c r="G783" t="s">
        <v>73</v>
      </c>
      <c r="H783">
        <v>56</v>
      </c>
      <c r="I783" s="7">
        <f t="shared" si="49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11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32</v>
      </c>
      <c r="S783" t="s">
        <v>2038</v>
      </c>
      <c r="T783" t="s">
        <v>2039</v>
      </c>
    </row>
    <row r="784" spans="1:20" x14ac:dyDescent="0.3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4">
        <f t="shared" si="48"/>
        <v>2.153137254901961</v>
      </c>
      <c r="G784" t="s">
        <v>19</v>
      </c>
      <c r="H784">
        <v>161</v>
      </c>
      <c r="I784" s="7">
        <f t="shared" si="49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1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70</v>
      </c>
      <c r="S784" t="s">
        <v>2040</v>
      </c>
      <c r="T784" t="s">
        <v>2048</v>
      </c>
    </row>
    <row r="785" spans="1:20" x14ac:dyDescent="0.3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4">
        <f t="shared" si="48"/>
        <v>1.4122972972972974</v>
      </c>
      <c r="G785" t="s">
        <v>19</v>
      </c>
      <c r="H785">
        <v>138</v>
      </c>
      <c r="I785" s="7">
        <f t="shared" si="49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1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22</v>
      </c>
      <c r="S785" t="s">
        <v>2034</v>
      </c>
      <c r="T785" t="s">
        <v>2035</v>
      </c>
    </row>
    <row r="786" spans="1:20" x14ac:dyDescent="0.3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4">
        <f t="shared" si="48"/>
        <v>1.1533745781777278</v>
      </c>
      <c r="G786" t="s">
        <v>19</v>
      </c>
      <c r="H786">
        <v>3308</v>
      </c>
      <c r="I786" s="7">
        <f t="shared" si="49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1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27</v>
      </c>
      <c r="S786" t="s">
        <v>2036</v>
      </c>
      <c r="T786" t="s">
        <v>2037</v>
      </c>
    </row>
    <row r="787" spans="1:20" ht="31.2" x14ac:dyDescent="0.3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4">
        <f t="shared" si="48"/>
        <v>1.9311940298507462</v>
      </c>
      <c r="G787" t="s">
        <v>19</v>
      </c>
      <c r="H787">
        <v>127</v>
      </c>
      <c r="I787" s="7">
        <f t="shared" si="49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11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70</v>
      </c>
      <c r="S787" t="s">
        <v>2040</v>
      </c>
      <c r="T787" t="s">
        <v>2048</v>
      </c>
    </row>
    <row r="788" spans="1:20" x14ac:dyDescent="0.3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4">
        <f t="shared" si="48"/>
        <v>7.2973333333333334</v>
      </c>
      <c r="G788" t="s">
        <v>19</v>
      </c>
      <c r="H788">
        <v>207</v>
      </c>
      <c r="I788" s="7">
        <f t="shared" si="49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11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158</v>
      </c>
      <c r="S788" t="s">
        <v>2034</v>
      </c>
      <c r="T788" t="s">
        <v>2057</v>
      </c>
    </row>
    <row r="789" spans="1:20" x14ac:dyDescent="0.3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4">
        <f t="shared" si="48"/>
        <v>0.99663398692810456</v>
      </c>
      <c r="G789" t="s">
        <v>13</v>
      </c>
      <c r="H789">
        <v>859</v>
      </c>
      <c r="I789" s="7">
        <f t="shared" si="49"/>
        <v>71.005820721769496</v>
      </c>
      <c r="J789" t="s">
        <v>14</v>
      </c>
      <c r="K789" t="s">
        <v>15</v>
      </c>
      <c r="L789">
        <v>1305954000</v>
      </c>
      <c r="M789">
        <v>1306731600</v>
      </c>
      <c r="N789" s="11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22</v>
      </c>
      <c r="S789" t="s">
        <v>2034</v>
      </c>
      <c r="T789" t="s">
        <v>2035</v>
      </c>
    </row>
    <row r="790" spans="1:20" x14ac:dyDescent="0.3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4">
        <f t="shared" si="48"/>
        <v>0.88166666666666671</v>
      </c>
      <c r="G790" t="s">
        <v>46</v>
      </c>
      <c r="H790">
        <v>31</v>
      </c>
      <c r="I790" s="7">
        <f t="shared" si="49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1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70</v>
      </c>
      <c r="S790" t="s">
        <v>2040</v>
      </c>
      <c r="T790" t="s">
        <v>2048</v>
      </c>
    </row>
    <row r="791" spans="1:20" x14ac:dyDescent="0.3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4">
        <f t="shared" si="48"/>
        <v>0.37233333333333335</v>
      </c>
      <c r="G791" t="s">
        <v>13</v>
      </c>
      <c r="H791">
        <v>45</v>
      </c>
      <c r="I791" s="7">
        <f t="shared" si="49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1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32</v>
      </c>
      <c r="S791" t="s">
        <v>2038</v>
      </c>
      <c r="T791" t="s">
        <v>2039</v>
      </c>
    </row>
    <row r="792" spans="1:20" x14ac:dyDescent="0.3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4">
        <f t="shared" si="48"/>
        <v>0.30540075309306081</v>
      </c>
      <c r="G792" t="s">
        <v>73</v>
      </c>
      <c r="H792">
        <v>1113</v>
      </c>
      <c r="I792" s="7">
        <f t="shared" si="49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1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32</v>
      </c>
      <c r="S792" t="s">
        <v>2038</v>
      </c>
      <c r="T792" t="s">
        <v>2039</v>
      </c>
    </row>
    <row r="793" spans="1:20" x14ac:dyDescent="0.3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4">
        <f t="shared" si="48"/>
        <v>0.25714285714285712</v>
      </c>
      <c r="G793" t="s">
        <v>13</v>
      </c>
      <c r="H793">
        <v>6</v>
      </c>
      <c r="I793" s="7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11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16</v>
      </c>
      <c r="S793" t="s">
        <v>2032</v>
      </c>
      <c r="T793" t="s">
        <v>2033</v>
      </c>
    </row>
    <row r="794" spans="1:20" x14ac:dyDescent="0.3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4">
        <f t="shared" si="48"/>
        <v>0.34</v>
      </c>
      <c r="G794" t="s">
        <v>13</v>
      </c>
      <c r="H794">
        <v>7</v>
      </c>
      <c r="I794" s="7">
        <f t="shared" si="49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1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32</v>
      </c>
      <c r="S794" t="s">
        <v>2038</v>
      </c>
      <c r="T794" t="s">
        <v>2039</v>
      </c>
    </row>
    <row r="795" spans="1:20" x14ac:dyDescent="0.3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4">
        <f t="shared" si="48"/>
        <v>11.859090909090909</v>
      </c>
      <c r="G795" t="s">
        <v>19</v>
      </c>
      <c r="H795">
        <v>181</v>
      </c>
      <c r="I795" s="7">
        <f t="shared" si="49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11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67</v>
      </c>
      <c r="S795" t="s">
        <v>2046</v>
      </c>
      <c r="T795" t="s">
        <v>2047</v>
      </c>
    </row>
    <row r="796" spans="1:20" x14ac:dyDescent="0.3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4">
        <f t="shared" si="48"/>
        <v>1.2539393939393939</v>
      </c>
      <c r="G796" t="s">
        <v>19</v>
      </c>
      <c r="H796">
        <v>110</v>
      </c>
      <c r="I796" s="7">
        <f t="shared" si="49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1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22</v>
      </c>
      <c r="S796" t="s">
        <v>2034</v>
      </c>
      <c r="T796" t="s">
        <v>2035</v>
      </c>
    </row>
    <row r="797" spans="1:20" ht="31.2" x14ac:dyDescent="0.3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4">
        <f t="shared" si="48"/>
        <v>0.14394366197183098</v>
      </c>
      <c r="G797" t="s">
        <v>13</v>
      </c>
      <c r="H797">
        <v>31</v>
      </c>
      <c r="I797" s="7">
        <f t="shared" si="49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1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52</v>
      </c>
      <c r="S797" t="s">
        <v>2040</v>
      </c>
      <c r="T797" t="s">
        <v>2043</v>
      </c>
    </row>
    <row r="798" spans="1:20" x14ac:dyDescent="0.3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4">
        <f t="shared" si="48"/>
        <v>0.54807692307692313</v>
      </c>
      <c r="G798" t="s">
        <v>13</v>
      </c>
      <c r="H798">
        <v>78</v>
      </c>
      <c r="I798" s="7">
        <f t="shared" si="49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1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291</v>
      </c>
      <c r="S798" t="s">
        <v>2049</v>
      </c>
      <c r="T798" t="s">
        <v>2060</v>
      </c>
    </row>
    <row r="799" spans="1:20" x14ac:dyDescent="0.3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4">
        <f t="shared" si="48"/>
        <v>1.0963157894736841</v>
      </c>
      <c r="G799" t="s">
        <v>19</v>
      </c>
      <c r="H799">
        <v>185</v>
      </c>
      <c r="I799" s="7">
        <f t="shared" si="49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1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27</v>
      </c>
      <c r="S799" t="s">
        <v>2036</v>
      </c>
      <c r="T799" t="s">
        <v>2037</v>
      </c>
    </row>
    <row r="800" spans="1:20" x14ac:dyDescent="0.3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4">
        <f t="shared" si="48"/>
        <v>1.8847058823529412</v>
      </c>
      <c r="G800" t="s">
        <v>19</v>
      </c>
      <c r="H800">
        <v>121</v>
      </c>
      <c r="I800" s="7">
        <f t="shared" si="49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1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32</v>
      </c>
      <c r="S800" t="s">
        <v>2038</v>
      </c>
      <c r="T800" t="s">
        <v>2039</v>
      </c>
    </row>
    <row r="801" spans="1:20" x14ac:dyDescent="0.3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4">
        <f t="shared" si="48"/>
        <v>0.87008284023668636</v>
      </c>
      <c r="G801" t="s">
        <v>13</v>
      </c>
      <c r="H801">
        <v>1225</v>
      </c>
      <c r="I801" s="7">
        <f t="shared" si="49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11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32</v>
      </c>
      <c r="S801" t="s">
        <v>2038</v>
      </c>
      <c r="T801" t="s">
        <v>2039</v>
      </c>
    </row>
    <row r="802" spans="1:20" x14ac:dyDescent="0.3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4">
        <f t="shared" si="48"/>
        <v>0.01</v>
      </c>
      <c r="G802" t="s">
        <v>13</v>
      </c>
      <c r="H802">
        <v>1</v>
      </c>
      <c r="I802" s="7">
        <f t="shared" si="49"/>
        <v>1</v>
      </c>
      <c r="J802" t="s">
        <v>97</v>
      </c>
      <c r="K802" t="s">
        <v>98</v>
      </c>
      <c r="L802">
        <v>1434085200</v>
      </c>
      <c r="M802">
        <v>1434430800</v>
      </c>
      <c r="N802" s="11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22</v>
      </c>
      <c r="S802" t="s">
        <v>2034</v>
      </c>
      <c r="T802" t="s">
        <v>2035</v>
      </c>
    </row>
    <row r="803" spans="1:20" x14ac:dyDescent="0.3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4">
        <f t="shared" si="48"/>
        <v>2.0291304347826089</v>
      </c>
      <c r="G803" t="s">
        <v>19</v>
      </c>
      <c r="H803">
        <v>106</v>
      </c>
      <c r="I803" s="7">
        <f t="shared" si="49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1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121</v>
      </c>
      <c r="S803" t="s">
        <v>2053</v>
      </c>
      <c r="T803" t="s">
        <v>2054</v>
      </c>
    </row>
    <row r="804" spans="1:20" ht="31.2" x14ac:dyDescent="0.3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4">
        <f t="shared" si="48"/>
        <v>1.9703225806451612</v>
      </c>
      <c r="G804" t="s">
        <v>19</v>
      </c>
      <c r="H804">
        <v>142</v>
      </c>
      <c r="I804" s="7">
        <f t="shared" si="49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1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121</v>
      </c>
      <c r="S804" t="s">
        <v>2053</v>
      </c>
      <c r="T804" t="s">
        <v>2054</v>
      </c>
    </row>
    <row r="805" spans="1:20" ht="31.2" x14ac:dyDescent="0.3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4">
        <f t="shared" si="48"/>
        <v>1.07</v>
      </c>
      <c r="G805" t="s">
        <v>19</v>
      </c>
      <c r="H805">
        <v>233</v>
      </c>
      <c r="I805" s="7">
        <f t="shared" si="49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1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32</v>
      </c>
      <c r="S805" t="s">
        <v>2038</v>
      </c>
      <c r="T805" t="s">
        <v>2039</v>
      </c>
    </row>
    <row r="806" spans="1:20" x14ac:dyDescent="0.3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4">
        <f t="shared" si="48"/>
        <v>2.6873076923076922</v>
      </c>
      <c r="G806" t="s">
        <v>19</v>
      </c>
      <c r="H806">
        <v>218</v>
      </c>
      <c r="I806" s="7">
        <f t="shared" si="49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1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22</v>
      </c>
      <c r="S806" t="s">
        <v>2034</v>
      </c>
      <c r="T806" t="s">
        <v>2035</v>
      </c>
    </row>
    <row r="807" spans="1:20" ht="31.2" x14ac:dyDescent="0.3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4">
        <f t="shared" si="48"/>
        <v>0.50845360824742269</v>
      </c>
      <c r="G807" t="s">
        <v>13</v>
      </c>
      <c r="H807">
        <v>67</v>
      </c>
      <c r="I807" s="7">
        <f t="shared" si="49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11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41</v>
      </c>
      <c r="S807" t="s">
        <v>2040</v>
      </c>
      <c r="T807" t="s">
        <v>2041</v>
      </c>
    </row>
    <row r="808" spans="1:20" x14ac:dyDescent="0.3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4">
        <f t="shared" si="48"/>
        <v>11.802857142857142</v>
      </c>
      <c r="G808" t="s">
        <v>19</v>
      </c>
      <c r="H808">
        <v>76</v>
      </c>
      <c r="I808" s="7">
        <f t="shared" si="49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1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52</v>
      </c>
      <c r="S808" t="s">
        <v>2040</v>
      </c>
      <c r="T808" t="s">
        <v>2043</v>
      </c>
    </row>
    <row r="809" spans="1:20" x14ac:dyDescent="0.3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4">
        <f t="shared" si="48"/>
        <v>2.64</v>
      </c>
      <c r="G809" t="s">
        <v>19</v>
      </c>
      <c r="H809">
        <v>43</v>
      </c>
      <c r="I809" s="7">
        <f t="shared" si="49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1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32</v>
      </c>
      <c r="S809" t="s">
        <v>2038</v>
      </c>
      <c r="T809" t="s">
        <v>2039</v>
      </c>
    </row>
    <row r="810" spans="1:20" x14ac:dyDescent="0.3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4">
        <f t="shared" si="48"/>
        <v>0.30442307692307691</v>
      </c>
      <c r="G810" t="s">
        <v>13</v>
      </c>
      <c r="H810">
        <v>19</v>
      </c>
      <c r="I810" s="7">
        <f t="shared" si="49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1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16</v>
      </c>
      <c r="S810" t="s">
        <v>2032</v>
      </c>
      <c r="T810" t="s">
        <v>2033</v>
      </c>
    </row>
    <row r="811" spans="1:20" x14ac:dyDescent="0.3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4">
        <f t="shared" si="48"/>
        <v>0.62880681818181816</v>
      </c>
      <c r="G811" t="s">
        <v>13</v>
      </c>
      <c r="H811">
        <v>2108</v>
      </c>
      <c r="I811" s="7">
        <f t="shared" si="49"/>
        <v>42</v>
      </c>
      <c r="J811" t="s">
        <v>97</v>
      </c>
      <c r="K811" t="s">
        <v>98</v>
      </c>
      <c r="L811">
        <v>1344920400</v>
      </c>
      <c r="M811">
        <v>1345006800</v>
      </c>
      <c r="N811" s="11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41</v>
      </c>
      <c r="S811" t="s">
        <v>2040</v>
      </c>
      <c r="T811" t="s">
        <v>2041</v>
      </c>
    </row>
    <row r="812" spans="1:20" ht="31.2" x14ac:dyDescent="0.3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4">
        <f t="shared" si="48"/>
        <v>1.9312499999999999</v>
      </c>
      <c r="G812" t="s">
        <v>19</v>
      </c>
      <c r="H812">
        <v>221</v>
      </c>
      <c r="I812" s="7">
        <f t="shared" si="49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1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32</v>
      </c>
      <c r="S812" t="s">
        <v>2038</v>
      </c>
      <c r="T812" t="s">
        <v>2039</v>
      </c>
    </row>
    <row r="813" spans="1:20" x14ac:dyDescent="0.3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4">
        <f t="shared" si="48"/>
        <v>0.77102702702702708</v>
      </c>
      <c r="G813" t="s">
        <v>13</v>
      </c>
      <c r="H813">
        <v>679</v>
      </c>
      <c r="I813" s="7">
        <f t="shared" si="49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1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88</v>
      </c>
      <c r="S813" t="s">
        <v>2049</v>
      </c>
      <c r="T813" t="s">
        <v>2050</v>
      </c>
    </row>
    <row r="814" spans="1:20" x14ac:dyDescent="0.3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4">
        <f t="shared" si="48"/>
        <v>2.2552763819095478</v>
      </c>
      <c r="G814" t="s">
        <v>19</v>
      </c>
      <c r="H814">
        <v>2805</v>
      </c>
      <c r="I814" s="7">
        <f t="shared" si="49"/>
        <v>48</v>
      </c>
      <c r="J814" t="s">
        <v>14</v>
      </c>
      <c r="K814" t="s">
        <v>15</v>
      </c>
      <c r="L814">
        <v>1523854800</v>
      </c>
      <c r="M814">
        <v>1524286800</v>
      </c>
      <c r="N814" s="11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67</v>
      </c>
      <c r="S814" t="s">
        <v>2046</v>
      </c>
      <c r="T814" t="s">
        <v>2047</v>
      </c>
    </row>
    <row r="815" spans="1:20" x14ac:dyDescent="0.3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4">
        <f t="shared" si="48"/>
        <v>2.3940625</v>
      </c>
      <c r="G815" t="s">
        <v>19</v>
      </c>
      <c r="H815">
        <v>68</v>
      </c>
      <c r="I815" s="7">
        <f t="shared" si="49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1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88</v>
      </c>
      <c r="S815" t="s">
        <v>2049</v>
      </c>
      <c r="T815" t="s">
        <v>2050</v>
      </c>
    </row>
    <row r="816" spans="1:20" x14ac:dyDescent="0.3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4">
        <f t="shared" si="48"/>
        <v>0.921875</v>
      </c>
      <c r="G816" t="s">
        <v>13</v>
      </c>
      <c r="H816">
        <v>36</v>
      </c>
      <c r="I816" s="7">
        <f t="shared" si="49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11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22</v>
      </c>
      <c r="S816" t="s">
        <v>2034</v>
      </c>
      <c r="T816" t="s">
        <v>2035</v>
      </c>
    </row>
    <row r="817" spans="1:20" ht="31.2" x14ac:dyDescent="0.3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4">
        <f t="shared" si="48"/>
        <v>1.3023333333333333</v>
      </c>
      <c r="G817" t="s">
        <v>19</v>
      </c>
      <c r="H817">
        <v>183</v>
      </c>
      <c r="I817" s="7">
        <f t="shared" si="49"/>
        <v>64.049180327868854</v>
      </c>
      <c r="J817" t="s">
        <v>14</v>
      </c>
      <c r="K817" t="s">
        <v>15</v>
      </c>
      <c r="L817">
        <v>1511935200</v>
      </c>
      <c r="M817">
        <v>1514181600</v>
      </c>
      <c r="N817" s="11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22</v>
      </c>
      <c r="S817" t="s">
        <v>2034</v>
      </c>
      <c r="T817" t="s">
        <v>2035</v>
      </c>
    </row>
    <row r="818" spans="1:20" ht="31.2" x14ac:dyDescent="0.3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4">
        <f t="shared" si="48"/>
        <v>6.1521739130434785</v>
      </c>
      <c r="G818" t="s">
        <v>19</v>
      </c>
      <c r="H818">
        <v>133</v>
      </c>
      <c r="I818" s="7">
        <f t="shared" si="49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1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32</v>
      </c>
      <c r="S818" t="s">
        <v>2038</v>
      </c>
      <c r="T818" t="s">
        <v>2039</v>
      </c>
    </row>
    <row r="819" spans="1:20" x14ac:dyDescent="0.3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4">
        <f t="shared" si="48"/>
        <v>3.687953216374269</v>
      </c>
      <c r="G819" t="s">
        <v>19</v>
      </c>
      <c r="H819">
        <v>2489</v>
      </c>
      <c r="I819" s="7">
        <f t="shared" si="49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11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67</v>
      </c>
      <c r="S819" t="s">
        <v>2046</v>
      </c>
      <c r="T819" t="s">
        <v>2047</v>
      </c>
    </row>
    <row r="820" spans="1:20" x14ac:dyDescent="0.3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4">
        <f t="shared" si="48"/>
        <v>10.948571428571428</v>
      </c>
      <c r="G820" t="s">
        <v>19</v>
      </c>
      <c r="H820">
        <v>69</v>
      </c>
      <c r="I820" s="7">
        <f t="shared" si="49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1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32</v>
      </c>
      <c r="S820" t="s">
        <v>2038</v>
      </c>
      <c r="T820" t="s">
        <v>2039</v>
      </c>
    </row>
    <row r="821" spans="1:20" ht="31.2" x14ac:dyDescent="0.3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4">
        <f t="shared" si="48"/>
        <v>0.50662921348314605</v>
      </c>
      <c r="G821" t="s">
        <v>13</v>
      </c>
      <c r="H821">
        <v>47</v>
      </c>
      <c r="I821" s="7">
        <f t="shared" si="49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1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88</v>
      </c>
      <c r="S821" t="s">
        <v>2049</v>
      </c>
      <c r="T821" t="s">
        <v>2050</v>
      </c>
    </row>
    <row r="822" spans="1:20" x14ac:dyDescent="0.3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4">
        <f t="shared" si="48"/>
        <v>8.0060000000000002</v>
      </c>
      <c r="G822" t="s">
        <v>19</v>
      </c>
      <c r="H822">
        <v>279</v>
      </c>
      <c r="I822" s="7">
        <f t="shared" si="49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11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22</v>
      </c>
      <c r="S822" t="s">
        <v>2034</v>
      </c>
      <c r="T822" t="s">
        <v>2035</v>
      </c>
    </row>
    <row r="823" spans="1:20" x14ac:dyDescent="0.3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4">
        <f t="shared" si="48"/>
        <v>2.9128571428571428</v>
      </c>
      <c r="G823" t="s">
        <v>19</v>
      </c>
      <c r="H823">
        <v>210</v>
      </c>
      <c r="I823" s="7">
        <f t="shared" si="49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1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41</v>
      </c>
      <c r="S823" t="s">
        <v>2040</v>
      </c>
      <c r="T823" t="s">
        <v>2041</v>
      </c>
    </row>
    <row r="824" spans="1:20" x14ac:dyDescent="0.3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4">
        <f t="shared" si="48"/>
        <v>3.4996666666666667</v>
      </c>
      <c r="G824" t="s">
        <v>19</v>
      </c>
      <c r="H824">
        <v>2100</v>
      </c>
      <c r="I824" s="7">
        <f t="shared" si="49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1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22</v>
      </c>
      <c r="S824" t="s">
        <v>2034</v>
      </c>
      <c r="T824" t="s">
        <v>2035</v>
      </c>
    </row>
    <row r="825" spans="1:20" ht="31.2" x14ac:dyDescent="0.3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4">
        <f t="shared" si="48"/>
        <v>3.5707317073170732</v>
      </c>
      <c r="G825" t="s">
        <v>19</v>
      </c>
      <c r="H825">
        <v>252</v>
      </c>
      <c r="I825" s="7">
        <f t="shared" si="49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1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22</v>
      </c>
      <c r="S825" t="s">
        <v>2034</v>
      </c>
      <c r="T825" t="s">
        <v>2035</v>
      </c>
    </row>
    <row r="826" spans="1:20" x14ac:dyDescent="0.3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4">
        <f t="shared" si="48"/>
        <v>1.2648941176470587</v>
      </c>
      <c r="G826" t="s">
        <v>19</v>
      </c>
      <c r="H826">
        <v>1280</v>
      </c>
      <c r="I826" s="7">
        <f t="shared" si="49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1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67</v>
      </c>
      <c r="S826" t="s">
        <v>2046</v>
      </c>
      <c r="T826" t="s">
        <v>2047</v>
      </c>
    </row>
    <row r="827" spans="1:20" x14ac:dyDescent="0.3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4">
        <f t="shared" si="48"/>
        <v>3.875</v>
      </c>
      <c r="G827" t="s">
        <v>19</v>
      </c>
      <c r="H827">
        <v>157</v>
      </c>
      <c r="I827" s="7">
        <f t="shared" si="49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11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99</v>
      </c>
      <c r="S827" t="s">
        <v>2040</v>
      </c>
      <c r="T827" t="s">
        <v>2051</v>
      </c>
    </row>
    <row r="828" spans="1:20" ht="31.2" x14ac:dyDescent="0.3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4">
        <f t="shared" si="48"/>
        <v>4.5703571428571426</v>
      </c>
      <c r="G828" t="s">
        <v>19</v>
      </c>
      <c r="H828">
        <v>194</v>
      </c>
      <c r="I828" s="7">
        <f t="shared" si="49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1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32</v>
      </c>
      <c r="S828" t="s">
        <v>2038</v>
      </c>
      <c r="T828" t="s">
        <v>2039</v>
      </c>
    </row>
    <row r="829" spans="1:20" ht="31.2" x14ac:dyDescent="0.3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4">
        <f t="shared" si="48"/>
        <v>2.6669565217391304</v>
      </c>
      <c r="G829" t="s">
        <v>19</v>
      </c>
      <c r="H829">
        <v>82</v>
      </c>
      <c r="I829" s="7">
        <f t="shared" si="49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11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52</v>
      </c>
      <c r="S829" t="s">
        <v>2040</v>
      </c>
      <c r="T829" t="s">
        <v>2043</v>
      </c>
    </row>
    <row r="830" spans="1:20" ht="31.2" x14ac:dyDescent="0.3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4">
        <f t="shared" si="48"/>
        <v>0.69</v>
      </c>
      <c r="G830" t="s">
        <v>13</v>
      </c>
      <c r="H830">
        <v>70</v>
      </c>
      <c r="I830" s="7">
        <f t="shared" si="49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1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32</v>
      </c>
      <c r="S830" t="s">
        <v>2038</v>
      </c>
      <c r="T830" t="s">
        <v>2039</v>
      </c>
    </row>
    <row r="831" spans="1:20" x14ac:dyDescent="0.3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4">
        <f t="shared" si="48"/>
        <v>0.51343749999999999</v>
      </c>
      <c r="G831" t="s">
        <v>13</v>
      </c>
      <c r="H831">
        <v>154</v>
      </c>
      <c r="I831" s="7">
        <f t="shared" si="49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1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32</v>
      </c>
      <c r="S831" t="s">
        <v>2038</v>
      </c>
      <c r="T831" t="s">
        <v>2039</v>
      </c>
    </row>
    <row r="832" spans="1:20" ht="31.2" x14ac:dyDescent="0.3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4">
        <f t="shared" si="48"/>
        <v>1.1710526315789473E-2</v>
      </c>
      <c r="G832" t="s">
        <v>13</v>
      </c>
      <c r="H832">
        <v>22</v>
      </c>
      <c r="I832" s="7">
        <f t="shared" si="49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1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32</v>
      </c>
      <c r="S832" t="s">
        <v>2038</v>
      </c>
      <c r="T832" t="s">
        <v>2039</v>
      </c>
    </row>
    <row r="833" spans="1:20" ht="31.2" x14ac:dyDescent="0.3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4">
        <f t="shared" si="48"/>
        <v>1.089773429454171</v>
      </c>
      <c r="G833" t="s">
        <v>19</v>
      </c>
      <c r="H833">
        <v>4233</v>
      </c>
      <c r="I833" s="7">
        <f t="shared" si="49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1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121</v>
      </c>
      <c r="S833" t="s">
        <v>2053</v>
      </c>
      <c r="T833" t="s">
        <v>2054</v>
      </c>
    </row>
    <row r="834" spans="1:20" x14ac:dyDescent="0.3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4">
        <f t="shared" si="48"/>
        <v>3.1517592592592591</v>
      </c>
      <c r="G834" t="s">
        <v>19</v>
      </c>
      <c r="H834">
        <v>1297</v>
      </c>
      <c r="I834" s="7">
        <f t="shared" si="49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11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205</v>
      </c>
      <c r="S834" t="s">
        <v>2046</v>
      </c>
      <c r="T834" t="s">
        <v>2058</v>
      </c>
    </row>
    <row r="835" spans="1:20" x14ac:dyDescent="0.3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19</v>
      </c>
      <c r="H835">
        <v>165</v>
      </c>
      <c r="I835" s="7">
        <f t="shared" ref="I835:I898" si="53">IFERROR(E835/H835,"0")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205</v>
      </c>
      <c r="S835" t="s">
        <v>2046</v>
      </c>
      <c r="T835" t="s">
        <v>2058</v>
      </c>
    </row>
    <row r="836" spans="1:20" x14ac:dyDescent="0.3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4">
        <f t="shared" si="52"/>
        <v>1.5380821917808218</v>
      </c>
      <c r="G836" t="s">
        <v>19</v>
      </c>
      <c r="H836">
        <v>119</v>
      </c>
      <c r="I836" s="7">
        <f t="shared" si="53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1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32</v>
      </c>
      <c r="S836" t="s">
        <v>2038</v>
      </c>
      <c r="T836" t="s">
        <v>2039</v>
      </c>
    </row>
    <row r="837" spans="1:20" x14ac:dyDescent="0.3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4">
        <f t="shared" si="52"/>
        <v>0.89738979118329465</v>
      </c>
      <c r="G837" t="s">
        <v>13</v>
      </c>
      <c r="H837">
        <v>1758</v>
      </c>
      <c r="I837" s="7">
        <f t="shared" si="53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1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27</v>
      </c>
      <c r="S837" t="s">
        <v>2036</v>
      </c>
      <c r="T837" t="s">
        <v>2037</v>
      </c>
    </row>
    <row r="838" spans="1:20" x14ac:dyDescent="0.3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4">
        <f t="shared" si="52"/>
        <v>0.75135802469135804</v>
      </c>
      <c r="G838" t="s">
        <v>13</v>
      </c>
      <c r="H838">
        <v>94</v>
      </c>
      <c r="I838" s="7">
        <f t="shared" si="53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1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59</v>
      </c>
      <c r="S838" t="s">
        <v>2034</v>
      </c>
      <c r="T838" t="s">
        <v>2044</v>
      </c>
    </row>
    <row r="839" spans="1:20" x14ac:dyDescent="0.3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4">
        <f t="shared" si="52"/>
        <v>8.5288135593220336</v>
      </c>
      <c r="G839" t="s">
        <v>19</v>
      </c>
      <c r="H839">
        <v>1797</v>
      </c>
      <c r="I839" s="7">
        <f t="shared" si="53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1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158</v>
      </c>
      <c r="S839" t="s">
        <v>2034</v>
      </c>
      <c r="T839" t="s">
        <v>2057</v>
      </c>
    </row>
    <row r="840" spans="1:20" x14ac:dyDescent="0.3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4">
        <f t="shared" si="52"/>
        <v>1.3890625000000001</v>
      </c>
      <c r="G840" t="s">
        <v>19</v>
      </c>
      <c r="H840">
        <v>261</v>
      </c>
      <c r="I840" s="7">
        <f t="shared" si="53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1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32</v>
      </c>
      <c r="S840" t="s">
        <v>2038</v>
      </c>
      <c r="T840" t="s">
        <v>2039</v>
      </c>
    </row>
    <row r="841" spans="1:20" x14ac:dyDescent="0.3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4">
        <f t="shared" si="52"/>
        <v>1.9018181818181819</v>
      </c>
      <c r="G841" t="s">
        <v>19</v>
      </c>
      <c r="H841">
        <v>157</v>
      </c>
      <c r="I841" s="7">
        <f t="shared" si="53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1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41</v>
      </c>
      <c r="S841" t="s">
        <v>2040</v>
      </c>
      <c r="T841" t="s">
        <v>2041</v>
      </c>
    </row>
    <row r="842" spans="1:20" x14ac:dyDescent="0.3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4">
        <f t="shared" si="52"/>
        <v>1.0024333619948409</v>
      </c>
      <c r="G842" t="s">
        <v>19</v>
      </c>
      <c r="H842">
        <v>3533</v>
      </c>
      <c r="I842" s="7">
        <f t="shared" si="53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1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32</v>
      </c>
      <c r="S842" t="s">
        <v>2038</v>
      </c>
      <c r="T842" t="s">
        <v>2039</v>
      </c>
    </row>
    <row r="843" spans="1:20" x14ac:dyDescent="0.3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4">
        <f t="shared" si="52"/>
        <v>1.4275824175824177</v>
      </c>
      <c r="G843" t="s">
        <v>19</v>
      </c>
      <c r="H843">
        <v>155</v>
      </c>
      <c r="I843" s="7">
        <f t="shared" si="53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1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27</v>
      </c>
      <c r="S843" t="s">
        <v>2036</v>
      </c>
      <c r="T843" t="s">
        <v>2037</v>
      </c>
    </row>
    <row r="844" spans="1:20" ht="31.2" x14ac:dyDescent="0.3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4">
        <f t="shared" si="52"/>
        <v>5.6313333333333331</v>
      </c>
      <c r="G844" t="s">
        <v>19</v>
      </c>
      <c r="H844">
        <v>132</v>
      </c>
      <c r="I844" s="7">
        <f t="shared" si="53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11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64</v>
      </c>
      <c r="S844" t="s">
        <v>2036</v>
      </c>
      <c r="T844" t="s">
        <v>2045</v>
      </c>
    </row>
    <row r="845" spans="1:20" ht="31.2" x14ac:dyDescent="0.3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4">
        <f t="shared" si="52"/>
        <v>0.30715909090909088</v>
      </c>
      <c r="G845" t="s">
        <v>13</v>
      </c>
      <c r="H845">
        <v>33</v>
      </c>
      <c r="I845" s="7">
        <f t="shared" si="53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1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121</v>
      </c>
      <c r="S845" t="s">
        <v>2053</v>
      </c>
      <c r="T845" t="s">
        <v>2054</v>
      </c>
    </row>
    <row r="846" spans="1:20" x14ac:dyDescent="0.3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4">
        <f t="shared" si="52"/>
        <v>0.99397727272727276</v>
      </c>
      <c r="G846" t="s">
        <v>73</v>
      </c>
      <c r="H846">
        <v>94</v>
      </c>
      <c r="I846" s="7">
        <f t="shared" si="53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1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41</v>
      </c>
      <c r="S846" t="s">
        <v>2040</v>
      </c>
      <c r="T846" t="s">
        <v>2041</v>
      </c>
    </row>
    <row r="847" spans="1:20" x14ac:dyDescent="0.3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4">
        <f t="shared" si="52"/>
        <v>1.9754935622317598</v>
      </c>
      <c r="G847" t="s">
        <v>19</v>
      </c>
      <c r="H847">
        <v>1354</v>
      </c>
      <c r="I847" s="7">
        <f t="shared" si="53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11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27</v>
      </c>
      <c r="S847" t="s">
        <v>2036</v>
      </c>
      <c r="T847" t="s">
        <v>2037</v>
      </c>
    </row>
    <row r="848" spans="1:20" x14ac:dyDescent="0.3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4">
        <f t="shared" si="52"/>
        <v>5.085</v>
      </c>
      <c r="G848" t="s">
        <v>19</v>
      </c>
      <c r="H848">
        <v>48</v>
      </c>
      <c r="I848" s="7">
        <f t="shared" si="53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1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27</v>
      </c>
      <c r="S848" t="s">
        <v>2036</v>
      </c>
      <c r="T848" t="s">
        <v>2037</v>
      </c>
    </row>
    <row r="849" spans="1:20" x14ac:dyDescent="0.3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4">
        <f t="shared" si="52"/>
        <v>2.3774468085106384</v>
      </c>
      <c r="G849" t="s">
        <v>19</v>
      </c>
      <c r="H849">
        <v>110</v>
      </c>
      <c r="I849" s="7">
        <f t="shared" si="53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1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16</v>
      </c>
      <c r="S849" t="s">
        <v>2032</v>
      </c>
      <c r="T849" t="s">
        <v>2033</v>
      </c>
    </row>
    <row r="850" spans="1:20" x14ac:dyDescent="0.3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4">
        <f t="shared" si="52"/>
        <v>3.3846875000000001</v>
      </c>
      <c r="G850" t="s">
        <v>19</v>
      </c>
      <c r="H850">
        <v>172</v>
      </c>
      <c r="I850" s="7">
        <f t="shared" si="53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1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52</v>
      </c>
      <c r="S850" t="s">
        <v>2040</v>
      </c>
      <c r="T850" t="s">
        <v>2043</v>
      </c>
    </row>
    <row r="851" spans="1:20" ht="31.2" x14ac:dyDescent="0.3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4">
        <f t="shared" si="52"/>
        <v>1.3308955223880596</v>
      </c>
      <c r="G851" t="s">
        <v>19</v>
      </c>
      <c r="H851">
        <v>307</v>
      </c>
      <c r="I851" s="7">
        <f t="shared" si="53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1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59</v>
      </c>
      <c r="S851" t="s">
        <v>2034</v>
      </c>
      <c r="T851" t="s">
        <v>2044</v>
      </c>
    </row>
    <row r="852" spans="1:20" ht="31.2" x14ac:dyDescent="0.3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4">
        <f t="shared" si="52"/>
        <v>0.01</v>
      </c>
      <c r="G852" t="s">
        <v>13</v>
      </c>
      <c r="H852">
        <v>1</v>
      </c>
      <c r="I852" s="7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11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22</v>
      </c>
      <c r="S852" t="s">
        <v>2034</v>
      </c>
      <c r="T852" t="s">
        <v>2035</v>
      </c>
    </row>
    <row r="853" spans="1:20" ht="31.2" x14ac:dyDescent="0.3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4">
        <f t="shared" si="52"/>
        <v>2.0779999999999998</v>
      </c>
      <c r="G853" t="s">
        <v>19</v>
      </c>
      <c r="H853">
        <v>160</v>
      </c>
      <c r="I853" s="7">
        <f t="shared" si="53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1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49</v>
      </c>
      <c r="S853" t="s">
        <v>2034</v>
      </c>
      <c r="T853" t="s">
        <v>2042</v>
      </c>
    </row>
    <row r="854" spans="1:20" ht="31.2" x14ac:dyDescent="0.3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4">
        <f t="shared" si="52"/>
        <v>0.51122448979591839</v>
      </c>
      <c r="G854" t="s">
        <v>13</v>
      </c>
      <c r="H854">
        <v>31</v>
      </c>
      <c r="I854" s="7">
        <f t="shared" si="53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1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88</v>
      </c>
      <c r="S854" t="s">
        <v>2049</v>
      </c>
      <c r="T854" t="s">
        <v>2050</v>
      </c>
    </row>
    <row r="855" spans="1:20" x14ac:dyDescent="0.3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4">
        <f t="shared" si="52"/>
        <v>6.5205847953216374</v>
      </c>
      <c r="G855" t="s">
        <v>19</v>
      </c>
      <c r="H855">
        <v>1467</v>
      </c>
      <c r="I855" s="7">
        <f t="shared" si="53"/>
        <v>76.006816632583508</v>
      </c>
      <c r="J855" t="s">
        <v>14</v>
      </c>
      <c r="K855" t="s">
        <v>15</v>
      </c>
      <c r="L855">
        <v>1308546000</v>
      </c>
      <c r="M855">
        <v>1308978000</v>
      </c>
      <c r="N855" s="11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59</v>
      </c>
      <c r="S855" t="s">
        <v>2034</v>
      </c>
      <c r="T855" t="s">
        <v>2044</v>
      </c>
    </row>
    <row r="856" spans="1:20" ht="31.2" x14ac:dyDescent="0.3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4">
        <f t="shared" si="52"/>
        <v>1.1363099415204678</v>
      </c>
      <c r="G856" t="s">
        <v>19</v>
      </c>
      <c r="H856">
        <v>2662</v>
      </c>
      <c r="I856" s="7">
        <f t="shared" si="53"/>
        <v>72.993613824192337</v>
      </c>
      <c r="J856" t="s">
        <v>14</v>
      </c>
      <c r="K856" t="s">
        <v>15</v>
      </c>
      <c r="L856">
        <v>1574056800</v>
      </c>
      <c r="M856">
        <v>1576389600</v>
      </c>
      <c r="N856" s="11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118</v>
      </c>
      <c r="S856" t="s">
        <v>2046</v>
      </c>
      <c r="T856" t="s">
        <v>2052</v>
      </c>
    </row>
    <row r="857" spans="1:20" x14ac:dyDescent="0.3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4">
        <f t="shared" si="52"/>
        <v>1.0237606837606839</v>
      </c>
      <c r="G857" t="s">
        <v>19</v>
      </c>
      <c r="H857">
        <v>452</v>
      </c>
      <c r="I857" s="7">
        <f t="shared" si="53"/>
        <v>53</v>
      </c>
      <c r="J857" t="s">
        <v>25</v>
      </c>
      <c r="K857" t="s">
        <v>26</v>
      </c>
      <c r="L857">
        <v>1308373200</v>
      </c>
      <c r="M857">
        <v>1311051600</v>
      </c>
      <c r="N857" s="11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32</v>
      </c>
      <c r="S857" t="s">
        <v>2038</v>
      </c>
      <c r="T857" t="s">
        <v>2039</v>
      </c>
    </row>
    <row r="858" spans="1:20" x14ac:dyDescent="0.3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4">
        <f t="shared" si="52"/>
        <v>3.5658333333333334</v>
      </c>
      <c r="G858" t="s">
        <v>19</v>
      </c>
      <c r="H858">
        <v>158</v>
      </c>
      <c r="I858" s="7">
        <f t="shared" si="53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1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16</v>
      </c>
      <c r="S858" t="s">
        <v>2032</v>
      </c>
      <c r="T858" t="s">
        <v>2033</v>
      </c>
    </row>
    <row r="859" spans="1:20" ht="31.2" x14ac:dyDescent="0.3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4">
        <f t="shared" si="52"/>
        <v>1.3986792452830188</v>
      </c>
      <c r="G859" t="s">
        <v>19</v>
      </c>
      <c r="H859">
        <v>225</v>
      </c>
      <c r="I859" s="7">
        <f t="shared" si="53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11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99</v>
      </c>
      <c r="S859" t="s">
        <v>2040</v>
      </c>
      <c r="T859" t="s">
        <v>2051</v>
      </c>
    </row>
    <row r="860" spans="1:20" ht="31.2" x14ac:dyDescent="0.3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4">
        <f t="shared" si="52"/>
        <v>0.69450000000000001</v>
      </c>
      <c r="G860" t="s">
        <v>13</v>
      </c>
      <c r="H860">
        <v>35</v>
      </c>
      <c r="I860" s="7">
        <f t="shared" si="53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1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16</v>
      </c>
      <c r="S860" t="s">
        <v>2032</v>
      </c>
      <c r="T860" t="s">
        <v>2033</v>
      </c>
    </row>
    <row r="861" spans="1:20" ht="31.2" x14ac:dyDescent="0.3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4">
        <f t="shared" si="52"/>
        <v>0.35534246575342465</v>
      </c>
      <c r="G861" t="s">
        <v>13</v>
      </c>
      <c r="H861">
        <v>63</v>
      </c>
      <c r="I861" s="7">
        <f t="shared" si="53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1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32</v>
      </c>
      <c r="S861" t="s">
        <v>2038</v>
      </c>
      <c r="T861" t="s">
        <v>2039</v>
      </c>
    </row>
    <row r="862" spans="1:20" ht="31.2" x14ac:dyDescent="0.3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4">
        <f t="shared" si="52"/>
        <v>2.5165000000000002</v>
      </c>
      <c r="G862" t="s">
        <v>19</v>
      </c>
      <c r="H862">
        <v>65</v>
      </c>
      <c r="I862" s="7">
        <f t="shared" si="53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1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64</v>
      </c>
      <c r="S862" t="s">
        <v>2036</v>
      </c>
      <c r="T862" t="s">
        <v>2045</v>
      </c>
    </row>
    <row r="863" spans="1:20" x14ac:dyDescent="0.3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4">
        <f t="shared" si="52"/>
        <v>1.0587500000000001</v>
      </c>
      <c r="G863" t="s">
        <v>19</v>
      </c>
      <c r="H863">
        <v>163</v>
      </c>
      <c r="I863" s="7">
        <f t="shared" si="53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1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32</v>
      </c>
      <c r="S863" t="s">
        <v>2038</v>
      </c>
      <c r="T863" t="s">
        <v>2039</v>
      </c>
    </row>
    <row r="864" spans="1:20" ht="31.2" x14ac:dyDescent="0.3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4">
        <f t="shared" si="52"/>
        <v>1.8742857142857143</v>
      </c>
      <c r="G864" t="s">
        <v>19</v>
      </c>
      <c r="H864">
        <v>85</v>
      </c>
      <c r="I864" s="7">
        <f t="shared" si="53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1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32</v>
      </c>
      <c r="S864" t="s">
        <v>2038</v>
      </c>
      <c r="T864" t="s">
        <v>2039</v>
      </c>
    </row>
    <row r="865" spans="1:20" x14ac:dyDescent="0.3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4">
        <f t="shared" si="52"/>
        <v>3.8678571428571429</v>
      </c>
      <c r="G865" t="s">
        <v>19</v>
      </c>
      <c r="H865">
        <v>217</v>
      </c>
      <c r="I865" s="7">
        <f t="shared" si="53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1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268</v>
      </c>
      <c r="S865" t="s">
        <v>2040</v>
      </c>
      <c r="T865" t="s">
        <v>2059</v>
      </c>
    </row>
    <row r="866" spans="1:20" x14ac:dyDescent="0.3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4">
        <f t="shared" si="52"/>
        <v>3.4707142857142856</v>
      </c>
      <c r="G866" t="s">
        <v>19</v>
      </c>
      <c r="H866">
        <v>150</v>
      </c>
      <c r="I866" s="7">
        <f t="shared" si="53"/>
        <v>97.18</v>
      </c>
      <c r="J866" t="s">
        <v>20</v>
      </c>
      <c r="K866" t="s">
        <v>21</v>
      </c>
      <c r="L866">
        <v>1471582800</v>
      </c>
      <c r="M866">
        <v>1472014800</v>
      </c>
      <c r="N866" s="11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99</v>
      </c>
      <c r="S866" t="s">
        <v>2040</v>
      </c>
      <c r="T866" t="s">
        <v>2051</v>
      </c>
    </row>
    <row r="867" spans="1:20" ht="31.2" x14ac:dyDescent="0.3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4">
        <f t="shared" si="52"/>
        <v>1.8582098765432098</v>
      </c>
      <c r="G867" t="s">
        <v>19</v>
      </c>
      <c r="H867">
        <v>3272</v>
      </c>
      <c r="I867" s="7">
        <f t="shared" si="53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1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32</v>
      </c>
      <c r="S867" t="s">
        <v>2038</v>
      </c>
      <c r="T867" t="s">
        <v>2039</v>
      </c>
    </row>
    <row r="868" spans="1:20" x14ac:dyDescent="0.3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4">
        <f t="shared" si="52"/>
        <v>0.43241247264770238</v>
      </c>
      <c r="G868" t="s">
        <v>73</v>
      </c>
      <c r="H868">
        <v>898</v>
      </c>
      <c r="I868" s="7">
        <f t="shared" si="53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1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121</v>
      </c>
      <c r="S868" t="s">
        <v>2053</v>
      </c>
      <c r="T868" t="s">
        <v>2054</v>
      </c>
    </row>
    <row r="869" spans="1:20" ht="31.2" x14ac:dyDescent="0.3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4">
        <f t="shared" si="52"/>
        <v>1.6243749999999999</v>
      </c>
      <c r="G869" t="s">
        <v>19</v>
      </c>
      <c r="H869">
        <v>300</v>
      </c>
      <c r="I869" s="7">
        <f t="shared" si="53"/>
        <v>25.99</v>
      </c>
      <c r="J869" t="s">
        <v>20</v>
      </c>
      <c r="K869" t="s">
        <v>21</v>
      </c>
      <c r="L869">
        <v>1539061200</v>
      </c>
      <c r="M869">
        <v>1539579600</v>
      </c>
      <c r="N869" s="11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16</v>
      </c>
      <c r="S869" t="s">
        <v>2032</v>
      </c>
      <c r="T869" t="s">
        <v>2033</v>
      </c>
    </row>
    <row r="870" spans="1:20" x14ac:dyDescent="0.3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4">
        <f t="shared" si="52"/>
        <v>1.8484285714285715</v>
      </c>
      <c r="G870" t="s">
        <v>19</v>
      </c>
      <c r="H870">
        <v>126</v>
      </c>
      <c r="I870" s="7">
        <f t="shared" si="53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1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32</v>
      </c>
      <c r="S870" t="s">
        <v>2038</v>
      </c>
      <c r="T870" t="s">
        <v>2039</v>
      </c>
    </row>
    <row r="871" spans="1:20" x14ac:dyDescent="0.3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4">
        <f t="shared" si="52"/>
        <v>0.23703520691785052</v>
      </c>
      <c r="G871" t="s">
        <v>13</v>
      </c>
      <c r="H871">
        <v>526</v>
      </c>
      <c r="I871" s="7">
        <f t="shared" si="53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1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52</v>
      </c>
      <c r="S871" t="s">
        <v>2040</v>
      </c>
      <c r="T871" t="s">
        <v>2043</v>
      </c>
    </row>
    <row r="872" spans="1:20" x14ac:dyDescent="0.3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4">
        <f t="shared" si="52"/>
        <v>0.89870129870129867</v>
      </c>
      <c r="G872" t="s">
        <v>13</v>
      </c>
      <c r="H872">
        <v>121</v>
      </c>
      <c r="I872" s="7">
        <f t="shared" si="53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1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32</v>
      </c>
      <c r="S872" t="s">
        <v>2038</v>
      </c>
      <c r="T872" t="s">
        <v>2039</v>
      </c>
    </row>
    <row r="873" spans="1:20" ht="31.2" x14ac:dyDescent="0.3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4">
        <f t="shared" si="52"/>
        <v>2.7260419580419581</v>
      </c>
      <c r="G873" t="s">
        <v>19</v>
      </c>
      <c r="H873">
        <v>2320</v>
      </c>
      <c r="I873" s="7">
        <f t="shared" si="53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1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32</v>
      </c>
      <c r="S873" t="s">
        <v>2038</v>
      </c>
      <c r="T873" t="s">
        <v>2039</v>
      </c>
    </row>
    <row r="874" spans="1:20" x14ac:dyDescent="0.3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4">
        <f t="shared" si="52"/>
        <v>1.7004255319148935</v>
      </c>
      <c r="G874" t="s">
        <v>19</v>
      </c>
      <c r="H874">
        <v>81</v>
      </c>
      <c r="I874" s="7">
        <f t="shared" si="53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11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473</v>
      </c>
      <c r="S874" t="s">
        <v>2040</v>
      </c>
      <c r="T874" t="s">
        <v>2062</v>
      </c>
    </row>
    <row r="875" spans="1:20" x14ac:dyDescent="0.3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4">
        <f t="shared" si="52"/>
        <v>1.8828503562945369</v>
      </c>
      <c r="G875" t="s">
        <v>19</v>
      </c>
      <c r="H875">
        <v>1887</v>
      </c>
      <c r="I875" s="7">
        <f t="shared" si="53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1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121</v>
      </c>
      <c r="S875" t="s">
        <v>2053</v>
      </c>
      <c r="T875" t="s">
        <v>2054</v>
      </c>
    </row>
    <row r="876" spans="1:20" x14ac:dyDescent="0.3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4">
        <f t="shared" si="52"/>
        <v>3.4693532338308457</v>
      </c>
      <c r="G876" t="s">
        <v>19</v>
      </c>
      <c r="H876">
        <v>4358</v>
      </c>
      <c r="I876" s="7">
        <f t="shared" si="53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1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121</v>
      </c>
      <c r="S876" t="s">
        <v>2053</v>
      </c>
      <c r="T876" t="s">
        <v>2054</v>
      </c>
    </row>
    <row r="877" spans="1:20" x14ac:dyDescent="0.3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4">
        <f t="shared" si="52"/>
        <v>0.6917721518987342</v>
      </c>
      <c r="G877" t="s">
        <v>13</v>
      </c>
      <c r="H877">
        <v>67</v>
      </c>
      <c r="I877" s="7">
        <f t="shared" si="53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1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22</v>
      </c>
      <c r="S877" t="s">
        <v>2034</v>
      </c>
      <c r="T877" t="s">
        <v>2035</v>
      </c>
    </row>
    <row r="878" spans="1:20" ht="31.2" x14ac:dyDescent="0.3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4">
        <f t="shared" si="52"/>
        <v>0.25433734939759034</v>
      </c>
      <c r="G878" t="s">
        <v>13</v>
      </c>
      <c r="H878">
        <v>57</v>
      </c>
      <c r="I878" s="7">
        <f t="shared" si="53"/>
        <v>37.035087719298247</v>
      </c>
      <c r="J878" t="s">
        <v>14</v>
      </c>
      <c r="K878" t="s">
        <v>15</v>
      </c>
      <c r="L878">
        <v>1559970000</v>
      </c>
      <c r="M878">
        <v>1562043600</v>
      </c>
      <c r="N878" s="11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121</v>
      </c>
      <c r="S878" t="s">
        <v>2053</v>
      </c>
      <c r="T878" t="s">
        <v>2054</v>
      </c>
    </row>
    <row r="879" spans="1:20" x14ac:dyDescent="0.3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4">
        <f t="shared" si="52"/>
        <v>0.77400977995110021</v>
      </c>
      <c r="G879" t="s">
        <v>13</v>
      </c>
      <c r="H879">
        <v>1229</v>
      </c>
      <c r="I879" s="7">
        <f t="shared" si="53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1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16</v>
      </c>
      <c r="S879" t="s">
        <v>2032</v>
      </c>
      <c r="T879" t="s">
        <v>2033</v>
      </c>
    </row>
    <row r="880" spans="1:20" x14ac:dyDescent="0.3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4">
        <f t="shared" si="52"/>
        <v>0.37481481481481482</v>
      </c>
      <c r="G880" t="s">
        <v>13</v>
      </c>
      <c r="H880">
        <v>12</v>
      </c>
      <c r="I880" s="7">
        <f t="shared" si="53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11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147</v>
      </c>
      <c r="S880" t="s">
        <v>2034</v>
      </c>
      <c r="T880" t="s">
        <v>2056</v>
      </c>
    </row>
    <row r="881" spans="1:20" x14ac:dyDescent="0.3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4">
        <f t="shared" si="52"/>
        <v>5.4379999999999997</v>
      </c>
      <c r="G881" t="s">
        <v>19</v>
      </c>
      <c r="H881">
        <v>53</v>
      </c>
      <c r="I881" s="7">
        <f t="shared" si="53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1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67</v>
      </c>
      <c r="S881" t="s">
        <v>2046</v>
      </c>
      <c r="T881" t="s">
        <v>2047</v>
      </c>
    </row>
    <row r="882" spans="1:20" ht="31.2" x14ac:dyDescent="0.3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4">
        <f t="shared" si="52"/>
        <v>2.2852189349112426</v>
      </c>
      <c r="G882" t="s">
        <v>19</v>
      </c>
      <c r="H882">
        <v>2414</v>
      </c>
      <c r="I882" s="7">
        <f t="shared" si="53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1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49</v>
      </c>
      <c r="S882" t="s">
        <v>2034</v>
      </c>
      <c r="T882" t="s">
        <v>2042</v>
      </c>
    </row>
    <row r="883" spans="1:20" x14ac:dyDescent="0.3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4">
        <f t="shared" si="52"/>
        <v>0.38948339483394834</v>
      </c>
      <c r="G883" t="s">
        <v>13</v>
      </c>
      <c r="H883">
        <v>452</v>
      </c>
      <c r="I883" s="7">
        <f t="shared" si="53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1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32</v>
      </c>
      <c r="S883" t="s">
        <v>2038</v>
      </c>
      <c r="T883" t="s">
        <v>2039</v>
      </c>
    </row>
    <row r="884" spans="1:20" x14ac:dyDescent="0.3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4">
        <f t="shared" si="52"/>
        <v>3.7</v>
      </c>
      <c r="G884" t="s">
        <v>19</v>
      </c>
      <c r="H884">
        <v>80</v>
      </c>
      <c r="I884" s="7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11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32</v>
      </c>
      <c r="S884" t="s">
        <v>2038</v>
      </c>
      <c r="T884" t="s">
        <v>2039</v>
      </c>
    </row>
    <row r="885" spans="1:20" ht="31.2" x14ac:dyDescent="0.3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4">
        <f t="shared" si="52"/>
        <v>2.3791176470588233</v>
      </c>
      <c r="G885" t="s">
        <v>19</v>
      </c>
      <c r="H885">
        <v>193</v>
      </c>
      <c r="I885" s="7">
        <f t="shared" si="53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1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99</v>
      </c>
      <c r="S885" t="s">
        <v>2040</v>
      </c>
      <c r="T885" t="s">
        <v>2051</v>
      </c>
    </row>
    <row r="886" spans="1:20" x14ac:dyDescent="0.3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4">
        <f t="shared" si="52"/>
        <v>0.64036299765807958</v>
      </c>
      <c r="G886" t="s">
        <v>13</v>
      </c>
      <c r="H886">
        <v>1886</v>
      </c>
      <c r="I886" s="7">
        <f t="shared" si="53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1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32</v>
      </c>
      <c r="S886" t="s">
        <v>2038</v>
      </c>
      <c r="T886" t="s">
        <v>2039</v>
      </c>
    </row>
    <row r="887" spans="1:20" x14ac:dyDescent="0.3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4">
        <f t="shared" si="52"/>
        <v>1.1827777777777777</v>
      </c>
      <c r="G887" t="s">
        <v>19</v>
      </c>
      <c r="H887">
        <v>52</v>
      </c>
      <c r="I887" s="7">
        <f t="shared" si="53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1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32</v>
      </c>
      <c r="S887" t="s">
        <v>2038</v>
      </c>
      <c r="T887" t="s">
        <v>2039</v>
      </c>
    </row>
    <row r="888" spans="1:20" x14ac:dyDescent="0.3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4">
        <f t="shared" si="52"/>
        <v>0.84824037184594958</v>
      </c>
      <c r="G888" t="s">
        <v>13</v>
      </c>
      <c r="H888">
        <v>1825</v>
      </c>
      <c r="I888" s="7">
        <f t="shared" si="53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1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59</v>
      </c>
      <c r="S888" t="s">
        <v>2034</v>
      </c>
      <c r="T888" t="s">
        <v>2044</v>
      </c>
    </row>
    <row r="889" spans="1:20" ht="31.2" x14ac:dyDescent="0.3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4">
        <f t="shared" si="52"/>
        <v>0.29346153846153844</v>
      </c>
      <c r="G889" t="s">
        <v>13</v>
      </c>
      <c r="H889">
        <v>31</v>
      </c>
      <c r="I889" s="7">
        <f t="shared" si="53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1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32</v>
      </c>
      <c r="S889" t="s">
        <v>2038</v>
      </c>
      <c r="T889" t="s">
        <v>2039</v>
      </c>
    </row>
    <row r="890" spans="1:20" ht="31.2" x14ac:dyDescent="0.3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4">
        <f t="shared" si="52"/>
        <v>2.0989655172413793</v>
      </c>
      <c r="G890" t="s">
        <v>19</v>
      </c>
      <c r="H890">
        <v>290</v>
      </c>
      <c r="I890" s="7">
        <f t="shared" si="53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1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32</v>
      </c>
      <c r="S890" t="s">
        <v>2038</v>
      </c>
      <c r="T890" t="s">
        <v>2039</v>
      </c>
    </row>
    <row r="891" spans="1:20" x14ac:dyDescent="0.3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4">
        <f t="shared" si="52"/>
        <v>1.697857142857143</v>
      </c>
      <c r="G891" t="s">
        <v>19</v>
      </c>
      <c r="H891">
        <v>122</v>
      </c>
      <c r="I891" s="7">
        <f t="shared" si="53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1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49</v>
      </c>
      <c r="S891" t="s">
        <v>2034</v>
      </c>
      <c r="T891" t="s">
        <v>2042</v>
      </c>
    </row>
    <row r="892" spans="1:20" x14ac:dyDescent="0.3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4">
        <f t="shared" si="52"/>
        <v>1.1595907738095239</v>
      </c>
      <c r="G892" t="s">
        <v>19</v>
      </c>
      <c r="H892">
        <v>1470</v>
      </c>
      <c r="I892" s="7">
        <f t="shared" si="53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1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59</v>
      </c>
      <c r="S892" t="s">
        <v>2034</v>
      </c>
      <c r="T892" t="s">
        <v>2044</v>
      </c>
    </row>
    <row r="893" spans="1:20" ht="31.2" x14ac:dyDescent="0.3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4">
        <f t="shared" si="52"/>
        <v>2.5859999999999999</v>
      </c>
      <c r="G893" t="s">
        <v>19</v>
      </c>
      <c r="H893">
        <v>165</v>
      </c>
      <c r="I893" s="7">
        <f t="shared" si="53"/>
        <v>47.018181818181816</v>
      </c>
      <c r="J893" t="s">
        <v>14</v>
      </c>
      <c r="K893" t="s">
        <v>15</v>
      </c>
      <c r="L893">
        <v>1322892000</v>
      </c>
      <c r="M893">
        <v>1326693600</v>
      </c>
      <c r="N893" s="11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41</v>
      </c>
      <c r="S893" t="s">
        <v>2040</v>
      </c>
      <c r="T893" t="s">
        <v>2041</v>
      </c>
    </row>
    <row r="894" spans="1:20" x14ac:dyDescent="0.3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4">
        <f t="shared" si="52"/>
        <v>2.3058333333333332</v>
      </c>
      <c r="G894" t="s">
        <v>19</v>
      </c>
      <c r="H894">
        <v>182</v>
      </c>
      <c r="I894" s="7">
        <f t="shared" si="53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1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205</v>
      </c>
      <c r="S894" t="s">
        <v>2046</v>
      </c>
      <c r="T894" t="s">
        <v>2058</v>
      </c>
    </row>
    <row r="895" spans="1:20" x14ac:dyDescent="0.3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4">
        <f t="shared" si="52"/>
        <v>1.2821428571428573</v>
      </c>
      <c r="G895" t="s">
        <v>19</v>
      </c>
      <c r="H895">
        <v>199</v>
      </c>
      <c r="I895" s="7">
        <f t="shared" si="53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11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41</v>
      </c>
      <c r="S895" t="s">
        <v>2040</v>
      </c>
      <c r="T895" t="s">
        <v>2041</v>
      </c>
    </row>
    <row r="896" spans="1:20" x14ac:dyDescent="0.3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4">
        <f t="shared" si="52"/>
        <v>1.8870588235294117</v>
      </c>
      <c r="G896" t="s">
        <v>19</v>
      </c>
      <c r="H896">
        <v>56</v>
      </c>
      <c r="I896" s="7">
        <f t="shared" si="53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11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268</v>
      </c>
      <c r="S896" t="s">
        <v>2040</v>
      </c>
      <c r="T896" t="s">
        <v>2059</v>
      </c>
    </row>
    <row r="897" spans="1:20" ht="31.2" x14ac:dyDescent="0.3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4">
        <f t="shared" si="52"/>
        <v>6.9511889862327911E-2</v>
      </c>
      <c r="G897" t="s">
        <v>13</v>
      </c>
      <c r="H897">
        <v>107</v>
      </c>
      <c r="I897" s="7">
        <f t="shared" si="53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1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32</v>
      </c>
      <c r="S897" t="s">
        <v>2038</v>
      </c>
      <c r="T897" t="s">
        <v>2039</v>
      </c>
    </row>
    <row r="898" spans="1:20" ht="31.2" x14ac:dyDescent="0.3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4">
        <f t="shared" si="52"/>
        <v>7.7443434343434348</v>
      </c>
      <c r="G898" t="s">
        <v>19</v>
      </c>
      <c r="H898">
        <v>1460</v>
      </c>
      <c r="I898" s="7">
        <f t="shared" si="53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11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16</v>
      </c>
      <c r="S898" t="s">
        <v>2032</v>
      </c>
      <c r="T898" t="s">
        <v>2033</v>
      </c>
    </row>
    <row r="899" spans="1:20" x14ac:dyDescent="0.3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13</v>
      </c>
      <c r="H899">
        <v>27</v>
      </c>
      <c r="I899" s="7">
        <f t="shared" ref="I899:I962" si="57">IFERROR(E899/H899,"0")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32</v>
      </c>
      <c r="S899" t="s">
        <v>2038</v>
      </c>
      <c r="T899" t="s">
        <v>2039</v>
      </c>
    </row>
    <row r="900" spans="1:20" x14ac:dyDescent="0.3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4">
        <f t="shared" si="56"/>
        <v>0.52479620323841425</v>
      </c>
      <c r="G900" t="s">
        <v>13</v>
      </c>
      <c r="H900">
        <v>1221</v>
      </c>
      <c r="I900" s="7">
        <f t="shared" si="57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1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41</v>
      </c>
      <c r="S900" t="s">
        <v>2040</v>
      </c>
      <c r="T900" t="s">
        <v>2041</v>
      </c>
    </row>
    <row r="901" spans="1:20" x14ac:dyDescent="0.3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4">
        <f t="shared" si="56"/>
        <v>4.0709677419354842</v>
      </c>
      <c r="G901" t="s">
        <v>19</v>
      </c>
      <c r="H901">
        <v>123</v>
      </c>
      <c r="I901" s="7">
        <f t="shared" si="57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11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158</v>
      </c>
      <c r="S901" t="s">
        <v>2034</v>
      </c>
      <c r="T901" t="s">
        <v>2057</v>
      </c>
    </row>
    <row r="902" spans="1:20" x14ac:dyDescent="0.3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4">
        <f t="shared" si="56"/>
        <v>0.02</v>
      </c>
      <c r="G902" t="s">
        <v>13</v>
      </c>
      <c r="H902">
        <v>1</v>
      </c>
      <c r="I902" s="7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11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27</v>
      </c>
      <c r="S902" t="s">
        <v>2036</v>
      </c>
      <c r="T902" t="s">
        <v>2037</v>
      </c>
    </row>
    <row r="903" spans="1:20" x14ac:dyDescent="0.3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4">
        <f t="shared" si="56"/>
        <v>1.5617857142857143</v>
      </c>
      <c r="G903" t="s">
        <v>19</v>
      </c>
      <c r="H903">
        <v>159</v>
      </c>
      <c r="I903" s="7">
        <f t="shared" si="57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1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22</v>
      </c>
      <c r="S903" t="s">
        <v>2034</v>
      </c>
      <c r="T903" t="s">
        <v>2035</v>
      </c>
    </row>
    <row r="904" spans="1:20" x14ac:dyDescent="0.3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4">
        <f t="shared" si="56"/>
        <v>2.5242857142857145</v>
      </c>
      <c r="G904" t="s">
        <v>19</v>
      </c>
      <c r="H904">
        <v>110</v>
      </c>
      <c r="I904" s="7">
        <f t="shared" si="57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1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27</v>
      </c>
      <c r="S904" t="s">
        <v>2036</v>
      </c>
      <c r="T904" t="s">
        <v>2037</v>
      </c>
    </row>
    <row r="905" spans="1:20" ht="31.2" x14ac:dyDescent="0.3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4">
        <f t="shared" si="56"/>
        <v>1.729268292682927E-2</v>
      </c>
      <c r="G905" t="s">
        <v>46</v>
      </c>
      <c r="H905">
        <v>14</v>
      </c>
      <c r="I905" s="7">
        <f t="shared" si="57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1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67</v>
      </c>
      <c r="S905" t="s">
        <v>2046</v>
      </c>
      <c r="T905" t="s">
        <v>2047</v>
      </c>
    </row>
    <row r="906" spans="1:20" x14ac:dyDescent="0.3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4">
        <f t="shared" si="56"/>
        <v>0.12230769230769231</v>
      </c>
      <c r="G906" t="s">
        <v>13</v>
      </c>
      <c r="H906">
        <v>16</v>
      </c>
      <c r="I906" s="7">
        <f t="shared" si="57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1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132</v>
      </c>
      <c r="S906" t="s">
        <v>2046</v>
      </c>
      <c r="T906" t="s">
        <v>2055</v>
      </c>
    </row>
    <row r="907" spans="1:20" x14ac:dyDescent="0.3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4">
        <f t="shared" si="56"/>
        <v>1.6398734177215191</v>
      </c>
      <c r="G907" t="s">
        <v>19</v>
      </c>
      <c r="H907">
        <v>236</v>
      </c>
      <c r="I907" s="7">
        <f t="shared" si="57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1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32</v>
      </c>
      <c r="S907" t="s">
        <v>2038</v>
      </c>
      <c r="T907" t="s">
        <v>2039</v>
      </c>
    </row>
    <row r="908" spans="1:20" ht="31.2" x14ac:dyDescent="0.3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4">
        <f t="shared" si="56"/>
        <v>1.6298181818181818</v>
      </c>
      <c r="G908" t="s">
        <v>19</v>
      </c>
      <c r="H908">
        <v>191</v>
      </c>
      <c r="I908" s="7">
        <f t="shared" si="57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1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41</v>
      </c>
      <c r="S908" t="s">
        <v>2040</v>
      </c>
      <c r="T908" t="s">
        <v>2041</v>
      </c>
    </row>
    <row r="909" spans="1:20" x14ac:dyDescent="0.3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4">
        <f t="shared" si="56"/>
        <v>0.20252747252747252</v>
      </c>
      <c r="G909" t="s">
        <v>13</v>
      </c>
      <c r="H909">
        <v>41</v>
      </c>
      <c r="I909" s="7">
        <f t="shared" si="57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1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32</v>
      </c>
      <c r="S909" t="s">
        <v>2038</v>
      </c>
      <c r="T909" t="s">
        <v>2039</v>
      </c>
    </row>
    <row r="910" spans="1:20" x14ac:dyDescent="0.3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4">
        <f t="shared" si="56"/>
        <v>3.1924083769633507</v>
      </c>
      <c r="G910" t="s">
        <v>19</v>
      </c>
      <c r="H910">
        <v>3934</v>
      </c>
      <c r="I910" s="7">
        <f t="shared" si="57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1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88</v>
      </c>
      <c r="S910" t="s">
        <v>2049</v>
      </c>
      <c r="T910" t="s">
        <v>2050</v>
      </c>
    </row>
    <row r="911" spans="1:20" x14ac:dyDescent="0.3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4">
        <f t="shared" si="56"/>
        <v>4.7894444444444444</v>
      </c>
      <c r="G911" t="s">
        <v>19</v>
      </c>
      <c r="H911">
        <v>80</v>
      </c>
      <c r="I911" s="7">
        <f t="shared" si="57"/>
        <v>107.7625</v>
      </c>
      <c r="J911" t="s">
        <v>14</v>
      </c>
      <c r="K911" t="s">
        <v>15</v>
      </c>
      <c r="L911">
        <v>1528088400</v>
      </c>
      <c r="M911">
        <v>1530421200</v>
      </c>
      <c r="N911" s="11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32</v>
      </c>
      <c r="S911" t="s">
        <v>2038</v>
      </c>
      <c r="T911" t="s">
        <v>2039</v>
      </c>
    </row>
    <row r="912" spans="1:20" x14ac:dyDescent="0.3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4">
        <f t="shared" si="56"/>
        <v>0.19556634304207121</v>
      </c>
      <c r="G912" t="s">
        <v>73</v>
      </c>
      <c r="H912">
        <v>296</v>
      </c>
      <c r="I912" s="7">
        <f t="shared" si="57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1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32</v>
      </c>
      <c r="S912" t="s">
        <v>2038</v>
      </c>
      <c r="T912" t="s">
        <v>2039</v>
      </c>
    </row>
    <row r="913" spans="1:20" x14ac:dyDescent="0.3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4">
        <f t="shared" si="56"/>
        <v>1.9894827586206896</v>
      </c>
      <c r="G913" t="s">
        <v>19</v>
      </c>
      <c r="H913">
        <v>462</v>
      </c>
      <c r="I913" s="7">
        <f t="shared" si="57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1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27</v>
      </c>
      <c r="S913" t="s">
        <v>2036</v>
      </c>
      <c r="T913" t="s">
        <v>2037</v>
      </c>
    </row>
    <row r="914" spans="1:20" x14ac:dyDescent="0.3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4">
        <f t="shared" si="56"/>
        <v>7.95</v>
      </c>
      <c r="G914" t="s">
        <v>19</v>
      </c>
      <c r="H914">
        <v>179</v>
      </c>
      <c r="I914" s="7">
        <f t="shared" si="57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1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52</v>
      </c>
      <c r="S914" t="s">
        <v>2040</v>
      </c>
      <c r="T914" t="s">
        <v>2043</v>
      </c>
    </row>
    <row r="915" spans="1:20" x14ac:dyDescent="0.3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4">
        <f t="shared" si="56"/>
        <v>0.50621082621082625</v>
      </c>
      <c r="G915" t="s">
        <v>13</v>
      </c>
      <c r="H915">
        <v>523</v>
      </c>
      <c r="I915" s="7">
        <f t="shared" si="57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11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52</v>
      </c>
      <c r="S915" t="s">
        <v>2040</v>
      </c>
      <c r="T915" t="s">
        <v>2043</v>
      </c>
    </row>
    <row r="916" spans="1:20" x14ac:dyDescent="0.3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4">
        <f t="shared" si="56"/>
        <v>0.57437499999999997</v>
      </c>
      <c r="G916" t="s">
        <v>13</v>
      </c>
      <c r="H916">
        <v>141</v>
      </c>
      <c r="I916" s="7">
        <f t="shared" si="57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11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32</v>
      </c>
      <c r="S916" t="s">
        <v>2038</v>
      </c>
      <c r="T916" t="s">
        <v>2039</v>
      </c>
    </row>
    <row r="917" spans="1:20" ht="31.2" x14ac:dyDescent="0.3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4">
        <f t="shared" si="56"/>
        <v>1.5562827640984909</v>
      </c>
      <c r="G917" t="s">
        <v>19</v>
      </c>
      <c r="H917">
        <v>1866</v>
      </c>
      <c r="I917" s="7">
        <f t="shared" si="57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11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268</v>
      </c>
      <c r="S917" t="s">
        <v>2040</v>
      </c>
      <c r="T917" t="s">
        <v>2059</v>
      </c>
    </row>
    <row r="918" spans="1:20" ht="31.2" x14ac:dyDescent="0.3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4">
        <f t="shared" si="56"/>
        <v>0.36297297297297298</v>
      </c>
      <c r="G918" t="s">
        <v>13</v>
      </c>
      <c r="H918">
        <v>52</v>
      </c>
      <c r="I918" s="7">
        <f t="shared" si="57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1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121</v>
      </c>
      <c r="S918" t="s">
        <v>2053</v>
      </c>
      <c r="T918" t="s">
        <v>2054</v>
      </c>
    </row>
    <row r="919" spans="1:20" x14ac:dyDescent="0.3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4">
        <f t="shared" si="56"/>
        <v>0.58250000000000002</v>
      </c>
      <c r="G919" t="s">
        <v>46</v>
      </c>
      <c r="H919">
        <v>27</v>
      </c>
      <c r="I919" s="7">
        <f t="shared" si="57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11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99</v>
      </c>
      <c r="S919" t="s">
        <v>2040</v>
      </c>
      <c r="T919" t="s">
        <v>2051</v>
      </c>
    </row>
    <row r="920" spans="1:20" x14ac:dyDescent="0.3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4">
        <f t="shared" si="56"/>
        <v>2.3739473684210526</v>
      </c>
      <c r="G920" t="s">
        <v>19</v>
      </c>
      <c r="H920">
        <v>156</v>
      </c>
      <c r="I920" s="7">
        <f t="shared" si="57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11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132</v>
      </c>
      <c r="S920" t="s">
        <v>2046</v>
      </c>
      <c r="T920" t="s">
        <v>2055</v>
      </c>
    </row>
    <row r="921" spans="1:20" x14ac:dyDescent="0.3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4">
        <f t="shared" si="56"/>
        <v>0.58750000000000002</v>
      </c>
      <c r="G921" t="s">
        <v>13</v>
      </c>
      <c r="H921">
        <v>225</v>
      </c>
      <c r="I921" s="7">
        <f t="shared" si="57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11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32</v>
      </c>
      <c r="S921" t="s">
        <v>2038</v>
      </c>
      <c r="T921" t="s">
        <v>2039</v>
      </c>
    </row>
    <row r="922" spans="1:20" x14ac:dyDescent="0.3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4">
        <f t="shared" si="56"/>
        <v>1.8256603773584905</v>
      </c>
      <c r="G922" t="s">
        <v>19</v>
      </c>
      <c r="H922">
        <v>255</v>
      </c>
      <c r="I922" s="7">
        <f t="shared" si="57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1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70</v>
      </c>
      <c r="S922" t="s">
        <v>2040</v>
      </c>
      <c r="T922" t="s">
        <v>2048</v>
      </c>
    </row>
    <row r="923" spans="1:20" x14ac:dyDescent="0.3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4">
        <f t="shared" si="56"/>
        <v>7.5436408977556111E-3</v>
      </c>
      <c r="G923" t="s">
        <v>13</v>
      </c>
      <c r="H923">
        <v>38</v>
      </c>
      <c r="I923" s="7">
        <f t="shared" si="57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1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27</v>
      </c>
      <c r="S923" t="s">
        <v>2036</v>
      </c>
      <c r="T923" t="s">
        <v>2037</v>
      </c>
    </row>
    <row r="924" spans="1:20" x14ac:dyDescent="0.3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4">
        <f t="shared" si="56"/>
        <v>1.7595330739299611</v>
      </c>
      <c r="G924" t="s">
        <v>19</v>
      </c>
      <c r="H924">
        <v>2261</v>
      </c>
      <c r="I924" s="7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11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318</v>
      </c>
      <c r="S924" t="s">
        <v>2034</v>
      </c>
      <c r="T924" t="s">
        <v>2061</v>
      </c>
    </row>
    <row r="925" spans="1:20" x14ac:dyDescent="0.3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4">
        <f t="shared" si="56"/>
        <v>2.3788235294117648</v>
      </c>
      <c r="G925" t="s">
        <v>19</v>
      </c>
      <c r="H925">
        <v>40</v>
      </c>
      <c r="I925" s="7">
        <f t="shared" si="57"/>
        <v>101.1</v>
      </c>
      <c r="J925" t="s">
        <v>20</v>
      </c>
      <c r="K925" t="s">
        <v>21</v>
      </c>
      <c r="L925">
        <v>1279083600</v>
      </c>
      <c r="M925">
        <v>1279170000</v>
      </c>
      <c r="N925" s="11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32</v>
      </c>
      <c r="S925" t="s">
        <v>2038</v>
      </c>
      <c r="T925" t="s">
        <v>2039</v>
      </c>
    </row>
    <row r="926" spans="1:20" x14ac:dyDescent="0.3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4">
        <f t="shared" si="56"/>
        <v>4.8805076142131982</v>
      </c>
      <c r="G926" t="s">
        <v>19</v>
      </c>
      <c r="H926">
        <v>2289</v>
      </c>
      <c r="I926" s="7">
        <f t="shared" si="57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11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32</v>
      </c>
      <c r="S926" t="s">
        <v>2038</v>
      </c>
      <c r="T926" t="s">
        <v>2039</v>
      </c>
    </row>
    <row r="927" spans="1:20" ht="31.2" x14ac:dyDescent="0.3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4">
        <f t="shared" si="56"/>
        <v>2.2406666666666668</v>
      </c>
      <c r="G927" t="s">
        <v>19</v>
      </c>
      <c r="H927">
        <v>65</v>
      </c>
      <c r="I927" s="7">
        <f t="shared" si="57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1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32</v>
      </c>
      <c r="S927" t="s">
        <v>2038</v>
      </c>
      <c r="T927" t="s">
        <v>2039</v>
      </c>
    </row>
    <row r="928" spans="1:20" x14ac:dyDescent="0.3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4">
        <f t="shared" si="56"/>
        <v>0.18126436781609195</v>
      </c>
      <c r="G928" t="s">
        <v>13</v>
      </c>
      <c r="H928">
        <v>15</v>
      </c>
      <c r="I928" s="7">
        <f t="shared" si="57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1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16</v>
      </c>
      <c r="S928" t="s">
        <v>2032</v>
      </c>
      <c r="T928" t="s">
        <v>2033</v>
      </c>
    </row>
    <row r="929" spans="1:20" x14ac:dyDescent="0.3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4">
        <f t="shared" si="56"/>
        <v>0.45847222222222223</v>
      </c>
      <c r="G929" t="s">
        <v>13</v>
      </c>
      <c r="H929">
        <v>37</v>
      </c>
      <c r="I929" s="7">
        <f t="shared" si="57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1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32</v>
      </c>
      <c r="S929" t="s">
        <v>2038</v>
      </c>
      <c r="T929" t="s">
        <v>2039</v>
      </c>
    </row>
    <row r="930" spans="1:20" x14ac:dyDescent="0.3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4">
        <f t="shared" si="56"/>
        <v>1.1731541218637993</v>
      </c>
      <c r="G930" t="s">
        <v>19</v>
      </c>
      <c r="H930">
        <v>3777</v>
      </c>
      <c r="I930" s="7">
        <f t="shared" si="57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11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27</v>
      </c>
      <c r="S930" t="s">
        <v>2036</v>
      </c>
      <c r="T930" t="s">
        <v>2037</v>
      </c>
    </row>
    <row r="931" spans="1:20" x14ac:dyDescent="0.3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4">
        <f t="shared" si="56"/>
        <v>2.173090909090909</v>
      </c>
      <c r="G931" t="s">
        <v>19</v>
      </c>
      <c r="H931">
        <v>184</v>
      </c>
      <c r="I931" s="7">
        <f t="shared" si="57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11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32</v>
      </c>
      <c r="S931" t="s">
        <v>2038</v>
      </c>
      <c r="T931" t="s">
        <v>2039</v>
      </c>
    </row>
    <row r="932" spans="1:20" x14ac:dyDescent="0.3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4">
        <f t="shared" si="56"/>
        <v>1.1228571428571428</v>
      </c>
      <c r="G932" t="s">
        <v>19</v>
      </c>
      <c r="H932">
        <v>85</v>
      </c>
      <c r="I932" s="7">
        <f t="shared" si="57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1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32</v>
      </c>
      <c r="S932" t="s">
        <v>2038</v>
      </c>
      <c r="T932" t="s">
        <v>2039</v>
      </c>
    </row>
    <row r="933" spans="1:20" x14ac:dyDescent="0.3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4">
        <f t="shared" si="56"/>
        <v>0.72518987341772156</v>
      </c>
      <c r="G933" t="s">
        <v>13</v>
      </c>
      <c r="H933">
        <v>112</v>
      </c>
      <c r="I933" s="7">
        <f t="shared" si="57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1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32</v>
      </c>
      <c r="S933" t="s">
        <v>2038</v>
      </c>
      <c r="T933" t="s">
        <v>2039</v>
      </c>
    </row>
    <row r="934" spans="1:20" x14ac:dyDescent="0.3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4">
        <f t="shared" si="56"/>
        <v>2.1230434782608696</v>
      </c>
      <c r="G934" t="s">
        <v>19</v>
      </c>
      <c r="H934">
        <v>144</v>
      </c>
      <c r="I934" s="7">
        <f t="shared" si="57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1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22</v>
      </c>
      <c r="S934" t="s">
        <v>2034</v>
      </c>
      <c r="T934" t="s">
        <v>2035</v>
      </c>
    </row>
    <row r="935" spans="1:20" x14ac:dyDescent="0.3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4">
        <f t="shared" si="56"/>
        <v>2.3974657534246577</v>
      </c>
      <c r="G935" t="s">
        <v>19</v>
      </c>
      <c r="H935">
        <v>1902</v>
      </c>
      <c r="I935" s="7">
        <f t="shared" si="57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1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32</v>
      </c>
      <c r="S935" t="s">
        <v>2038</v>
      </c>
      <c r="T935" t="s">
        <v>2039</v>
      </c>
    </row>
    <row r="936" spans="1:20" x14ac:dyDescent="0.3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4">
        <f t="shared" si="56"/>
        <v>1.8193548387096774</v>
      </c>
      <c r="G936" t="s">
        <v>19</v>
      </c>
      <c r="H936">
        <v>105</v>
      </c>
      <c r="I936" s="7">
        <f t="shared" si="57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1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32</v>
      </c>
      <c r="S936" t="s">
        <v>2038</v>
      </c>
      <c r="T936" t="s">
        <v>2039</v>
      </c>
    </row>
    <row r="937" spans="1:20" ht="31.2" x14ac:dyDescent="0.3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4">
        <f t="shared" si="56"/>
        <v>1.6413114754098361</v>
      </c>
      <c r="G937" t="s">
        <v>19</v>
      </c>
      <c r="H937">
        <v>132</v>
      </c>
      <c r="I937" s="7">
        <f t="shared" si="57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1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32</v>
      </c>
      <c r="S937" t="s">
        <v>2038</v>
      </c>
      <c r="T937" t="s">
        <v>2039</v>
      </c>
    </row>
    <row r="938" spans="1:20" x14ac:dyDescent="0.3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4">
        <f t="shared" si="56"/>
        <v>1.6375968992248063E-2</v>
      </c>
      <c r="G938" t="s">
        <v>13</v>
      </c>
      <c r="H938">
        <v>21</v>
      </c>
      <c r="I938" s="7">
        <f t="shared" si="57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1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32</v>
      </c>
      <c r="S938" t="s">
        <v>2038</v>
      </c>
      <c r="T938" t="s">
        <v>2039</v>
      </c>
    </row>
    <row r="939" spans="1:20" x14ac:dyDescent="0.3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4">
        <f t="shared" si="56"/>
        <v>0.49643859649122807</v>
      </c>
      <c r="G939" t="s">
        <v>73</v>
      </c>
      <c r="H939">
        <v>976</v>
      </c>
      <c r="I939" s="7">
        <f t="shared" si="57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1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41</v>
      </c>
      <c r="S939" t="s">
        <v>2040</v>
      </c>
      <c r="T939" t="s">
        <v>2041</v>
      </c>
    </row>
    <row r="940" spans="1:20" x14ac:dyDescent="0.3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4">
        <f t="shared" si="56"/>
        <v>1.0970652173913042</v>
      </c>
      <c r="G940" t="s">
        <v>19</v>
      </c>
      <c r="H940">
        <v>96</v>
      </c>
      <c r="I940" s="7">
        <f t="shared" si="57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1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118</v>
      </c>
      <c r="S940" t="s">
        <v>2046</v>
      </c>
      <c r="T940" t="s">
        <v>2052</v>
      </c>
    </row>
    <row r="941" spans="1:20" ht="31.2" x14ac:dyDescent="0.3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4">
        <f t="shared" si="56"/>
        <v>0.49217948717948717</v>
      </c>
      <c r="G941" t="s">
        <v>13</v>
      </c>
      <c r="H941">
        <v>67</v>
      </c>
      <c r="I941" s="7">
        <f t="shared" si="57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1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88</v>
      </c>
      <c r="S941" t="s">
        <v>2049</v>
      </c>
      <c r="T941" t="s">
        <v>2050</v>
      </c>
    </row>
    <row r="942" spans="1:20" x14ac:dyDescent="0.3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4">
        <f t="shared" si="56"/>
        <v>0.62232323232323228</v>
      </c>
      <c r="G942" t="s">
        <v>46</v>
      </c>
      <c r="H942">
        <v>66</v>
      </c>
      <c r="I942" s="7">
        <f t="shared" si="57"/>
        <v>93.348484848484844</v>
      </c>
      <c r="J942" t="s">
        <v>14</v>
      </c>
      <c r="K942" t="s">
        <v>15</v>
      </c>
      <c r="L942">
        <v>1354341600</v>
      </c>
      <c r="M942">
        <v>1356242400</v>
      </c>
      <c r="N942" s="11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27</v>
      </c>
      <c r="S942" t="s">
        <v>2036</v>
      </c>
      <c r="T942" t="s">
        <v>2037</v>
      </c>
    </row>
    <row r="943" spans="1:20" x14ac:dyDescent="0.3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4">
        <f t="shared" si="56"/>
        <v>0.1305813953488372</v>
      </c>
      <c r="G943" t="s">
        <v>13</v>
      </c>
      <c r="H943">
        <v>78</v>
      </c>
      <c r="I943" s="7">
        <f t="shared" si="57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1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32</v>
      </c>
      <c r="S943" t="s">
        <v>2038</v>
      </c>
      <c r="T943" t="s">
        <v>2039</v>
      </c>
    </row>
    <row r="944" spans="1:20" x14ac:dyDescent="0.3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4">
        <f t="shared" si="56"/>
        <v>0.64635416666666667</v>
      </c>
      <c r="G944" t="s">
        <v>13</v>
      </c>
      <c r="H944">
        <v>67</v>
      </c>
      <c r="I944" s="7">
        <f t="shared" si="57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11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32</v>
      </c>
      <c r="S944" t="s">
        <v>2038</v>
      </c>
      <c r="T944" t="s">
        <v>2039</v>
      </c>
    </row>
    <row r="945" spans="1:20" x14ac:dyDescent="0.3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4">
        <f t="shared" si="56"/>
        <v>1.5958666666666668</v>
      </c>
      <c r="G945" t="s">
        <v>19</v>
      </c>
      <c r="H945">
        <v>114</v>
      </c>
      <c r="I945" s="7">
        <f t="shared" si="57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1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16</v>
      </c>
      <c r="S945" t="s">
        <v>2032</v>
      </c>
      <c r="T945" t="s">
        <v>2033</v>
      </c>
    </row>
    <row r="946" spans="1:20" x14ac:dyDescent="0.3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4">
        <f t="shared" si="56"/>
        <v>0.81420000000000003</v>
      </c>
      <c r="G946" t="s">
        <v>13</v>
      </c>
      <c r="H946">
        <v>263</v>
      </c>
      <c r="I946" s="7">
        <f t="shared" si="57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11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121</v>
      </c>
      <c r="S946" t="s">
        <v>2053</v>
      </c>
      <c r="T946" t="s">
        <v>2054</v>
      </c>
    </row>
    <row r="947" spans="1:20" x14ac:dyDescent="0.3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4">
        <f t="shared" si="56"/>
        <v>0.32444767441860467</v>
      </c>
      <c r="G947" t="s">
        <v>13</v>
      </c>
      <c r="H947">
        <v>1691</v>
      </c>
      <c r="I947" s="7">
        <f t="shared" si="57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1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121</v>
      </c>
      <c r="S947" t="s">
        <v>2053</v>
      </c>
      <c r="T947" t="s">
        <v>2054</v>
      </c>
    </row>
    <row r="948" spans="1:20" ht="31.2" x14ac:dyDescent="0.3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4">
        <f t="shared" si="56"/>
        <v>9.9141184124918666E-2</v>
      </c>
      <c r="G948" t="s">
        <v>13</v>
      </c>
      <c r="H948">
        <v>181</v>
      </c>
      <c r="I948" s="7">
        <f t="shared" si="57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1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32</v>
      </c>
      <c r="S948" t="s">
        <v>2038</v>
      </c>
      <c r="T948" t="s">
        <v>2039</v>
      </c>
    </row>
    <row r="949" spans="1:20" x14ac:dyDescent="0.3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4">
        <f t="shared" si="56"/>
        <v>0.26694444444444443</v>
      </c>
      <c r="G949" t="s">
        <v>13</v>
      </c>
      <c r="H949">
        <v>13</v>
      </c>
      <c r="I949" s="7">
        <f t="shared" si="57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1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32</v>
      </c>
      <c r="S949" t="s">
        <v>2038</v>
      </c>
      <c r="T949" t="s">
        <v>2039</v>
      </c>
    </row>
    <row r="950" spans="1:20" x14ac:dyDescent="0.3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4">
        <f t="shared" si="56"/>
        <v>0.62957446808510642</v>
      </c>
      <c r="G950" t="s">
        <v>73</v>
      </c>
      <c r="H950">
        <v>160</v>
      </c>
      <c r="I950" s="7">
        <f t="shared" si="57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1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41</v>
      </c>
      <c r="S950" t="s">
        <v>2040</v>
      </c>
      <c r="T950" t="s">
        <v>2041</v>
      </c>
    </row>
    <row r="951" spans="1:20" ht="31.2" x14ac:dyDescent="0.3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4">
        <f t="shared" si="56"/>
        <v>1.6135593220338984</v>
      </c>
      <c r="G951" t="s">
        <v>19</v>
      </c>
      <c r="H951">
        <v>203</v>
      </c>
      <c r="I951" s="7">
        <f t="shared" si="57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1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27</v>
      </c>
      <c r="S951" t="s">
        <v>2036</v>
      </c>
      <c r="T951" t="s">
        <v>2037</v>
      </c>
    </row>
    <row r="952" spans="1:20" ht="31.2" x14ac:dyDescent="0.3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4">
        <f t="shared" si="56"/>
        <v>0.05</v>
      </c>
      <c r="G952" t="s">
        <v>13</v>
      </c>
      <c r="H952">
        <v>1</v>
      </c>
      <c r="I952" s="7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11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32</v>
      </c>
      <c r="S952" t="s">
        <v>2038</v>
      </c>
      <c r="T952" t="s">
        <v>2039</v>
      </c>
    </row>
    <row r="953" spans="1:20" x14ac:dyDescent="0.3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4">
        <f t="shared" si="56"/>
        <v>10.969379310344827</v>
      </c>
      <c r="G953" t="s">
        <v>19</v>
      </c>
      <c r="H953">
        <v>1559</v>
      </c>
      <c r="I953" s="7">
        <f t="shared" si="57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1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22</v>
      </c>
      <c r="S953" t="s">
        <v>2034</v>
      </c>
      <c r="T953" t="s">
        <v>2035</v>
      </c>
    </row>
    <row r="954" spans="1:20" x14ac:dyDescent="0.3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4">
        <f t="shared" si="56"/>
        <v>0.70094158075601376</v>
      </c>
      <c r="G954" t="s">
        <v>73</v>
      </c>
      <c r="H954">
        <v>2266</v>
      </c>
      <c r="I954" s="7">
        <f t="shared" si="57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1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41</v>
      </c>
      <c r="S954" t="s">
        <v>2040</v>
      </c>
      <c r="T954" t="s">
        <v>2041</v>
      </c>
    </row>
    <row r="955" spans="1:20" ht="31.2" x14ac:dyDescent="0.3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4">
        <f t="shared" si="56"/>
        <v>0.6</v>
      </c>
      <c r="G955" t="s">
        <v>13</v>
      </c>
      <c r="H955">
        <v>21</v>
      </c>
      <c r="I955" s="7">
        <f t="shared" si="57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1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473</v>
      </c>
      <c r="S955" t="s">
        <v>2040</v>
      </c>
      <c r="T955" t="s">
        <v>2062</v>
      </c>
    </row>
    <row r="956" spans="1:20" x14ac:dyDescent="0.3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4">
        <f t="shared" si="56"/>
        <v>3.6709859154929578</v>
      </c>
      <c r="G956" t="s">
        <v>19</v>
      </c>
      <c r="H956">
        <v>1548</v>
      </c>
      <c r="I956" s="7">
        <f t="shared" si="57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11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27</v>
      </c>
      <c r="S956" t="s">
        <v>2036</v>
      </c>
      <c r="T956" t="s">
        <v>2037</v>
      </c>
    </row>
    <row r="957" spans="1:20" ht="31.2" x14ac:dyDescent="0.3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4">
        <f t="shared" si="56"/>
        <v>11.09</v>
      </c>
      <c r="G957" t="s">
        <v>19</v>
      </c>
      <c r="H957">
        <v>80</v>
      </c>
      <c r="I957" s="7">
        <f t="shared" si="57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1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32</v>
      </c>
      <c r="S957" t="s">
        <v>2038</v>
      </c>
      <c r="T957" t="s">
        <v>2039</v>
      </c>
    </row>
    <row r="958" spans="1:20" x14ac:dyDescent="0.3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4">
        <f t="shared" si="56"/>
        <v>0.19028784648187633</v>
      </c>
      <c r="G958" t="s">
        <v>13</v>
      </c>
      <c r="H958">
        <v>830</v>
      </c>
      <c r="I958" s="7">
        <f t="shared" si="57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1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473</v>
      </c>
      <c r="S958" t="s">
        <v>2040</v>
      </c>
      <c r="T958" t="s">
        <v>2062</v>
      </c>
    </row>
    <row r="959" spans="1:20" x14ac:dyDescent="0.3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4">
        <f t="shared" si="56"/>
        <v>1.2687755102040816</v>
      </c>
      <c r="G959" t="s">
        <v>19</v>
      </c>
      <c r="H959">
        <v>131</v>
      </c>
      <c r="I959" s="7">
        <f t="shared" si="57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1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32</v>
      </c>
      <c r="S959" t="s">
        <v>2038</v>
      </c>
      <c r="T959" t="s">
        <v>2039</v>
      </c>
    </row>
    <row r="960" spans="1:20" ht="31.2" x14ac:dyDescent="0.3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4">
        <f t="shared" si="56"/>
        <v>7.3463636363636367</v>
      </c>
      <c r="G960" t="s">
        <v>19</v>
      </c>
      <c r="H960">
        <v>112</v>
      </c>
      <c r="I960" s="7">
        <f t="shared" si="57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1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70</v>
      </c>
      <c r="S960" t="s">
        <v>2040</v>
      </c>
      <c r="T960" t="s">
        <v>2048</v>
      </c>
    </row>
    <row r="961" spans="1:20" x14ac:dyDescent="0.3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4">
        <f t="shared" si="56"/>
        <v>4.5731034482758622E-2</v>
      </c>
      <c r="G961" t="s">
        <v>13</v>
      </c>
      <c r="H961">
        <v>130</v>
      </c>
      <c r="I961" s="7">
        <f t="shared" si="57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1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205</v>
      </c>
      <c r="S961" t="s">
        <v>2046</v>
      </c>
      <c r="T961" t="s">
        <v>2058</v>
      </c>
    </row>
    <row r="962" spans="1:20" x14ac:dyDescent="0.3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4">
        <f t="shared" si="56"/>
        <v>0.85054545454545449</v>
      </c>
      <c r="G962" t="s">
        <v>13</v>
      </c>
      <c r="H962">
        <v>55</v>
      </c>
      <c r="I962" s="7">
        <f t="shared" si="57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1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27</v>
      </c>
      <c r="S962" t="s">
        <v>2036</v>
      </c>
      <c r="T962" t="s">
        <v>2037</v>
      </c>
    </row>
    <row r="963" spans="1:20" ht="31.2" x14ac:dyDescent="0.3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19</v>
      </c>
      <c r="H963">
        <v>155</v>
      </c>
      <c r="I963" s="7">
        <f t="shared" ref="I963:I1001" si="61">IFERROR(E963/H963,"0")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205</v>
      </c>
      <c r="S963" t="s">
        <v>2046</v>
      </c>
      <c r="T963" t="s">
        <v>2058</v>
      </c>
    </row>
    <row r="964" spans="1:20" x14ac:dyDescent="0.3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4">
        <f t="shared" si="60"/>
        <v>2.9602777777777778</v>
      </c>
      <c r="G964" t="s">
        <v>19</v>
      </c>
      <c r="H964">
        <v>266</v>
      </c>
      <c r="I964" s="7">
        <f t="shared" si="61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1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16</v>
      </c>
      <c r="S964" t="s">
        <v>2032</v>
      </c>
      <c r="T964" t="s">
        <v>2033</v>
      </c>
    </row>
    <row r="965" spans="1:20" x14ac:dyDescent="0.3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4">
        <f t="shared" si="60"/>
        <v>0.84694915254237291</v>
      </c>
      <c r="G965" t="s">
        <v>13</v>
      </c>
      <c r="H965">
        <v>114</v>
      </c>
      <c r="I965" s="7">
        <f t="shared" si="61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11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121</v>
      </c>
      <c r="S965" t="s">
        <v>2053</v>
      </c>
      <c r="T965" t="s">
        <v>2054</v>
      </c>
    </row>
    <row r="966" spans="1:20" x14ac:dyDescent="0.3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4">
        <f t="shared" si="60"/>
        <v>3.5578378378378379</v>
      </c>
      <c r="G966" t="s">
        <v>19</v>
      </c>
      <c r="H966">
        <v>155</v>
      </c>
      <c r="I966" s="7">
        <f t="shared" si="61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1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32</v>
      </c>
      <c r="S966" t="s">
        <v>2038</v>
      </c>
      <c r="T966" t="s">
        <v>2039</v>
      </c>
    </row>
    <row r="967" spans="1:20" x14ac:dyDescent="0.3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4">
        <f t="shared" si="60"/>
        <v>3.8640909090909092</v>
      </c>
      <c r="G967" t="s">
        <v>19</v>
      </c>
      <c r="H967">
        <v>207</v>
      </c>
      <c r="I967" s="7">
        <f t="shared" si="61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11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22</v>
      </c>
      <c r="S967" t="s">
        <v>2034</v>
      </c>
      <c r="T967" t="s">
        <v>2035</v>
      </c>
    </row>
    <row r="968" spans="1:20" x14ac:dyDescent="0.3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4">
        <f t="shared" si="60"/>
        <v>7.9223529411764702</v>
      </c>
      <c r="G968" t="s">
        <v>19</v>
      </c>
      <c r="H968">
        <v>245</v>
      </c>
      <c r="I968" s="7">
        <f t="shared" si="61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1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32</v>
      </c>
      <c r="S968" t="s">
        <v>2038</v>
      </c>
      <c r="T968" t="s">
        <v>2039</v>
      </c>
    </row>
    <row r="969" spans="1:20" x14ac:dyDescent="0.3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4">
        <f t="shared" si="60"/>
        <v>1.3703393665158372</v>
      </c>
      <c r="G969" t="s">
        <v>19</v>
      </c>
      <c r="H969">
        <v>1573</v>
      </c>
      <c r="I969" s="7">
        <f t="shared" si="61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1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318</v>
      </c>
      <c r="S969" t="s">
        <v>2034</v>
      </c>
      <c r="T969" t="s">
        <v>2061</v>
      </c>
    </row>
    <row r="970" spans="1:20" ht="31.2" x14ac:dyDescent="0.3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4">
        <f t="shared" si="60"/>
        <v>3.3820833333333336</v>
      </c>
      <c r="G970" t="s">
        <v>19</v>
      </c>
      <c r="H970">
        <v>114</v>
      </c>
      <c r="I970" s="7">
        <f t="shared" si="61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1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16</v>
      </c>
      <c r="S970" t="s">
        <v>2032</v>
      </c>
      <c r="T970" t="s">
        <v>2033</v>
      </c>
    </row>
    <row r="971" spans="1:20" x14ac:dyDescent="0.3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4">
        <f t="shared" si="60"/>
        <v>1.0822784810126582</v>
      </c>
      <c r="G971" t="s">
        <v>19</v>
      </c>
      <c r="H971">
        <v>93</v>
      </c>
      <c r="I971" s="7">
        <f t="shared" si="61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1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32</v>
      </c>
      <c r="S971" t="s">
        <v>2038</v>
      </c>
      <c r="T971" t="s">
        <v>2039</v>
      </c>
    </row>
    <row r="972" spans="1:20" ht="31.2" x14ac:dyDescent="0.3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4">
        <f t="shared" si="60"/>
        <v>0.60757639620653314</v>
      </c>
      <c r="G972" t="s">
        <v>13</v>
      </c>
      <c r="H972">
        <v>594</v>
      </c>
      <c r="I972" s="7">
        <f t="shared" si="61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1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32</v>
      </c>
      <c r="S972" t="s">
        <v>2038</v>
      </c>
      <c r="T972" t="s">
        <v>2039</v>
      </c>
    </row>
    <row r="973" spans="1:20" x14ac:dyDescent="0.3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4">
        <f t="shared" si="60"/>
        <v>0.27725490196078434</v>
      </c>
      <c r="G973" t="s">
        <v>13</v>
      </c>
      <c r="H973">
        <v>24</v>
      </c>
      <c r="I973" s="7">
        <f t="shared" si="61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1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268</v>
      </c>
      <c r="S973" t="s">
        <v>2040</v>
      </c>
      <c r="T973" t="s">
        <v>2059</v>
      </c>
    </row>
    <row r="974" spans="1:20" ht="31.2" x14ac:dyDescent="0.3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4">
        <f t="shared" si="60"/>
        <v>2.283934426229508</v>
      </c>
      <c r="G974" t="s">
        <v>19</v>
      </c>
      <c r="H974">
        <v>1681</v>
      </c>
      <c r="I974" s="7">
        <f t="shared" si="61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1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27</v>
      </c>
      <c r="S974" t="s">
        <v>2036</v>
      </c>
      <c r="T974" t="s">
        <v>2037</v>
      </c>
    </row>
    <row r="975" spans="1:20" x14ac:dyDescent="0.3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4">
        <f t="shared" si="60"/>
        <v>0.21615194054500414</v>
      </c>
      <c r="G975" t="s">
        <v>13</v>
      </c>
      <c r="H975">
        <v>252</v>
      </c>
      <c r="I975" s="7">
        <f t="shared" si="61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1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32</v>
      </c>
      <c r="S975" t="s">
        <v>2038</v>
      </c>
      <c r="T975" t="s">
        <v>2039</v>
      </c>
    </row>
    <row r="976" spans="1:20" x14ac:dyDescent="0.3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4">
        <f t="shared" si="60"/>
        <v>3.73875</v>
      </c>
      <c r="G976" t="s">
        <v>19</v>
      </c>
      <c r="H976">
        <v>32</v>
      </c>
      <c r="I976" s="7">
        <f t="shared" si="61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1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59</v>
      </c>
      <c r="S976" t="s">
        <v>2034</v>
      </c>
      <c r="T976" t="s">
        <v>2044</v>
      </c>
    </row>
    <row r="977" spans="1:20" x14ac:dyDescent="0.3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4">
        <f t="shared" si="60"/>
        <v>1.5492592592592593</v>
      </c>
      <c r="G977" t="s">
        <v>19</v>
      </c>
      <c r="H977">
        <v>135</v>
      </c>
      <c r="I977" s="7">
        <f t="shared" si="61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1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32</v>
      </c>
      <c r="S977" t="s">
        <v>2038</v>
      </c>
      <c r="T977" t="s">
        <v>2039</v>
      </c>
    </row>
    <row r="978" spans="1:20" ht="31.2" x14ac:dyDescent="0.3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4">
        <f t="shared" si="60"/>
        <v>3.2214999999999998</v>
      </c>
      <c r="G978" t="s">
        <v>19</v>
      </c>
      <c r="H978">
        <v>140</v>
      </c>
      <c r="I978" s="7">
        <f t="shared" si="61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1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32</v>
      </c>
      <c r="S978" t="s">
        <v>2038</v>
      </c>
      <c r="T978" t="s">
        <v>2039</v>
      </c>
    </row>
    <row r="979" spans="1:20" x14ac:dyDescent="0.3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4">
        <f t="shared" si="60"/>
        <v>0.73957142857142855</v>
      </c>
      <c r="G979" t="s">
        <v>13</v>
      </c>
      <c r="H979">
        <v>67</v>
      </c>
      <c r="I979" s="7">
        <f t="shared" si="61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1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16</v>
      </c>
      <c r="S979" t="s">
        <v>2032</v>
      </c>
      <c r="T979" t="s">
        <v>2033</v>
      </c>
    </row>
    <row r="980" spans="1:20" x14ac:dyDescent="0.3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4">
        <f t="shared" si="60"/>
        <v>8.641</v>
      </c>
      <c r="G980" t="s">
        <v>19</v>
      </c>
      <c r="H980">
        <v>92</v>
      </c>
      <c r="I980" s="7">
        <f t="shared" si="61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1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88</v>
      </c>
      <c r="S980" t="s">
        <v>2049</v>
      </c>
      <c r="T980" t="s">
        <v>2050</v>
      </c>
    </row>
    <row r="981" spans="1:20" x14ac:dyDescent="0.3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4">
        <f t="shared" si="60"/>
        <v>1.432624584717608</v>
      </c>
      <c r="G981" t="s">
        <v>19</v>
      </c>
      <c r="H981">
        <v>1015</v>
      </c>
      <c r="I981" s="7">
        <f t="shared" si="61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11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32</v>
      </c>
      <c r="S981" t="s">
        <v>2038</v>
      </c>
      <c r="T981" t="s">
        <v>2039</v>
      </c>
    </row>
    <row r="982" spans="1:20" x14ac:dyDescent="0.3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4">
        <f t="shared" si="60"/>
        <v>0.40281762295081969</v>
      </c>
      <c r="G982" t="s">
        <v>13</v>
      </c>
      <c r="H982">
        <v>742</v>
      </c>
      <c r="I982" s="7">
        <f t="shared" si="61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1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67</v>
      </c>
      <c r="S982" t="s">
        <v>2046</v>
      </c>
      <c r="T982" t="s">
        <v>2047</v>
      </c>
    </row>
    <row r="983" spans="1:20" x14ac:dyDescent="0.3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4">
        <f t="shared" si="60"/>
        <v>1.7822388059701493</v>
      </c>
      <c r="G983" t="s">
        <v>19</v>
      </c>
      <c r="H983">
        <v>323</v>
      </c>
      <c r="I983" s="7">
        <f t="shared" si="61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1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27</v>
      </c>
      <c r="S983" t="s">
        <v>2036</v>
      </c>
      <c r="T983" t="s">
        <v>2037</v>
      </c>
    </row>
    <row r="984" spans="1:20" x14ac:dyDescent="0.3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4">
        <f t="shared" si="60"/>
        <v>0.84930555555555554</v>
      </c>
      <c r="G984" t="s">
        <v>13</v>
      </c>
      <c r="H984">
        <v>75</v>
      </c>
      <c r="I984" s="7">
        <f t="shared" si="61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1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41</v>
      </c>
      <c r="S984" t="s">
        <v>2040</v>
      </c>
      <c r="T984" t="s">
        <v>2041</v>
      </c>
    </row>
    <row r="985" spans="1:20" x14ac:dyDescent="0.3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4">
        <f t="shared" si="60"/>
        <v>1.4593648334624323</v>
      </c>
      <c r="G985" t="s">
        <v>19</v>
      </c>
      <c r="H985">
        <v>2326</v>
      </c>
      <c r="I985" s="7">
        <f t="shared" si="61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1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41</v>
      </c>
      <c r="S985" t="s">
        <v>2040</v>
      </c>
      <c r="T985" t="s">
        <v>2041</v>
      </c>
    </row>
    <row r="986" spans="1:20" ht="31.2" x14ac:dyDescent="0.3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4">
        <f t="shared" si="60"/>
        <v>1.5246153846153847</v>
      </c>
      <c r="G986" t="s">
        <v>19</v>
      </c>
      <c r="H986">
        <v>381</v>
      </c>
      <c r="I986" s="7">
        <f t="shared" si="61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1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32</v>
      </c>
      <c r="S986" t="s">
        <v>2038</v>
      </c>
      <c r="T986" t="s">
        <v>2039</v>
      </c>
    </row>
    <row r="987" spans="1:20" x14ac:dyDescent="0.3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4">
        <f t="shared" si="60"/>
        <v>0.67129542790152408</v>
      </c>
      <c r="G987" t="s">
        <v>13</v>
      </c>
      <c r="H987">
        <v>4405</v>
      </c>
      <c r="I987" s="7">
        <f t="shared" si="61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1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22</v>
      </c>
      <c r="S987" t="s">
        <v>2034</v>
      </c>
      <c r="T987" t="s">
        <v>2035</v>
      </c>
    </row>
    <row r="988" spans="1:20" ht="31.2" x14ac:dyDescent="0.3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4">
        <f t="shared" si="60"/>
        <v>0.40307692307692305</v>
      </c>
      <c r="G988" t="s">
        <v>13</v>
      </c>
      <c r="H988">
        <v>92</v>
      </c>
      <c r="I988" s="7">
        <f t="shared" si="61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1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22</v>
      </c>
      <c r="S988" t="s">
        <v>2034</v>
      </c>
      <c r="T988" t="s">
        <v>2035</v>
      </c>
    </row>
    <row r="989" spans="1:20" x14ac:dyDescent="0.3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4">
        <f t="shared" si="60"/>
        <v>2.1679032258064517</v>
      </c>
      <c r="G989" t="s">
        <v>19</v>
      </c>
      <c r="H989">
        <v>480</v>
      </c>
      <c r="I989" s="7">
        <f t="shared" si="61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1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41</v>
      </c>
      <c r="S989" t="s">
        <v>2040</v>
      </c>
      <c r="T989" t="s">
        <v>2041</v>
      </c>
    </row>
    <row r="990" spans="1:20" x14ac:dyDescent="0.3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4">
        <f t="shared" si="60"/>
        <v>0.52117021276595743</v>
      </c>
      <c r="G990" t="s">
        <v>13</v>
      </c>
      <c r="H990">
        <v>64</v>
      </c>
      <c r="I990" s="7">
        <f t="shared" si="61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1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132</v>
      </c>
      <c r="S990" t="s">
        <v>2046</v>
      </c>
      <c r="T990" t="s">
        <v>2055</v>
      </c>
    </row>
    <row r="991" spans="1:20" x14ac:dyDescent="0.3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4">
        <f t="shared" si="60"/>
        <v>4.9958333333333336</v>
      </c>
      <c r="G991" t="s">
        <v>19</v>
      </c>
      <c r="H991">
        <v>226</v>
      </c>
      <c r="I991" s="7">
        <f t="shared" si="61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1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205</v>
      </c>
      <c r="S991" t="s">
        <v>2046</v>
      </c>
      <c r="T991" t="s">
        <v>2058</v>
      </c>
    </row>
    <row r="992" spans="1:20" x14ac:dyDescent="0.3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4">
        <f t="shared" si="60"/>
        <v>0.87679487179487181</v>
      </c>
      <c r="G992" t="s">
        <v>13</v>
      </c>
      <c r="H992">
        <v>64</v>
      </c>
      <c r="I992" s="7">
        <f t="shared" si="61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1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52</v>
      </c>
      <c r="S992" t="s">
        <v>2040</v>
      </c>
      <c r="T992" t="s">
        <v>2043</v>
      </c>
    </row>
    <row r="993" spans="1:20" x14ac:dyDescent="0.3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4">
        <f t="shared" si="60"/>
        <v>1.131734693877551</v>
      </c>
      <c r="G993" t="s">
        <v>19</v>
      </c>
      <c r="H993">
        <v>241</v>
      </c>
      <c r="I993" s="7">
        <f t="shared" si="61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1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22</v>
      </c>
      <c r="S993" t="s">
        <v>2034</v>
      </c>
      <c r="T993" t="s">
        <v>2035</v>
      </c>
    </row>
    <row r="994" spans="1:20" x14ac:dyDescent="0.3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4">
        <f t="shared" si="60"/>
        <v>4.2654838709677421</v>
      </c>
      <c r="G994" t="s">
        <v>19</v>
      </c>
      <c r="H994">
        <v>132</v>
      </c>
      <c r="I994" s="7">
        <f t="shared" si="61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1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52</v>
      </c>
      <c r="S994" t="s">
        <v>2040</v>
      </c>
      <c r="T994" t="s">
        <v>2043</v>
      </c>
    </row>
    <row r="995" spans="1:20" x14ac:dyDescent="0.3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4">
        <f t="shared" si="60"/>
        <v>0.77632653061224488</v>
      </c>
      <c r="G995" t="s">
        <v>73</v>
      </c>
      <c r="H995">
        <v>75</v>
      </c>
      <c r="I995" s="7">
        <f t="shared" si="6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11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121</v>
      </c>
      <c r="S995" t="s">
        <v>2053</v>
      </c>
      <c r="T995" t="s">
        <v>2054</v>
      </c>
    </row>
    <row r="996" spans="1:20" x14ac:dyDescent="0.3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4">
        <f t="shared" si="60"/>
        <v>0.52496810772501767</v>
      </c>
      <c r="G996" t="s">
        <v>13</v>
      </c>
      <c r="H996">
        <v>842</v>
      </c>
      <c r="I996" s="7">
        <f t="shared" si="61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1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205</v>
      </c>
      <c r="S996" t="s">
        <v>2046</v>
      </c>
      <c r="T996" t="s">
        <v>2058</v>
      </c>
    </row>
    <row r="997" spans="1:20" x14ac:dyDescent="0.3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4">
        <f t="shared" si="60"/>
        <v>1.5746762589928058</v>
      </c>
      <c r="G997" t="s">
        <v>19</v>
      </c>
      <c r="H997">
        <v>2043</v>
      </c>
      <c r="I997" s="7">
        <f t="shared" si="61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1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16</v>
      </c>
      <c r="S997" t="s">
        <v>2032</v>
      </c>
      <c r="T997" t="s">
        <v>2033</v>
      </c>
    </row>
    <row r="998" spans="1:20" ht="31.2" x14ac:dyDescent="0.3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4">
        <f t="shared" si="60"/>
        <v>0.72939393939393937</v>
      </c>
      <c r="G998" t="s">
        <v>13</v>
      </c>
      <c r="H998">
        <v>112</v>
      </c>
      <c r="I998" s="7">
        <f t="shared" si="61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1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32</v>
      </c>
      <c r="S998" t="s">
        <v>2038</v>
      </c>
      <c r="T998" t="s">
        <v>2039</v>
      </c>
    </row>
    <row r="999" spans="1:20" x14ac:dyDescent="0.3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4">
        <f t="shared" si="60"/>
        <v>0.60565789473684206</v>
      </c>
      <c r="G999" t="s">
        <v>73</v>
      </c>
      <c r="H999">
        <v>139</v>
      </c>
      <c r="I999" s="7">
        <f t="shared" si="61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11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32</v>
      </c>
      <c r="S999" t="s">
        <v>2038</v>
      </c>
      <c r="T999" t="s">
        <v>2039</v>
      </c>
    </row>
    <row r="1000" spans="1:20" x14ac:dyDescent="0.3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4">
        <f t="shared" si="60"/>
        <v>0.5679129129129129</v>
      </c>
      <c r="G1000" t="s">
        <v>13</v>
      </c>
      <c r="H1000">
        <v>374</v>
      </c>
      <c r="I1000" s="7">
        <f t="shared" si="61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1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59</v>
      </c>
      <c r="S1000" t="s">
        <v>2034</v>
      </c>
      <c r="T1000" t="s">
        <v>2044</v>
      </c>
    </row>
    <row r="1001" spans="1:20" x14ac:dyDescent="0.3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4">
        <f t="shared" si="60"/>
        <v>0.56542754275427543</v>
      </c>
      <c r="G1001" t="s">
        <v>73</v>
      </c>
      <c r="H1001">
        <v>1122</v>
      </c>
      <c r="I1001" s="7">
        <f t="shared" si="61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1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16</v>
      </c>
      <c r="S1001" t="s">
        <v>2032</v>
      </c>
      <c r="T1001" t="s">
        <v>2033</v>
      </c>
    </row>
  </sheetData>
  <conditionalFormatting sqref="F1:F1048576">
    <cfRule type="cellIs" dxfId="31" priority="1" operator="between">
      <formula>2</formula>
      <formula>18</formula>
    </cfRule>
    <cfRule type="cellIs" dxfId="30" priority="2" operator="between">
      <formula>1</formula>
      <formula>"199%$"</formula>
    </cfRule>
    <cfRule type="cellIs" dxfId="29" priority="3" operator="between">
      <formula>0</formula>
      <formula>99</formula>
    </cfRule>
  </conditionalFormatting>
  <conditionalFormatting sqref="F1:G21 F3:F1001">
    <cfRule type="cellIs" dxfId="28" priority="14" operator="greaterThan">
      <formula>$D$1&gt;$E$2</formula>
    </cfRule>
  </conditionalFormatting>
  <conditionalFormatting sqref="F1:G1048576">
    <cfRule type="cellIs" dxfId="27" priority="15" operator="greaterThan">
      <formula>$D$2&gt;$E$2</formula>
    </cfRule>
  </conditionalFormatting>
  <conditionalFormatting sqref="G1:G1048576">
    <cfRule type="containsText" dxfId="26" priority="4" operator="containsText" text="live">
      <formula>NOT(ISERROR(SEARCH("live",G1)))</formula>
    </cfRule>
    <cfRule type="containsText" dxfId="25" priority="5" operator="containsText" text=" live">
      <formula>NOT(ISERROR(SEARCH(" live",G1)))</formula>
    </cfRule>
    <cfRule type="containsText" dxfId="24" priority="6" operator="containsText" text="canceled">
      <formula>NOT(ISERROR(SEARCH("canceled",G1)))</formula>
    </cfRule>
    <cfRule type="containsText" dxfId="23" priority="7" operator="containsText" text="successful">
      <formula>NOT(ISERROR(SEARCH("successful",G1)))</formula>
    </cfRule>
    <cfRule type="containsText" dxfId="22" priority="9" operator="containsText" text=" successful">
      <formula>NOT(ISERROR(SEARCH(" successful",G1)))</formula>
    </cfRule>
    <cfRule type="containsText" dxfId="21" priority="11" operator="containsText" text="failed">
      <formula>NOT(ISERROR(SEARCH("failed",G1)))</formula>
    </cfRule>
    <cfRule type="top10" dxfId="20" priority="12" rank="30"/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ellIs" dxfId="19" priority="13" operator="greaterThan">
      <formula>100</formula>
    </cfRule>
  </conditionalFormatting>
  <conditionalFormatting sqref="G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{093F0E87-7F62-4DE3-9C02-617E2F916091}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3F0E87-7F62-4DE3-9C02-617E2F916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43C8-FF4A-4462-A63F-F564B6241D73}">
  <sheetPr filterMode="1"/>
  <dimension ref="A1:O1001"/>
  <sheetViews>
    <sheetView workbookViewId="0">
      <selection activeCell="O5" sqref="O5"/>
    </sheetView>
  </sheetViews>
  <sheetFormatPr defaultRowHeight="15.6" x14ac:dyDescent="0.3"/>
  <cols>
    <col min="1" max="1" width="11.19921875"/>
    <col min="2" max="2" width="13.69921875" customWidth="1"/>
  </cols>
  <sheetData>
    <row r="1" spans="1:15" x14ac:dyDescent="0.3">
      <c r="A1" s="1" t="s">
        <v>2029</v>
      </c>
      <c r="B1" s="1" t="s">
        <v>4</v>
      </c>
      <c r="D1" t="s">
        <v>2115</v>
      </c>
      <c r="J1" s="1" t="s">
        <v>2029</v>
      </c>
      <c r="K1" s="1" t="s">
        <v>4</v>
      </c>
      <c r="M1" t="s">
        <v>2116</v>
      </c>
    </row>
    <row r="2" spans="1:15" x14ac:dyDescent="0.3">
      <c r="A2" t="s">
        <v>13</v>
      </c>
      <c r="B2">
        <v>0</v>
      </c>
      <c r="J2" t="s">
        <v>19</v>
      </c>
      <c r="K2">
        <v>158</v>
      </c>
    </row>
    <row r="3" spans="1:15" hidden="1" x14ac:dyDescent="0.3">
      <c r="A3" t="s">
        <v>19</v>
      </c>
      <c r="B3">
        <v>158</v>
      </c>
      <c r="J3" t="s">
        <v>19</v>
      </c>
      <c r="K3">
        <v>1425</v>
      </c>
    </row>
    <row r="4" spans="1:15" hidden="1" x14ac:dyDescent="0.3">
      <c r="A4" t="s">
        <v>19</v>
      </c>
      <c r="B4">
        <v>1425</v>
      </c>
      <c r="J4" t="s">
        <v>19</v>
      </c>
      <c r="K4">
        <v>174</v>
      </c>
    </row>
    <row r="5" spans="1:15" x14ac:dyDescent="0.3">
      <c r="A5" t="s">
        <v>13</v>
      </c>
      <c r="B5">
        <v>24</v>
      </c>
      <c r="J5" t="s">
        <v>19</v>
      </c>
      <c r="K5">
        <v>227</v>
      </c>
    </row>
    <row r="6" spans="1:15" x14ac:dyDescent="0.3">
      <c r="A6" t="s">
        <v>13</v>
      </c>
      <c r="B6">
        <v>53</v>
      </c>
      <c r="J6" t="s">
        <v>19</v>
      </c>
      <c r="K6">
        <v>220</v>
      </c>
    </row>
    <row r="7" spans="1:15" hidden="1" x14ac:dyDescent="0.3">
      <c r="A7" t="s">
        <v>19</v>
      </c>
      <c r="B7">
        <v>174</v>
      </c>
      <c r="J7" t="s">
        <v>19</v>
      </c>
      <c r="K7">
        <v>98</v>
      </c>
      <c r="O7" t="s">
        <v>2109</v>
      </c>
    </row>
    <row r="8" spans="1:15" x14ac:dyDescent="0.3">
      <c r="A8" t="s">
        <v>13</v>
      </c>
      <c r="B8">
        <v>18</v>
      </c>
      <c r="E8" t="s">
        <v>2108</v>
      </c>
      <c r="F8">
        <f>AVERAGE(B:B)</f>
        <v>727.005</v>
      </c>
      <c r="J8" t="s">
        <v>19</v>
      </c>
      <c r="K8">
        <v>100</v>
      </c>
      <c r="N8" t="s">
        <v>2108</v>
      </c>
      <c r="O8">
        <f>AVERAGE(K:K)</f>
        <v>851.14690265486729</v>
      </c>
    </row>
    <row r="9" spans="1:15" hidden="1" x14ac:dyDescent="0.3">
      <c r="A9" t="s">
        <v>19</v>
      </c>
      <c r="B9">
        <v>227</v>
      </c>
      <c r="J9" t="s">
        <v>19</v>
      </c>
      <c r="K9">
        <v>1249</v>
      </c>
      <c r="O9" t="s">
        <v>2111</v>
      </c>
    </row>
    <row r="10" spans="1:15" hidden="1" x14ac:dyDescent="0.3">
      <c r="A10" t="s">
        <v>46</v>
      </c>
      <c r="B10">
        <v>708</v>
      </c>
      <c r="J10" t="s">
        <v>19</v>
      </c>
      <c r="K10">
        <v>1396</v>
      </c>
      <c r="O10" t="s">
        <v>2112</v>
      </c>
    </row>
    <row r="11" spans="1:15" x14ac:dyDescent="0.3">
      <c r="A11" t="s">
        <v>13</v>
      </c>
      <c r="B11">
        <v>44</v>
      </c>
      <c r="E11" t="s">
        <v>2109</v>
      </c>
      <c r="F11">
        <f>MEDIAN(B:B)</f>
        <v>184.5</v>
      </c>
      <c r="J11" t="s">
        <v>19</v>
      </c>
      <c r="K11">
        <v>890</v>
      </c>
      <c r="N11" t="s">
        <v>2109</v>
      </c>
      <c r="O11">
        <f>MEDIAN(K:K)</f>
        <v>201</v>
      </c>
    </row>
    <row r="12" spans="1:15" hidden="1" x14ac:dyDescent="0.3">
      <c r="A12" t="s">
        <v>19</v>
      </c>
      <c r="B12">
        <v>220</v>
      </c>
      <c r="J12" t="s">
        <v>19</v>
      </c>
      <c r="K12">
        <v>142</v>
      </c>
    </row>
    <row r="13" spans="1:15" x14ac:dyDescent="0.3">
      <c r="A13" t="s">
        <v>13</v>
      </c>
      <c r="B13">
        <v>27</v>
      </c>
      <c r="E13" t="s">
        <v>2110</v>
      </c>
      <c r="F13">
        <f>MIN(B:B)</f>
        <v>0</v>
      </c>
      <c r="J13" t="s">
        <v>19</v>
      </c>
      <c r="K13">
        <v>2673</v>
      </c>
      <c r="N13" t="s">
        <v>2114</v>
      </c>
      <c r="O13">
        <f>MIN(K:K)</f>
        <v>16</v>
      </c>
    </row>
    <row r="14" spans="1:15" x14ac:dyDescent="0.3">
      <c r="A14" t="s">
        <v>13</v>
      </c>
      <c r="B14">
        <v>55</v>
      </c>
      <c r="E14" t="s">
        <v>2111</v>
      </c>
      <c r="F14">
        <f>MAX(B:B)</f>
        <v>7295</v>
      </c>
      <c r="J14" t="s">
        <v>19</v>
      </c>
      <c r="K14">
        <v>163</v>
      </c>
      <c r="N14" t="s">
        <v>2111</v>
      </c>
      <c r="O14">
        <f>MAX(K:K)</f>
        <v>7295</v>
      </c>
    </row>
    <row r="15" spans="1:15" hidden="1" x14ac:dyDescent="0.3">
      <c r="A15" t="s">
        <v>19</v>
      </c>
      <c r="B15">
        <v>98</v>
      </c>
      <c r="J15" t="s">
        <v>19</v>
      </c>
      <c r="K15">
        <v>2220</v>
      </c>
    </row>
    <row r="16" spans="1:15" x14ac:dyDescent="0.3">
      <c r="A16" t="s">
        <v>13</v>
      </c>
      <c r="B16">
        <v>200</v>
      </c>
      <c r="E16" t="s">
        <v>2112</v>
      </c>
      <c r="F16">
        <f>_xlfn.VAR.S(B:B)</f>
        <v>1294413.9329079078</v>
      </c>
      <c r="J16" t="s">
        <v>19</v>
      </c>
      <c r="K16">
        <v>1606</v>
      </c>
      <c r="N16" t="s">
        <v>2112</v>
      </c>
      <c r="O16">
        <f>_xlfn.VAR.S(K:K)</f>
        <v>1606216.5936295739</v>
      </c>
    </row>
    <row r="17" spans="1:15" x14ac:dyDescent="0.3">
      <c r="A17" t="s">
        <v>13</v>
      </c>
      <c r="B17">
        <v>452</v>
      </c>
      <c r="E17" t="s">
        <v>2113</v>
      </c>
      <c r="F17">
        <f>SQRT(F16)</f>
        <v>1137.7231354366966</v>
      </c>
      <c r="J17" t="s">
        <v>19</v>
      </c>
      <c r="K17">
        <v>129</v>
      </c>
      <c r="N17" t="s">
        <v>2113</v>
      </c>
      <c r="O17">
        <f>SQRT(O16)</f>
        <v>1267.366006183523</v>
      </c>
    </row>
    <row r="18" spans="1:15" hidden="1" x14ac:dyDescent="0.3">
      <c r="A18" t="s">
        <v>19</v>
      </c>
      <c r="B18">
        <v>100</v>
      </c>
      <c r="J18" t="s">
        <v>19</v>
      </c>
      <c r="K18">
        <v>226</v>
      </c>
    </row>
    <row r="19" spans="1:15" hidden="1" x14ac:dyDescent="0.3">
      <c r="A19" t="s">
        <v>19</v>
      </c>
      <c r="B19">
        <v>1249</v>
      </c>
      <c r="J19" t="s">
        <v>19</v>
      </c>
      <c r="K19">
        <v>5419</v>
      </c>
    </row>
    <row r="20" spans="1:15" hidden="1" x14ac:dyDescent="0.3">
      <c r="A20" t="s">
        <v>73</v>
      </c>
      <c r="B20">
        <v>135</v>
      </c>
      <c r="J20" t="s">
        <v>19</v>
      </c>
      <c r="K20">
        <v>165</v>
      </c>
    </row>
    <row r="21" spans="1:15" x14ac:dyDescent="0.3">
      <c r="A21" t="s">
        <v>13</v>
      </c>
      <c r="B21">
        <v>674</v>
      </c>
      <c r="J21" t="s">
        <v>19</v>
      </c>
      <c r="K21">
        <v>1965</v>
      </c>
    </row>
    <row r="22" spans="1:15" hidden="1" x14ac:dyDescent="0.3">
      <c r="A22" t="s">
        <v>19</v>
      </c>
      <c r="B22">
        <v>1396</v>
      </c>
      <c r="J22" t="s">
        <v>19</v>
      </c>
      <c r="K22">
        <v>16</v>
      </c>
    </row>
    <row r="23" spans="1:15" x14ac:dyDescent="0.3">
      <c r="A23" t="s">
        <v>13</v>
      </c>
      <c r="B23">
        <v>558</v>
      </c>
      <c r="J23" t="s">
        <v>19</v>
      </c>
      <c r="K23">
        <v>107</v>
      </c>
    </row>
    <row r="24" spans="1:15" hidden="1" x14ac:dyDescent="0.3">
      <c r="A24" t="s">
        <v>19</v>
      </c>
      <c r="B24">
        <v>890</v>
      </c>
      <c r="J24" t="s">
        <v>19</v>
      </c>
      <c r="K24">
        <v>134</v>
      </c>
    </row>
    <row r="25" spans="1:15" hidden="1" x14ac:dyDescent="0.3">
      <c r="A25" t="s">
        <v>19</v>
      </c>
      <c r="B25">
        <v>142</v>
      </c>
      <c r="J25" t="s">
        <v>19</v>
      </c>
      <c r="K25">
        <v>198</v>
      </c>
    </row>
    <row r="26" spans="1:15" hidden="1" x14ac:dyDescent="0.3">
      <c r="A26" t="s">
        <v>19</v>
      </c>
      <c r="B26">
        <v>2673</v>
      </c>
      <c r="J26" t="s">
        <v>19</v>
      </c>
      <c r="K26">
        <v>111</v>
      </c>
    </row>
    <row r="27" spans="1:15" hidden="1" x14ac:dyDescent="0.3">
      <c r="A27" t="s">
        <v>19</v>
      </c>
      <c r="B27">
        <v>163</v>
      </c>
      <c r="J27" t="s">
        <v>19</v>
      </c>
      <c r="K27">
        <v>222</v>
      </c>
    </row>
    <row r="28" spans="1:15" hidden="1" x14ac:dyDescent="0.3">
      <c r="A28" t="s">
        <v>73</v>
      </c>
      <c r="B28">
        <v>1480</v>
      </c>
      <c r="J28" t="s">
        <v>19</v>
      </c>
      <c r="K28">
        <v>6212</v>
      </c>
    </row>
    <row r="29" spans="1:15" x14ac:dyDescent="0.3">
      <c r="A29" t="s">
        <v>13</v>
      </c>
      <c r="B29">
        <v>15</v>
      </c>
      <c r="J29" t="s">
        <v>19</v>
      </c>
      <c r="K29">
        <v>98</v>
      </c>
    </row>
    <row r="30" spans="1:15" hidden="1" x14ac:dyDescent="0.3">
      <c r="A30" t="s">
        <v>19</v>
      </c>
      <c r="B30">
        <v>2220</v>
      </c>
      <c r="J30" t="s">
        <v>19</v>
      </c>
      <c r="K30">
        <v>92</v>
      </c>
    </row>
    <row r="31" spans="1:15" hidden="1" x14ac:dyDescent="0.3">
      <c r="A31" t="s">
        <v>19</v>
      </c>
      <c r="B31">
        <v>1606</v>
      </c>
      <c r="J31" t="s">
        <v>19</v>
      </c>
      <c r="K31">
        <v>149</v>
      </c>
    </row>
    <row r="32" spans="1:15" hidden="1" x14ac:dyDescent="0.3">
      <c r="A32" t="s">
        <v>19</v>
      </c>
      <c r="B32">
        <v>129</v>
      </c>
      <c r="J32" t="s">
        <v>19</v>
      </c>
      <c r="K32">
        <v>2431</v>
      </c>
    </row>
    <row r="33" spans="1:11" hidden="1" x14ac:dyDescent="0.3">
      <c r="A33" t="s">
        <v>19</v>
      </c>
      <c r="B33">
        <v>226</v>
      </c>
      <c r="J33" t="s">
        <v>19</v>
      </c>
      <c r="K33">
        <v>303</v>
      </c>
    </row>
    <row r="34" spans="1:11" x14ac:dyDescent="0.3">
      <c r="A34" t="s">
        <v>13</v>
      </c>
      <c r="B34">
        <v>2307</v>
      </c>
      <c r="J34" t="s">
        <v>19</v>
      </c>
      <c r="K34">
        <v>209</v>
      </c>
    </row>
    <row r="35" spans="1:11" hidden="1" x14ac:dyDescent="0.3">
      <c r="A35" t="s">
        <v>19</v>
      </c>
      <c r="B35">
        <v>5419</v>
      </c>
      <c r="J35" t="s">
        <v>19</v>
      </c>
      <c r="K35">
        <v>131</v>
      </c>
    </row>
    <row r="36" spans="1:11" hidden="1" x14ac:dyDescent="0.3">
      <c r="A36" t="s">
        <v>19</v>
      </c>
      <c r="B36">
        <v>165</v>
      </c>
      <c r="J36" t="s">
        <v>19</v>
      </c>
      <c r="K36">
        <v>164</v>
      </c>
    </row>
    <row r="37" spans="1:11" hidden="1" x14ac:dyDescent="0.3">
      <c r="A37" t="s">
        <v>19</v>
      </c>
      <c r="B37">
        <v>1965</v>
      </c>
      <c r="J37" t="s">
        <v>19</v>
      </c>
      <c r="K37">
        <v>201</v>
      </c>
    </row>
    <row r="38" spans="1:11" hidden="1" x14ac:dyDescent="0.3">
      <c r="A38" t="s">
        <v>19</v>
      </c>
      <c r="B38">
        <v>16</v>
      </c>
      <c r="J38" t="s">
        <v>19</v>
      </c>
      <c r="K38">
        <v>211</v>
      </c>
    </row>
    <row r="39" spans="1:11" hidden="1" x14ac:dyDescent="0.3">
      <c r="A39" t="s">
        <v>19</v>
      </c>
      <c r="B39">
        <v>107</v>
      </c>
      <c r="J39" t="s">
        <v>19</v>
      </c>
      <c r="K39">
        <v>128</v>
      </c>
    </row>
    <row r="40" spans="1:11" hidden="1" x14ac:dyDescent="0.3">
      <c r="A40" t="s">
        <v>19</v>
      </c>
      <c r="B40">
        <v>134</v>
      </c>
      <c r="J40" t="s">
        <v>19</v>
      </c>
      <c r="K40">
        <v>1600</v>
      </c>
    </row>
    <row r="41" spans="1:11" x14ac:dyDescent="0.3">
      <c r="A41" t="s">
        <v>13</v>
      </c>
      <c r="B41">
        <v>88</v>
      </c>
      <c r="J41" t="s">
        <v>19</v>
      </c>
      <c r="K41">
        <v>249</v>
      </c>
    </row>
    <row r="42" spans="1:11" hidden="1" x14ac:dyDescent="0.3">
      <c r="A42" t="s">
        <v>19</v>
      </c>
      <c r="B42">
        <v>198</v>
      </c>
      <c r="J42" t="s">
        <v>19</v>
      </c>
      <c r="K42">
        <v>236</v>
      </c>
    </row>
    <row r="43" spans="1:11" hidden="1" x14ac:dyDescent="0.3">
      <c r="A43" t="s">
        <v>19</v>
      </c>
      <c r="B43">
        <v>111</v>
      </c>
      <c r="J43" t="s">
        <v>19</v>
      </c>
      <c r="K43">
        <v>4065</v>
      </c>
    </row>
    <row r="44" spans="1:11" hidden="1" x14ac:dyDescent="0.3">
      <c r="A44" t="s">
        <v>19</v>
      </c>
      <c r="B44">
        <v>222</v>
      </c>
      <c r="J44" t="s">
        <v>19</v>
      </c>
      <c r="K44">
        <v>246</v>
      </c>
    </row>
    <row r="45" spans="1:11" hidden="1" x14ac:dyDescent="0.3">
      <c r="A45" t="s">
        <v>19</v>
      </c>
      <c r="B45">
        <v>6212</v>
      </c>
      <c r="J45" t="s">
        <v>19</v>
      </c>
      <c r="K45">
        <v>2475</v>
      </c>
    </row>
    <row r="46" spans="1:11" hidden="1" x14ac:dyDescent="0.3">
      <c r="A46" t="s">
        <v>19</v>
      </c>
      <c r="B46">
        <v>98</v>
      </c>
      <c r="J46" t="s">
        <v>19</v>
      </c>
      <c r="K46">
        <v>76</v>
      </c>
    </row>
    <row r="47" spans="1:11" x14ac:dyDescent="0.3">
      <c r="A47" t="s">
        <v>13</v>
      </c>
      <c r="B47">
        <v>48</v>
      </c>
      <c r="J47" t="s">
        <v>19</v>
      </c>
      <c r="K47">
        <v>54</v>
      </c>
    </row>
    <row r="48" spans="1:11" hidden="1" x14ac:dyDescent="0.3">
      <c r="A48" t="s">
        <v>19</v>
      </c>
      <c r="B48">
        <v>92</v>
      </c>
      <c r="J48" t="s">
        <v>19</v>
      </c>
      <c r="K48">
        <v>88</v>
      </c>
    </row>
    <row r="49" spans="1:11" hidden="1" x14ac:dyDescent="0.3">
      <c r="A49" t="s">
        <v>19</v>
      </c>
      <c r="B49">
        <v>149</v>
      </c>
      <c r="J49" t="s">
        <v>19</v>
      </c>
      <c r="K49">
        <v>85</v>
      </c>
    </row>
    <row r="50" spans="1:11" hidden="1" x14ac:dyDescent="0.3">
      <c r="A50" t="s">
        <v>19</v>
      </c>
      <c r="B50">
        <v>2431</v>
      </c>
      <c r="J50" t="s">
        <v>19</v>
      </c>
      <c r="K50">
        <v>170</v>
      </c>
    </row>
    <row r="51" spans="1:11" hidden="1" x14ac:dyDescent="0.3">
      <c r="A51" t="s">
        <v>19</v>
      </c>
      <c r="B51">
        <v>303</v>
      </c>
      <c r="J51" t="s">
        <v>19</v>
      </c>
      <c r="K51">
        <v>330</v>
      </c>
    </row>
    <row r="52" spans="1:11" x14ac:dyDescent="0.3">
      <c r="A52" t="s">
        <v>13</v>
      </c>
      <c r="B52">
        <v>1</v>
      </c>
      <c r="J52" t="s">
        <v>19</v>
      </c>
      <c r="K52">
        <v>127</v>
      </c>
    </row>
    <row r="53" spans="1:11" x14ac:dyDescent="0.3">
      <c r="A53" t="s">
        <v>13</v>
      </c>
      <c r="B53">
        <v>1467</v>
      </c>
      <c r="J53" t="s">
        <v>19</v>
      </c>
      <c r="K53">
        <v>411</v>
      </c>
    </row>
    <row r="54" spans="1:11" x14ac:dyDescent="0.3">
      <c r="A54" t="s">
        <v>13</v>
      </c>
      <c r="B54">
        <v>75</v>
      </c>
      <c r="J54" t="s">
        <v>19</v>
      </c>
      <c r="K54">
        <v>180</v>
      </c>
    </row>
    <row r="55" spans="1:11" hidden="1" x14ac:dyDescent="0.3">
      <c r="A55" t="s">
        <v>19</v>
      </c>
      <c r="B55">
        <v>209</v>
      </c>
      <c r="J55" t="s">
        <v>19</v>
      </c>
      <c r="K55">
        <v>374</v>
      </c>
    </row>
    <row r="56" spans="1:11" x14ac:dyDescent="0.3">
      <c r="A56" t="s">
        <v>13</v>
      </c>
      <c r="B56">
        <v>120</v>
      </c>
      <c r="J56" t="s">
        <v>19</v>
      </c>
      <c r="K56">
        <v>71</v>
      </c>
    </row>
    <row r="57" spans="1:11" hidden="1" x14ac:dyDescent="0.3">
      <c r="A57" t="s">
        <v>19</v>
      </c>
      <c r="B57">
        <v>131</v>
      </c>
      <c r="J57" t="s">
        <v>19</v>
      </c>
      <c r="K57">
        <v>203</v>
      </c>
    </row>
    <row r="58" spans="1:11" hidden="1" x14ac:dyDescent="0.3">
      <c r="A58" t="s">
        <v>19</v>
      </c>
      <c r="B58">
        <v>164</v>
      </c>
      <c r="J58" t="s">
        <v>19</v>
      </c>
      <c r="K58">
        <v>113</v>
      </c>
    </row>
    <row r="59" spans="1:11" hidden="1" x14ac:dyDescent="0.3">
      <c r="A59" t="s">
        <v>19</v>
      </c>
      <c r="B59">
        <v>201</v>
      </c>
      <c r="J59" t="s">
        <v>19</v>
      </c>
      <c r="K59">
        <v>96</v>
      </c>
    </row>
    <row r="60" spans="1:11" hidden="1" x14ac:dyDescent="0.3">
      <c r="A60" t="s">
        <v>19</v>
      </c>
      <c r="B60">
        <v>211</v>
      </c>
      <c r="J60" t="s">
        <v>19</v>
      </c>
      <c r="K60">
        <v>498</v>
      </c>
    </row>
    <row r="61" spans="1:11" hidden="1" x14ac:dyDescent="0.3">
      <c r="A61" t="s">
        <v>19</v>
      </c>
      <c r="B61">
        <v>128</v>
      </c>
      <c r="J61" t="s">
        <v>19</v>
      </c>
      <c r="K61">
        <v>180</v>
      </c>
    </row>
    <row r="62" spans="1:11" hidden="1" x14ac:dyDescent="0.3">
      <c r="A62" t="s">
        <v>19</v>
      </c>
      <c r="B62">
        <v>1600</v>
      </c>
      <c r="J62" t="s">
        <v>19</v>
      </c>
      <c r="K62">
        <v>27</v>
      </c>
    </row>
    <row r="63" spans="1:11" x14ac:dyDescent="0.3">
      <c r="A63" t="s">
        <v>13</v>
      </c>
      <c r="B63">
        <v>2253</v>
      </c>
      <c r="J63" t="s">
        <v>19</v>
      </c>
      <c r="K63">
        <v>2331</v>
      </c>
    </row>
    <row r="64" spans="1:11" hidden="1" x14ac:dyDescent="0.3">
      <c r="A64" t="s">
        <v>19</v>
      </c>
      <c r="B64">
        <v>249</v>
      </c>
      <c r="J64" t="s">
        <v>19</v>
      </c>
      <c r="K64">
        <v>113</v>
      </c>
    </row>
    <row r="65" spans="1:11" x14ac:dyDescent="0.3">
      <c r="A65" t="s">
        <v>13</v>
      </c>
      <c r="B65">
        <v>5</v>
      </c>
      <c r="J65" t="s">
        <v>19</v>
      </c>
      <c r="K65">
        <v>164</v>
      </c>
    </row>
    <row r="66" spans="1:11" x14ac:dyDescent="0.3">
      <c r="A66" t="s">
        <v>13</v>
      </c>
      <c r="B66">
        <v>38</v>
      </c>
      <c r="J66" t="s">
        <v>19</v>
      </c>
      <c r="K66">
        <v>164</v>
      </c>
    </row>
    <row r="67" spans="1:11" hidden="1" x14ac:dyDescent="0.3">
      <c r="A67" t="s">
        <v>19</v>
      </c>
      <c r="B67">
        <v>236</v>
      </c>
      <c r="J67" t="s">
        <v>19</v>
      </c>
      <c r="K67">
        <v>336</v>
      </c>
    </row>
    <row r="68" spans="1:11" x14ac:dyDescent="0.3">
      <c r="A68" t="s">
        <v>13</v>
      </c>
      <c r="B68">
        <v>12</v>
      </c>
      <c r="J68" t="s">
        <v>19</v>
      </c>
      <c r="K68">
        <v>1917</v>
      </c>
    </row>
    <row r="69" spans="1:11" hidden="1" x14ac:dyDescent="0.3">
      <c r="A69" t="s">
        <v>19</v>
      </c>
      <c r="B69">
        <v>4065</v>
      </c>
      <c r="J69" t="s">
        <v>19</v>
      </c>
      <c r="K69">
        <v>95</v>
      </c>
    </row>
    <row r="70" spans="1:11" hidden="1" x14ac:dyDescent="0.3">
      <c r="A70" t="s">
        <v>19</v>
      </c>
      <c r="B70">
        <v>246</v>
      </c>
      <c r="J70" t="s">
        <v>19</v>
      </c>
      <c r="K70">
        <v>147</v>
      </c>
    </row>
    <row r="71" spans="1:11" hidden="1" x14ac:dyDescent="0.3">
      <c r="A71" t="s">
        <v>73</v>
      </c>
      <c r="B71">
        <v>17</v>
      </c>
      <c r="J71" t="s">
        <v>19</v>
      </c>
      <c r="K71">
        <v>86</v>
      </c>
    </row>
    <row r="72" spans="1:11" hidden="1" x14ac:dyDescent="0.3">
      <c r="A72" t="s">
        <v>19</v>
      </c>
      <c r="B72">
        <v>2475</v>
      </c>
      <c r="J72" t="s">
        <v>19</v>
      </c>
      <c r="K72">
        <v>83</v>
      </c>
    </row>
    <row r="73" spans="1:11" hidden="1" x14ac:dyDescent="0.3">
      <c r="A73" t="s">
        <v>19</v>
      </c>
      <c r="B73">
        <v>76</v>
      </c>
      <c r="J73" t="s">
        <v>19</v>
      </c>
      <c r="K73">
        <v>676</v>
      </c>
    </row>
    <row r="74" spans="1:11" hidden="1" x14ac:dyDescent="0.3">
      <c r="A74" t="s">
        <v>19</v>
      </c>
      <c r="B74">
        <v>54</v>
      </c>
      <c r="J74" t="s">
        <v>19</v>
      </c>
      <c r="K74">
        <v>361</v>
      </c>
    </row>
    <row r="75" spans="1:11" hidden="1" x14ac:dyDescent="0.3">
      <c r="A75" t="s">
        <v>19</v>
      </c>
      <c r="B75">
        <v>88</v>
      </c>
      <c r="J75" t="s">
        <v>19</v>
      </c>
      <c r="K75">
        <v>131</v>
      </c>
    </row>
    <row r="76" spans="1:11" hidden="1" x14ac:dyDescent="0.3">
      <c r="A76" t="s">
        <v>19</v>
      </c>
      <c r="B76">
        <v>85</v>
      </c>
      <c r="J76" t="s">
        <v>19</v>
      </c>
      <c r="K76">
        <v>126</v>
      </c>
    </row>
    <row r="77" spans="1:11" hidden="1" x14ac:dyDescent="0.3">
      <c r="A77" t="s">
        <v>19</v>
      </c>
      <c r="B77">
        <v>170</v>
      </c>
      <c r="J77" t="s">
        <v>19</v>
      </c>
      <c r="K77">
        <v>275</v>
      </c>
    </row>
    <row r="78" spans="1:11" x14ac:dyDescent="0.3">
      <c r="A78" t="s">
        <v>13</v>
      </c>
      <c r="B78">
        <v>1684</v>
      </c>
      <c r="J78" t="s">
        <v>19</v>
      </c>
      <c r="K78">
        <v>67</v>
      </c>
    </row>
    <row r="79" spans="1:11" x14ac:dyDescent="0.3">
      <c r="A79" t="s">
        <v>13</v>
      </c>
      <c r="B79">
        <v>56</v>
      </c>
      <c r="J79" t="s">
        <v>19</v>
      </c>
      <c r="K79">
        <v>154</v>
      </c>
    </row>
    <row r="80" spans="1:11" hidden="1" x14ac:dyDescent="0.3">
      <c r="A80" t="s">
        <v>19</v>
      </c>
      <c r="B80">
        <v>330</v>
      </c>
      <c r="J80" t="s">
        <v>19</v>
      </c>
      <c r="K80">
        <v>1782</v>
      </c>
    </row>
    <row r="81" spans="1:11" x14ac:dyDescent="0.3">
      <c r="A81" t="s">
        <v>13</v>
      </c>
      <c r="B81">
        <v>838</v>
      </c>
      <c r="J81" t="s">
        <v>19</v>
      </c>
      <c r="K81">
        <v>903</v>
      </c>
    </row>
    <row r="82" spans="1:11" hidden="1" x14ac:dyDescent="0.3">
      <c r="A82" t="s">
        <v>19</v>
      </c>
      <c r="B82">
        <v>127</v>
      </c>
      <c r="J82" t="s">
        <v>19</v>
      </c>
      <c r="K82">
        <v>94</v>
      </c>
    </row>
    <row r="83" spans="1:11" hidden="1" x14ac:dyDescent="0.3">
      <c r="A83" t="s">
        <v>19</v>
      </c>
      <c r="B83">
        <v>411</v>
      </c>
      <c r="J83" t="s">
        <v>19</v>
      </c>
      <c r="K83">
        <v>180</v>
      </c>
    </row>
    <row r="84" spans="1:11" hidden="1" x14ac:dyDescent="0.3">
      <c r="A84" t="s">
        <v>19</v>
      </c>
      <c r="B84">
        <v>180</v>
      </c>
      <c r="J84" t="s">
        <v>19</v>
      </c>
      <c r="K84">
        <v>533</v>
      </c>
    </row>
    <row r="85" spans="1:11" x14ac:dyDescent="0.3">
      <c r="A85" t="s">
        <v>13</v>
      </c>
      <c r="B85">
        <v>1000</v>
      </c>
      <c r="J85" t="s">
        <v>19</v>
      </c>
      <c r="K85">
        <v>2443</v>
      </c>
    </row>
    <row r="86" spans="1:11" hidden="1" x14ac:dyDescent="0.3">
      <c r="A86" t="s">
        <v>19</v>
      </c>
      <c r="B86">
        <v>374</v>
      </c>
      <c r="J86" t="s">
        <v>19</v>
      </c>
      <c r="K86">
        <v>89</v>
      </c>
    </row>
    <row r="87" spans="1:11" hidden="1" x14ac:dyDescent="0.3">
      <c r="A87" t="s">
        <v>19</v>
      </c>
      <c r="B87">
        <v>71</v>
      </c>
      <c r="J87" t="s">
        <v>19</v>
      </c>
      <c r="K87">
        <v>159</v>
      </c>
    </row>
    <row r="88" spans="1:11" hidden="1" x14ac:dyDescent="0.3">
      <c r="A88" t="s">
        <v>19</v>
      </c>
      <c r="B88">
        <v>203</v>
      </c>
      <c r="J88" t="s">
        <v>19</v>
      </c>
      <c r="K88">
        <v>50</v>
      </c>
    </row>
    <row r="89" spans="1:11" x14ac:dyDescent="0.3">
      <c r="A89" t="s">
        <v>13</v>
      </c>
      <c r="B89">
        <v>1482</v>
      </c>
      <c r="J89" t="s">
        <v>19</v>
      </c>
      <c r="K89">
        <v>186</v>
      </c>
    </row>
    <row r="90" spans="1:11" hidden="1" x14ac:dyDescent="0.3">
      <c r="A90" t="s">
        <v>19</v>
      </c>
      <c r="B90">
        <v>113</v>
      </c>
      <c r="J90" t="s">
        <v>19</v>
      </c>
      <c r="K90">
        <v>1071</v>
      </c>
    </row>
    <row r="91" spans="1:11" hidden="1" x14ac:dyDescent="0.3">
      <c r="A91" t="s">
        <v>19</v>
      </c>
      <c r="B91">
        <v>96</v>
      </c>
      <c r="J91" t="s">
        <v>19</v>
      </c>
      <c r="K91">
        <v>117</v>
      </c>
    </row>
    <row r="92" spans="1:11" x14ac:dyDescent="0.3">
      <c r="A92" t="s">
        <v>13</v>
      </c>
      <c r="B92">
        <v>106</v>
      </c>
      <c r="J92" t="s">
        <v>19</v>
      </c>
      <c r="K92">
        <v>70</v>
      </c>
    </row>
    <row r="93" spans="1:11" x14ac:dyDescent="0.3">
      <c r="A93" t="s">
        <v>13</v>
      </c>
      <c r="B93">
        <v>679</v>
      </c>
      <c r="J93" t="s">
        <v>19</v>
      </c>
      <c r="K93">
        <v>135</v>
      </c>
    </row>
    <row r="94" spans="1:11" hidden="1" x14ac:dyDescent="0.3">
      <c r="A94" t="s">
        <v>19</v>
      </c>
      <c r="B94">
        <v>498</v>
      </c>
      <c r="J94" t="s">
        <v>19</v>
      </c>
      <c r="K94">
        <v>768</v>
      </c>
    </row>
    <row r="95" spans="1:11" hidden="1" x14ac:dyDescent="0.3">
      <c r="A95" t="s">
        <v>73</v>
      </c>
      <c r="B95">
        <v>610</v>
      </c>
      <c r="J95" t="s">
        <v>19</v>
      </c>
      <c r="K95">
        <v>199</v>
      </c>
    </row>
    <row r="96" spans="1:11" hidden="1" x14ac:dyDescent="0.3">
      <c r="A96" t="s">
        <v>19</v>
      </c>
      <c r="B96">
        <v>180</v>
      </c>
      <c r="J96" t="s">
        <v>19</v>
      </c>
      <c r="K96">
        <v>107</v>
      </c>
    </row>
    <row r="97" spans="1:11" hidden="1" x14ac:dyDescent="0.3">
      <c r="A97" t="s">
        <v>19</v>
      </c>
      <c r="B97">
        <v>27</v>
      </c>
      <c r="J97" t="s">
        <v>19</v>
      </c>
      <c r="K97">
        <v>195</v>
      </c>
    </row>
    <row r="98" spans="1:11" hidden="1" x14ac:dyDescent="0.3">
      <c r="A98" t="s">
        <v>19</v>
      </c>
      <c r="B98">
        <v>2331</v>
      </c>
      <c r="J98" t="s">
        <v>19</v>
      </c>
      <c r="K98">
        <v>3376</v>
      </c>
    </row>
    <row r="99" spans="1:11" hidden="1" x14ac:dyDescent="0.3">
      <c r="A99" t="s">
        <v>19</v>
      </c>
      <c r="B99">
        <v>113</v>
      </c>
      <c r="J99" t="s">
        <v>19</v>
      </c>
      <c r="K99">
        <v>41</v>
      </c>
    </row>
    <row r="100" spans="1:11" x14ac:dyDescent="0.3">
      <c r="A100" t="s">
        <v>13</v>
      </c>
      <c r="B100">
        <v>1220</v>
      </c>
      <c r="J100" t="s">
        <v>19</v>
      </c>
      <c r="K100">
        <v>1821</v>
      </c>
    </row>
    <row r="101" spans="1:11" hidden="1" x14ac:dyDescent="0.3">
      <c r="A101" t="s">
        <v>19</v>
      </c>
      <c r="B101">
        <v>164</v>
      </c>
      <c r="J101" t="s">
        <v>19</v>
      </c>
      <c r="K101">
        <v>164</v>
      </c>
    </row>
    <row r="102" spans="1:11" x14ac:dyDescent="0.3">
      <c r="A102" t="s">
        <v>13</v>
      </c>
      <c r="B102">
        <v>1</v>
      </c>
      <c r="J102" t="s">
        <v>19</v>
      </c>
      <c r="K102">
        <v>157</v>
      </c>
    </row>
    <row r="103" spans="1:11" hidden="1" x14ac:dyDescent="0.3">
      <c r="A103" t="s">
        <v>19</v>
      </c>
      <c r="B103">
        <v>164</v>
      </c>
      <c r="J103" t="s">
        <v>19</v>
      </c>
      <c r="K103">
        <v>246</v>
      </c>
    </row>
    <row r="104" spans="1:11" hidden="1" x14ac:dyDescent="0.3">
      <c r="A104" t="s">
        <v>19</v>
      </c>
      <c r="B104">
        <v>336</v>
      </c>
      <c r="J104" t="s">
        <v>19</v>
      </c>
      <c r="K104">
        <v>1396</v>
      </c>
    </row>
    <row r="105" spans="1:11" x14ac:dyDescent="0.3">
      <c r="A105" t="s">
        <v>13</v>
      </c>
      <c r="B105">
        <v>37</v>
      </c>
      <c r="J105" t="s">
        <v>19</v>
      </c>
      <c r="K105">
        <v>2506</v>
      </c>
    </row>
    <row r="106" spans="1:11" hidden="1" x14ac:dyDescent="0.3">
      <c r="A106" t="s">
        <v>19</v>
      </c>
      <c r="B106">
        <v>1917</v>
      </c>
      <c r="J106" t="s">
        <v>19</v>
      </c>
      <c r="K106">
        <v>244</v>
      </c>
    </row>
    <row r="107" spans="1:11" hidden="1" x14ac:dyDescent="0.3">
      <c r="A107" t="s">
        <v>19</v>
      </c>
      <c r="B107">
        <v>95</v>
      </c>
      <c r="J107" t="s">
        <v>19</v>
      </c>
      <c r="K107">
        <v>146</v>
      </c>
    </row>
    <row r="108" spans="1:11" hidden="1" x14ac:dyDescent="0.3">
      <c r="A108" t="s">
        <v>19</v>
      </c>
      <c r="B108">
        <v>147</v>
      </c>
      <c r="J108" t="s">
        <v>19</v>
      </c>
      <c r="K108">
        <v>1267</v>
      </c>
    </row>
    <row r="109" spans="1:11" hidden="1" x14ac:dyDescent="0.3">
      <c r="A109" t="s">
        <v>19</v>
      </c>
      <c r="B109">
        <v>86</v>
      </c>
      <c r="J109" t="s">
        <v>19</v>
      </c>
      <c r="K109">
        <v>1561</v>
      </c>
    </row>
    <row r="110" spans="1:11" hidden="1" x14ac:dyDescent="0.3">
      <c r="A110" t="s">
        <v>19</v>
      </c>
      <c r="B110">
        <v>83</v>
      </c>
      <c r="J110" t="s">
        <v>19</v>
      </c>
      <c r="K110">
        <v>48</v>
      </c>
    </row>
    <row r="111" spans="1:11" x14ac:dyDescent="0.3">
      <c r="A111" t="s">
        <v>13</v>
      </c>
      <c r="B111">
        <v>60</v>
      </c>
      <c r="J111" t="s">
        <v>19</v>
      </c>
      <c r="K111">
        <v>2739</v>
      </c>
    </row>
    <row r="112" spans="1:11" x14ac:dyDescent="0.3">
      <c r="A112" t="s">
        <v>13</v>
      </c>
      <c r="B112">
        <v>296</v>
      </c>
      <c r="J112" t="s">
        <v>19</v>
      </c>
      <c r="K112">
        <v>3537</v>
      </c>
    </row>
    <row r="113" spans="1:11" hidden="1" x14ac:dyDescent="0.3">
      <c r="A113" t="s">
        <v>19</v>
      </c>
      <c r="B113">
        <v>676</v>
      </c>
      <c r="J113" t="s">
        <v>19</v>
      </c>
      <c r="K113">
        <v>2107</v>
      </c>
    </row>
    <row r="114" spans="1:11" hidden="1" x14ac:dyDescent="0.3">
      <c r="A114" t="s">
        <v>19</v>
      </c>
      <c r="B114">
        <v>361</v>
      </c>
      <c r="J114" t="s">
        <v>19</v>
      </c>
      <c r="K114">
        <v>3318</v>
      </c>
    </row>
    <row r="115" spans="1:11" hidden="1" x14ac:dyDescent="0.3">
      <c r="A115" t="s">
        <v>19</v>
      </c>
      <c r="B115">
        <v>131</v>
      </c>
      <c r="J115" t="s">
        <v>19</v>
      </c>
      <c r="K115">
        <v>340</v>
      </c>
    </row>
    <row r="116" spans="1:11" hidden="1" x14ac:dyDescent="0.3">
      <c r="A116" t="s">
        <v>19</v>
      </c>
      <c r="B116">
        <v>126</v>
      </c>
      <c r="J116" t="s">
        <v>19</v>
      </c>
      <c r="K116">
        <v>1442</v>
      </c>
    </row>
    <row r="117" spans="1:11" x14ac:dyDescent="0.3">
      <c r="A117" t="s">
        <v>13</v>
      </c>
      <c r="B117">
        <v>3304</v>
      </c>
      <c r="J117" t="s">
        <v>19</v>
      </c>
      <c r="K117">
        <v>126</v>
      </c>
    </row>
    <row r="118" spans="1:11" x14ac:dyDescent="0.3">
      <c r="A118" t="s">
        <v>13</v>
      </c>
      <c r="B118">
        <v>73</v>
      </c>
      <c r="J118" t="s">
        <v>19</v>
      </c>
      <c r="K118">
        <v>524</v>
      </c>
    </row>
    <row r="119" spans="1:11" hidden="1" x14ac:dyDescent="0.3">
      <c r="A119" t="s">
        <v>19</v>
      </c>
      <c r="B119">
        <v>275</v>
      </c>
      <c r="J119" t="s">
        <v>19</v>
      </c>
      <c r="K119">
        <v>1989</v>
      </c>
    </row>
    <row r="120" spans="1:11" hidden="1" x14ac:dyDescent="0.3">
      <c r="A120" t="s">
        <v>19</v>
      </c>
      <c r="B120">
        <v>67</v>
      </c>
      <c r="J120" t="s">
        <v>19</v>
      </c>
      <c r="K120">
        <v>157</v>
      </c>
    </row>
    <row r="121" spans="1:11" hidden="1" x14ac:dyDescent="0.3">
      <c r="A121" t="s">
        <v>19</v>
      </c>
      <c r="B121">
        <v>154</v>
      </c>
      <c r="J121" t="s">
        <v>19</v>
      </c>
      <c r="K121">
        <v>4498</v>
      </c>
    </row>
    <row r="122" spans="1:11" hidden="1" x14ac:dyDescent="0.3">
      <c r="A122" t="s">
        <v>19</v>
      </c>
      <c r="B122">
        <v>1782</v>
      </c>
      <c r="J122" t="s">
        <v>19</v>
      </c>
      <c r="K122">
        <v>80</v>
      </c>
    </row>
    <row r="123" spans="1:11" hidden="1" x14ac:dyDescent="0.3">
      <c r="A123" t="s">
        <v>19</v>
      </c>
      <c r="B123">
        <v>903</v>
      </c>
      <c r="J123" t="s">
        <v>19</v>
      </c>
      <c r="K123">
        <v>43</v>
      </c>
    </row>
    <row r="124" spans="1:11" x14ac:dyDescent="0.3">
      <c r="A124" t="s">
        <v>13</v>
      </c>
      <c r="B124">
        <v>3387</v>
      </c>
      <c r="J124" t="s">
        <v>19</v>
      </c>
      <c r="K124">
        <v>2053</v>
      </c>
    </row>
    <row r="125" spans="1:11" x14ac:dyDescent="0.3">
      <c r="A125" t="s">
        <v>13</v>
      </c>
      <c r="B125">
        <v>662</v>
      </c>
      <c r="J125" t="s">
        <v>19</v>
      </c>
      <c r="K125">
        <v>168</v>
      </c>
    </row>
    <row r="126" spans="1:11" hidden="1" x14ac:dyDescent="0.3">
      <c r="A126" t="s">
        <v>19</v>
      </c>
      <c r="B126">
        <v>94</v>
      </c>
      <c r="J126" t="s">
        <v>19</v>
      </c>
      <c r="K126">
        <v>4289</v>
      </c>
    </row>
    <row r="127" spans="1:11" hidden="1" x14ac:dyDescent="0.3">
      <c r="A127" t="s">
        <v>19</v>
      </c>
      <c r="B127">
        <v>180</v>
      </c>
      <c r="J127" t="s">
        <v>19</v>
      </c>
      <c r="K127">
        <v>165</v>
      </c>
    </row>
    <row r="128" spans="1:11" x14ac:dyDescent="0.3">
      <c r="A128" t="s">
        <v>13</v>
      </c>
      <c r="B128">
        <v>774</v>
      </c>
      <c r="J128" t="s">
        <v>19</v>
      </c>
      <c r="K128">
        <v>1815</v>
      </c>
    </row>
    <row r="129" spans="1:11" x14ac:dyDescent="0.3">
      <c r="A129" t="s">
        <v>13</v>
      </c>
      <c r="B129">
        <v>672</v>
      </c>
      <c r="J129" t="s">
        <v>19</v>
      </c>
      <c r="K129">
        <v>397</v>
      </c>
    </row>
    <row r="130" spans="1:11" hidden="1" x14ac:dyDescent="0.3">
      <c r="A130" t="s">
        <v>73</v>
      </c>
      <c r="B130">
        <v>532</v>
      </c>
      <c r="J130" t="s">
        <v>19</v>
      </c>
      <c r="K130">
        <v>1539</v>
      </c>
    </row>
    <row r="131" spans="1:11" hidden="1" x14ac:dyDescent="0.3">
      <c r="A131" t="s">
        <v>73</v>
      </c>
      <c r="B131">
        <v>55</v>
      </c>
      <c r="J131" t="s">
        <v>19</v>
      </c>
      <c r="K131">
        <v>138</v>
      </c>
    </row>
    <row r="132" spans="1:11" hidden="1" x14ac:dyDescent="0.3">
      <c r="A132" t="s">
        <v>19</v>
      </c>
      <c r="B132">
        <v>533</v>
      </c>
      <c r="J132" t="s">
        <v>19</v>
      </c>
      <c r="K132">
        <v>3594</v>
      </c>
    </row>
    <row r="133" spans="1:11" hidden="1" x14ac:dyDescent="0.3">
      <c r="A133" t="s">
        <v>19</v>
      </c>
      <c r="B133">
        <v>2443</v>
      </c>
      <c r="J133" t="s">
        <v>19</v>
      </c>
      <c r="K133">
        <v>5880</v>
      </c>
    </row>
    <row r="134" spans="1:11" hidden="1" x14ac:dyDescent="0.3">
      <c r="A134" t="s">
        <v>19</v>
      </c>
      <c r="B134">
        <v>89</v>
      </c>
      <c r="J134" t="s">
        <v>19</v>
      </c>
      <c r="K134">
        <v>112</v>
      </c>
    </row>
    <row r="135" spans="1:11" hidden="1" x14ac:dyDescent="0.3">
      <c r="A135" t="s">
        <v>19</v>
      </c>
      <c r="B135">
        <v>159</v>
      </c>
      <c r="J135" t="s">
        <v>19</v>
      </c>
      <c r="K135">
        <v>943</v>
      </c>
    </row>
    <row r="136" spans="1:11" x14ac:dyDescent="0.3">
      <c r="A136" t="s">
        <v>13</v>
      </c>
      <c r="B136">
        <v>940</v>
      </c>
      <c r="J136" t="s">
        <v>19</v>
      </c>
      <c r="K136">
        <v>2468</v>
      </c>
    </row>
    <row r="137" spans="1:11" x14ac:dyDescent="0.3">
      <c r="A137" t="s">
        <v>13</v>
      </c>
      <c r="B137">
        <v>117</v>
      </c>
      <c r="J137" t="s">
        <v>19</v>
      </c>
      <c r="K137">
        <v>2551</v>
      </c>
    </row>
    <row r="138" spans="1:11" hidden="1" x14ac:dyDescent="0.3">
      <c r="A138" t="s">
        <v>73</v>
      </c>
      <c r="B138">
        <v>58</v>
      </c>
      <c r="J138" t="s">
        <v>19</v>
      </c>
      <c r="K138">
        <v>101</v>
      </c>
    </row>
    <row r="139" spans="1:11" hidden="1" x14ac:dyDescent="0.3">
      <c r="A139" t="s">
        <v>19</v>
      </c>
      <c r="B139">
        <v>50</v>
      </c>
      <c r="J139" t="s">
        <v>19</v>
      </c>
      <c r="K139">
        <v>92</v>
      </c>
    </row>
    <row r="140" spans="1:11" x14ac:dyDescent="0.3">
      <c r="A140" t="s">
        <v>13</v>
      </c>
      <c r="B140">
        <v>115</v>
      </c>
      <c r="J140" t="s">
        <v>19</v>
      </c>
      <c r="K140">
        <v>62</v>
      </c>
    </row>
    <row r="141" spans="1:11" x14ac:dyDescent="0.3">
      <c r="A141" t="s">
        <v>13</v>
      </c>
      <c r="B141">
        <v>326</v>
      </c>
      <c r="J141" t="s">
        <v>19</v>
      </c>
      <c r="K141">
        <v>149</v>
      </c>
    </row>
    <row r="142" spans="1:11" hidden="1" x14ac:dyDescent="0.3">
      <c r="A142" t="s">
        <v>19</v>
      </c>
      <c r="B142">
        <v>186</v>
      </c>
      <c r="J142" t="s">
        <v>19</v>
      </c>
      <c r="K142">
        <v>329</v>
      </c>
    </row>
    <row r="143" spans="1:11" hidden="1" x14ac:dyDescent="0.3">
      <c r="A143" t="s">
        <v>19</v>
      </c>
      <c r="B143">
        <v>1071</v>
      </c>
      <c r="J143" t="s">
        <v>19</v>
      </c>
      <c r="K143">
        <v>97</v>
      </c>
    </row>
    <row r="144" spans="1:11" hidden="1" x14ac:dyDescent="0.3">
      <c r="A144" t="s">
        <v>19</v>
      </c>
      <c r="B144">
        <v>117</v>
      </c>
      <c r="J144" t="s">
        <v>19</v>
      </c>
      <c r="K144">
        <v>1784</v>
      </c>
    </row>
    <row r="145" spans="1:11" hidden="1" x14ac:dyDescent="0.3">
      <c r="A145" t="s">
        <v>19</v>
      </c>
      <c r="B145">
        <v>70</v>
      </c>
      <c r="J145" t="s">
        <v>19</v>
      </c>
      <c r="K145">
        <v>1684</v>
      </c>
    </row>
    <row r="146" spans="1:11" hidden="1" x14ac:dyDescent="0.3">
      <c r="A146" t="s">
        <v>19</v>
      </c>
      <c r="B146">
        <v>135</v>
      </c>
      <c r="J146" t="s">
        <v>19</v>
      </c>
      <c r="K146">
        <v>250</v>
      </c>
    </row>
    <row r="147" spans="1:11" hidden="1" x14ac:dyDescent="0.3">
      <c r="A147" t="s">
        <v>19</v>
      </c>
      <c r="B147">
        <v>768</v>
      </c>
      <c r="J147" t="s">
        <v>19</v>
      </c>
      <c r="K147">
        <v>238</v>
      </c>
    </row>
    <row r="148" spans="1:11" hidden="1" x14ac:dyDescent="0.3">
      <c r="A148" t="s">
        <v>73</v>
      </c>
      <c r="B148">
        <v>51</v>
      </c>
      <c r="J148" t="s">
        <v>19</v>
      </c>
      <c r="K148">
        <v>53</v>
      </c>
    </row>
    <row r="149" spans="1:11" hidden="1" x14ac:dyDescent="0.3">
      <c r="A149" t="s">
        <v>19</v>
      </c>
      <c r="B149">
        <v>199</v>
      </c>
      <c r="J149" t="s">
        <v>19</v>
      </c>
      <c r="K149">
        <v>214</v>
      </c>
    </row>
    <row r="150" spans="1:11" hidden="1" x14ac:dyDescent="0.3">
      <c r="A150" t="s">
        <v>19</v>
      </c>
      <c r="B150">
        <v>107</v>
      </c>
      <c r="J150" t="s">
        <v>19</v>
      </c>
      <c r="K150">
        <v>222</v>
      </c>
    </row>
    <row r="151" spans="1:11" hidden="1" x14ac:dyDescent="0.3">
      <c r="A151" t="s">
        <v>19</v>
      </c>
      <c r="B151">
        <v>195</v>
      </c>
      <c r="J151" t="s">
        <v>19</v>
      </c>
      <c r="K151">
        <v>1884</v>
      </c>
    </row>
    <row r="152" spans="1:11" x14ac:dyDescent="0.3">
      <c r="A152" t="s">
        <v>13</v>
      </c>
      <c r="B152">
        <v>1</v>
      </c>
      <c r="J152" t="s">
        <v>19</v>
      </c>
      <c r="K152">
        <v>218</v>
      </c>
    </row>
    <row r="153" spans="1:11" x14ac:dyDescent="0.3">
      <c r="A153" t="s">
        <v>13</v>
      </c>
      <c r="B153">
        <v>1467</v>
      </c>
      <c r="J153" t="s">
        <v>19</v>
      </c>
      <c r="K153">
        <v>6465</v>
      </c>
    </row>
    <row r="154" spans="1:11" hidden="1" x14ac:dyDescent="0.3">
      <c r="A154" t="s">
        <v>19</v>
      </c>
      <c r="B154">
        <v>3376</v>
      </c>
      <c r="J154" t="s">
        <v>19</v>
      </c>
      <c r="K154">
        <v>59</v>
      </c>
    </row>
    <row r="155" spans="1:11" x14ac:dyDescent="0.3">
      <c r="A155" t="s">
        <v>13</v>
      </c>
      <c r="B155">
        <v>5681</v>
      </c>
      <c r="J155" t="s">
        <v>19</v>
      </c>
      <c r="K155">
        <v>88</v>
      </c>
    </row>
    <row r="156" spans="1:11" x14ac:dyDescent="0.3">
      <c r="A156" t="s">
        <v>13</v>
      </c>
      <c r="B156">
        <v>1059</v>
      </c>
      <c r="J156" t="s">
        <v>19</v>
      </c>
      <c r="K156">
        <v>1697</v>
      </c>
    </row>
    <row r="157" spans="1:11" x14ac:dyDescent="0.3">
      <c r="A157" t="s">
        <v>13</v>
      </c>
      <c r="B157">
        <v>1194</v>
      </c>
      <c r="J157" t="s">
        <v>19</v>
      </c>
      <c r="K157">
        <v>92</v>
      </c>
    </row>
    <row r="158" spans="1:11" hidden="1" x14ac:dyDescent="0.3">
      <c r="A158" t="s">
        <v>73</v>
      </c>
      <c r="B158">
        <v>379</v>
      </c>
      <c r="J158" t="s">
        <v>19</v>
      </c>
      <c r="K158">
        <v>186</v>
      </c>
    </row>
    <row r="159" spans="1:11" x14ac:dyDescent="0.3">
      <c r="A159" t="s">
        <v>13</v>
      </c>
      <c r="B159">
        <v>30</v>
      </c>
      <c r="J159" t="s">
        <v>19</v>
      </c>
      <c r="K159">
        <v>138</v>
      </c>
    </row>
    <row r="160" spans="1:11" hidden="1" x14ac:dyDescent="0.3">
      <c r="A160" t="s">
        <v>19</v>
      </c>
      <c r="B160">
        <v>41</v>
      </c>
      <c r="J160" t="s">
        <v>19</v>
      </c>
      <c r="K160">
        <v>261</v>
      </c>
    </row>
    <row r="161" spans="1:11" hidden="1" x14ac:dyDescent="0.3">
      <c r="A161" t="s">
        <v>19</v>
      </c>
      <c r="B161">
        <v>1821</v>
      </c>
      <c r="J161" t="s">
        <v>19</v>
      </c>
      <c r="K161">
        <v>107</v>
      </c>
    </row>
    <row r="162" spans="1:11" hidden="1" x14ac:dyDescent="0.3">
      <c r="A162" t="s">
        <v>19</v>
      </c>
      <c r="B162">
        <v>164</v>
      </c>
      <c r="J162" t="s">
        <v>19</v>
      </c>
      <c r="K162">
        <v>199</v>
      </c>
    </row>
    <row r="163" spans="1:11" x14ac:dyDescent="0.3">
      <c r="A163" t="s">
        <v>13</v>
      </c>
      <c r="B163">
        <v>75</v>
      </c>
      <c r="J163" t="s">
        <v>19</v>
      </c>
      <c r="K163">
        <v>5512</v>
      </c>
    </row>
    <row r="164" spans="1:11" hidden="1" x14ac:dyDescent="0.3">
      <c r="A164" t="s">
        <v>19</v>
      </c>
      <c r="B164">
        <v>157</v>
      </c>
      <c r="J164" t="s">
        <v>19</v>
      </c>
      <c r="K164">
        <v>86</v>
      </c>
    </row>
    <row r="165" spans="1:11" hidden="1" x14ac:dyDescent="0.3">
      <c r="A165" t="s">
        <v>19</v>
      </c>
      <c r="B165">
        <v>246</v>
      </c>
      <c r="J165" t="s">
        <v>19</v>
      </c>
      <c r="K165">
        <v>2768</v>
      </c>
    </row>
    <row r="166" spans="1:11" hidden="1" x14ac:dyDescent="0.3">
      <c r="A166" t="s">
        <v>19</v>
      </c>
      <c r="B166">
        <v>1396</v>
      </c>
      <c r="J166" t="s">
        <v>19</v>
      </c>
      <c r="K166">
        <v>48</v>
      </c>
    </row>
    <row r="167" spans="1:11" hidden="1" x14ac:dyDescent="0.3">
      <c r="A167" t="s">
        <v>19</v>
      </c>
      <c r="B167">
        <v>2506</v>
      </c>
      <c r="J167" t="s">
        <v>19</v>
      </c>
      <c r="K167">
        <v>87</v>
      </c>
    </row>
    <row r="168" spans="1:11" hidden="1" x14ac:dyDescent="0.3">
      <c r="A168" t="s">
        <v>19</v>
      </c>
      <c r="B168">
        <v>244</v>
      </c>
      <c r="J168" t="s">
        <v>19</v>
      </c>
      <c r="K168">
        <v>1894</v>
      </c>
    </row>
    <row r="169" spans="1:11" hidden="1" x14ac:dyDescent="0.3">
      <c r="A169" t="s">
        <v>19</v>
      </c>
      <c r="B169">
        <v>146</v>
      </c>
      <c r="J169" t="s">
        <v>19</v>
      </c>
      <c r="K169">
        <v>282</v>
      </c>
    </row>
    <row r="170" spans="1:11" x14ac:dyDescent="0.3">
      <c r="A170" t="s">
        <v>13</v>
      </c>
      <c r="B170">
        <v>955</v>
      </c>
      <c r="J170" t="s">
        <v>19</v>
      </c>
      <c r="K170">
        <v>116</v>
      </c>
    </row>
    <row r="171" spans="1:11" hidden="1" x14ac:dyDescent="0.3">
      <c r="A171" t="s">
        <v>19</v>
      </c>
      <c r="B171">
        <v>1267</v>
      </c>
      <c r="J171" t="s">
        <v>19</v>
      </c>
      <c r="K171">
        <v>83</v>
      </c>
    </row>
    <row r="172" spans="1:11" x14ac:dyDescent="0.3">
      <c r="A172" t="s">
        <v>13</v>
      </c>
      <c r="B172">
        <v>67</v>
      </c>
      <c r="J172" t="s">
        <v>19</v>
      </c>
      <c r="K172">
        <v>91</v>
      </c>
    </row>
    <row r="173" spans="1:11" x14ac:dyDescent="0.3">
      <c r="A173" t="s">
        <v>13</v>
      </c>
      <c r="B173">
        <v>5</v>
      </c>
      <c r="J173" t="s">
        <v>19</v>
      </c>
      <c r="K173">
        <v>546</v>
      </c>
    </row>
    <row r="174" spans="1:11" x14ac:dyDescent="0.3">
      <c r="A174" t="s">
        <v>13</v>
      </c>
      <c r="B174">
        <v>26</v>
      </c>
      <c r="J174" t="s">
        <v>19</v>
      </c>
      <c r="K174">
        <v>393</v>
      </c>
    </row>
    <row r="175" spans="1:11" hidden="1" x14ac:dyDescent="0.3">
      <c r="A175" t="s">
        <v>19</v>
      </c>
      <c r="B175">
        <v>1561</v>
      </c>
      <c r="J175" t="s">
        <v>19</v>
      </c>
      <c r="K175">
        <v>133</v>
      </c>
    </row>
    <row r="176" spans="1:11" hidden="1" x14ac:dyDescent="0.3">
      <c r="A176" t="s">
        <v>19</v>
      </c>
      <c r="B176">
        <v>48</v>
      </c>
      <c r="J176" t="s">
        <v>19</v>
      </c>
      <c r="K176">
        <v>254</v>
      </c>
    </row>
    <row r="177" spans="1:11" x14ac:dyDescent="0.3">
      <c r="A177" t="s">
        <v>13</v>
      </c>
      <c r="B177">
        <v>1130</v>
      </c>
      <c r="J177" t="s">
        <v>19</v>
      </c>
      <c r="K177">
        <v>176</v>
      </c>
    </row>
    <row r="178" spans="1:11" x14ac:dyDescent="0.3">
      <c r="A178" t="s">
        <v>13</v>
      </c>
      <c r="B178">
        <v>782</v>
      </c>
      <c r="J178" t="s">
        <v>19</v>
      </c>
      <c r="K178">
        <v>337</v>
      </c>
    </row>
    <row r="179" spans="1:11" hidden="1" x14ac:dyDescent="0.3">
      <c r="A179" t="s">
        <v>19</v>
      </c>
      <c r="B179">
        <v>2739</v>
      </c>
      <c r="J179" t="s">
        <v>19</v>
      </c>
      <c r="K179">
        <v>107</v>
      </c>
    </row>
    <row r="180" spans="1:11" x14ac:dyDescent="0.3">
      <c r="A180" t="s">
        <v>13</v>
      </c>
      <c r="B180">
        <v>210</v>
      </c>
      <c r="J180" t="s">
        <v>19</v>
      </c>
      <c r="K180">
        <v>183</v>
      </c>
    </row>
    <row r="181" spans="1:11" hidden="1" x14ac:dyDescent="0.3">
      <c r="A181" t="s">
        <v>19</v>
      </c>
      <c r="B181">
        <v>3537</v>
      </c>
      <c r="J181" t="s">
        <v>19</v>
      </c>
      <c r="K181">
        <v>72</v>
      </c>
    </row>
    <row r="182" spans="1:11" hidden="1" x14ac:dyDescent="0.3">
      <c r="A182" t="s">
        <v>19</v>
      </c>
      <c r="B182">
        <v>2107</v>
      </c>
      <c r="J182" t="s">
        <v>19</v>
      </c>
      <c r="K182">
        <v>295</v>
      </c>
    </row>
    <row r="183" spans="1:11" x14ac:dyDescent="0.3">
      <c r="A183" t="s">
        <v>13</v>
      </c>
      <c r="B183">
        <v>136</v>
      </c>
      <c r="J183" t="s">
        <v>19</v>
      </c>
      <c r="K183">
        <v>142</v>
      </c>
    </row>
    <row r="184" spans="1:11" hidden="1" x14ac:dyDescent="0.3">
      <c r="A184" t="s">
        <v>19</v>
      </c>
      <c r="B184">
        <v>3318</v>
      </c>
      <c r="J184" t="s">
        <v>19</v>
      </c>
      <c r="K184">
        <v>85</v>
      </c>
    </row>
    <row r="185" spans="1:11" x14ac:dyDescent="0.3">
      <c r="A185" t="s">
        <v>13</v>
      </c>
      <c r="B185">
        <v>86</v>
      </c>
      <c r="J185" t="s">
        <v>19</v>
      </c>
      <c r="K185">
        <v>659</v>
      </c>
    </row>
    <row r="186" spans="1:11" hidden="1" x14ac:dyDescent="0.3">
      <c r="A186" t="s">
        <v>19</v>
      </c>
      <c r="B186">
        <v>340</v>
      </c>
      <c r="J186" t="s">
        <v>19</v>
      </c>
      <c r="K186">
        <v>121</v>
      </c>
    </row>
    <row r="187" spans="1:11" x14ac:dyDescent="0.3">
      <c r="A187" t="s">
        <v>13</v>
      </c>
      <c r="B187">
        <v>19</v>
      </c>
      <c r="J187" t="s">
        <v>19</v>
      </c>
      <c r="K187">
        <v>3742</v>
      </c>
    </row>
    <row r="188" spans="1:11" x14ac:dyDescent="0.3">
      <c r="A188" t="s">
        <v>13</v>
      </c>
      <c r="B188">
        <v>886</v>
      </c>
      <c r="J188" t="s">
        <v>19</v>
      </c>
      <c r="K188">
        <v>223</v>
      </c>
    </row>
    <row r="189" spans="1:11" hidden="1" x14ac:dyDescent="0.3">
      <c r="A189" t="s">
        <v>19</v>
      </c>
      <c r="B189">
        <v>1442</v>
      </c>
      <c r="J189" t="s">
        <v>19</v>
      </c>
      <c r="K189">
        <v>133</v>
      </c>
    </row>
    <row r="190" spans="1:11" x14ac:dyDescent="0.3">
      <c r="A190" t="s">
        <v>13</v>
      </c>
      <c r="B190">
        <v>35</v>
      </c>
      <c r="J190" t="s">
        <v>19</v>
      </c>
      <c r="K190">
        <v>5168</v>
      </c>
    </row>
    <row r="191" spans="1:11" hidden="1" x14ac:dyDescent="0.3">
      <c r="A191" t="s">
        <v>73</v>
      </c>
      <c r="B191">
        <v>441</v>
      </c>
      <c r="J191" t="s">
        <v>19</v>
      </c>
      <c r="K191">
        <v>307</v>
      </c>
    </row>
    <row r="192" spans="1:11" x14ac:dyDescent="0.3">
      <c r="A192" t="s">
        <v>13</v>
      </c>
      <c r="B192">
        <v>24</v>
      </c>
      <c r="J192" t="s">
        <v>19</v>
      </c>
      <c r="K192">
        <v>2441</v>
      </c>
    </row>
    <row r="193" spans="1:11" x14ac:dyDescent="0.3">
      <c r="A193" t="s">
        <v>13</v>
      </c>
      <c r="B193">
        <v>86</v>
      </c>
      <c r="J193" t="s">
        <v>19</v>
      </c>
      <c r="K193">
        <v>1385</v>
      </c>
    </row>
    <row r="194" spans="1:11" x14ac:dyDescent="0.3">
      <c r="A194" t="s">
        <v>13</v>
      </c>
      <c r="B194">
        <v>243</v>
      </c>
      <c r="J194" t="s">
        <v>19</v>
      </c>
      <c r="K194">
        <v>190</v>
      </c>
    </row>
    <row r="195" spans="1:11" x14ac:dyDescent="0.3">
      <c r="A195" t="s">
        <v>13</v>
      </c>
      <c r="B195">
        <v>65</v>
      </c>
      <c r="J195" t="s">
        <v>19</v>
      </c>
      <c r="K195">
        <v>470</v>
      </c>
    </row>
    <row r="196" spans="1:11" hidden="1" x14ac:dyDescent="0.3">
      <c r="A196" t="s">
        <v>19</v>
      </c>
      <c r="B196">
        <v>126</v>
      </c>
      <c r="J196" t="s">
        <v>19</v>
      </c>
      <c r="K196">
        <v>253</v>
      </c>
    </row>
    <row r="197" spans="1:11" hidden="1" x14ac:dyDescent="0.3">
      <c r="A197" t="s">
        <v>19</v>
      </c>
      <c r="B197">
        <v>524</v>
      </c>
      <c r="J197" t="s">
        <v>19</v>
      </c>
      <c r="K197">
        <v>1113</v>
      </c>
    </row>
    <row r="198" spans="1:11" x14ac:dyDescent="0.3">
      <c r="A198" t="s">
        <v>13</v>
      </c>
      <c r="B198">
        <v>100</v>
      </c>
      <c r="J198" t="s">
        <v>19</v>
      </c>
      <c r="K198">
        <v>2283</v>
      </c>
    </row>
    <row r="199" spans="1:11" hidden="1" x14ac:dyDescent="0.3">
      <c r="A199" t="s">
        <v>19</v>
      </c>
      <c r="B199">
        <v>1989</v>
      </c>
      <c r="J199" t="s">
        <v>19</v>
      </c>
      <c r="K199">
        <v>1095</v>
      </c>
    </row>
    <row r="200" spans="1:11" x14ac:dyDescent="0.3">
      <c r="A200" t="s">
        <v>13</v>
      </c>
      <c r="B200">
        <v>168</v>
      </c>
      <c r="J200" t="s">
        <v>19</v>
      </c>
      <c r="K200">
        <v>1690</v>
      </c>
    </row>
    <row r="201" spans="1:11" x14ac:dyDescent="0.3">
      <c r="A201" t="s">
        <v>13</v>
      </c>
      <c r="B201">
        <v>13</v>
      </c>
      <c r="J201" t="s">
        <v>19</v>
      </c>
      <c r="K201">
        <v>191</v>
      </c>
    </row>
    <row r="202" spans="1:11" x14ac:dyDescent="0.3">
      <c r="A202" t="s">
        <v>13</v>
      </c>
      <c r="B202">
        <v>1</v>
      </c>
      <c r="J202" t="s">
        <v>19</v>
      </c>
      <c r="K202">
        <v>2013</v>
      </c>
    </row>
    <row r="203" spans="1:11" hidden="1" x14ac:dyDescent="0.3">
      <c r="A203" t="s">
        <v>19</v>
      </c>
      <c r="B203">
        <v>157</v>
      </c>
      <c r="J203" t="s">
        <v>19</v>
      </c>
      <c r="K203">
        <v>1703</v>
      </c>
    </row>
    <row r="204" spans="1:11" hidden="1" x14ac:dyDescent="0.3">
      <c r="A204" t="s">
        <v>73</v>
      </c>
      <c r="B204">
        <v>82</v>
      </c>
      <c r="J204" t="s">
        <v>19</v>
      </c>
      <c r="K204">
        <v>80</v>
      </c>
    </row>
    <row r="205" spans="1:11" hidden="1" x14ac:dyDescent="0.3">
      <c r="A205" t="s">
        <v>19</v>
      </c>
      <c r="B205">
        <v>4498</v>
      </c>
      <c r="J205" t="s">
        <v>19</v>
      </c>
      <c r="K205">
        <v>41</v>
      </c>
    </row>
    <row r="206" spans="1:11" x14ac:dyDescent="0.3">
      <c r="A206" t="s">
        <v>13</v>
      </c>
      <c r="B206">
        <v>40</v>
      </c>
      <c r="J206" t="s">
        <v>19</v>
      </c>
      <c r="K206">
        <v>187</v>
      </c>
    </row>
    <row r="207" spans="1:11" hidden="1" x14ac:dyDescent="0.3">
      <c r="A207" t="s">
        <v>19</v>
      </c>
      <c r="B207">
        <v>80</v>
      </c>
      <c r="J207" t="s">
        <v>19</v>
      </c>
      <c r="K207">
        <v>2875</v>
      </c>
    </row>
    <row r="208" spans="1:11" hidden="1" x14ac:dyDescent="0.3">
      <c r="A208" t="s">
        <v>73</v>
      </c>
      <c r="B208">
        <v>57</v>
      </c>
      <c r="J208" t="s">
        <v>19</v>
      </c>
      <c r="K208">
        <v>88</v>
      </c>
    </row>
    <row r="209" spans="1:11" hidden="1" x14ac:dyDescent="0.3">
      <c r="A209" t="s">
        <v>19</v>
      </c>
      <c r="B209">
        <v>43</v>
      </c>
      <c r="J209" t="s">
        <v>19</v>
      </c>
      <c r="K209">
        <v>191</v>
      </c>
    </row>
    <row r="210" spans="1:11" hidden="1" x14ac:dyDescent="0.3">
      <c r="A210" t="s">
        <v>19</v>
      </c>
      <c r="B210">
        <v>2053</v>
      </c>
      <c r="J210" t="s">
        <v>19</v>
      </c>
      <c r="K210">
        <v>139</v>
      </c>
    </row>
    <row r="211" spans="1:11" hidden="1" x14ac:dyDescent="0.3">
      <c r="A211" t="s">
        <v>46</v>
      </c>
      <c r="B211">
        <v>808</v>
      </c>
      <c r="J211" t="s">
        <v>19</v>
      </c>
      <c r="K211">
        <v>186</v>
      </c>
    </row>
    <row r="212" spans="1:11" x14ac:dyDescent="0.3">
      <c r="A212" t="s">
        <v>13</v>
      </c>
      <c r="B212">
        <v>226</v>
      </c>
      <c r="J212" t="s">
        <v>19</v>
      </c>
      <c r="K212">
        <v>112</v>
      </c>
    </row>
    <row r="213" spans="1:11" x14ac:dyDescent="0.3">
      <c r="A213" t="s">
        <v>13</v>
      </c>
      <c r="B213">
        <v>1625</v>
      </c>
      <c r="J213" t="s">
        <v>19</v>
      </c>
      <c r="K213">
        <v>101</v>
      </c>
    </row>
    <row r="214" spans="1:11" hidden="1" x14ac:dyDescent="0.3">
      <c r="A214" t="s">
        <v>19</v>
      </c>
      <c r="B214">
        <v>168</v>
      </c>
      <c r="J214" t="s">
        <v>19</v>
      </c>
      <c r="K214">
        <v>206</v>
      </c>
    </row>
    <row r="215" spans="1:11" hidden="1" x14ac:dyDescent="0.3">
      <c r="A215" t="s">
        <v>19</v>
      </c>
      <c r="B215">
        <v>4289</v>
      </c>
      <c r="J215" t="s">
        <v>19</v>
      </c>
      <c r="K215">
        <v>154</v>
      </c>
    </row>
    <row r="216" spans="1:11" hidden="1" x14ac:dyDescent="0.3">
      <c r="A216" t="s">
        <v>19</v>
      </c>
      <c r="B216">
        <v>165</v>
      </c>
      <c r="J216" t="s">
        <v>19</v>
      </c>
      <c r="K216">
        <v>5966</v>
      </c>
    </row>
    <row r="217" spans="1:11" x14ac:dyDescent="0.3">
      <c r="A217" t="s">
        <v>13</v>
      </c>
      <c r="B217">
        <v>143</v>
      </c>
      <c r="J217" t="s">
        <v>19</v>
      </c>
      <c r="K217">
        <v>169</v>
      </c>
    </row>
    <row r="218" spans="1:11" hidden="1" x14ac:dyDescent="0.3">
      <c r="A218" t="s">
        <v>19</v>
      </c>
      <c r="B218">
        <v>1815</v>
      </c>
      <c r="J218" t="s">
        <v>19</v>
      </c>
      <c r="K218">
        <v>2106</v>
      </c>
    </row>
    <row r="219" spans="1:11" x14ac:dyDescent="0.3">
      <c r="A219" t="s">
        <v>13</v>
      </c>
      <c r="B219">
        <v>934</v>
      </c>
      <c r="J219" t="s">
        <v>19</v>
      </c>
      <c r="K219">
        <v>131</v>
      </c>
    </row>
    <row r="220" spans="1:11" hidden="1" x14ac:dyDescent="0.3">
      <c r="A220" t="s">
        <v>19</v>
      </c>
      <c r="B220">
        <v>397</v>
      </c>
      <c r="J220" t="s">
        <v>19</v>
      </c>
      <c r="K220">
        <v>84</v>
      </c>
    </row>
    <row r="221" spans="1:11" hidden="1" x14ac:dyDescent="0.3">
      <c r="A221" t="s">
        <v>19</v>
      </c>
      <c r="B221">
        <v>1539</v>
      </c>
      <c r="J221" t="s">
        <v>19</v>
      </c>
      <c r="K221">
        <v>155</v>
      </c>
    </row>
    <row r="222" spans="1:11" x14ac:dyDescent="0.3">
      <c r="A222" t="s">
        <v>13</v>
      </c>
      <c r="B222">
        <v>17</v>
      </c>
      <c r="J222" t="s">
        <v>19</v>
      </c>
      <c r="K222">
        <v>189</v>
      </c>
    </row>
    <row r="223" spans="1:11" x14ac:dyDescent="0.3">
      <c r="A223" t="s">
        <v>13</v>
      </c>
      <c r="B223">
        <v>2179</v>
      </c>
      <c r="J223" t="s">
        <v>19</v>
      </c>
      <c r="K223">
        <v>4799</v>
      </c>
    </row>
    <row r="224" spans="1:11" hidden="1" x14ac:dyDescent="0.3">
      <c r="A224" t="s">
        <v>19</v>
      </c>
      <c r="B224">
        <v>138</v>
      </c>
      <c r="J224" t="s">
        <v>19</v>
      </c>
      <c r="K224">
        <v>1137</v>
      </c>
    </row>
    <row r="225" spans="1:11" x14ac:dyDescent="0.3">
      <c r="A225" t="s">
        <v>13</v>
      </c>
      <c r="B225">
        <v>931</v>
      </c>
      <c r="J225" t="s">
        <v>19</v>
      </c>
      <c r="K225">
        <v>1152</v>
      </c>
    </row>
    <row r="226" spans="1:11" hidden="1" x14ac:dyDescent="0.3">
      <c r="A226" t="s">
        <v>19</v>
      </c>
      <c r="B226">
        <v>3594</v>
      </c>
      <c r="J226" t="s">
        <v>19</v>
      </c>
      <c r="K226">
        <v>50</v>
      </c>
    </row>
    <row r="227" spans="1:11" hidden="1" x14ac:dyDescent="0.3">
      <c r="A227" t="s">
        <v>19</v>
      </c>
      <c r="B227">
        <v>5880</v>
      </c>
      <c r="J227" t="s">
        <v>19</v>
      </c>
      <c r="K227">
        <v>3059</v>
      </c>
    </row>
    <row r="228" spans="1:11" hidden="1" x14ac:dyDescent="0.3">
      <c r="A228" t="s">
        <v>19</v>
      </c>
      <c r="B228">
        <v>112</v>
      </c>
      <c r="J228" t="s">
        <v>19</v>
      </c>
      <c r="K228">
        <v>34</v>
      </c>
    </row>
    <row r="229" spans="1:11" hidden="1" x14ac:dyDescent="0.3">
      <c r="A229" t="s">
        <v>19</v>
      </c>
      <c r="B229">
        <v>943</v>
      </c>
      <c r="J229" t="s">
        <v>19</v>
      </c>
      <c r="K229">
        <v>220</v>
      </c>
    </row>
    <row r="230" spans="1:11" hidden="1" x14ac:dyDescent="0.3">
      <c r="A230" t="s">
        <v>19</v>
      </c>
      <c r="B230">
        <v>2468</v>
      </c>
      <c r="J230" t="s">
        <v>19</v>
      </c>
      <c r="K230">
        <v>1604</v>
      </c>
    </row>
    <row r="231" spans="1:11" hidden="1" x14ac:dyDescent="0.3">
      <c r="A231" t="s">
        <v>19</v>
      </c>
      <c r="B231">
        <v>2551</v>
      </c>
      <c r="J231" t="s">
        <v>19</v>
      </c>
      <c r="K231">
        <v>454</v>
      </c>
    </row>
    <row r="232" spans="1:11" hidden="1" x14ac:dyDescent="0.3">
      <c r="A232" t="s">
        <v>19</v>
      </c>
      <c r="B232">
        <v>101</v>
      </c>
      <c r="J232" t="s">
        <v>19</v>
      </c>
      <c r="K232">
        <v>123</v>
      </c>
    </row>
    <row r="233" spans="1:11" hidden="1" x14ac:dyDescent="0.3">
      <c r="A233" t="s">
        <v>73</v>
      </c>
      <c r="B233">
        <v>67</v>
      </c>
      <c r="J233" t="s">
        <v>19</v>
      </c>
      <c r="K233">
        <v>299</v>
      </c>
    </row>
    <row r="234" spans="1:11" hidden="1" x14ac:dyDescent="0.3">
      <c r="A234" t="s">
        <v>19</v>
      </c>
      <c r="B234">
        <v>92</v>
      </c>
      <c r="J234" t="s">
        <v>19</v>
      </c>
      <c r="K234">
        <v>2237</v>
      </c>
    </row>
    <row r="235" spans="1:11" hidden="1" x14ac:dyDescent="0.3">
      <c r="A235" t="s">
        <v>19</v>
      </c>
      <c r="B235">
        <v>62</v>
      </c>
      <c r="J235" t="s">
        <v>19</v>
      </c>
      <c r="K235">
        <v>645</v>
      </c>
    </row>
    <row r="236" spans="1:11" hidden="1" x14ac:dyDescent="0.3">
      <c r="A236" t="s">
        <v>19</v>
      </c>
      <c r="B236">
        <v>149</v>
      </c>
      <c r="J236" t="s">
        <v>19</v>
      </c>
      <c r="K236">
        <v>484</v>
      </c>
    </row>
    <row r="237" spans="1:11" x14ac:dyDescent="0.3">
      <c r="A237" t="s">
        <v>13</v>
      </c>
      <c r="B237">
        <v>92</v>
      </c>
      <c r="J237" t="s">
        <v>19</v>
      </c>
      <c r="K237">
        <v>154</v>
      </c>
    </row>
    <row r="238" spans="1:11" x14ac:dyDescent="0.3">
      <c r="A238" t="s">
        <v>13</v>
      </c>
      <c r="B238">
        <v>57</v>
      </c>
      <c r="J238" t="s">
        <v>19</v>
      </c>
      <c r="K238">
        <v>82</v>
      </c>
    </row>
    <row r="239" spans="1:11" hidden="1" x14ac:dyDescent="0.3">
      <c r="A239" t="s">
        <v>19</v>
      </c>
      <c r="B239">
        <v>329</v>
      </c>
      <c r="J239" t="s">
        <v>19</v>
      </c>
      <c r="K239">
        <v>134</v>
      </c>
    </row>
    <row r="240" spans="1:11" hidden="1" x14ac:dyDescent="0.3">
      <c r="A240" t="s">
        <v>19</v>
      </c>
      <c r="B240">
        <v>97</v>
      </c>
      <c r="J240" t="s">
        <v>19</v>
      </c>
      <c r="K240">
        <v>5203</v>
      </c>
    </row>
    <row r="241" spans="1:11" x14ac:dyDescent="0.3">
      <c r="A241" t="s">
        <v>13</v>
      </c>
      <c r="B241">
        <v>41</v>
      </c>
      <c r="J241" t="s">
        <v>19</v>
      </c>
      <c r="K241">
        <v>94</v>
      </c>
    </row>
    <row r="242" spans="1:11" hidden="1" x14ac:dyDescent="0.3">
      <c r="A242" t="s">
        <v>19</v>
      </c>
      <c r="B242">
        <v>1784</v>
      </c>
      <c r="J242" t="s">
        <v>19</v>
      </c>
      <c r="K242">
        <v>205</v>
      </c>
    </row>
    <row r="243" spans="1:11" hidden="1" x14ac:dyDescent="0.3">
      <c r="A243" t="s">
        <v>19</v>
      </c>
      <c r="B243">
        <v>1684</v>
      </c>
      <c r="J243" t="s">
        <v>19</v>
      </c>
      <c r="K243">
        <v>92</v>
      </c>
    </row>
    <row r="244" spans="1:11" hidden="1" x14ac:dyDescent="0.3">
      <c r="A244" t="s">
        <v>19</v>
      </c>
      <c r="B244">
        <v>250</v>
      </c>
      <c r="J244" t="s">
        <v>19</v>
      </c>
      <c r="K244">
        <v>219</v>
      </c>
    </row>
    <row r="245" spans="1:11" hidden="1" x14ac:dyDescent="0.3">
      <c r="A245" t="s">
        <v>19</v>
      </c>
      <c r="B245">
        <v>238</v>
      </c>
      <c r="J245" t="s">
        <v>19</v>
      </c>
      <c r="K245">
        <v>2526</v>
      </c>
    </row>
    <row r="246" spans="1:11" hidden="1" x14ac:dyDescent="0.3">
      <c r="A246" t="s">
        <v>19</v>
      </c>
      <c r="B246">
        <v>53</v>
      </c>
      <c r="J246" t="s">
        <v>19</v>
      </c>
      <c r="K246">
        <v>94</v>
      </c>
    </row>
    <row r="247" spans="1:11" hidden="1" x14ac:dyDescent="0.3">
      <c r="A247" t="s">
        <v>19</v>
      </c>
      <c r="B247">
        <v>214</v>
      </c>
      <c r="J247" t="s">
        <v>19</v>
      </c>
      <c r="K247">
        <v>1713</v>
      </c>
    </row>
    <row r="248" spans="1:11" hidden="1" x14ac:dyDescent="0.3">
      <c r="A248" t="s">
        <v>19</v>
      </c>
      <c r="B248">
        <v>222</v>
      </c>
      <c r="J248" t="s">
        <v>19</v>
      </c>
      <c r="K248">
        <v>249</v>
      </c>
    </row>
    <row r="249" spans="1:11" hidden="1" x14ac:dyDescent="0.3">
      <c r="A249" t="s">
        <v>19</v>
      </c>
      <c r="B249">
        <v>1884</v>
      </c>
      <c r="J249" t="s">
        <v>19</v>
      </c>
      <c r="K249">
        <v>192</v>
      </c>
    </row>
    <row r="250" spans="1:11" hidden="1" x14ac:dyDescent="0.3">
      <c r="A250" t="s">
        <v>19</v>
      </c>
      <c r="B250">
        <v>218</v>
      </c>
      <c r="J250" t="s">
        <v>19</v>
      </c>
      <c r="K250">
        <v>247</v>
      </c>
    </row>
    <row r="251" spans="1:11" hidden="1" x14ac:dyDescent="0.3">
      <c r="A251" t="s">
        <v>19</v>
      </c>
      <c r="B251">
        <v>6465</v>
      </c>
      <c r="J251" t="s">
        <v>19</v>
      </c>
      <c r="K251">
        <v>2293</v>
      </c>
    </row>
    <row r="252" spans="1:11" x14ac:dyDescent="0.3">
      <c r="A252" t="s">
        <v>13</v>
      </c>
      <c r="B252">
        <v>1</v>
      </c>
      <c r="J252" t="s">
        <v>19</v>
      </c>
      <c r="K252">
        <v>3131</v>
      </c>
    </row>
    <row r="253" spans="1:11" x14ac:dyDescent="0.3">
      <c r="A253" t="s">
        <v>13</v>
      </c>
      <c r="B253">
        <v>101</v>
      </c>
      <c r="J253" t="s">
        <v>19</v>
      </c>
      <c r="K253">
        <v>143</v>
      </c>
    </row>
    <row r="254" spans="1:11" hidden="1" x14ac:dyDescent="0.3">
      <c r="A254" t="s">
        <v>19</v>
      </c>
      <c r="B254">
        <v>59</v>
      </c>
      <c r="J254" t="s">
        <v>19</v>
      </c>
      <c r="K254">
        <v>296</v>
      </c>
    </row>
    <row r="255" spans="1:11" x14ac:dyDescent="0.3">
      <c r="A255" t="s">
        <v>13</v>
      </c>
      <c r="B255">
        <v>1335</v>
      </c>
      <c r="J255" t="s">
        <v>19</v>
      </c>
      <c r="K255">
        <v>170</v>
      </c>
    </row>
    <row r="256" spans="1:11" hidden="1" x14ac:dyDescent="0.3">
      <c r="A256" t="s">
        <v>19</v>
      </c>
      <c r="B256">
        <v>88</v>
      </c>
      <c r="J256" t="s">
        <v>19</v>
      </c>
      <c r="K256">
        <v>86</v>
      </c>
    </row>
    <row r="257" spans="1:11" hidden="1" x14ac:dyDescent="0.3">
      <c r="A257" t="s">
        <v>19</v>
      </c>
      <c r="B257">
        <v>1697</v>
      </c>
      <c r="J257" t="s">
        <v>19</v>
      </c>
      <c r="K257">
        <v>6286</v>
      </c>
    </row>
    <row r="258" spans="1:11" x14ac:dyDescent="0.3">
      <c r="A258" t="s">
        <v>13</v>
      </c>
      <c r="B258">
        <v>15</v>
      </c>
      <c r="J258" t="s">
        <v>19</v>
      </c>
      <c r="K258">
        <v>3727</v>
      </c>
    </row>
    <row r="259" spans="1:11" hidden="1" x14ac:dyDescent="0.3">
      <c r="A259" t="s">
        <v>19</v>
      </c>
      <c r="B259">
        <v>92</v>
      </c>
      <c r="J259" t="s">
        <v>19</v>
      </c>
      <c r="K259">
        <v>1605</v>
      </c>
    </row>
    <row r="260" spans="1:11" hidden="1" x14ac:dyDescent="0.3">
      <c r="A260" t="s">
        <v>19</v>
      </c>
      <c r="B260">
        <v>186</v>
      </c>
      <c r="J260" t="s">
        <v>19</v>
      </c>
      <c r="K260">
        <v>2120</v>
      </c>
    </row>
    <row r="261" spans="1:11" hidden="1" x14ac:dyDescent="0.3">
      <c r="A261" t="s">
        <v>19</v>
      </c>
      <c r="B261">
        <v>138</v>
      </c>
      <c r="J261" t="s">
        <v>19</v>
      </c>
      <c r="K261">
        <v>50</v>
      </c>
    </row>
    <row r="262" spans="1:11" hidden="1" x14ac:dyDescent="0.3">
      <c r="A262" t="s">
        <v>19</v>
      </c>
      <c r="B262">
        <v>261</v>
      </c>
      <c r="J262" t="s">
        <v>19</v>
      </c>
      <c r="K262">
        <v>2080</v>
      </c>
    </row>
    <row r="263" spans="1:11" x14ac:dyDescent="0.3">
      <c r="A263" t="s">
        <v>13</v>
      </c>
      <c r="B263">
        <v>454</v>
      </c>
      <c r="J263" t="s">
        <v>19</v>
      </c>
      <c r="K263">
        <v>2105</v>
      </c>
    </row>
    <row r="264" spans="1:11" hidden="1" x14ac:dyDescent="0.3">
      <c r="A264" t="s">
        <v>19</v>
      </c>
      <c r="B264">
        <v>107</v>
      </c>
      <c r="J264" t="s">
        <v>19</v>
      </c>
      <c r="K264">
        <v>2436</v>
      </c>
    </row>
    <row r="265" spans="1:11" hidden="1" x14ac:dyDescent="0.3">
      <c r="A265" t="s">
        <v>19</v>
      </c>
      <c r="B265">
        <v>199</v>
      </c>
      <c r="J265" t="s">
        <v>19</v>
      </c>
      <c r="K265">
        <v>80</v>
      </c>
    </row>
    <row r="266" spans="1:11" hidden="1" x14ac:dyDescent="0.3">
      <c r="A266" t="s">
        <v>19</v>
      </c>
      <c r="B266">
        <v>5512</v>
      </c>
      <c r="J266" t="s">
        <v>19</v>
      </c>
      <c r="K266">
        <v>42</v>
      </c>
    </row>
    <row r="267" spans="1:11" hidden="1" x14ac:dyDescent="0.3">
      <c r="A267" t="s">
        <v>19</v>
      </c>
      <c r="B267">
        <v>86</v>
      </c>
      <c r="J267" t="s">
        <v>19</v>
      </c>
      <c r="K267">
        <v>139</v>
      </c>
    </row>
    <row r="268" spans="1:11" x14ac:dyDescent="0.3">
      <c r="A268" t="s">
        <v>13</v>
      </c>
      <c r="B268">
        <v>3182</v>
      </c>
      <c r="J268" t="s">
        <v>19</v>
      </c>
      <c r="K268">
        <v>159</v>
      </c>
    </row>
    <row r="269" spans="1:11" hidden="1" x14ac:dyDescent="0.3">
      <c r="A269" t="s">
        <v>19</v>
      </c>
      <c r="B269">
        <v>2768</v>
      </c>
      <c r="J269" t="s">
        <v>19</v>
      </c>
      <c r="K269">
        <v>381</v>
      </c>
    </row>
    <row r="270" spans="1:11" hidden="1" x14ac:dyDescent="0.3">
      <c r="A270" t="s">
        <v>19</v>
      </c>
      <c r="B270">
        <v>48</v>
      </c>
      <c r="J270" t="s">
        <v>19</v>
      </c>
      <c r="K270">
        <v>194</v>
      </c>
    </row>
    <row r="271" spans="1:11" hidden="1" x14ac:dyDescent="0.3">
      <c r="A271" t="s">
        <v>19</v>
      </c>
      <c r="B271">
        <v>87</v>
      </c>
      <c r="J271" t="s">
        <v>19</v>
      </c>
      <c r="K271">
        <v>106</v>
      </c>
    </row>
    <row r="272" spans="1:11" hidden="1" x14ac:dyDescent="0.3">
      <c r="A272" t="s">
        <v>73</v>
      </c>
      <c r="B272">
        <v>1890</v>
      </c>
      <c r="J272" t="s">
        <v>19</v>
      </c>
      <c r="K272">
        <v>142</v>
      </c>
    </row>
    <row r="273" spans="1:11" hidden="1" x14ac:dyDescent="0.3">
      <c r="A273" t="s">
        <v>46</v>
      </c>
      <c r="B273">
        <v>61</v>
      </c>
      <c r="J273" t="s">
        <v>19</v>
      </c>
      <c r="K273">
        <v>211</v>
      </c>
    </row>
    <row r="274" spans="1:11" hidden="1" x14ac:dyDescent="0.3">
      <c r="A274" t="s">
        <v>19</v>
      </c>
      <c r="B274">
        <v>1894</v>
      </c>
      <c r="J274" t="s">
        <v>19</v>
      </c>
      <c r="K274">
        <v>2756</v>
      </c>
    </row>
    <row r="275" spans="1:11" hidden="1" x14ac:dyDescent="0.3">
      <c r="A275" t="s">
        <v>19</v>
      </c>
      <c r="B275">
        <v>282</v>
      </c>
      <c r="J275" t="s">
        <v>19</v>
      </c>
      <c r="K275">
        <v>173</v>
      </c>
    </row>
    <row r="276" spans="1:11" x14ac:dyDescent="0.3">
      <c r="A276" t="s">
        <v>13</v>
      </c>
      <c r="B276">
        <v>15</v>
      </c>
      <c r="J276" t="s">
        <v>19</v>
      </c>
      <c r="K276">
        <v>87</v>
      </c>
    </row>
    <row r="277" spans="1:11" hidden="1" x14ac:dyDescent="0.3">
      <c r="A277" t="s">
        <v>19</v>
      </c>
      <c r="B277">
        <v>116</v>
      </c>
      <c r="J277" t="s">
        <v>19</v>
      </c>
      <c r="K277">
        <v>1572</v>
      </c>
    </row>
    <row r="278" spans="1:11" x14ac:dyDescent="0.3">
      <c r="A278" t="s">
        <v>13</v>
      </c>
      <c r="B278">
        <v>133</v>
      </c>
      <c r="J278" t="s">
        <v>19</v>
      </c>
      <c r="K278">
        <v>2346</v>
      </c>
    </row>
    <row r="279" spans="1:11" hidden="1" x14ac:dyDescent="0.3">
      <c r="A279" t="s">
        <v>19</v>
      </c>
      <c r="B279">
        <v>83</v>
      </c>
      <c r="J279" t="s">
        <v>19</v>
      </c>
      <c r="K279">
        <v>115</v>
      </c>
    </row>
    <row r="280" spans="1:11" hidden="1" x14ac:dyDescent="0.3">
      <c r="A280" t="s">
        <v>19</v>
      </c>
      <c r="B280">
        <v>91</v>
      </c>
      <c r="J280" t="s">
        <v>19</v>
      </c>
      <c r="K280">
        <v>85</v>
      </c>
    </row>
    <row r="281" spans="1:11" hidden="1" x14ac:dyDescent="0.3">
      <c r="A281" t="s">
        <v>19</v>
      </c>
      <c r="B281">
        <v>546</v>
      </c>
      <c r="J281" t="s">
        <v>19</v>
      </c>
      <c r="K281">
        <v>144</v>
      </c>
    </row>
    <row r="282" spans="1:11" hidden="1" x14ac:dyDescent="0.3">
      <c r="A282" t="s">
        <v>19</v>
      </c>
      <c r="B282">
        <v>393</v>
      </c>
      <c r="J282" t="s">
        <v>19</v>
      </c>
      <c r="K282">
        <v>2443</v>
      </c>
    </row>
    <row r="283" spans="1:11" x14ac:dyDescent="0.3">
      <c r="A283" t="s">
        <v>13</v>
      </c>
      <c r="B283">
        <v>2062</v>
      </c>
      <c r="J283" t="s">
        <v>19</v>
      </c>
      <c r="K283">
        <v>64</v>
      </c>
    </row>
    <row r="284" spans="1:11" hidden="1" x14ac:dyDescent="0.3">
      <c r="A284" t="s">
        <v>19</v>
      </c>
      <c r="B284">
        <v>133</v>
      </c>
      <c r="J284" t="s">
        <v>19</v>
      </c>
      <c r="K284">
        <v>268</v>
      </c>
    </row>
    <row r="285" spans="1:11" x14ac:dyDescent="0.3">
      <c r="A285" t="s">
        <v>13</v>
      </c>
      <c r="B285">
        <v>29</v>
      </c>
      <c r="J285" t="s">
        <v>19</v>
      </c>
      <c r="K285">
        <v>195</v>
      </c>
    </row>
    <row r="286" spans="1:11" x14ac:dyDescent="0.3">
      <c r="A286" t="s">
        <v>13</v>
      </c>
      <c r="B286">
        <v>132</v>
      </c>
      <c r="J286" t="s">
        <v>19</v>
      </c>
      <c r="K286">
        <v>186</v>
      </c>
    </row>
    <row r="287" spans="1:11" hidden="1" x14ac:dyDescent="0.3">
      <c r="A287" t="s">
        <v>19</v>
      </c>
      <c r="B287">
        <v>254</v>
      </c>
      <c r="J287" t="s">
        <v>19</v>
      </c>
      <c r="K287">
        <v>460</v>
      </c>
    </row>
    <row r="288" spans="1:11" hidden="1" x14ac:dyDescent="0.3">
      <c r="A288" t="s">
        <v>73</v>
      </c>
      <c r="B288">
        <v>184</v>
      </c>
      <c r="J288" t="s">
        <v>19</v>
      </c>
      <c r="K288">
        <v>2528</v>
      </c>
    </row>
    <row r="289" spans="1:11" hidden="1" x14ac:dyDescent="0.3">
      <c r="A289" t="s">
        <v>19</v>
      </c>
      <c r="B289">
        <v>176</v>
      </c>
      <c r="J289" t="s">
        <v>19</v>
      </c>
      <c r="K289">
        <v>3657</v>
      </c>
    </row>
    <row r="290" spans="1:11" x14ac:dyDescent="0.3">
      <c r="A290" t="s">
        <v>13</v>
      </c>
      <c r="B290">
        <v>137</v>
      </c>
      <c r="J290" t="s">
        <v>19</v>
      </c>
      <c r="K290">
        <v>131</v>
      </c>
    </row>
    <row r="291" spans="1:11" hidden="1" x14ac:dyDescent="0.3">
      <c r="A291" t="s">
        <v>19</v>
      </c>
      <c r="B291">
        <v>337</v>
      </c>
      <c r="J291" t="s">
        <v>19</v>
      </c>
      <c r="K291">
        <v>239</v>
      </c>
    </row>
    <row r="292" spans="1:11" x14ac:dyDescent="0.3">
      <c r="A292" t="s">
        <v>13</v>
      </c>
      <c r="B292">
        <v>908</v>
      </c>
      <c r="J292" t="s">
        <v>19</v>
      </c>
      <c r="K292">
        <v>78</v>
      </c>
    </row>
    <row r="293" spans="1:11" hidden="1" x14ac:dyDescent="0.3">
      <c r="A293" t="s">
        <v>19</v>
      </c>
      <c r="B293">
        <v>107</v>
      </c>
      <c r="J293" t="s">
        <v>19</v>
      </c>
      <c r="K293">
        <v>1773</v>
      </c>
    </row>
    <row r="294" spans="1:11" x14ac:dyDescent="0.3">
      <c r="A294" t="s">
        <v>13</v>
      </c>
      <c r="B294">
        <v>10</v>
      </c>
      <c r="J294" t="s">
        <v>19</v>
      </c>
      <c r="K294">
        <v>32</v>
      </c>
    </row>
    <row r="295" spans="1:11" hidden="1" x14ac:dyDescent="0.3">
      <c r="A295" t="s">
        <v>73</v>
      </c>
      <c r="B295">
        <v>32</v>
      </c>
      <c r="J295" t="s">
        <v>19</v>
      </c>
      <c r="K295">
        <v>369</v>
      </c>
    </row>
    <row r="296" spans="1:11" hidden="1" x14ac:dyDescent="0.3">
      <c r="A296" t="s">
        <v>19</v>
      </c>
      <c r="B296">
        <v>183</v>
      </c>
      <c r="J296" t="s">
        <v>19</v>
      </c>
      <c r="K296">
        <v>89</v>
      </c>
    </row>
    <row r="297" spans="1:11" x14ac:dyDescent="0.3">
      <c r="A297" t="s">
        <v>13</v>
      </c>
      <c r="B297">
        <v>1910</v>
      </c>
      <c r="J297" t="s">
        <v>19</v>
      </c>
      <c r="K297">
        <v>147</v>
      </c>
    </row>
    <row r="298" spans="1:11" x14ac:dyDescent="0.3">
      <c r="A298" t="s">
        <v>13</v>
      </c>
      <c r="B298">
        <v>38</v>
      </c>
      <c r="J298" t="s">
        <v>19</v>
      </c>
      <c r="K298">
        <v>126</v>
      </c>
    </row>
    <row r="299" spans="1:11" x14ac:dyDescent="0.3">
      <c r="A299" t="s">
        <v>13</v>
      </c>
      <c r="B299">
        <v>104</v>
      </c>
      <c r="J299" t="s">
        <v>19</v>
      </c>
      <c r="K299">
        <v>2218</v>
      </c>
    </row>
    <row r="300" spans="1:11" hidden="1" x14ac:dyDescent="0.3">
      <c r="A300" t="s">
        <v>19</v>
      </c>
      <c r="B300">
        <v>72</v>
      </c>
      <c r="J300" t="s">
        <v>19</v>
      </c>
      <c r="K300">
        <v>202</v>
      </c>
    </row>
    <row r="301" spans="1:11" x14ac:dyDescent="0.3">
      <c r="A301" t="s">
        <v>13</v>
      </c>
      <c r="B301">
        <v>49</v>
      </c>
      <c r="J301" t="s">
        <v>19</v>
      </c>
      <c r="K301">
        <v>140</v>
      </c>
    </row>
    <row r="302" spans="1:11" x14ac:dyDescent="0.3">
      <c r="A302" t="s">
        <v>13</v>
      </c>
      <c r="B302">
        <v>1</v>
      </c>
      <c r="J302" t="s">
        <v>19</v>
      </c>
      <c r="K302">
        <v>1052</v>
      </c>
    </row>
    <row r="303" spans="1:11" hidden="1" x14ac:dyDescent="0.3">
      <c r="A303" t="s">
        <v>19</v>
      </c>
      <c r="B303">
        <v>295</v>
      </c>
      <c r="J303" t="s">
        <v>19</v>
      </c>
      <c r="K303">
        <v>247</v>
      </c>
    </row>
    <row r="304" spans="1:11" x14ac:dyDescent="0.3">
      <c r="A304" t="s">
        <v>13</v>
      </c>
      <c r="B304">
        <v>245</v>
      </c>
      <c r="J304" t="s">
        <v>19</v>
      </c>
      <c r="K304">
        <v>84</v>
      </c>
    </row>
    <row r="305" spans="1:11" x14ac:dyDescent="0.3">
      <c r="A305" t="s">
        <v>13</v>
      </c>
      <c r="B305">
        <v>32</v>
      </c>
      <c r="J305" t="s">
        <v>19</v>
      </c>
      <c r="K305">
        <v>88</v>
      </c>
    </row>
    <row r="306" spans="1:11" hidden="1" x14ac:dyDescent="0.3">
      <c r="A306" t="s">
        <v>19</v>
      </c>
      <c r="B306">
        <v>142</v>
      </c>
      <c r="J306" t="s">
        <v>19</v>
      </c>
      <c r="K306">
        <v>156</v>
      </c>
    </row>
    <row r="307" spans="1:11" hidden="1" x14ac:dyDescent="0.3">
      <c r="A307" t="s">
        <v>19</v>
      </c>
      <c r="B307">
        <v>85</v>
      </c>
      <c r="J307" t="s">
        <v>19</v>
      </c>
      <c r="K307">
        <v>2985</v>
      </c>
    </row>
    <row r="308" spans="1:11" x14ac:dyDescent="0.3">
      <c r="A308" t="s">
        <v>13</v>
      </c>
      <c r="B308">
        <v>7</v>
      </c>
      <c r="J308" t="s">
        <v>19</v>
      </c>
      <c r="K308">
        <v>762</v>
      </c>
    </row>
    <row r="309" spans="1:11" hidden="1" x14ac:dyDescent="0.3">
      <c r="A309" t="s">
        <v>19</v>
      </c>
      <c r="B309">
        <v>659</v>
      </c>
      <c r="J309" t="s">
        <v>19</v>
      </c>
      <c r="K309">
        <v>554</v>
      </c>
    </row>
    <row r="310" spans="1:11" x14ac:dyDescent="0.3">
      <c r="A310" t="s">
        <v>13</v>
      </c>
      <c r="B310">
        <v>803</v>
      </c>
      <c r="J310" t="s">
        <v>19</v>
      </c>
      <c r="K310">
        <v>135</v>
      </c>
    </row>
    <row r="311" spans="1:11" hidden="1" x14ac:dyDescent="0.3">
      <c r="A311" t="s">
        <v>73</v>
      </c>
      <c r="B311">
        <v>75</v>
      </c>
      <c r="J311" t="s">
        <v>19</v>
      </c>
      <c r="K311">
        <v>122</v>
      </c>
    </row>
    <row r="312" spans="1:11" x14ac:dyDescent="0.3">
      <c r="A312" t="s">
        <v>13</v>
      </c>
      <c r="B312">
        <v>16</v>
      </c>
      <c r="J312" t="s">
        <v>19</v>
      </c>
      <c r="K312">
        <v>221</v>
      </c>
    </row>
    <row r="313" spans="1:11" hidden="1" x14ac:dyDescent="0.3">
      <c r="A313" t="s">
        <v>19</v>
      </c>
      <c r="B313">
        <v>121</v>
      </c>
      <c r="J313" t="s">
        <v>19</v>
      </c>
      <c r="K313">
        <v>126</v>
      </c>
    </row>
    <row r="314" spans="1:11" hidden="1" x14ac:dyDescent="0.3">
      <c r="A314" t="s">
        <v>19</v>
      </c>
      <c r="B314">
        <v>3742</v>
      </c>
      <c r="J314" t="s">
        <v>19</v>
      </c>
      <c r="K314">
        <v>1022</v>
      </c>
    </row>
    <row r="315" spans="1:11" hidden="1" x14ac:dyDescent="0.3">
      <c r="A315" t="s">
        <v>19</v>
      </c>
      <c r="B315">
        <v>223</v>
      </c>
      <c r="J315" t="s">
        <v>19</v>
      </c>
      <c r="K315">
        <v>3177</v>
      </c>
    </row>
    <row r="316" spans="1:11" hidden="1" x14ac:dyDescent="0.3">
      <c r="A316" t="s">
        <v>19</v>
      </c>
      <c r="B316">
        <v>133</v>
      </c>
      <c r="J316" t="s">
        <v>19</v>
      </c>
      <c r="K316">
        <v>198</v>
      </c>
    </row>
    <row r="317" spans="1:11" x14ac:dyDescent="0.3">
      <c r="A317" t="s">
        <v>13</v>
      </c>
      <c r="B317">
        <v>31</v>
      </c>
      <c r="J317" t="s">
        <v>19</v>
      </c>
      <c r="K317">
        <v>85</v>
      </c>
    </row>
    <row r="318" spans="1:11" x14ac:dyDescent="0.3">
      <c r="A318" t="s">
        <v>13</v>
      </c>
      <c r="B318">
        <v>108</v>
      </c>
      <c r="J318" t="s">
        <v>19</v>
      </c>
      <c r="K318">
        <v>3596</v>
      </c>
    </row>
    <row r="319" spans="1:11" x14ac:dyDescent="0.3">
      <c r="A319" t="s">
        <v>13</v>
      </c>
      <c r="B319">
        <v>30</v>
      </c>
      <c r="J319" t="s">
        <v>19</v>
      </c>
      <c r="K319">
        <v>244</v>
      </c>
    </row>
    <row r="320" spans="1:11" x14ac:dyDescent="0.3">
      <c r="A320" t="s">
        <v>13</v>
      </c>
      <c r="B320">
        <v>17</v>
      </c>
      <c r="J320" t="s">
        <v>19</v>
      </c>
      <c r="K320">
        <v>5180</v>
      </c>
    </row>
    <row r="321" spans="1:11" hidden="1" x14ac:dyDescent="0.3">
      <c r="A321" t="s">
        <v>73</v>
      </c>
      <c r="B321">
        <v>64</v>
      </c>
      <c r="J321" t="s">
        <v>19</v>
      </c>
      <c r="K321">
        <v>589</v>
      </c>
    </row>
    <row r="322" spans="1:11" x14ac:dyDescent="0.3">
      <c r="A322" t="s">
        <v>13</v>
      </c>
      <c r="B322">
        <v>80</v>
      </c>
      <c r="J322" t="s">
        <v>19</v>
      </c>
      <c r="K322">
        <v>2725</v>
      </c>
    </row>
    <row r="323" spans="1:11" x14ac:dyDescent="0.3">
      <c r="A323" t="s">
        <v>13</v>
      </c>
      <c r="B323">
        <v>2468</v>
      </c>
      <c r="J323" t="s">
        <v>19</v>
      </c>
      <c r="K323">
        <v>300</v>
      </c>
    </row>
    <row r="324" spans="1:11" hidden="1" x14ac:dyDescent="0.3">
      <c r="A324" t="s">
        <v>19</v>
      </c>
      <c r="B324">
        <v>5168</v>
      </c>
      <c r="J324" t="s">
        <v>19</v>
      </c>
      <c r="K324">
        <v>144</v>
      </c>
    </row>
    <row r="325" spans="1:11" x14ac:dyDescent="0.3">
      <c r="A325" t="s">
        <v>13</v>
      </c>
      <c r="B325">
        <v>26</v>
      </c>
      <c r="J325" t="s">
        <v>19</v>
      </c>
      <c r="K325">
        <v>87</v>
      </c>
    </row>
    <row r="326" spans="1:11" hidden="1" x14ac:dyDescent="0.3">
      <c r="A326" t="s">
        <v>19</v>
      </c>
      <c r="B326">
        <v>307</v>
      </c>
      <c r="J326" t="s">
        <v>19</v>
      </c>
      <c r="K326">
        <v>3116</v>
      </c>
    </row>
    <row r="327" spans="1:11" x14ac:dyDescent="0.3">
      <c r="A327" t="s">
        <v>13</v>
      </c>
      <c r="B327">
        <v>73</v>
      </c>
      <c r="J327" t="s">
        <v>19</v>
      </c>
      <c r="K327">
        <v>909</v>
      </c>
    </row>
    <row r="328" spans="1:11" x14ac:dyDescent="0.3">
      <c r="A328" t="s">
        <v>13</v>
      </c>
      <c r="B328">
        <v>128</v>
      </c>
      <c r="J328" t="s">
        <v>19</v>
      </c>
      <c r="K328">
        <v>1613</v>
      </c>
    </row>
    <row r="329" spans="1:11" x14ac:dyDescent="0.3">
      <c r="A329" t="s">
        <v>13</v>
      </c>
      <c r="B329">
        <v>33</v>
      </c>
      <c r="J329" t="s">
        <v>19</v>
      </c>
      <c r="K329">
        <v>136</v>
      </c>
    </row>
    <row r="330" spans="1:11" hidden="1" x14ac:dyDescent="0.3">
      <c r="A330" t="s">
        <v>19</v>
      </c>
      <c r="B330">
        <v>2441</v>
      </c>
      <c r="J330" t="s">
        <v>19</v>
      </c>
      <c r="K330">
        <v>130</v>
      </c>
    </row>
    <row r="331" spans="1:11" hidden="1" x14ac:dyDescent="0.3">
      <c r="A331" t="s">
        <v>46</v>
      </c>
      <c r="B331">
        <v>211</v>
      </c>
      <c r="J331" t="s">
        <v>19</v>
      </c>
      <c r="K331">
        <v>102</v>
      </c>
    </row>
    <row r="332" spans="1:11" hidden="1" x14ac:dyDescent="0.3">
      <c r="A332" t="s">
        <v>19</v>
      </c>
      <c r="B332">
        <v>1385</v>
      </c>
      <c r="J332" t="s">
        <v>19</v>
      </c>
      <c r="K332">
        <v>4006</v>
      </c>
    </row>
    <row r="333" spans="1:11" hidden="1" x14ac:dyDescent="0.3">
      <c r="A333" t="s">
        <v>19</v>
      </c>
      <c r="B333">
        <v>190</v>
      </c>
      <c r="J333" t="s">
        <v>19</v>
      </c>
      <c r="K333">
        <v>1629</v>
      </c>
    </row>
    <row r="334" spans="1:11" hidden="1" x14ac:dyDescent="0.3">
      <c r="A334" t="s">
        <v>19</v>
      </c>
      <c r="B334">
        <v>470</v>
      </c>
      <c r="J334" t="s">
        <v>19</v>
      </c>
      <c r="K334">
        <v>2188</v>
      </c>
    </row>
    <row r="335" spans="1:11" hidden="1" x14ac:dyDescent="0.3">
      <c r="A335" t="s">
        <v>19</v>
      </c>
      <c r="B335">
        <v>253</v>
      </c>
      <c r="J335" t="s">
        <v>19</v>
      </c>
      <c r="K335">
        <v>2409</v>
      </c>
    </row>
    <row r="336" spans="1:11" hidden="1" x14ac:dyDescent="0.3">
      <c r="A336" t="s">
        <v>19</v>
      </c>
      <c r="B336">
        <v>1113</v>
      </c>
      <c r="J336" t="s">
        <v>19</v>
      </c>
      <c r="K336">
        <v>194</v>
      </c>
    </row>
    <row r="337" spans="1:11" hidden="1" x14ac:dyDescent="0.3">
      <c r="A337" t="s">
        <v>19</v>
      </c>
      <c r="B337">
        <v>2283</v>
      </c>
      <c r="J337" t="s">
        <v>19</v>
      </c>
      <c r="K337">
        <v>1140</v>
      </c>
    </row>
    <row r="338" spans="1:11" x14ac:dyDescent="0.3">
      <c r="A338" t="s">
        <v>13</v>
      </c>
      <c r="B338">
        <v>1072</v>
      </c>
      <c r="J338" t="s">
        <v>19</v>
      </c>
      <c r="K338">
        <v>102</v>
      </c>
    </row>
    <row r="339" spans="1:11" hidden="1" x14ac:dyDescent="0.3">
      <c r="A339" t="s">
        <v>19</v>
      </c>
      <c r="B339">
        <v>1095</v>
      </c>
      <c r="J339" t="s">
        <v>19</v>
      </c>
      <c r="K339">
        <v>2857</v>
      </c>
    </row>
    <row r="340" spans="1:11" hidden="1" x14ac:dyDescent="0.3">
      <c r="A340" t="s">
        <v>19</v>
      </c>
      <c r="B340">
        <v>1690</v>
      </c>
      <c r="J340" t="s">
        <v>19</v>
      </c>
      <c r="K340">
        <v>107</v>
      </c>
    </row>
    <row r="341" spans="1:11" hidden="1" x14ac:dyDescent="0.3">
      <c r="A341" t="s">
        <v>73</v>
      </c>
      <c r="B341">
        <v>1297</v>
      </c>
      <c r="J341" t="s">
        <v>19</v>
      </c>
      <c r="K341">
        <v>160</v>
      </c>
    </row>
    <row r="342" spans="1:11" x14ac:dyDescent="0.3">
      <c r="A342" t="s">
        <v>13</v>
      </c>
      <c r="B342">
        <v>393</v>
      </c>
      <c r="J342" t="s">
        <v>19</v>
      </c>
      <c r="K342">
        <v>2230</v>
      </c>
    </row>
    <row r="343" spans="1:11" x14ac:dyDescent="0.3">
      <c r="A343" t="s">
        <v>13</v>
      </c>
      <c r="B343">
        <v>1257</v>
      </c>
      <c r="J343" t="s">
        <v>19</v>
      </c>
      <c r="K343">
        <v>316</v>
      </c>
    </row>
    <row r="344" spans="1:11" x14ac:dyDescent="0.3">
      <c r="A344" t="s">
        <v>13</v>
      </c>
      <c r="B344">
        <v>328</v>
      </c>
      <c r="J344" t="s">
        <v>19</v>
      </c>
      <c r="K344">
        <v>117</v>
      </c>
    </row>
    <row r="345" spans="1:11" x14ac:dyDescent="0.3">
      <c r="A345" t="s">
        <v>13</v>
      </c>
      <c r="B345">
        <v>147</v>
      </c>
      <c r="J345" t="s">
        <v>19</v>
      </c>
      <c r="K345">
        <v>6406</v>
      </c>
    </row>
    <row r="346" spans="1:11" x14ac:dyDescent="0.3">
      <c r="A346" t="s">
        <v>13</v>
      </c>
      <c r="B346">
        <v>830</v>
      </c>
      <c r="J346" t="s">
        <v>19</v>
      </c>
      <c r="K346">
        <v>192</v>
      </c>
    </row>
    <row r="347" spans="1:11" x14ac:dyDescent="0.3">
      <c r="A347" t="s">
        <v>13</v>
      </c>
      <c r="B347">
        <v>331</v>
      </c>
      <c r="J347" t="s">
        <v>19</v>
      </c>
      <c r="K347">
        <v>26</v>
      </c>
    </row>
    <row r="348" spans="1:11" x14ac:dyDescent="0.3">
      <c r="A348" t="s">
        <v>13</v>
      </c>
      <c r="B348">
        <v>25</v>
      </c>
      <c r="J348" t="s">
        <v>19</v>
      </c>
      <c r="K348">
        <v>723</v>
      </c>
    </row>
    <row r="349" spans="1:11" hidden="1" x14ac:dyDescent="0.3">
      <c r="A349" t="s">
        <v>19</v>
      </c>
      <c r="B349">
        <v>191</v>
      </c>
      <c r="J349" t="s">
        <v>19</v>
      </c>
      <c r="K349">
        <v>170</v>
      </c>
    </row>
    <row r="350" spans="1:11" x14ac:dyDescent="0.3">
      <c r="A350" t="s">
        <v>13</v>
      </c>
      <c r="B350">
        <v>3483</v>
      </c>
      <c r="J350" t="s">
        <v>19</v>
      </c>
      <c r="K350">
        <v>238</v>
      </c>
    </row>
    <row r="351" spans="1:11" x14ac:dyDescent="0.3">
      <c r="A351" t="s">
        <v>13</v>
      </c>
      <c r="B351">
        <v>923</v>
      </c>
      <c r="J351" t="s">
        <v>19</v>
      </c>
      <c r="K351">
        <v>55</v>
      </c>
    </row>
    <row r="352" spans="1:11" x14ac:dyDescent="0.3">
      <c r="A352" t="s">
        <v>13</v>
      </c>
      <c r="B352">
        <v>1</v>
      </c>
      <c r="J352" t="s">
        <v>19</v>
      </c>
      <c r="K352">
        <v>128</v>
      </c>
    </row>
    <row r="353" spans="1:11" hidden="1" x14ac:dyDescent="0.3">
      <c r="A353" t="s">
        <v>19</v>
      </c>
      <c r="B353">
        <v>2013</v>
      </c>
      <c r="J353" t="s">
        <v>19</v>
      </c>
      <c r="K353">
        <v>2144</v>
      </c>
    </row>
    <row r="354" spans="1:11" x14ac:dyDescent="0.3">
      <c r="A354" t="s">
        <v>13</v>
      </c>
      <c r="B354">
        <v>33</v>
      </c>
      <c r="J354" t="s">
        <v>19</v>
      </c>
      <c r="K354">
        <v>2693</v>
      </c>
    </row>
    <row r="355" spans="1:11" hidden="1" x14ac:dyDescent="0.3">
      <c r="A355" t="s">
        <v>19</v>
      </c>
      <c r="B355">
        <v>1703</v>
      </c>
      <c r="J355" t="s">
        <v>19</v>
      </c>
      <c r="K355">
        <v>432</v>
      </c>
    </row>
    <row r="356" spans="1:11" hidden="1" x14ac:dyDescent="0.3">
      <c r="A356" t="s">
        <v>19</v>
      </c>
      <c r="B356">
        <v>80</v>
      </c>
      <c r="J356" t="s">
        <v>19</v>
      </c>
      <c r="K356">
        <v>189</v>
      </c>
    </row>
    <row r="357" spans="1:11" hidden="1" x14ac:dyDescent="0.3">
      <c r="A357" t="s">
        <v>46</v>
      </c>
      <c r="B357">
        <v>86</v>
      </c>
      <c r="J357" t="s">
        <v>19</v>
      </c>
      <c r="K357">
        <v>154</v>
      </c>
    </row>
    <row r="358" spans="1:11" x14ac:dyDescent="0.3">
      <c r="A358" t="s">
        <v>13</v>
      </c>
      <c r="B358">
        <v>40</v>
      </c>
      <c r="J358" t="s">
        <v>19</v>
      </c>
      <c r="K358">
        <v>96</v>
      </c>
    </row>
    <row r="359" spans="1:11" hidden="1" x14ac:dyDescent="0.3">
      <c r="A359" t="s">
        <v>19</v>
      </c>
      <c r="B359">
        <v>41</v>
      </c>
      <c r="J359" t="s">
        <v>19</v>
      </c>
      <c r="K359">
        <v>3063</v>
      </c>
    </row>
    <row r="360" spans="1:11" x14ac:dyDescent="0.3">
      <c r="A360" t="s">
        <v>13</v>
      </c>
      <c r="B360">
        <v>23</v>
      </c>
      <c r="J360" t="s">
        <v>19</v>
      </c>
      <c r="K360">
        <v>2266</v>
      </c>
    </row>
    <row r="361" spans="1:11" hidden="1" x14ac:dyDescent="0.3">
      <c r="A361" t="s">
        <v>19</v>
      </c>
      <c r="B361">
        <v>187</v>
      </c>
      <c r="J361" t="s">
        <v>19</v>
      </c>
      <c r="K361">
        <v>194</v>
      </c>
    </row>
    <row r="362" spans="1:11" hidden="1" x14ac:dyDescent="0.3">
      <c r="A362" t="s">
        <v>19</v>
      </c>
      <c r="B362">
        <v>2875</v>
      </c>
      <c r="J362" t="s">
        <v>19</v>
      </c>
      <c r="K362">
        <v>129</v>
      </c>
    </row>
    <row r="363" spans="1:11" hidden="1" x14ac:dyDescent="0.3">
      <c r="A363" t="s">
        <v>19</v>
      </c>
      <c r="B363">
        <v>88</v>
      </c>
      <c r="J363" t="s">
        <v>19</v>
      </c>
      <c r="K363">
        <v>375</v>
      </c>
    </row>
    <row r="364" spans="1:11" hidden="1" x14ac:dyDescent="0.3">
      <c r="A364" t="s">
        <v>19</v>
      </c>
      <c r="B364">
        <v>191</v>
      </c>
      <c r="J364" t="s">
        <v>19</v>
      </c>
      <c r="K364">
        <v>409</v>
      </c>
    </row>
    <row r="365" spans="1:11" hidden="1" x14ac:dyDescent="0.3">
      <c r="A365" t="s">
        <v>19</v>
      </c>
      <c r="B365">
        <v>139</v>
      </c>
      <c r="J365" t="s">
        <v>19</v>
      </c>
      <c r="K365">
        <v>234</v>
      </c>
    </row>
    <row r="366" spans="1:11" hidden="1" x14ac:dyDescent="0.3">
      <c r="A366" t="s">
        <v>19</v>
      </c>
      <c r="B366">
        <v>186</v>
      </c>
      <c r="J366" t="s">
        <v>19</v>
      </c>
      <c r="K366">
        <v>3016</v>
      </c>
    </row>
    <row r="367" spans="1:11" hidden="1" x14ac:dyDescent="0.3">
      <c r="A367" t="s">
        <v>19</v>
      </c>
      <c r="B367">
        <v>112</v>
      </c>
      <c r="J367" t="s">
        <v>19</v>
      </c>
      <c r="K367">
        <v>264</v>
      </c>
    </row>
    <row r="368" spans="1:11" hidden="1" x14ac:dyDescent="0.3">
      <c r="A368" t="s">
        <v>19</v>
      </c>
      <c r="B368">
        <v>101</v>
      </c>
      <c r="J368" t="s">
        <v>19</v>
      </c>
      <c r="K368">
        <v>272</v>
      </c>
    </row>
    <row r="369" spans="1:11" x14ac:dyDescent="0.3">
      <c r="A369" t="s">
        <v>13</v>
      </c>
      <c r="B369">
        <v>75</v>
      </c>
      <c r="J369" t="s">
        <v>19</v>
      </c>
      <c r="K369">
        <v>419</v>
      </c>
    </row>
    <row r="370" spans="1:11" hidden="1" x14ac:dyDescent="0.3">
      <c r="A370" t="s">
        <v>19</v>
      </c>
      <c r="B370">
        <v>206</v>
      </c>
      <c r="J370" t="s">
        <v>19</v>
      </c>
      <c r="K370">
        <v>1621</v>
      </c>
    </row>
    <row r="371" spans="1:11" hidden="1" x14ac:dyDescent="0.3">
      <c r="A371" t="s">
        <v>19</v>
      </c>
      <c r="B371">
        <v>154</v>
      </c>
      <c r="J371" t="s">
        <v>19</v>
      </c>
      <c r="K371">
        <v>1101</v>
      </c>
    </row>
    <row r="372" spans="1:11" hidden="1" x14ac:dyDescent="0.3">
      <c r="A372" t="s">
        <v>19</v>
      </c>
      <c r="B372">
        <v>5966</v>
      </c>
      <c r="J372" t="s">
        <v>19</v>
      </c>
      <c r="K372">
        <v>1073</v>
      </c>
    </row>
    <row r="373" spans="1:11" x14ac:dyDescent="0.3">
      <c r="A373" t="s">
        <v>13</v>
      </c>
      <c r="B373">
        <v>2176</v>
      </c>
      <c r="J373" t="s">
        <v>19</v>
      </c>
      <c r="K373">
        <v>331</v>
      </c>
    </row>
    <row r="374" spans="1:11" hidden="1" x14ac:dyDescent="0.3">
      <c r="A374" t="s">
        <v>19</v>
      </c>
      <c r="B374">
        <v>169</v>
      </c>
      <c r="J374" t="s">
        <v>19</v>
      </c>
      <c r="K374">
        <v>1170</v>
      </c>
    </row>
    <row r="375" spans="1:11" hidden="1" x14ac:dyDescent="0.3">
      <c r="A375" t="s">
        <v>19</v>
      </c>
      <c r="B375">
        <v>2106</v>
      </c>
      <c r="J375" t="s">
        <v>19</v>
      </c>
      <c r="K375">
        <v>363</v>
      </c>
    </row>
    <row r="376" spans="1:11" x14ac:dyDescent="0.3">
      <c r="A376" t="s">
        <v>13</v>
      </c>
      <c r="B376">
        <v>441</v>
      </c>
      <c r="J376" t="s">
        <v>19</v>
      </c>
      <c r="K376">
        <v>103</v>
      </c>
    </row>
    <row r="377" spans="1:11" x14ac:dyDescent="0.3">
      <c r="A377" t="s">
        <v>13</v>
      </c>
      <c r="B377">
        <v>25</v>
      </c>
      <c r="J377" t="s">
        <v>19</v>
      </c>
      <c r="K377">
        <v>147</v>
      </c>
    </row>
    <row r="378" spans="1:11" hidden="1" x14ac:dyDescent="0.3">
      <c r="A378" t="s">
        <v>19</v>
      </c>
      <c r="B378">
        <v>131</v>
      </c>
      <c r="J378" t="s">
        <v>19</v>
      </c>
      <c r="K378">
        <v>110</v>
      </c>
    </row>
    <row r="379" spans="1:11" x14ac:dyDescent="0.3">
      <c r="A379" t="s">
        <v>13</v>
      </c>
      <c r="B379">
        <v>127</v>
      </c>
      <c r="J379" t="s">
        <v>19</v>
      </c>
      <c r="K379">
        <v>134</v>
      </c>
    </row>
    <row r="380" spans="1:11" x14ac:dyDescent="0.3">
      <c r="A380" t="s">
        <v>13</v>
      </c>
      <c r="B380">
        <v>355</v>
      </c>
      <c r="J380" t="s">
        <v>19</v>
      </c>
      <c r="K380">
        <v>269</v>
      </c>
    </row>
    <row r="381" spans="1:11" x14ac:dyDescent="0.3">
      <c r="A381" t="s">
        <v>13</v>
      </c>
      <c r="B381">
        <v>44</v>
      </c>
      <c r="J381" t="s">
        <v>19</v>
      </c>
      <c r="K381">
        <v>175</v>
      </c>
    </row>
    <row r="382" spans="1:11" hidden="1" x14ac:dyDescent="0.3">
      <c r="A382" t="s">
        <v>19</v>
      </c>
      <c r="B382">
        <v>84</v>
      </c>
      <c r="J382" t="s">
        <v>19</v>
      </c>
      <c r="K382">
        <v>69</v>
      </c>
    </row>
    <row r="383" spans="1:11" hidden="1" x14ac:dyDescent="0.3">
      <c r="A383" t="s">
        <v>19</v>
      </c>
      <c r="B383">
        <v>155</v>
      </c>
      <c r="J383" t="s">
        <v>19</v>
      </c>
      <c r="K383">
        <v>190</v>
      </c>
    </row>
    <row r="384" spans="1:11" x14ac:dyDescent="0.3">
      <c r="A384" t="s">
        <v>13</v>
      </c>
      <c r="B384">
        <v>67</v>
      </c>
      <c r="J384" t="s">
        <v>19</v>
      </c>
      <c r="K384">
        <v>237</v>
      </c>
    </row>
    <row r="385" spans="1:11" hidden="1" x14ac:dyDescent="0.3">
      <c r="A385" t="s">
        <v>19</v>
      </c>
      <c r="B385">
        <v>189</v>
      </c>
      <c r="J385" t="s">
        <v>19</v>
      </c>
      <c r="K385">
        <v>196</v>
      </c>
    </row>
    <row r="386" spans="1:11" hidden="1" x14ac:dyDescent="0.3">
      <c r="A386" t="s">
        <v>19</v>
      </c>
      <c r="B386">
        <v>4799</v>
      </c>
      <c r="J386" t="s">
        <v>19</v>
      </c>
      <c r="K386">
        <v>7295</v>
      </c>
    </row>
    <row r="387" spans="1:11" hidden="1" x14ac:dyDescent="0.3">
      <c r="A387" t="s">
        <v>19</v>
      </c>
      <c r="B387">
        <v>1137</v>
      </c>
      <c r="J387" t="s">
        <v>19</v>
      </c>
      <c r="K387">
        <v>2893</v>
      </c>
    </row>
    <row r="388" spans="1:11" x14ac:dyDescent="0.3">
      <c r="A388" t="s">
        <v>13</v>
      </c>
      <c r="B388">
        <v>1068</v>
      </c>
      <c r="J388" t="s">
        <v>19</v>
      </c>
      <c r="K388">
        <v>820</v>
      </c>
    </row>
    <row r="389" spans="1:11" x14ac:dyDescent="0.3">
      <c r="A389" t="s">
        <v>13</v>
      </c>
      <c r="B389">
        <v>424</v>
      </c>
      <c r="J389" t="s">
        <v>19</v>
      </c>
      <c r="K389">
        <v>2038</v>
      </c>
    </row>
    <row r="390" spans="1:11" hidden="1" x14ac:dyDescent="0.3">
      <c r="A390" t="s">
        <v>73</v>
      </c>
      <c r="B390">
        <v>145</v>
      </c>
      <c r="J390" t="s">
        <v>19</v>
      </c>
      <c r="K390">
        <v>116</v>
      </c>
    </row>
    <row r="391" spans="1:11" hidden="1" x14ac:dyDescent="0.3">
      <c r="A391" t="s">
        <v>19</v>
      </c>
      <c r="B391">
        <v>1152</v>
      </c>
      <c r="J391" t="s">
        <v>19</v>
      </c>
      <c r="K391">
        <v>1345</v>
      </c>
    </row>
    <row r="392" spans="1:11" hidden="1" x14ac:dyDescent="0.3">
      <c r="A392" t="s">
        <v>19</v>
      </c>
      <c r="B392">
        <v>50</v>
      </c>
      <c r="J392" t="s">
        <v>19</v>
      </c>
      <c r="K392">
        <v>168</v>
      </c>
    </row>
    <row r="393" spans="1:11" x14ac:dyDescent="0.3">
      <c r="A393" t="s">
        <v>13</v>
      </c>
      <c r="B393">
        <v>151</v>
      </c>
      <c r="J393" t="s">
        <v>19</v>
      </c>
      <c r="K393">
        <v>137</v>
      </c>
    </row>
    <row r="394" spans="1:11" x14ac:dyDescent="0.3">
      <c r="A394" t="s">
        <v>13</v>
      </c>
      <c r="B394">
        <v>1608</v>
      </c>
      <c r="J394" t="s">
        <v>19</v>
      </c>
      <c r="K394">
        <v>186</v>
      </c>
    </row>
    <row r="395" spans="1:11" hidden="1" x14ac:dyDescent="0.3">
      <c r="A395" t="s">
        <v>19</v>
      </c>
      <c r="B395">
        <v>3059</v>
      </c>
      <c r="J395" t="s">
        <v>19</v>
      </c>
      <c r="K395">
        <v>125</v>
      </c>
    </row>
    <row r="396" spans="1:11" hidden="1" x14ac:dyDescent="0.3">
      <c r="A396" t="s">
        <v>19</v>
      </c>
      <c r="B396">
        <v>34</v>
      </c>
      <c r="J396" t="s">
        <v>19</v>
      </c>
      <c r="K396">
        <v>202</v>
      </c>
    </row>
    <row r="397" spans="1:11" hidden="1" x14ac:dyDescent="0.3">
      <c r="A397" t="s">
        <v>19</v>
      </c>
      <c r="B397">
        <v>220</v>
      </c>
      <c r="J397" t="s">
        <v>19</v>
      </c>
      <c r="K397">
        <v>103</v>
      </c>
    </row>
    <row r="398" spans="1:11" hidden="1" x14ac:dyDescent="0.3">
      <c r="A398" t="s">
        <v>19</v>
      </c>
      <c r="B398">
        <v>1604</v>
      </c>
      <c r="J398" t="s">
        <v>19</v>
      </c>
      <c r="K398">
        <v>1785</v>
      </c>
    </row>
    <row r="399" spans="1:11" hidden="1" x14ac:dyDescent="0.3">
      <c r="A399" t="s">
        <v>19</v>
      </c>
      <c r="B399">
        <v>454</v>
      </c>
      <c r="J399" t="s">
        <v>19</v>
      </c>
      <c r="K399">
        <v>157</v>
      </c>
    </row>
    <row r="400" spans="1:11" hidden="1" x14ac:dyDescent="0.3">
      <c r="A400" t="s">
        <v>19</v>
      </c>
      <c r="B400">
        <v>123</v>
      </c>
      <c r="J400" t="s">
        <v>19</v>
      </c>
      <c r="K400">
        <v>555</v>
      </c>
    </row>
    <row r="401" spans="1:11" x14ac:dyDescent="0.3">
      <c r="A401" t="s">
        <v>13</v>
      </c>
      <c r="B401">
        <v>941</v>
      </c>
      <c r="J401" t="s">
        <v>19</v>
      </c>
      <c r="K401">
        <v>297</v>
      </c>
    </row>
    <row r="402" spans="1:11" x14ac:dyDescent="0.3">
      <c r="A402" t="s">
        <v>13</v>
      </c>
      <c r="B402">
        <v>1</v>
      </c>
      <c r="J402" t="s">
        <v>19</v>
      </c>
      <c r="K402">
        <v>123</v>
      </c>
    </row>
    <row r="403" spans="1:11" hidden="1" x14ac:dyDescent="0.3">
      <c r="A403" t="s">
        <v>19</v>
      </c>
      <c r="B403">
        <v>299</v>
      </c>
      <c r="J403" t="s">
        <v>19</v>
      </c>
      <c r="K403">
        <v>3036</v>
      </c>
    </row>
    <row r="404" spans="1:11" x14ac:dyDescent="0.3">
      <c r="A404" t="s">
        <v>13</v>
      </c>
      <c r="B404">
        <v>40</v>
      </c>
      <c r="J404" t="s">
        <v>19</v>
      </c>
      <c r="K404">
        <v>144</v>
      </c>
    </row>
    <row r="405" spans="1:11" x14ac:dyDescent="0.3">
      <c r="A405" t="s">
        <v>13</v>
      </c>
      <c r="B405">
        <v>3015</v>
      </c>
      <c r="J405" t="s">
        <v>19</v>
      </c>
      <c r="K405">
        <v>121</v>
      </c>
    </row>
    <row r="406" spans="1:11" hidden="1" x14ac:dyDescent="0.3">
      <c r="A406" t="s">
        <v>19</v>
      </c>
      <c r="B406">
        <v>2237</v>
      </c>
      <c r="J406" t="s">
        <v>19</v>
      </c>
      <c r="K406">
        <v>181</v>
      </c>
    </row>
    <row r="407" spans="1:11" x14ac:dyDescent="0.3">
      <c r="A407" t="s">
        <v>13</v>
      </c>
      <c r="B407">
        <v>435</v>
      </c>
      <c r="J407" t="s">
        <v>19</v>
      </c>
      <c r="K407">
        <v>122</v>
      </c>
    </row>
    <row r="408" spans="1:11" hidden="1" x14ac:dyDescent="0.3">
      <c r="A408" t="s">
        <v>19</v>
      </c>
      <c r="B408">
        <v>645</v>
      </c>
      <c r="J408" t="s">
        <v>19</v>
      </c>
      <c r="K408">
        <v>1071</v>
      </c>
    </row>
    <row r="409" spans="1:11" hidden="1" x14ac:dyDescent="0.3">
      <c r="A409" t="s">
        <v>19</v>
      </c>
      <c r="B409">
        <v>484</v>
      </c>
      <c r="J409" t="s">
        <v>19</v>
      </c>
      <c r="K409">
        <v>980</v>
      </c>
    </row>
    <row r="410" spans="1:11" hidden="1" x14ac:dyDescent="0.3">
      <c r="A410" t="s">
        <v>19</v>
      </c>
      <c r="B410">
        <v>154</v>
      </c>
      <c r="J410" t="s">
        <v>19</v>
      </c>
      <c r="K410">
        <v>536</v>
      </c>
    </row>
    <row r="411" spans="1:11" x14ac:dyDescent="0.3">
      <c r="A411" t="s">
        <v>13</v>
      </c>
      <c r="B411">
        <v>714</v>
      </c>
      <c r="J411" t="s">
        <v>19</v>
      </c>
      <c r="K411">
        <v>1991</v>
      </c>
    </row>
    <row r="412" spans="1:11" hidden="1" x14ac:dyDescent="0.3">
      <c r="A412" t="s">
        <v>46</v>
      </c>
      <c r="B412">
        <v>1111</v>
      </c>
      <c r="J412" t="s">
        <v>19</v>
      </c>
      <c r="K412">
        <v>180</v>
      </c>
    </row>
    <row r="413" spans="1:11" hidden="1" x14ac:dyDescent="0.3">
      <c r="A413" t="s">
        <v>19</v>
      </c>
      <c r="B413">
        <v>82</v>
      </c>
      <c r="J413" t="s">
        <v>19</v>
      </c>
      <c r="K413">
        <v>130</v>
      </c>
    </row>
    <row r="414" spans="1:11" hidden="1" x14ac:dyDescent="0.3">
      <c r="A414" t="s">
        <v>19</v>
      </c>
      <c r="B414">
        <v>134</v>
      </c>
      <c r="J414" t="s">
        <v>19</v>
      </c>
      <c r="K414">
        <v>122</v>
      </c>
    </row>
    <row r="415" spans="1:11" hidden="1" x14ac:dyDescent="0.3">
      <c r="A415" t="s">
        <v>46</v>
      </c>
      <c r="B415">
        <v>1089</v>
      </c>
      <c r="J415" t="s">
        <v>19</v>
      </c>
      <c r="K415">
        <v>140</v>
      </c>
    </row>
    <row r="416" spans="1:11" x14ac:dyDescent="0.3">
      <c r="A416" t="s">
        <v>13</v>
      </c>
      <c r="B416">
        <v>5497</v>
      </c>
      <c r="J416" t="s">
        <v>19</v>
      </c>
      <c r="K416">
        <v>3388</v>
      </c>
    </row>
    <row r="417" spans="1:11" x14ac:dyDescent="0.3">
      <c r="A417" t="s">
        <v>13</v>
      </c>
      <c r="B417">
        <v>418</v>
      </c>
      <c r="J417" t="s">
        <v>19</v>
      </c>
      <c r="K417">
        <v>280</v>
      </c>
    </row>
    <row r="418" spans="1:11" x14ac:dyDescent="0.3">
      <c r="A418" t="s">
        <v>13</v>
      </c>
      <c r="B418">
        <v>1439</v>
      </c>
      <c r="J418" t="s">
        <v>19</v>
      </c>
      <c r="K418">
        <v>366</v>
      </c>
    </row>
    <row r="419" spans="1:11" x14ac:dyDescent="0.3">
      <c r="A419" t="s">
        <v>13</v>
      </c>
      <c r="B419">
        <v>15</v>
      </c>
      <c r="J419" t="s">
        <v>19</v>
      </c>
      <c r="K419">
        <v>270</v>
      </c>
    </row>
    <row r="420" spans="1:11" x14ac:dyDescent="0.3">
      <c r="A420" t="s">
        <v>13</v>
      </c>
      <c r="B420">
        <v>1999</v>
      </c>
      <c r="J420" t="s">
        <v>19</v>
      </c>
      <c r="K420">
        <v>137</v>
      </c>
    </row>
    <row r="421" spans="1:11" hidden="1" x14ac:dyDescent="0.3">
      <c r="A421" t="s">
        <v>19</v>
      </c>
      <c r="B421">
        <v>5203</v>
      </c>
      <c r="J421" t="s">
        <v>19</v>
      </c>
      <c r="K421">
        <v>3205</v>
      </c>
    </row>
    <row r="422" spans="1:11" hidden="1" x14ac:dyDescent="0.3">
      <c r="A422" t="s">
        <v>19</v>
      </c>
      <c r="B422">
        <v>94</v>
      </c>
      <c r="J422" t="s">
        <v>19</v>
      </c>
      <c r="K422">
        <v>288</v>
      </c>
    </row>
    <row r="423" spans="1:11" x14ac:dyDescent="0.3">
      <c r="A423" t="s">
        <v>13</v>
      </c>
      <c r="B423">
        <v>118</v>
      </c>
      <c r="J423" t="s">
        <v>19</v>
      </c>
      <c r="K423">
        <v>148</v>
      </c>
    </row>
    <row r="424" spans="1:11" hidden="1" x14ac:dyDescent="0.3">
      <c r="A424" t="s">
        <v>19</v>
      </c>
      <c r="B424">
        <v>205</v>
      </c>
      <c r="J424" t="s">
        <v>19</v>
      </c>
      <c r="K424">
        <v>114</v>
      </c>
    </row>
    <row r="425" spans="1:11" x14ac:dyDescent="0.3">
      <c r="A425" t="s">
        <v>13</v>
      </c>
      <c r="B425">
        <v>162</v>
      </c>
      <c r="J425" t="s">
        <v>19</v>
      </c>
      <c r="K425">
        <v>1518</v>
      </c>
    </row>
    <row r="426" spans="1:11" x14ac:dyDescent="0.3">
      <c r="A426" t="s">
        <v>13</v>
      </c>
      <c r="B426">
        <v>83</v>
      </c>
      <c r="J426" t="s">
        <v>19</v>
      </c>
      <c r="K426">
        <v>166</v>
      </c>
    </row>
    <row r="427" spans="1:11" hidden="1" x14ac:dyDescent="0.3">
      <c r="A427" t="s">
        <v>19</v>
      </c>
      <c r="B427">
        <v>92</v>
      </c>
      <c r="J427" t="s">
        <v>19</v>
      </c>
      <c r="K427">
        <v>100</v>
      </c>
    </row>
    <row r="428" spans="1:11" hidden="1" x14ac:dyDescent="0.3">
      <c r="A428" t="s">
        <v>19</v>
      </c>
      <c r="B428">
        <v>219</v>
      </c>
      <c r="J428" t="s">
        <v>19</v>
      </c>
      <c r="K428">
        <v>235</v>
      </c>
    </row>
    <row r="429" spans="1:11" hidden="1" x14ac:dyDescent="0.3">
      <c r="A429" t="s">
        <v>19</v>
      </c>
      <c r="B429">
        <v>2526</v>
      </c>
      <c r="J429" t="s">
        <v>19</v>
      </c>
      <c r="K429">
        <v>148</v>
      </c>
    </row>
    <row r="430" spans="1:11" x14ac:dyDescent="0.3">
      <c r="A430" t="s">
        <v>13</v>
      </c>
      <c r="B430">
        <v>747</v>
      </c>
      <c r="J430" t="s">
        <v>19</v>
      </c>
      <c r="K430">
        <v>198</v>
      </c>
    </row>
    <row r="431" spans="1:11" hidden="1" x14ac:dyDescent="0.3">
      <c r="A431" t="s">
        <v>73</v>
      </c>
      <c r="B431">
        <v>2138</v>
      </c>
      <c r="J431" t="s">
        <v>19</v>
      </c>
      <c r="K431">
        <v>150</v>
      </c>
    </row>
    <row r="432" spans="1:11" x14ac:dyDescent="0.3">
      <c r="A432" t="s">
        <v>13</v>
      </c>
      <c r="B432">
        <v>84</v>
      </c>
      <c r="J432" t="s">
        <v>19</v>
      </c>
      <c r="K432">
        <v>216</v>
      </c>
    </row>
    <row r="433" spans="1:11" hidden="1" x14ac:dyDescent="0.3">
      <c r="A433" t="s">
        <v>19</v>
      </c>
      <c r="B433">
        <v>94</v>
      </c>
      <c r="J433" t="s">
        <v>19</v>
      </c>
      <c r="K433">
        <v>5139</v>
      </c>
    </row>
    <row r="434" spans="1:11" x14ac:dyDescent="0.3">
      <c r="A434" t="s">
        <v>13</v>
      </c>
      <c r="B434">
        <v>91</v>
      </c>
      <c r="J434" t="s">
        <v>19</v>
      </c>
      <c r="K434">
        <v>2353</v>
      </c>
    </row>
    <row r="435" spans="1:11" x14ac:dyDescent="0.3">
      <c r="A435" t="s">
        <v>13</v>
      </c>
      <c r="B435">
        <v>792</v>
      </c>
      <c r="J435" t="s">
        <v>19</v>
      </c>
      <c r="K435">
        <v>78</v>
      </c>
    </row>
    <row r="436" spans="1:11" hidden="1" x14ac:dyDescent="0.3">
      <c r="A436" t="s">
        <v>73</v>
      </c>
      <c r="B436">
        <v>10</v>
      </c>
      <c r="J436" t="s">
        <v>19</v>
      </c>
      <c r="K436">
        <v>174</v>
      </c>
    </row>
    <row r="437" spans="1:11" hidden="1" x14ac:dyDescent="0.3">
      <c r="A437" t="s">
        <v>19</v>
      </c>
      <c r="B437">
        <v>1713</v>
      </c>
      <c r="J437" t="s">
        <v>19</v>
      </c>
      <c r="K437">
        <v>164</v>
      </c>
    </row>
    <row r="438" spans="1:11" hidden="1" x14ac:dyDescent="0.3">
      <c r="A438" t="s">
        <v>19</v>
      </c>
      <c r="B438">
        <v>249</v>
      </c>
      <c r="J438" t="s">
        <v>19</v>
      </c>
      <c r="K438">
        <v>161</v>
      </c>
    </row>
    <row r="439" spans="1:11" hidden="1" x14ac:dyDescent="0.3">
      <c r="A439" t="s">
        <v>19</v>
      </c>
      <c r="B439">
        <v>192</v>
      </c>
      <c r="J439" t="s">
        <v>19</v>
      </c>
      <c r="K439">
        <v>138</v>
      </c>
    </row>
    <row r="440" spans="1:11" hidden="1" x14ac:dyDescent="0.3">
      <c r="A440" t="s">
        <v>19</v>
      </c>
      <c r="B440">
        <v>247</v>
      </c>
      <c r="J440" t="s">
        <v>19</v>
      </c>
      <c r="K440">
        <v>3308</v>
      </c>
    </row>
    <row r="441" spans="1:11" hidden="1" x14ac:dyDescent="0.3">
      <c r="A441" t="s">
        <v>19</v>
      </c>
      <c r="B441">
        <v>2293</v>
      </c>
      <c r="J441" t="s">
        <v>19</v>
      </c>
      <c r="K441">
        <v>127</v>
      </c>
    </row>
    <row r="442" spans="1:11" hidden="1" x14ac:dyDescent="0.3">
      <c r="A442" t="s">
        <v>19</v>
      </c>
      <c r="B442">
        <v>3131</v>
      </c>
      <c r="J442" t="s">
        <v>19</v>
      </c>
      <c r="K442">
        <v>207</v>
      </c>
    </row>
    <row r="443" spans="1:11" x14ac:dyDescent="0.3">
      <c r="A443" t="s">
        <v>13</v>
      </c>
      <c r="B443">
        <v>32</v>
      </c>
      <c r="J443" t="s">
        <v>19</v>
      </c>
      <c r="K443">
        <v>181</v>
      </c>
    </row>
    <row r="444" spans="1:11" hidden="1" x14ac:dyDescent="0.3">
      <c r="A444" t="s">
        <v>19</v>
      </c>
      <c r="B444">
        <v>143</v>
      </c>
      <c r="J444" t="s">
        <v>19</v>
      </c>
      <c r="K444">
        <v>110</v>
      </c>
    </row>
    <row r="445" spans="1:11" hidden="1" x14ac:dyDescent="0.3">
      <c r="A445" t="s">
        <v>73</v>
      </c>
      <c r="B445">
        <v>90</v>
      </c>
      <c r="J445" t="s">
        <v>19</v>
      </c>
      <c r="K445">
        <v>185</v>
      </c>
    </row>
    <row r="446" spans="1:11" hidden="1" x14ac:dyDescent="0.3">
      <c r="A446" t="s">
        <v>19</v>
      </c>
      <c r="B446">
        <v>296</v>
      </c>
      <c r="J446" t="s">
        <v>19</v>
      </c>
      <c r="K446">
        <v>121</v>
      </c>
    </row>
    <row r="447" spans="1:11" hidden="1" x14ac:dyDescent="0.3">
      <c r="A447" t="s">
        <v>19</v>
      </c>
      <c r="B447">
        <v>170</v>
      </c>
      <c r="J447" t="s">
        <v>19</v>
      </c>
      <c r="K447">
        <v>106</v>
      </c>
    </row>
    <row r="448" spans="1:11" x14ac:dyDescent="0.3">
      <c r="A448" t="s">
        <v>13</v>
      </c>
      <c r="B448">
        <v>186</v>
      </c>
      <c r="J448" t="s">
        <v>19</v>
      </c>
      <c r="K448">
        <v>142</v>
      </c>
    </row>
    <row r="449" spans="1:11" hidden="1" x14ac:dyDescent="0.3">
      <c r="A449" t="s">
        <v>73</v>
      </c>
      <c r="B449">
        <v>439</v>
      </c>
      <c r="J449" t="s">
        <v>19</v>
      </c>
      <c r="K449">
        <v>233</v>
      </c>
    </row>
    <row r="450" spans="1:11" x14ac:dyDescent="0.3">
      <c r="A450" t="s">
        <v>13</v>
      </c>
      <c r="B450">
        <v>605</v>
      </c>
      <c r="J450" t="s">
        <v>19</v>
      </c>
      <c r="K450">
        <v>218</v>
      </c>
    </row>
    <row r="451" spans="1:11" hidden="1" x14ac:dyDescent="0.3">
      <c r="A451" t="s">
        <v>19</v>
      </c>
      <c r="B451">
        <v>86</v>
      </c>
      <c r="J451" t="s">
        <v>19</v>
      </c>
      <c r="K451">
        <v>76</v>
      </c>
    </row>
    <row r="452" spans="1:11" x14ac:dyDescent="0.3">
      <c r="A452" t="s">
        <v>13</v>
      </c>
      <c r="B452">
        <v>1</v>
      </c>
      <c r="J452" t="s">
        <v>19</v>
      </c>
      <c r="K452">
        <v>43</v>
      </c>
    </row>
    <row r="453" spans="1:11" hidden="1" x14ac:dyDescent="0.3">
      <c r="A453" t="s">
        <v>19</v>
      </c>
      <c r="B453">
        <v>6286</v>
      </c>
      <c r="J453" t="s">
        <v>19</v>
      </c>
      <c r="K453">
        <v>221</v>
      </c>
    </row>
    <row r="454" spans="1:11" x14ac:dyDescent="0.3">
      <c r="A454" t="s">
        <v>13</v>
      </c>
      <c r="B454">
        <v>31</v>
      </c>
      <c r="J454" t="s">
        <v>19</v>
      </c>
      <c r="K454">
        <v>2805</v>
      </c>
    </row>
    <row r="455" spans="1:11" x14ac:dyDescent="0.3">
      <c r="A455" t="s">
        <v>13</v>
      </c>
      <c r="B455">
        <v>1181</v>
      </c>
      <c r="J455" t="s">
        <v>19</v>
      </c>
      <c r="K455">
        <v>68</v>
      </c>
    </row>
    <row r="456" spans="1:11" x14ac:dyDescent="0.3">
      <c r="A456" t="s">
        <v>13</v>
      </c>
      <c r="B456">
        <v>39</v>
      </c>
      <c r="J456" t="s">
        <v>19</v>
      </c>
      <c r="K456">
        <v>183</v>
      </c>
    </row>
    <row r="457" spans="1:11" hidden="1" x14ac:dyDescent="0.3">
      <c r="A457" t="s">
        <v>19</v>
      </c>
      <c r="B457">
        <v>3727</v>
      </c>
      <c r="J457" t="s">
        <v>19</v>
      </c>
      <c r="K457">
        <v>133</v>
      </c>
    </row>
    <row r="458" spans="1:11" hidden="1" x14ac:dyDescent="0.3">
      <c r="A458" t="s">
        <v>19</v>
      </c>
      <c r="B458">
        <v>1605</v>
      </c>
      <c r="J458" t="s">
        <v>19</v>
      </c>
      <c r="K458">
        <v>2489</v>
      </c>
    </row>
    <row r="459" spans="1:11" x14ac:dyDescent="0.3">
      <c r="A459" t="s">
        <v>13</v>
      </c>
      <c r="B459">
        <v>46</v>
      </c>
      <c r="J459" t="s">
        <v>19</v>
      </c>
      <c r="K459">
        <v>69</v>
      </c>
    </row>
    <row r="460" spans="1:11" hidden="1" x14ac:dyDescent="0.3">
      <c r="A460" t="s">
        <v>19</v>
      </c>
      <c r="B460">
        <v>2120</v>
      </c>
      <c r="J460" t="s">
        <v>19</v>
      </c>
      <c r="K460">
        <v>279</v>
      </c>
    </row>
    <row r="461" spans="1:11" x14ac:dyDescent="0.3">
      <c r="A461" t="s">
        <v>13</v>
      </c>
      <c r="B461">
        <v>105</v>
      </c>
      <c r="J461" t="s">
        <v>19</v>
      </c>
      <c r="K461">
        <v>210</v>
      </c>
    </row>
    <row r="462" spans="1:11" hidden="1" x14ac:dyDescent="0.3">
      <c r="A462" t="s">
        <v>19</v>
      </c>
      <c r="B462">
        <v>50</v>
      </c>
      <c r="J462" t="s">
        <v>19</v>
      </c>
      <c r="K462">
        <v>2100</v>
      </c>
    </row>
    <row r="463" spans="1:11" hidden="1" x14ac:dyDescent="0.3">
      <c r="A463" t="s">
        <v>19</v>
      </c>
      <c r="B463">
        <v>2080</v>
      </c>
      <c r="J463" t="s">
        <v>19</v>
      </c>
      <c r="K463">
        <v>252</v>
      </c>
    </row>
    <row r="464" spans="1:11" x14ac:dyDescent="0.3">
      <c r="A464" t="s">
        <v>13</v>
      </c>
      <c r="B464">
        <v>535</v>
      </c>
      <c r="J464" t="s">
        <v>19</v>
      </c>
      <c r="K464">
        <v>1280</v>
      </c>
    </row>
    <row r="465" spans="1:11" hidden="1" x14ac:dyDescent="0.3">
      <c r="A465" t="s">
        <v>19</v>
      </c>
      <c r="B465">
        <v>2105</v>
      </c>
      <c r="J465" t="s">
        <v>19</v>
      </c>
      <c r="K465">
        <v>157</v>
      </c>
    </row>
    <row r="466" spans="1:11" hidden="1" x14ac:dyDescent="0.3">
      <c r="A466" t="s">
        <v>19</v>
      </c>
      <c r="B466">
        <v>2436</v>
      </c>
      <c r="J466" t="s">
        <v>19</v>
      </c>
      <c r="K466">
        <v>194</v>
      </c>
    </row>
    <row r="467" spans="1:11" hidden="1" x14ac:dyDescent="0.3">
      <c r="A467" t="s">
        <v>19</v>
      </c>
      <c r="B467">
        <v>80</v>
      </c>
      <c r="J467" t="s">
        <v>19</v>
      </c>
      <c r="K467">
        <v>82</v>
      </c>
    </row>
    <row r="468" spans="1:11" hidden="1" x14ac:dyDescent="0.3">
      <c r="A468" t="s">
        <v>19</v>
      </c>
      <c r="B468">
        <v>42</v>
      </c>
      <c r="J468" t="s">
        <v>19</v>
      </c>
      <c r="K468">
        <v>4233</v>
      </c>
    </row>
    <row r="469" spans="1:11" hidden="1" x14ac:dyDescent="0.3">
      <c r="A469" t="s">
        <v>19</v>
      </c>
      <c r="B469">
        <v>139</v>
      </c>
      <c r="J469" t="s">
        <v>19</v>
      </c>
      <c r="K469">
        <v>1297</v>
      </c>
    </row>
    <row r="470" spans="1:11" x14ac:dyDescent="0.3">
      <c r="A470" t="s">
        <v>13</v>
      </c>
      <c r="B470">
        <v>16</v>
      </c>
      <c r="J470" t="s">
        <v>19</v>
      </c>
      <c r="K470">
        <v>165</v>
      </c>
    </row>
    <row r="471" spans="1:11" hidden="1" x14ac:dyDescent="0.3">
      <c r="A471" t="s">
        <v>19</v>
      </c>
      <c r="B471">
        <v>159</v>
      </c>
      <c r="J471" t="s">
        <v>19</v>
      </c>
      <c r="K471">
        <v>119</v>
      </c>
    </row>
    <row r="472" spans="1:11" hidden="1" x14ac:dyDescent="0.3">
      <c r="A472" t="s">
        <v>19</v>
      </c>
      <c r="B472">
        <v>381</v>
      </c>
      <c r="J472" t="s">
        <v>19</v>
      </c>
      <c r="K472">
        <v>1797</v>
      </c>
    </row>
    <row r="473" spans="1:11" hidden="1" x14ac:dyDescent="0.3">
      <c r="A473" t="s">
        <v>19</v>
      </c>
      <c r="B473">
        <v>194</v>
      </c>
      <c r="J473" t="s">
        <v>19</v>
      </c>
      <c r="K473">
        <v>261</v>
      </c>
    </row>
    <row r="474" spans="1:11" x14ac:dyDescent="0.3">
      <c r="A474" t="s">
        <v>13</v>
      </c>
      <c r="B474">
        <v>575</v>
      </c>
      <c r="J474" t="s">
        <v>19</v>
      </c>
      <c r="K474">
        <v>157</v>
      </c>
    </row>
    <row r="475" spans="1:11" hidden="1" x14ac:dyDescent="0.3">
      <c r="A475" t="s">
        <v>19</v>
      </c>
      <c r="B475">
        <v>106</v>
      </c>
      <c r="J475" t="s">
        <v>19</v>
      </c>
      <c r="K475">
        <v>3533</v>
      </c>
    </row>
    <row r="476" spans="1:11" hidden="1" x14ac:dyDescent="0.3">
      <c r="A476" t="s">
        <v>19</v>
      </c>
      <c r="B476">
        <v>142</v>
      </c>
      <c r="J476" t="s">
        <v>19</v>
      </c>
      <c r="K476">
        <v>155</v>
      </c>
    </row>
    <row r="477" spans="1:11" hidden="1" x14ac:dyDescent="0.3">
      <c r="A477" t="s">
        <v>19</v>
      </c>
      <c r="B477">
        <v>211</v>
      </c>
      <c r="J477" t="s">
        <v>19</v>
      </c>
      <c r="K477">
        <v>132</v>
      </c>
    </row>
    <row r="478" spans="1:11" x14ac:dyDescent="0.3">
      <c r="A478" t="s">
        <v>13</v>
      </c>
      <c r="B478">
        <v>1120</v>
      </c>
      <c r="J478" t="s">
        <v>19</v>
      </c>
      <c r="K478">
        <v>1354</v>
      </c>
    </row>
    <row r="479" spans="1:11" x14ac:dyDescent="0.3">
      <c r="A479" t="s">
        <v>13</v>
      </c>
      <c r="B479">
        <v>113</v>
      </c>
      <c r="J479" t="s">
        <v>19</v>
      </c>
      <c r="K479">
        <v>48</v>
      </c>
    </row>
    <row r="480" spans="1:11" hidden="1" x14ac:dyDescent="0.3">
      <c r="A480" t="s">
        <v>19</v>
      </c>
      <c r="B480">
        <v>2756</v>
      </c>
      <c r="J480" t="s">
        <v>19</v>
      </c>
      <c r="K480">
        <v>110</v>
      </c>
    </row>
    <row r="481" spans="1:11" hidden="1" x14ac:dyDescent="0.3">
      <c r="A481" t="s">
        <v>19</v>
      </c>
      <c r="B481">
        <v>173</v>
      </c>
      <c r="J481" t="s">
        <v>19</v>
      </c>
      <c r="K481">
        <v>172</v>
      </c>
    </row>
    <row r="482" spans="1:11" hidden="1" x14ac:dyDescent="0.3">
      <c r="A482" t="s">
        <v>19</v>
      </c>
      <c r="B482">
        <v>87</v>
      </c>
      <c r="J482" t="s">
        <v>19</v>
      </c>
      <c r="K482">
        <v>307</v>
      </c>
    </row>
    <row r="483" spans="1:11" x14ac:dyDescent="0.3">
      <c r="A483" t="s">
        <v>13</v>
      </c>
      <c r="B483">
        <v>1538</v>
      </c>
      <c r="J483" t="s">
        <v>19</v>
      </c>
      <c r="K483">
        <v>160</v>
      </c>
    </row>
    <row r="484" spans="1:11" x14ac:dyDescent="0.3">
      <c r="A484" t="s">
        <v>13</v>
      </c>
      <c r="B484">
        <v>9</v>
      </c>
      <c r="J484" t="s">
        <v>19</v>
      </c>
      <c r="K484">
        <v>1467</v>
      </c>
    </row>
    <row r="485" spans="1:11" x14ac:dyDescent="0.3">
      <c r="A485" t="s">
        <v>13</v>
      </c>
      <c r="B485">
        <v>554</v>
      </c>
      <c r="J485" t="s">
        <v>19</v>
      </c>
      <c r="K485">
        <v>2662</v>
      </c>
    </row>
    <row r="486" spans="1:11" hidden="1" x14ac:dyDescent="0.3">
      <c r="A486" t="s">
        <v>19</v>
      </c>
      <c r="B486">
        <v>1572</v>
      </c>
      <c r="J486" t="s">
        <v>19</v>
      </c>
      <c r="K486">
        <v>452</v>
      </c>
    </row>
    <row r="487" spans="1:11" x14ac:dyDescent="0.3">
      <c r="A487" t="s">
        <v>13</v>
      </c>
      <c r="B487">
        <v>648</v>
      </c>
      <c r="J487" t="s">
        <v>19</v>
      </c>
      <c r="K487">
        <v>158</v>
      </c>
    </row>
    <row r="488" spans="1:11" x14ac:dyDescent="0.3">
      <c r="A488" t="s">
        <v>13</v>
      </c>
      <c r="B488">
        <v>21</v>
      </c>
      <c r="J488" t="s">
        <v>19</v>
      </c>
      <c r="K488">
        <v>225</v>
      </c>
    </row>
    <row r="489" spans="1:11" hidden="1" x14ac:dyDescent="0.3">
      <c r="A489" t="s">
        <v>19</v>
      </c>
      <c r="B489">
        <v>2346</v>
      </c>
      <c r="J489" t="s">
        <v>19</v>
      </c>
      <c r="K489">
        <v>65</v>
      </c>
    </row>
    <row r="490" spans="1:11" hidden="1" x14ac:dyDescent="0.3">
      <c r="A490" t="s">
        <v>19</v>
      </c>
      <c r="B490">
        <v>115</v>
      </c>
      <c r="J490" t="s">
        <v>19</v>
      </c>
      <c r="K490">
        <v>163</v>
      </c>
    </row>
    <row r="491" spans="1:11" hidden="1" x14ac:dyDescent="0.3">
      <c r="A491" t="s">
        <v>19</v>
      </c>
      <c r="B491">
        <v>85</v>
      </c>
      <c r="J491" t="s">
        <v>19</v>
      </c>
      <c r="K491">
        <v>85</v>
      </c>
    </row>
    <row r="492" spans="1:11" hidden="1" x14ac:dyDescent="0.3">
      <c r="A492" t="s">
        <v>19</v>
      </c>
      <c r="B492">
        <v>144</v>
      </c>
      <c r="J492" t="s">
        <v>19</v>
      </c>
      <c r="K492">
        <v>217</v>
      </c>
    </row>
    <row r="493" spans="1:11" hidden="1" x14ac:dyDescent="0.3">
      <c r="A493" t="s">
        <v>19</v>
      </c>
      <c r="B493">
        <v>2443</v>
      </c>
      <c r="J493" t="s">
        <v>19</v>
      </c>
      <c r="K493">
        <v>150</v>
      </c>
    </row>
    <row r="494" spans="1:11" hidden="1" x14ac:dyDescent="0.3">
      <c r="A494" t="s">
        <v>73</v>
      </c>
      <c r="B494">
        <v>595</v>
      </c>
      <c r="J494" t="s">
        <v>19</v>
      </c>
      <c r="K494">
        <v>3272</v>
      </c>
    </row>
    <row r="495" spans="1:11" hidden="1" x14ac:dyDescent="0.3">
      <c r="A495" t="s">
        <v>19</v>
      </c>
      <c r="B495">
        <v>64</v>
      </c>
      <c r="J495" t="s">
        <v>19</v>
      </c>
      <c r="K495">
        <v>300</v>
      </c>
    </row>
    <row r="496" spans="1:11" hidden="1" x14ac:dyDescent="0.3">
      <c r="A496" t="s">
        <v>19</v>
      </c>
      <c r="B496">
        <v>268</v>
      </c>
      <c r="J496" t="s">
        <v>19</v>
      </c>
      <c r="K496">
        <v>126</v>
      </c>
    </row>
    <row r="497" spans="1:11" hidden="1" x14ac:dyDescent="0.3">
      <c r="A497" t="s">
        <v>19</v>
      </c>
      <c r="B497">
        <v>195</v>
      </c>
      <c r="J497" t="s">
        <v>19</v>
      </c>
      <c r="K497">
        <v>2320</v>
      </c>
    </row>
    <row r="498" spans="1:11" x14ac:dyDescent="0.3">
      <c r="A498" t="s">
        <v>13</v>
      </c>
      <c r="B498">
        <v>54</v>
      </c>
      <c r="J498" t="s">
        <v>19</v>
      </c>
      <c r="K498">
        <v>81</v>
      </c>
    </row>
    <row r="499" spans="1:11" x14ac:dyDescent="0.3">
      <c r="A499" t="s">
        <v>13</v>
      </c>
      <c r="B499">
        <v>120</v>
      </c>
      <c r="J499" t="s">
        <v>19</v>
      </c>
      <c r="K499">
        <v>1887</v>
      </c>
    </row>
    <row r="500" spans="1:11" x14ac:dyDescent="0.3">
      <c r="A500" t="s">
        <v>13</v>
      </c>
      <c r="B500">
        <v>579</v>
      </c>
      <c r="J500" t="s">
        <v>19</v>
      </c>
      <c r="K500">
        <v>4358</v>
      </c>
    </row>
    <row r="501" spans="1:11" x14ac:dyDescent="0.3">
      <c r="A501" t="s">
        <v>13</v>
      </c>
      <c r="B501">
        <v>2072</v>
      </c>
      <c r="J501" t="s">
        <v>19</v>
      </c>
      <c r="K501">
        <v>53</v>
      </c>
    </row>
    <row r="502" spans="1:11" x14ac:dyDescent="0.3">
      <c r="A502" t="s">
        <v>13</v>
      </c>
      <c r="B502">
        <v>0</v>
      </c>
      <c r="J502" t="s">
        <v>19</v>
      </c>
      <c r="K502">
        <v>2414</v>
      </c>
    </row>
    <row r="503" spans="1:11" x14ac:dyDescent="0.3">
      <c r="A503" t="s">
        <v>13</v>
      </c>
      <c r="B503">
        <v>1796</v>
      </c>
      <c r="J503" t="s">
        <v>19</v>
      </c>
      <c r="K503">
        <v>80</v>
      </c>
    </row>
    <row r="504" spans="1:11" hidden="1" x14ac:dyDescent="0.3">
      <c r="A504" t="s">
        <v>19</v>
      </c>
      <c r="B504">
        <v>186</v>
      </c>
      <c r="J504" t="s">
        <v>19</v>
      </c>
      <c r="K504">
        <v>193</v>
      </c>
    </row>
    <row r="505" spans="1:11" hidden="1" x14ac:dyDescent="0.3">
      <c r="A505" t="s">
        <v>19</v>
      </c>
      <c r="B505">
        <v>460</v>
      </c>
      <c r="J505" t="s">
        <v>19</v>
      </c>
      <c r="K505">
        <v>52</v>
      </c>
    </row>
    <row r="506" spans="1:11" x14ac:dyDescent="0.3">
      <c r="A506" t="s">
        <v>13</v>
      </c>
      <c r="B506">
        <v>62</v>
      </c>
      <c r="J506" t="s">
        <v>19</v>
      </c>
      <c r="K506">
        <v>290</v>
      </c>
    </row>
    <row r="507" spans="1:11" x14ac:dyDescent="0.3">
      <c r="A507" t="s">
        <v>13</v>
      </c>
      <c r="B507">
        <v>347</v>
      </c>
      <c r="J507" t="s">
        <v>19</v>
      </c>
      <c r="K507">
        <v>122</v>
      </c>
    </row>
    <row r="508" spans="1:11" hidden="1" x14ac:dyDescent="0.3">
      <c r="A508" t="s">
        <v>19</v>
      </c>
      <c r="B508">
        <v>2528</v>
      </c>
      <c r="J508" t="s">
        <v>19</v>
      </c>
      <c r="K508">
        <v>1470</v>
      </c>
    </row>
    <row r="509" spans="1:11" x14ac:dyDescent="0.3">
      <c r="A509" t="s">
        <v>13</v>
      </c>
      <c r="B509">
        <v>19</v>
      </c>
      <c r="J509" t="s">
        <v>19</v>
      </c>
      <c r="K509">
        <v>165</v>
      </c>
    </row>
    <row r="510" spans="1:11" hidden="1" x14ac:dyDescent="0.3">
      <c r="A510" t="s">
        <v>19</v>
      </c>
      <c r="B510">
        <v>3657</v>
      </c>
      <c r="J510" t="s">
        <v>19</v>
      </c>
      <c r="K510">
        <v>182</v>
      </c>
    </row>
    <row r="511" spans="1:11" x14ac:dyDescent="0.3">
      <c r="A511" t="s">
        <v>13</v>
      </c>
      <c r="B511">
        <v>1258</v>
      </c>
      <c r="J511" t="s">
        <v>19</v>
      </c>
      <c r="K511">
        <v>199</v>
      </c>
    </row>
    <row r="512" spans="1:11" hidden="1" x14ac:dyDescent="0.3">
      <c r="A512" t="s">
        <v>19</v>
      </c>
      <c r="B512">
        <v>131</v>
      </c>
      <c r="J512" t="s">
        <v>19</v>
      </c>
      <c r="K512">
        <v>56</v>
      </c>
    </row>
    <row r="513" spans="1:11" x14ac:dyDescent="0.3">
      <c r="A513" t="s">
        <v>13</v>
      </c>
      <c r="B513">
        <v>362</v>
      </c>
      <c r="J513" t="s">
        <v>19</v>
      </c>
      <c r="K513">
        <v>1460</v>
      </c>
    </row>
    <row r="514" spans="1:11" hidden="1" x14ac:dyDescent="0.3">
      <c r="A514" t="s">
        <v>19</v>
      </c>
      <c r="B514">
        <v>239</v>
      </c>
      <c r="J514" t="s">
        <v>19</v>
      </c>
      <c r="K514">
        <v>123</v>
      </c>
    </row>
    <row r="515" spans="1:11" hidden="1" x14ac:dyDescent="0.3">
      <c r="A515" t="s">
        <v>73</v>
      </c>
      <c r="B515">
        <v>35</v>
      </c>
      <c r="J515" t="s">
        <v>19</v>
      </c>
      <c r="K515">
        <v>159</v>
      </c>
    </row>
    <row r="516" spans="1:11" hidden="1" x14ac:dyDescent="0.3">
      <c r="A516" t="s">
        <v>73</v>
      </c>
      <c r="B516">
        <v>528</v>
      </c>
      <c r="J516" t="s">
        <v>19</v>
      </c>
      <c r="K516">
        <v>110</v>
      </c>
    </row>
    <row r="517" spans="1:11" x14ac:dyDescent="0.3">
      <c r="A517" t="s">
        <v>13</v>
      </c>
      <c r="B517">
        <v>133</v>
      </c>
      <c r="J517" t="s">
        <v>19</v>
      </c>
      <c r="K517">
        <v>236</v>
      </c>
    </row>
    <row r="518" spans="1:11" x14ac:dyDescent="0.3">
      <c r="A518" t="s">
        <v>13</v>
      </c>
      <c r="B518">
        <v>846</v>
      </c>
      <c r="J518" t="s">
        <v>19</v>
      </c>
      <c r="K518">
        <v>191</v>
      </c>
    </row>
    <row r="519" spans="1:11" hidden="1" x14ac:dyDescent="0.3">
      <c r="A519" t="s">
        <v>19</v>
      </c>
      <c r="B519">
        <v>78</v>
      </c>
      <c r="J519" t="s">
        <v>19</v>
      </c>
      <c r="K519">
        <v>3934</v>
      </c>
    </row>
    <row r="520" spans="1:11" x14ac:dyDescent="0.3">
      <c r="A520" t="s">
        <v>13</v>
      </c>
      <c r="B520">
        <v>10</v>
      </c>
      <c r="J520" t="s">
        <v>19</v>
      </c>
      <c r="K520">
        <v>80</v>
      </c>
    </row>
    <row r="521" spans="1:11" hidden="1" x14ac:dyDescent="0.3">
      <c r="A521" t="s">
        <v>19</v>
      </c>
      <c r="B521">
        <v>1773</v>
      </c>
      <c r="J521" t="s">
        <v>19</v>
      </c>
      <c r="K521">
        <v>462</v>
      </c>
    </row>
    <row r="522" spans="1:11" hidden="1" x14ac:dyDescent="0.3">
      <c r="A522" t="s">
        <v>19</v>
      </c>
      <c r="B522">
        <v>32</v>
      </c>
      <c r="J522" t="s">
        <v>19</v>
      </c>
      <c r="K522">
        <v>179</v>
      </c>
    </row>
    <row r="523" spans="1:11" hidden="1" x14ac:dyDescent="0.3">
      <c r="A523" t="s">
        <v>19</v>
      </c>
      <c r="B523">
        <v>369</v>
      </c>
      <c r="J523" t="s">
        <v>19</v>
      </c>
      <c r="K523">
        <v>1866</v>
      </c>
    </row>
    <row r="524" spans="1:11" x14ac:dyDescent="0.3">
      <c r="A524" t="s">
        <v>13</v>
      </c>
      <c r="B524">
        <v>191</v>
      </c>
      <c r="J524" t="s">
        <v>19</v>
      </c>
      <c r="K524">
        <v>156</v>
      </c>
    </row>
    <row r="525" spans="1:11" hidden="1" x14ac:dyDescent="0.3">
      <c r="A525" t="s">
        <v>19</v>
      </c>
      <c r="B525">
        <v>89</v>
      </c>
      <c r="J525" t="s">
        <v>19</v>
      </c>
      <c r="K525">
        <v>255</v>
      </c>
    </row>
    <row r="526" spans="1:11" x14ac:dyDescent="0.3">
      <c r="A526" t="s">
        <v>13</v>
      </c>
      <c r="B526">
        <v>1979</v>
      </c>
      <c r="J526" t="s">
        <v>19</v>
      </c>
      <c r="K526">
        <v>2261</v>
      </c>
    </row>
    <row r="527" spans="1:11" x14ac:dyDescent="0.3">
      <c r="A527" t="s">
        <v>13</v>
      </c>
      <c r="B527">
        <v>63</v>
      </c>
      <c r="J527" t="s">
        <v>19</v>
      </c>
      <c r="K527">
        <v>40</v>
      </c>
    </row>
    <row r="528" spans="1:11" hidden="1" x14ac:dyDescent="0.3">
      <c r="A528" t="s">
        <v>19</v>
      </c>
      <c r="B528">
        <v>147</v>
      </c>
      <c r="J528" t="s">
        <v>19</v>
      </c>
      <c r="K528">
        <v>2289</v>
      </c>
    </row>
    <row r="529" spans="1:11" x14ac:dyDescent="0.3">
      <c r="A529" t="s">
        <v>13</v>
      </c>
      <c r="B529">
        <v>6080</v>
      </c>
      <c r="J529" t="s">
        <v>19</v>
      </c>
      <c r="K529">
        <v>65</v>
      </c>
    </row>
    <row r="530" spans="1:11" x14ac:dyDescent="0.3">
      <c r="A530" t="s">
        <v>13</v>
      </c>
      <c r="B530">
        <v>80</v>
      </c>
      <c r="J530" t="s">
        <v>19</v>
      </c>
      <c r="K530">
        <v>3777</v>
      </c>
    </row>
    <row r="531" spans="1:11" x14ac:dyDescent="0.3">
      <c r="A531" t="s">
        <v>13</v>
      </c>
      <c r="B531">
        <v>9</v>
      </c>
      <c r="J531" t="s">
        <v>19</v>
      </c>
      <c r="K531">
        <v>184</v>
      </c>
    </row>
    <row r="532" spans="1:11" x14ac:dyDescent="0.3">
      <c r="A532" t="s">
        <v>13</v>
      </c>
      <c r="B532">
        <v>1784</v>
      </c>
      <c r="J532" t="s">
        <v>19</v>
      </c>
      <c r="K532">
        <v>85</v>
      </c>
    </row>
    <row r="533" spans="1:11" hidden="1" x14ac:dyDescent="0.3">
      <c r="A533" t="s">
        <v>46</v>
      </c>
      <c r="B533">
        <v>3640</v>
      </c>
      <c r="J533" t="s">
        <v>19</v>
      </c>
      <c r="K533">
        <v>144</v>
      </c>
    </row>
    <row r="534" spans="1:11" hidden="1" x14ac:dyDescent="0.3">
      <c r="A534" t="s">
        <v>19</v>
      </c>
      <c r="B534">
        <v>126</v>
      </c>
      <c r="J534" t="s">
        <v>19</v>
      </c>
      <c r="K534">
        <v>1902</v>
      </c>
    </row>
    <row r="535" spans="1:11" hidden="1" x14ac:dyDescent="0.3">
      <c r="A535" t="s">
        <v>19</v>
      </c>
      <c r="B535">
        <v>2218</v>
      </c>
      <c r="J535" t="s">
        <v>19</v>
      </c>
      <c r="K535">
        <v>105</v>
      </c>
    </row>
    <row r="536" spans="1:11" x14ac:dyDescent="0.3">
      <c r="A536" t="s">
        <v>13</v>
      </c>
      <c r="B536">
        <v>243</v>
      </c>
      <c r="J536" t="s">
        <v>19</v>
      </c>
      <c r="K536">
        <v>132</v>
      </c>
    </row>
    <row r="537" spans="1:11" hidden="1" x14ac:dyDescent="0.3">
      <c r="A537" t="s">
        <v>19</v>
      </c>
      <c r="B537">
        <v>202</v>
      </c>
      <c r="J537" t="s">
        <v>19</v>
      </c>
      <c r="K537">
        <v>96</v>
      </c>
    </row>
    <row r="538" spans="1:11" hidden="1" x14ac:dyDescent="0.3">
      <c r="A538" t="s">
        <v>19</v>
      </c>
      <c r="B538">
        <v>140</v>
      </c>
      <c r="J538" t="s">
        <v>19</v>
      </c>
      <c r="K538">
        <v>114</v>
      </c>
    </row>
    <row r="539" spans="1:11" hidden="1" x14ac:dyDescent="0.3">
      <c r="A539" t="s">
        <v>19</v>
      </c>
      <c r="B539">
        <v>1052</v>
      </c>
      <c r="J539" t="s">
        <v>19</v>
      </c>
      <c r="K539">
        <v>203</v>
      </c>
    </row>
    <row r="540" spans="1:11" x14ac:dyDescent="0.3">
      <c r="A540" t="s">
        <v>13</v>
      </c>
      <c r="B540">
        <v>1296</v>
      </c>
      <c r="J540" t="s">
        <v>19</v>
      </c>
      <c r="K540">
        <v>1559</v>
      </c>
    </row>
    <row r="541" spans="1:11" x14ac:dyDescent="0.3">
      <c r="A541" t="s">
        <v>13</v>
      </c>
      <c r="B541">
        <v>77</v>
      </c>
      <c r="J541" t="s">
        <v>19</v>
      </c>
      <c r="K541">
        <v>1548</v>
      </c>
    </row>
    <row r="542" spans="1:11" hidden="1" x14ac:dyDescent="0.3">
      <c r="A542" t="s">
        <v>19</v>
      </c>
      <c r="B542">
        <v>247</v>
      </c>
      <c r="J542" t="s">
        <v>19</v>
      </c>
      <c r="K542">
        <v>80</v>
      </c>
    </row>
    <row r="543" spans="1:11" x14ac:dyDescent="0.3">
      <c r="A543" t="s">
        <v>13</v>
      </c>
      <c r="B543">
        <v>395</v>
      </c>
      <c r="J543" t="s">
        <v>19</v>
      </c>
      <c r="K543">
        <v>131</v>
      </c>
    </row>
    <row r="544" spans="1:11" x14ac:dyDescent="0.3">
      <c r="A544" t="s">
        <v>13</v>
      </c>
      <c r="B544">
        <v>49</v>
      </c>
      <c r="J544" t="s">
        <v>19</v>
      </c>
      <c r="K544">
        <v>112</v>
      </c>
    </row>
    <row r="545" spans="1:11" x14ac:dyDescent="0.3">
      <c r="A545" t="s">
        <v>13</v>
      </c>
      <c r="B545">
        <v>180</v>
      </c>
      <c r="J545" t="s">
        <v>19</v>
      </c>
      <c r="K545">
        <v>155</v>
      </c>
    </row>
    <row r="546" spans="1:11" hidden="1" x14ac:dyDescent="0.3">
      <c r="A546" t="s">
        <v>19</v>
      </c>
      <c r="B546">
        <v>84</v>
      </c>
      <c r="J546" t="s">
        <v>19</v>
      </c>
      <c r="K546">
        <v>266</v>
      </c>
    </row>
    <row r="547" spans="1:11" x14ac:dyDescent="0.3">
      <c r="A547" t="s">
        <v>13</v>
      </c>
      <c r="B547">
        <v>2690</v>
      </c>
      <c r="J547" t="s">
        <v>19</v>
      </c>
      <c r="K547">
        <v>155</v>
      </c>
    </row>
    <row r="548" spans="1:11" hidden="1" x14ac:dyDescent="0.3">
      <c r="A548" t="s">
        <v>19</v>
      </c>
      <c r="B548">
        <v>88</v>
      </c>
      <c r="J548" t="s">
        <v>19</v>
      </c>
      <c r="K548">
        <v>207</v>
      </c>
    </row>
    <row r="549" spans="1:11" hidden="1" x14ac:dyDescent="0.3">
      <c r="A549" t="s">
        <v>19</v>
      </c>
      <c r="B549">
        <v>156</v>
      </c>
      <c r="J549" t="s">
        <v>19</v>
      </c>
      <c r="K549">
        <v>245</v>
      </c>
    </row>
    <row r="550" spans="1:11" hidden="1" x14ac:dyDescent="0.3">
      <c r="A550" t="s">
        <v>19</v>
      </c>
      <c r="B550">
        <v>2985</v>
      </c>
      <c r="J550" t="s">
        <v>19</v>
      </c>
      <c r="K550">
        <v>1573</v>
      </c>
    </row>
    <row r="551" spans="1:11" hidden="1" x14ac:dyDescent="0.3">
      <c r="A551" t="s">
        <v>19</v>
      </c>
      <c r="B551">
        <v>762</v>
      </c>
      <c r="J551" t="s">
        <v>19</v>
      </c>
      <c r="K551">
        <v>114</v>
      </c>
    </row>
    <row r="552" spans="1:11" hidden="1" x14ac:dyDescent="0.3">
      <c r="A552" t="s">
        <v>73</v>
      </c>
      <c r="B552">
        <v>1</v>
      </c>
      <c r="J552" t="s">
        <v>19</v>
      </c>
      <c r="K552">
        <v>93</v>
      </c>
    </row>
    <row r="553" spans="1:11" x14ac:dyDescent="0.3">
      <c r="A553" t="s">
        <v>13</v>
      </c>
      <c r="B553">
        <v>2779</v>
      </c>
      <c r="J553" t="s">
        <v>19</v>
      </c>
      <c r="K553">
        <v>1681</v>
      </c>
    </row>
    <row r="554" spans="1:11" x14ac:dyDescent="0.3">
      <c r="A554" t="s">
        <v>13</v>
      </c>
      <c r="B554">
        <v>92</v>
      </c>
      <c r="J554" t="s">
        <v>19</v>
      </c>
      <c r="K554">
        <v>32</v>
      </c>
    </row>
    <row r="555" spans="1:11" x14ac:dyDescent="0.3">
      <c r="A555" t="s">
        <v>13</v>
      </c>
      <c r="B555">
        <v>1028</v>
      </c>
      <c r="J555" t="s">
        <v>19</v>
      </c>
      <c r="K555">
        <v>135</v>
      </c>
    </row>
    <row r="556" spans="1:11" hidden="1" x14ac:dyDescent="0.3">
      <c r="A556" t="s">
        <v>19</v>
      </c>
      <c r="B556">
        <v>554</v>
      </c>
      <c r="J556" t="s">
        <v>19</v>
      </c>
      <c r="K556">
        <v>140</v>
      </c>
    </row>
    <row r="557" spans="1:11" hidden="1" x14ac:dyDescent="0.3">
      <c r="A557" t="s">
        <v>19</v>
      </c>
      <c r="B557">
        <v>135</v>
      </c>
      <c r="J557" t="s">
        <v>19</v>
      </c>
      <c r="K557">
        <v>92</v>
      </c>
    </row>
    <row r="558" spans="1:11" hidden="1" x14ac:dyDescent="0.3">
      <c r="A558" t="s">
        <v>19</v>
      </c>
      <c r="B558">
        <v>122</v>
      </c>
      <c r="J558" t="s">
        <v>19</v>
      </c>
      <c r="K558">
        <v>1015</v>
      </c>
    </row>
    <row r="559" spans="1:11" hidden="1" x14ac:dyDescent="0.3">
      <c r="A559" t="s">
        <v>19</v>
      </c>
      <c r="B559">
        <v>221</v>
      </c>
      <c r="J559" t="s">
        <v>19</v>
      </c>
      <c r="K559">
        <v>323</v>
      </c>
    </row>
    <row r="560" spans="1:11" hidden="1" x14ac:dyDescent="0.3">
      <c r="A560" t="s">
        <v>19</v>
      </c>
      <c r="B560">
        <v>126</v>
      </c>
      <c r="J560" t="s">
        <v>19</v>
      </c>
      <c r="K560">
        <v>2326</v>
      </c>
    </row>
    <row r="561" spans="1:11" hidden="1" x14ac:dyDescent="0.3">
      <c r="A561" t="s">
        <v>19</v>
      </c>
      <c r="B561">
        <v>1022</v>
      </c>
      <c r="J561" t="s">
        <v>19</v>
      </c>
      <c r="K561">
        <v>381</v>
      </c>
    </row>
    <row r="562" spans="1:11" hidden="1" x14ac:dyDescent="0.3">
      <c r="A562" t="s">
        <v>19</v>
      </c>
      <c r="B562">
        <v>3177</v>
      </c>
      <c r="J562" t="s">
        <v>19</v>
      </c>
      <c r="K562">
        <v>480</v>
      </c>
    </row>
    <row r="563" spans="1:11" hidden="1" x14ac:dyDescent="0.3">
      <c r="A563" t="s">
        <v>19</v>
      </c>
      <c r="B563">
        <v>198</v>
      </c>
      <c r="J563" t="s">
        <v>19</v>
      </c>
      <c r="K563">
        <v>226</v>
      </c>
    </row>
    <row r="564" spans="1:11" x14ac:dyDescent="0.3">
      <c r="A564" t="s">
        <v>13</v>
      </c>
      <c r="B564">
        <v>26</v>
      </c>
      <c r="J564" t="s">
        <v>19</v>
      </c>
      <c r="K564">
        <v>241</v>
      </c>
    </row>
    <row r="565" spans="1:11" hidden="1" x14ac:dyDescent="0.3">
      <c r="A565" t="s">
        <v>19</v>
      </c>
      <c r="B565">
        <v>85</v>
      </c>
      <c r="J565" t="s">
        <v>19</v>
      </c>
      <c r="K565">
        <v>132</v>
      </c>
    </row>
    <row r="566" spans="1:11" x14ac:dyDescent="0.3">
      <c r="A566" t="s">
        <v>13</v>
      </c>
      <c r="B566">
        <v>1790</v>
      </c>
      <c r="J566" t="s">
        <v>19</v>
      </c>
      <c r="K566">
        <v>2043</v>
      </c>
    </row>
    <row r="567" spans="1:11" hidden="1" x14ac:dyDescent="0.3">
      <c r="A567" t="s">
        <v>19</v>
      </c>
      <c r="B567">
        <v>3596</v>
      </c>
    </row>
    <row r="568" spans="1:11" x14ac:dyDescent="0.3">
      <c r="A568" t="s">
        <v>13</v>
      </c>
      <c r="B568">
        <v>37</v>
      </c>
    </row>
    <row r="569" spans="1:11" hidden="1" x14ac:dyDescent="0.3">
      <c r="A569" t="s">
        <v>19</v>
      </c>
      <c r="B569">
        <v>244</v>
      </c>
    </row>
    <row r="570" spans="1:11" hidden="1" x14ac:dyDescent="0.3">
      <c r="A570" t="s">
        <v>19</v>
      </c>
      <c r="B570">
        <v>5180</v>
      </c>
    </row>
    <row r="571" spans="1:11" hidden="1" x14ac:dyDescent="0.3">
      <c r="A571" t="s">
        <v>19</v>
      </c>
      <c r="B571">
        <v>589</v>
      </c>
    </row>
    <row r="572" spans="1:11" hidden="1" x14ac:dyDescent="0.3">
      <c r="A572" t="s">
        <v>19</v>
      </c>
      <c r="B572">
        <v>2725</v>
      </c>
    </row>
    <row r="573" spans="1:11" x14ac:dyDescent="0.3">
      <c r="A573" t="s">
        <v>13</v>
      </c>
      <c r="B573">
        <v>35</v>
      </c>
    </row>
    <row r="574" spans="1:11" hidden="1" x14ac:dyDescent="0.3">
      <c r="A574" t="s">
        <v>73</v>
      </c>
      <c r="B574">
        <v>94</v>
      </c>
    </row>
    <row r="575" spans="1:11" hidden="1" x14ac:dyDescent="0.3">
      <c r="A575" t="s">
        <v>19</v>
      </c>
      <c r="B575">
        <v>300</v>
      </c>
    </row>
    <row r="576" spans="1:11" hidden="1" x14ac:dyDescent="0.3">
      <c r="A576" t="s">
        <v>19</v>
      </c>
      <c r="B576">
        <v>144</v>
      </c>
    </row>
    <row r="577" spans="1:2" x14ac:dyDescent="0.3">
      <c r="A577" t="s">
        <v>13</v>
      </c>
      <c r="B577">
        <v>558</v>
      </c>
    </row>
    <row r="578" spans="1:2" x14ac:dyDescent="0.3">
      <c r="A578" t="s">
        <v>13</v>
      </c>
      <c r="B578">
        <v>64</v>
      </c>
    </row>
    <row r="579" spans="1:2" hidden="1" x14ac:dyDescent="0.3">
      <c r="A579" t="s">
        <v>73</v>
      </c>
      <c r="B579">
        <v>37</v>
      </c>
    </row>
    <row r="580" spans="1:2" x14ac:dyDescent="0.3">
      <c r="A580" t="s">
        <v>13</v>
      </c>
      <c r="B580">
        <v>245</v>
      </c>
    </row>
    <row r="581" spans="1:2" hidden="1" x14ac:dyDescent="0.3">
      <c r="A581" t="s">
        <v>19</v>
      </c>
      <c r="B581">
        <v>87</v>
      </c>
    </row>
    <row r="582" spans="1:2" hidden="1" x14ac:dyDescent="0.3">
      <c r="A582" t="s">
        <v>19</v>
      </c>
      <c r="B582">
        <v>3116</v>
      </c>
    </row>
    <row r="583" spans="1:2" x14ac:dyDescent="0.3">
      <c r="A583" t="s">
        <v>13</v>
      </c>
      <c r="B583">
        <v>71</v>
      </c>
    </row>
    <row r="584" spans="1:2" x14ac:dyDescent="0.3">
      <c r="A584" t="s">
        <v>13</v>
      </c>
      <c r="B584">
        <v>42</v>
      </c>
    </row>
    <row r="585" spans="1:2" hidden="1" x14ac:dyDescent="0.3">
      <c r="A585" t="s">
        <v>19</v>
      </c>
      <c r="B585">
        <v>909</v>
      </c>
    </row>
    <row r="586" spans="1:2" hidden="1" x14ac:dyDescent="0.3">
      <c r="A586" t="s">
        <v>19</v>
      </c>
      <c r="B586">
        <v>1613</v>
      </c>
    </row>
    <row r="587" spans="1:2" hidden="1" x14ac:dyDescent="0.3">
      <c r="A587" t="s">
        <v>19</v>
      </c>
      <c r="B587">
        <v>136</v>
      </c>
    </row>
    <row r="588" spans="1:2" hidden="1" x14ac:dyDescent="0.3">
      <c r="A588" t="s">
        <v>19</v>
      </c>
      <c r="B588">
        <v>130</v>
      </c>
    </row>
    <row r="589" spans="1:2" x14ac:dyDescent="0.3">
      <c r="A589" t="s">
        <v>13</v>
      </c>
      <c r="B589">
        <v>156</v>
      </c>
    </row>
    <row r="590" spans="1:2" x14ac:dyDescent="0.3">
      <c r="A590" t="s">
        <v>13</v>
      </c>
      <c r="B590">
        <v>1368</v>
      </c>
    </row>
    <row r="591" spans="1:2" x14ac:dyDescent="0.3">
      <c r="A591" t="s">
        <v>13</v>
      </c>
      <c r="B591">
        <v>102</v>
      </c>
    </row>
    <row r="592" spans="1:2" x14ac:dyDescent="0.3">
      <c r="A592" t="s">
        <v>13</v>
      </c>
      <c r="B592">
        <v>86</v>
      </c>
    </row>
    <row r="593" spans="1:2" hidden="1" x14ac:dyDescent="0.3">
      <c r="A593" t="s">
        <v>19</v>
      </c>
      <c r="B593">
        <v>102</v>
      </c>
    </row>
    <row r="594" spans="1:2" x14ac:dyDescent="0.3">
      <c r="A594" t="s">
        <v>13</v>
      </c>
      <c r="B594">
        <v>253</v>
      </c>
    </row>
    <row r="595" spans="1:2" hidden="1" x14ac:dyDescent="0.3">
      <c r="A595" t="s">
        <v>19</v>
      </c>
      <c r="B595">
        <v>4006</v>
      </c>
    </row>
    <row r="596" spans="1:2" x14ac:dyDescent="0.3">
      <c r="A596" t="s">
        <v>13</v>
      </c>
      <c r="B596">
        <v>157</v>
      </c>
    </row>
    <row r="597" spans="1:2" hidden="1" x14ac:dyDescent="0.3">
      <c r="A597" t="s">
        <v>19</v>
      </c>
      <c r="B597">
        <v>1629</v>
      </c>
    </row>
    <row r="598" spans="1:2" x14ac:dyDescent="0.3">
      <c r="A598" t="s">
        <v>13</v>
      </c>
      <c r="B598">
        <v>183</v>
      </c>
    </row>
    <row r="599" spans="1:2" hidden="1" x14ac:dyDescent="0.3">
      <c r="A599" t="s">
        <v>19</v>
      </c>
      <c r="B599">
        <v>2188</v>
      </c>
    </row>
    <row r="600" spans="1:2" hidden="1" x14ac:dyDescent="0.3">
      <c r="A600" t="s">
        <v>19</v>
      </c>
      <c r="B600">
        <v>2409</v>
      </c>
    </row>
    <row r="601" spans="1:2" x14ac:dyDescent="0.3">
      <c r="A601" t="s">
        <v>13</v>
      </c>
      <c r="B601">
        <v>82</v>
      </c>
    </row>
    <row r="602" spans="1:2" x14ac:dyDescent="0.3">
      <c r="A602" t="s">
        <v>13</v>
      </c>
      <c r="B602">
        <v>1</v>
      </c>
    </row>
    <row r="603" spans="1:2" hidden="1" x14ac:dyDescent="0.3">
      <c r="A603" t="s">
        <v>19</v>
      </c>
      <c r="B603">
        <v>194</v>
      </c>
    </row>
    <row r="604" spans="1:2" hidden="1" x14ac:dyDescent="0.3">
      <c r="A604" t="s">
        <v>19</v>
      </c>
      <c r="B604">
        <v>1140</v>
      </c>
    </row>
    <row r="605" spans="1:2" hidden="1" x14ac:dyDescent="0.3">
      <c r="A605" t="s">
        <v>19</v>
      </c>
      <c r="B605">
        <v>102</v>
      </c>
    </row>
    <row r="606" spans="1:2" hidden="1" x14ac:dyDescent="0.3">
      <c r="A606" t="s">
        <v>19</v>
      </c>
      <c r="B606">
        <v>2857</v>
      </c>
    </row>
    <row r="607" spans="1:2" hidden="1" x14ac:dyDescent="0.3">
      <c r="A607" t="s">
        <v>19</v>
      </c>
      <c r="B607">
        <v>107</v>
      </c>
    </row>
    <row r="608" spans="1:2" hidden="1" x14ac:dyDescent="0.3">
      <c r="A608" t="s">
        <v>19</v>
      </c>
      <c r="B608">
        <v>160</v>
      </c>
    </row>
    <row r="609" spans="1:2" hidden="1" x14ac:dyDescent="0.3">
      <c r="A609" t="s">
        <v>19</v>
      </c>
      <c r="B609">
        <v>2230</v>
      </c>
    </row>
    <row r="610" spans="1:2" hidden="1" x14ac:dyDescent="0.3">
      <c r="A610" t="s">
        <v>19</v>
      </c>
      <c r="B610">
        <v>316</v>
      </c>
    </row>
    <row r="611" spans="1:2" hidden="1" x14ac:dyDescent="0.3">
      <c r="A611" t="s">
        <v>19</v>
      </c>
      <c r="B611">
        <v>117</v>
      </c>
    </row>
    <row r="612" spans="1:2" hidden="1" x14ac:dyDescent="0.3">
      <c r="A612" t="s">
        <v>19</v>
      </c>
      <c r="B612">
        <v>6406</v>
      </c>
    </row>
    <row r="613" spans="1:2" hidden="1" x14ac:dyDescent="0.3">
      <c r="A613" t="s">
        <v>73</v>
      </c>
      <c r="B613">
        <v>15</v>
      </c>
    </row>
    <row r="614" spans="1:2" hidden="1" x14ac:dyDescent="0.3">
      <c r="A614" t="s">
        <v>19</v>
      </c>
      <c r="B614">
        <v>192</v>
      </c>
    </row>
    <row r="615" spans="1:2" hidden="1" x14ac:dyDescent="0.3">
      <c r="A615" t="s">
        <v>19</v>
      </c>
      <c r="B615">
        <v>26</v>
      </c>
    </row>
    <row r="616" spans="1:2" hidden="1" x14ac:dyDescent="0.3">
      <c r="A616" t="s">
        <v>19</v>
      </c>
      <c r="B616">
        <v>723</v>
      </c>
    </row>
    <row r="617" spans="1:2" hidden="1" x14ac:dyDescent="0.3">
      <c r="A617" t="s">
        <v>19</v>
      </c>
      <c r="B617">
        <v>170</v>
      </c>
    </row>
    <row r="618" spans="1:2" hidden="1" x14ac:dyDescent="0.3">
      <c r="A618" t="s">
        <v>19</v>
      </c>
      <c r="B618">
        <v>238</v>
      </c>
    </row>
    <row r="619" spans="1:2" hidden="1" x14ac:dyDescent="0.3">
      <c r="A619" t="s">
        <v>19</v>
      </c>
      <c r="B619">
        <v>55</v>
      </c>
    </row>
    <row r="620" spans="1:2" x14ac:dyDescent="0.3">
      <c r="A620" t="s">
        <v>13</v>
      </c>
      <c r="B620">
        <v>1198</v>
      </c>
    </row>
    <row r="621" spans="1:2" x14ac:dyDescent="0.3">
      <c r="A621" t="s">
        <v>13</v>
      </c>
      <c r="B621">
        <v>648</v>
      </c>
    </row>
    <row r="622" spans="1:2" hidden="1" x14ac:dyDescent="0.3">
      <c r="A622" t="s">
        <v>19</v>
      </c>
      <c r="B622">
        <v>128</v>
      </c>
    </row>
    <row r="623" spans="1:2" hidden="1" x14ac:dyDescent="0.3">
      <c r="A623" t="s">
        <v>19</v>
      </c>
      <c r="B623">
        <v>2144</v>
      </c>
    </row>
    <row r="624" spans="1:2" x14ac:dyDescent="0.3">
      <c r="A624" t="s">
        <v>13</v>
      </c>
      <c r="B624">
        <v>64</v>
      </c>
    </row>
    <row r="625" spans="1:2" hidden="1" x14ac:dyDescent="0.3">
      <c r="A625" t="s">
        <v>19</v>
      </c>
      <c r="B625">
        <v>2693</v>
      </c>
    </row>
    <row r="626" spans="1:2" hidden="1" x14ac:dyDescent="0.3">
      <c r="A626" t="s">
        <v>19</v>
      </c>
      <c r="B626">
        <v>432</v>
      </c>
    </row>
    <row r="627" spans="1:2" x14ac:dyDescent="0.3">
      <c r="A627" t="s">
        <v>13</v>
      </c>
      <c r="B627">
        <v>62</v>
      </c>
    </row>
    <row r="628" spans="1:2" hidden="1" x14ac:dyDescent="0.3">
      <c r="A628" t="s">
        <v>19</v>
      </c>
      <c r="B628">
        <v>189</v>
      </c>
    </row>
    <row r="629" spans="1:2" hidden="1" x14ac:dyDescent="0.3">
      <c r="A629" t="s">
        <v>19</v>
      </c>
      <c r="B629">
        <v>154</v>
      </c>
    </row>
    <row r="630" spans="1:2" hidden="1" x14ac:dyDescent="0.3">
      <c r="A630" t="s">
        <v>19</v>
      </c>
      <c r="B630">
        <v>96</v>
      </c>
    </row>
    <row r="631" spans="1:2" x14ac:dyDescent="0.3">
      <c r="A631" t="s">
        <v>13</v>
      </c>
      <c r="B631">
        <v>750</v>
      </c>
    </row>
    <row r="632" spans="1:2" hidden="1" x14ac:dyDescent="0.3">
      <c r="A632" t="s">
        <v>73</v>
      </c>
      <c r="B632">
        <v>87</v>
      </c>
    </row>
    <row r="633" spans="1:2" hidden="1" x14ac:dyDescent="0.3">
      <c r="A633" t="s">
        <v>19</v>
      </c>
      <c r="B633">
        <v>3063</v>
      </c>
    </row>
    <row r="634" spans="1:2" hidden="1" x14ac:dyDescent="0.3">
      <c r="A634" t="s">
        <v>46</v>
      </c>
      <c r="B634">
        <v>278</v>
      </c>
    </row>
    <row r="635" spans="1:2" x14ac:dyDescent="0.3">
      <c r="A635" t="s">
        <v>13</v>
      </c>
      <c r="B635">
        <v>105</v>
      </c>
    </row>
    <row r="636" spans="1:2" hidden="1" x14ac:dyDescent="0.3">
      <c r="A636" t="s">
        <v>73</v>
      </c>
      <c r="B636">
        <v>1658</v>
      </c>
    </row>
    <row r="637" spans="1:2" hidden="1" x14ac:dyDescent="0.3">
      <c r="A637" t="s">
        <v>19</v>
      </c>
      <c r="B637">
        <v>2266</v>
      </c>
    </row>
    <row r="638" spans="1:2" x14ac:dyDescent="0.3">
      <c r="A638" t="s">
        <v>13</v>
      </c>
      <c r="B638">
        <v>2604</v>
      </c>
    </row>
    <row r="639" spans="1:2" x14ac:dyDescent="0.3">
      <c r="A639" t="s">
        <v>13</v>
      </c>
      <c r="B639">
        <v>65</v>
      </c>
    </row>
    <row r="640" spans="1:2" x14ac:dyDescent="0.3">
      <c r="A640" t="s">
        <v>13</v>
      </c>
      <c r="B640">
        <v>94</v>
      </c>
    </row>
    <row r="641" spans="1:2" hidden="1" x14ac:dyDescent="0.3">
      <c r="A641" t="s">
        <v>46</v>
      </c>
      <c r="B641">
        <v>45</v>
      </c>
    </row>
    <row r="642" spans="1:2" x14ac:dyDescent="0.3">
      <c r="A642" t="s">
        <v>13</v>
      </c>
      <c r="B642">
        <v>257</v>
      </c>
    </row>
    <row r="643" spans="1:2" hidden="1" x14ac:dyDescent="0.3">
      <c r="A643" t="s">
        <v>19</v>
      </c>
      <c r="B643">
        <v>194</v>
      </c>
    </row>
    <row r="644" spans="1:2" hidden="1" x14ac:dyDescent="0.3">
      <c r="A644" t="s">
        <v>19</v>
      </c>
      <c r="B644">
        <v>129</v>
      </c>
    </row>
    <row r="645" spans="1:2" hidden="1" x14ac:dyDescent="0.3">
      <c r="A645" t="s">
        <v>19</v>
      </c>
      <c r="B645">
        <v>375</v>
      </c>
    </row>
    <row r="646" spans="1:2" x14ac:dyDescent="0.3">
      <c r="A646" t="s">
        <v>13</v>
      </c>
      <c r="B646">
        <v>2928</v>
      </c>
    </row>
    <row r="647" spans="1:2" x14ac:dyDescent="0.3">
      <c r="A647" t="s">
        <v>13</v>
      </c>
      <c r="B647">
        <v>4697</v>
      </c>
    </row>
    <row r="648" spans="1:2" x14ac:dyDescent="0.3">
      <c r="A648" t="s">
        <v>13</v>
      </c>
      <c r="B648">
        <v>2915</v>
      </c>
    </row>
    <row r="649" spans="1:2" x14ac:dyDescent="0.3">
      <c r="A649" t="s">
        <v>13</v>
      </c>
      <c r="B649">
        <v>18</v>
      </c>
    </row>
    <row r="650" spans="1:2" hidden="1" x14ac:dyDescent="0.3">
      <c r="A650" t="s">
        <v>73</v>
      </c>
      <c r="B650">
        <v>723</v>
      </c>
    </row>
    <row r="651" spans="1:2" x14ac:dyDescent="0.3">
      <c r="A651" t="s">
        <v>13</v>
      </c>
      <c r="B651">
        <v>602</v>
      </c>
    </row>
    <row r="652" spans="1:2" x14ac:dyDescent="0.3">
      <c r="A652" t="s">
        <v>13</v>
      </c>
      <c r="B652">
        <v>1</v>
      </c>
    </row>
    <row r="653" spans="1:2" x14ac:dyDescent="0.3">
      <c r="A653" t="s">
        <v>13</v>
      </c>
      <c r="B653">
        <v>3868</v>
      </c>
    </row>
    <row r="654" spans="1:2" hidden="1" x14ac:dyDescent="0.3">
      <c r="A654" t="s">
        <v>19</v>
      </c>
      <c r="B654">
        <v>409</v>
      </c>
    </row>
    <row r="655" spans="1:2" hidden="1" x14ac:dyDescent="0.3">
      <c r="A655" t="s">
        <v>19</v>
      </c>
      <c r="B655">
        <v>234</v>
      </c>
    </row>
    <row r="656" spans="1:2" hidden="1" x14ac:dyDescent="0.3">
      <c r="A656" t="s">
        <v>19</v>
      </c>
      <c r="B656">
        <v>3016</v>
      </c>
    </row>
    <row r="657" spans="1:2" hidden="1" x14ac:dyDescent="0.3">
      <c r="A657" t="s">
        <v>19</v>
      </c>
      <c r="B657">
        <v>264</v>
      </c>
    </row>
    <row r="658" spans="1:2" x14ac:dyDescent="0.3">
      <c r="A658" t="s">
        <v>13</v>
      </c>
      <c r="B658">
        <v>504</v>
      </c>
    </row>
    <row r="659" spans="1:2" x14ac:dyDescent="0.3">
      <c r="A659" t="s">
        <v>13</v>
      </c>
      <c r="B659">
        <v>14</v>
      </c>
    </row>
    <row r="660" spans="1:2" hidden="1" x14ac:dyDescent="0.3">
      <c r="A660" t="s">
        <v>73</v>
      </c>
      <c r="B660">
        <v>390</v>
      </c>
    </row>
    <row r="661" spans="1:2" x14ac:dyDescent="0.3">
      <c r="A661" t="s">
        <v>13</v>
      </c>
      <c r="B661">
        <v>750</v>
      </c>
    </row>
    <row r="662" spans="1:2" x14ac:dyDescent="0.3">
      <c r="A662" t="s">
        <v>13</v>
      </c>
      <c r="B662">
        <v>77</v>
      </c>
    </row>
    <row r="663" spans="1:2" x14ac:dyDescent="0.3">
      <c r="A663" t="s">
        <v>13</v>
      </c>
      <c r="B663">
        <v>752</v>
      </c>
    </row>
    <row r="664" spans="1:2" x14ac:dyDescent="0.3">
      <c r="A664" t="s">
        <v>13</v>
      </c>
      <c r="B664">
        <v>131</v>
      </c>
    </row>
    <row r="665" spans="1:2" x14ac:dyDescent="0.3">
      <c r="A665" t="s">
        <v>13</v>
      </c>
      <c r="B665">
        <v>87</v>
      </c>
    </row>
    <row r="666" spans="1:2" x14ac:dyDescent="0.3">
      <c r="A666" t="s">
        <v>13</v>
      </c>
      <c r="B666">
        <v>1063</v>
      </c>
    </row>
    <row r="667" spans="1:2" hidden="1" x14ac:dyDescent="0.3">
      <c r="A667" t="s">
        <v>19</v>
      </c>
      <c r="B667">
        <v>272</v>
      </c>
    </row>
    <row r="668" spans="1:2" hidden="1" x14ac:dyDescent="0.3">
      <c r="A668" t="s">
        <v>73</v>
      </c>
      <c r="B668">
        <v>25</v>
      </c>
    </row>
    <row r="669" spans="1:2" hidden="1" x14ac:dyDescent="0.3">
      <c r="A669" t="s">
        <v>19</v>
      </c>
      <c r="B669">
        <v>419</v>
      </c>
    </row>
    <row r="670" spans="1:2" x14ac:dyDescent="0.3">
      <c r="A670" t="s">
        <v>13</v>
      </c>
      <c r="B670">
        <v>76</v>
      </c>
    </row>
    <row r="671" spans="1:2" hidden="1" x14ac:dyDescent="0.3">
      <c r="A671" t="s">
        <v>19</v>
      </c>
      <c r="B671">
        <v>1621</v>
      </c>
    </row>
    <row r="672" spans="1:2" hidden="1" x14ac:dyDescent="0.3">
      <c r="A672" t="s">
        <v>19</v>
      </c>
      <c r="B672">
        <v>1101</v>
      </c>
    </row>
    <row r="673" spans="1:2" hidden="1" x14ac:dyDescent="0.3">
      <c r="A673" t="s">
        <v>19</v>
      </c>
      <c r="B673">
        <v>1073</v>
      </c>
    </row>
    <row r="674" spans="1:2" x14ac:dyDescent="0.3">
      <c r="A674" t="s">
        <v>13</v>
      </c>
      <c r="B674">
        <v>4428</v>
      </c>
    </row>
    <row r="675" spans="1:2" x14ac:dyDescent="0.3">
      <c r="A675" t="s">
        <v>13</v>
      </c>
      <c r="B675">
        <v>58</v>
      </c>
    </row>
    <row r="676" spans="1:2" hidden="1" x14ac:dyDescent="0.3">
      <c r="A676" t="s">
        <v>73</v>
      </c>
      <c r="B676">
        <v>1218</v>
      </c>
    </row>
    <row r="677" spans="1:2" hidden="1" x14ac:dyDescent="0.3">
      <c r="A677" t="s">
        <v>19</v>
      </c>
      <c r="B677">
        <v>331</v>
      </c>
    </row>
    <row r="678" spans="1:2" hidden="1" x14ac:dyDescent="0.3">
      <c r="A678" t="s">
        <v>19</v>
      </c>
      <c r="B678">
        <v>1170</v>
      </c>
    </row>
    <row r="679" spans="1:2" x14ac:dyDescent="0.3">
      <c r="A679" t="s">
        <v>13</v>
      </c>
      <c r="B679">
        <v>111</v>
      </c>
    </row>
    <row r="680" spans="1:2" hidden="1" x14ac:dyDescent="0.3">
      <c r="A680" t="s">
        <v>73</v>
      </c>
      <c r="B680">
        <v>215</v>
      </c>
    </row>
    <row r="681" spans="1:2" hidden="1" x14ac:dyDescent="0.3">
      <c r="A681" t="s">
        <v>19</v>
      </c>
      <c r="B681">
        <v>363</v>
      </c>
    </row>
    <row r="682" spans="1:2" x14ac:dyDescent="0.3">
      <c r="A682" t="s">
        <v>13</v>
      </c>
      <c r="B682">
        <v>2955</v>
      </c>
    </row>
    <row r="683" spans="1:2" x14ac:dyDescent="0.3">
      <c r="A683" t="s">
        <v>13</v>
      </c>
      <c r="B683">
        <v>1657</v>
      </c>
    </row>
    <row r="684" spans="1:2" hidden="1" x14ac:dyDescent="0.3">
      <c r="A684" t="s">
        <v>19</v>
      </c>
      <c r="B684">
        <v>103</v>
      </c>
    </row>
    <row r="685" spans="1:2" hidden="1" x14ac:dyDescent="0.3">
      <c r="A685" t="s">
        <v>19</v>
      </c>
      <c r="B685">
        <v>147</v>
      </c>
    </row>
    <row r="686" spans="1:2" hidden="1" x14ac:dyDescent="0.3">
      <c r="A686" t="s">
        <v>19</v>
      </c>
      <c r="B686">
        <v>110</v>
      </c>
    </row>
    <row r="687" spans="1:2" x14ac:dyDescent="0.3">
      <c r="A687" t="s">
        <v>13</v>
      </c>
      <c r="B687">
        <v>926</v>
      </c>
    </row>
    <row r="688" spans="1:2" hidden="1" x14ac:dyDescent="0.3">
      <c r="A688" t="s">
        <v>19</v>
      </c>
      <c r="B688">
        <v>134</v>
      </c>
    </row>
    <row r="689" spans="1:2" hidden="1" x14ac:dyDescent="0.3">
      <c r="A689" t="s">
        <v>19</v>
      </c>
      <c r="B689">
        <v>269</v>
      </c>
    </row>
    <row r="690" spans="1:2" hidden="1" x14ac:dyDescent="0.3">
      <c r="A690" t="s">
        <v>19</v>
      </c>
      <c r="B690">
        <v>175</v>
      </c>
    </row>
    <row r="691" spans="1:2" hidden="1" x14ac:dyDescent="0.3">
      <c r="A691" t="s">
        <v>19</v>
      </c>
      <c r="B691">
        <v>69</v>
      </c>
    </row>
    <row r="692" spans="1:2" hidden="1" x14ac:dyDescent="0.3">
      <c r="A692" t="s">
        <v>19</v>
      </c>
      <c r="B692">
        <v>190</v>
      </c>
    </row>
    <row r="693" spans="1:2" hidden="1" x14ac:dyDescent="0.3">
      <c r="A693" t="s">
        <v>19</v>
      </c>
      <c r="B693">
        <v>237</v>
      </c>
    </row>
    <row r="694" spans="1:2" x14ac:dyDescent="0.3">
      <c r="A694" t="s">
        <v>13</v>
      </c>
      <c r="B694">
        <v>77</v>
      </c>
    </row>
    <row r="695" spans="1:2" x14ac:dyDescent="0.3">
      <c r="A695" t="s">
        <v>13</v>
      </c>
      <c r="B695">
        <v>1748</v>
      </c>
    </row>
    <row r="696" spans="1:2" x14ac:dyDescent="0.3">
      <c r="A696" t="s">
        <v>13</v>
      </c>
      <c r="B696">
        <v>79</v>
      </c>
    </row>
    <row r="697" spans="1:2" hidden="1" x14ac:dyDescent="0.3">
      <c r="A697" t="s">
        <v>19</v>
      </c>
      <c r="B697">
        <v>196</v>
      </c>
    </row>
    <row r="698" spans="1:2" x14ac:dyDescent="0.3">
      <c r="A698" t="s">
        <v>13</v>
      </c>
      <c r="B698">
        <v>889</v>
      </c>
    </row>
    <row r="699" spans="1:2" hidden="1" x14ac:dyDescent="0.3">
      <c r="A699" t="s">
        <v>19</v>
      </c>
      <c r="B699">
        <v>7295</v>
      </c>
    </row>
    <row r="700" spans="1:2" hidden="1" x14ac:dyDescent="0.3">
      <c r="A700" t="s">
        <v>19</v>
      </c>
      <c r="B700">
        <v>2893</v>
      </c>
    </row>
    <row r="701" spans="1:2" x14ac:dyDescent="0.3">
      <c r="A701" t="s">
        <v>13</v>
      </c>
      <c r="B701">
        <v>56</v>
      </c>
    </row>
    <row r="702" spans="1:2" x14ac:dyDescent="0.3">
      <c r="A702" t="s">
        <v>13</v>
      </c>
      <c r="B702">
        <v>1</v>
      </c>
    </row>
    <row r="703" spans="1:2" hidden="1" x14ac:dyDescent="0.3">
      <c r="A703" t="s">
        <v>19</v>
      </c>
      <c r="B703">
        <v>820</v>
      </c>
    </row>
    <row r="704" spans="1:2" x14ac:dyDescent="0.3">
      <c r="A704" t="s">
        <v>13</v>
      </c>
      <c r="B704">
        <v>83</v>
      </c>
    </row>
    <row r="705" spans="1:2" hidden="1" x14ac:dyDescent="0.3">
      <c r="A705" t="s">
        <v>19</v>
      </c>
      <c r="B705">
        <v>2038</v>
      </c>
    </row>
    <row r="706" spans="1:2" hidden="1" x14ac:dyDescent="0.3">
      <c r="A706" t="s">
        <v>19</v>
      </c>
      <c r="B706">
        <v>116</v>
      </c>
    </row>
    <row r="707" spans="1:2" x14ac:dyDescent="0.3">
      <c r="A707" t="s">
        <v>13</v>
      </c>
      <c r="B707">
        <v>2025</v>
      </c>
    </row>
    <row r="708" spans="1:2" hidden="1" x14ac:dyDescent="0.3">
      <c r="A708" t="s">
        <v>19</v>
      </c>
      <c r="B708">
        <v>1345</v>
      </c>
    </row>
    <row r="709" spans="1:2" hidden="1" x14ac:dyDescent="0.3">
      <c r="A709" t="s">
        <v>19</v>
      </c>
      <c r="B709">
        <v>168</v>
      </c>
    </row>
    <row r="710" spans="1:2" hidden="1" x14ac:dyDescent="0.3">
      <c r="A710" t="s">
        <v>19</v>
      </c>
      <c r="B710">
        <v>137</v>
      </c>
    </row>
    <row r="711" spans="1:2" hidden="1" x14ac:dyDescent="0.3">
      <c r="A711" t="s">
        <v>19</v>
      </c>
      <c r="B711">
        <v>186</v>
      </c>
    </row>
    <row r="712" spans="1:2" hidden="1" x14ac:dyDescent="0.3">
      <c r="A712" t="s">
        <v>19</v>
      </c>
      <c r="B712">
        <v>125</v>
      </c>
    </row>
    <row r="713" spans="1:2" x14ac:dyDescent="0.3">
      <c r="A713" t="s">
        <v>13</v>
      </c>
      <c r="B713">
        <v>14</v>
      </c>
    </row>
    <row r="714" spans="1:2" hidden="1" x14ac:dyDescent="0.3">
      <c r="A714" t="s">
        <v>19</v>
      </c>
      <c r="B714">
        <v>202</v>
      </c>
    </row>
    <row r="715" spans="1:2" hidden="1" x14ac:dyDescent="0.3">
      <c r="A715" t="s">
        <v>19</v>
      </c>
      <c r="B715">
        <v>103</v>
      </c>
    </row>
    <row r="716" spans="1:2" hidden="1" x14ac:dyDescent="0.3">
      <c r="A716" t="s">
        <v>19</v>
      </c>
      <c r="B716">
        <v>1785</v>
      </c>
    </row>
    <row r="717" spans="1:2" x14ac:dyDescent="0.3">
      <c r="A717" t="s">
        <v>13</v>
      </c>
      <c r="B717">
        <v>656</v>
      </c>
    </row>
    <row r="718" spans="1:2" hidden="1" x14ac:dyDescent="0.3">
      <c r="A718" t="s">
        <v>19</v>
      </c>
      <c r="B718">
        <v>157</v>
      </c>
    </row>
    <row r="719" spans="1:2" hidden="1" x14ac:dyDescent="0.3">
      <c r="A719" t="s">
        <v>19</v>
      </c>
      <c r="B719">
        <v>555</v>
      </c>
    </row>
    <row r="720" spans="1:2" hidden="1" x14ac:dyDescent="0.3">
      <c r="A720" t="s">
        <v>19</v>
      </c>
      <c r="B720">
        <v>297</v>
      </c>
    </row>
    <row r="721" spans="1:2" hidden="1" x14ac:dyDescent="0.3">
      <c r="A721" t="s">
        <v>19</v>
      </c>
      <c r="B721">
        <v>123</v>
      </c>
    </row>
    <row r="722" spans="1:2" hidden="1" x14ac:dyDescent="0.3">
      <c r="A722" t="s">
        <v>73</v>
      </c>
      <c r="B722">
        <v>38</v>
      </c>
    </row>
    <row r="723" spans="1:2" hidden="1" x14ac:dyDescent="0.3">
      <c r="A723" t="s">
        <v>73</v>
      </c>
      <c r="B723">
        <v>60</v>
      </c>
    </row>
    <row r="724" spans="1:2" hidden="1" x14ac:dyDescent="0.3">
      <c r="A724" t="s">
        <v>19</v>
      </c>
      <c r="B724">
        <v>3036</v>
      </c>
    </row>
    <row r="725" spans="1:2" hidden="1" x14ac:dyDescent="0.3">
      <c r="A725" t="s">
        <v>19</v>
      </c>
      <c r="B725">
        <v>144</v>
      </c>
    </row>
    <row r="726" spans="1:2" hidden="1" x14ac:dyDescent="0.3">
      <c r="A726" t="s">
        <v>19</v>
      </c>
      <c r="B726">
        <v>121</v>
      </c>
    </row>
    <row r="727" spans="1:2" x14ac:dyDescent="0.3">
      <c r="A727" t="s">
        <v>13</v>
      </c>
      <c r="B727">
        <v>1596</v>
      </c>
    </row>
    <row r="728" spans="1:2" hidden="1" x14ac:dyDescent="0.3">
      <c r="A728" t="s">
        <v>73</v>
      </c>
      <c r="B728">
        <v>524</v>
      </c>
    </row>
    <row r="729" spans="1:2" hidden="1" x14ac:dyDescent="0.3">
      <c r="A729" t="s">
        <v>19</v>
      </c>
      <c r="B729">
        <v>181</v>
      </c>
    </row>
    <row r="730" spans="1:2" x14ac:dyDescent="0.3">
      <c r="A730" t="s">
        <v>13</v>
      </c>
      <c r="B730">
        <v>10</v>
      </c>
    </row>
    <row r="731" spans="1:2" hidden="1" x14ac:dyDescent="0.3">
      <c r="A731" t="s">
        <v>19</v>
      </c>
      <c r="B731">
        <v>122</v>
      </c>
    </row>
    <row r="732" spans="1:2" hidden="1" x14ac:dyDescent="0.3">
      <c r="A732" t="s">
        <v>19</v>
      </c>
      <c r="B732">
        <v>1071</v>
      </c>
    </row>
    <row r="733" spans="1:2" hidden="1" x14ac:dyDescent="0.3">
      <c r="A733" t="s">
        <v>73</v>
      </c>
      <c r="B733">
        <v>219</v>
      </c>
    </row>
    <row r="734" spans="1:2" x14ac:dyDescent="0.3">
      <c r="A734" t="s">
        <v>13</v>
      </c>
      <c r="B734">
        <v>1121</v>
      </c>
    </row>
    <row r="735" spans="1:2" hidden="1" x14ac:dyDescent="0.3">
      <c r="A735" t="s">
        <v>19</v>
      </c>
      <c r="B735">
        <v>980</v>
      </c>
    </row>
    <row r="736" spans="1:2" hidden="1" x14ac:dyDescent="0.3">
      <c r="A736" t="s">
        <v>19</v>
      </c>
      <c r="B736">
        <v>536</v>
      </c>
    </row>
    <row r="737" spans="1:2" hidden="1" x14ac:dyDescent="0.3">
      <c r="A737" t="s">
        <v>19</v>
      </c>
      <c r="B737">
        <v>1991</v>
      </c>
    </row>
    <row r="738" spans="1:2" hidden="1" x14ac:dyDescent="0.3">
      <c r="A738" t="s">
        <v>73</v>
      </c>
      <c r="B738">
        <v>29</v>
      </c>
    </row>
    <row r="739" spans="1:2" hidden="1" x14ac:dyDescent="0.3">
      <c r="A739" t="s">
        <v>19</v>
      </c>
      <c r="B739">
        <v>180</v>
      </c>
    </row>
    <row r="740" spans="1:2" x14ac:dyDescent="0.3">
      <c r="A740" t="s">
        <v>13</v>
      </c>
      <c r="B740">
        <v>15</v>
      </c>
    </row>
    <row r="741" spans="1:2" x14ac:dyDescent="0.3">
      <c r="A741" t="s">
        <v>13</v>
      </c>
      <c r="B741">
        <v>191</v>
      </c>
    </row>
    <row r="742" spans="1:2" x14ac:dyDescent="0.3">
      <c r="A742" t="s">
        <v>13</v>
      </c>
      <c r="B742">
        <v>16</v>
      </c>
    </row>
    <row r="743" spans="1:2" hidden="1" x14ac:dyDescent="0.3">
      <c r="A743" t="s">
        <v>19</v>
      </c>
      <c r="B743">
        <v>130</v>
      </c>
    </row>
    <row r="744" spans="1:2" hidden="1" x14ac:dyDescent="0.3">
      <c r="A744" t="s">
        <v>19</v>
      </c>
      <c r="B744">
        <v>122</v>
      </c>
    </row>
    <row r="745" spans="1:2" x14ac:dyDescent="0.3">
      <c r="A745" t="s">
        <v>13</v>
      </c>
      <c r="B745">
        <v>17</v>
      </c>
    </row>
    <row r="746" spans="1:2" hidden="1" x14ac:dyDescent="0.3">
      <c r="A746" t="s">
        <v>19</v>
      </c>
      <c r="B746">
        <v>140</v>
      </c>
    </row>
    <row r="747" spans="1:2" x14ac:dyDescent="0.3">
      <c r="A747" t="s">
        <v>13</v>
      </c>
      <c r="B747">
        <v>34</v>
      </c>
    </row>
    <row r="748" spans="1:2" hidden="1" x14ac:dyDescent="0.3">
      <c r="A748" t="s">
        <v>19</v>
      </c>
      <c r="B748">
        <v>3388</v>
      </c>
    </row>
    <row r="749" spans="1:2" hidden="1" x14ac:dyDescent="0.3">
      <c r="A749" t="s">
        <v>19</v>
      </c>
      <c r="B749">
        <v>280</v>
      </c>
    </row>
    <row r="750" spans="1:2" hidden="1" x14ac:dyDescent="0.3">
      <c r="A750" t="s">
        <v>73</v>
      </c>
      <c r="B750">
        <v>614</v>
      </c>
    </row>
    <row r="751" spans="1:2" hidden="1" x14ac:dyDescent="0.3">
      <c r="A751" t="s">
        <v>19</v>
      </c>
      <c r="B751">
        <v>366</v>
      </c>
    </row>
    <row r="752" spans="1:2" x14ac:dyDescent="0.3">
      <c r="A752" t="s">
        <v>13</v>
      </c>
      <c r="B752">
        <v>1</v>
      </c>
    </row>
    <row r="753" spans="1:2" hidden="1" x14ac:dyDescent="0.3">
      <c r="A753" t="s">
        <v>19</v>
      </c>
      <c r="B753">
        <v>270</v>
      </c>
    </row>
    <row r="754" spans="1:2" hidden="1" x14ac:dyDescent="0.3">
      <c r="A754" t="s">
        <v>73</v>
      </c>
      <c r="B754">
        <v>114</v>
      </c>
    </row>
    <row r="755" spans="1:2" hidden="1" x14ac:dyDescent="0.3">
      <c r="A755" t="s">
        <v>19</v>
      </c>
      <c r="B755">
        <v>137</v>
      </c>
    </row>
    <row r="756" spans="1:2" hidden="1" x14ac:dyDescent="0.3">
      <c r="A756" t="s">
        <v>19</v>
      </c>
      <c r="B756">
        <v>3205</v>
      </c>
    </row>
    <row r="757" spans="1:2" hidden="1" x14ac:dyDescent="0.3">
      <c r="A757" t="s">
        <v>19</v>
      </c>
      <c r="B757">
        <v>288</v>
      </c>
    </row>
    <row r="758" spans="1:2" hidden="1" x14ac:dyDescent="0.3">
      <c r="A758" t="s">
        <v>19</v>
      </c>
      <c r="B758">
        <v>148</v>
      </c>
    </row>
    <row r="759" spans="1:2" hidden="1" x14ac:dyDescent="0.3">
      <c r="A759" t="s">
        <v>19</v>
      </c>
      <c r="B759">
        <v>114</v>
      </c>
    </row>
    <row r="760" spans="1:2" hidden="1" x14ac:dyDescent="0.3">
      <c r="A760" t="s">
        <v>19</v>
      </c>
      <c r="B760">
        <v>1518</v>
      </c>
    </row>
    <row r="761" spans="1:2" x14ac:dyDescent="0.3">
      <c r="A761" t="s">
        <v>13</v>
      </c>
      <c r="B761">
        <v>1274</v>
      </c>
    </row>
    <row r="762" spans="1:2" x14ac:dyDescent="0.3">
      <c r="A762" t="s">
        <v>13</v>
      </c>
      <c r="B762">
        <v>210</v>
      </c>
    </row>
    <row r="763" spans="1:2" hidden="1" x14ac:dyDescent="0.3">
      <c r="A763" t="s">
        <v>19</v>
      </c>
      <c r="B763">
        <v>166</v>
      </c>
    </row>
    <row r="764" spans="1:2" hidden="1" x14ac:dyDescent="0.3">
      <c r="A764" t="s">
        <v>19</v>
      </c>
      <c r="B764">
        <v>100</v>
      </c>
    </row>
    <row r="765" spans="1:2" hidden="1" x14ac:dyDescent="0.3">
      <c r="A765" t="s">
        <v>19</v>
      </c>
      <c r="B765">
        <v>235</v>
      </c>
    </row>
    <row r="766" spans="1:2" hidden="1" x14ac:dyDescent="0.3">
      <c r="A766" t="s">
        <v>19</v>
      </c>
      <c r="B766">
        <v>148</v>
      </c>
    </row>
    <row r="767" spans="1:2" hidden="1" x14ac:dyDescent="0.3">
      <c r="A767" t="s">
        <v>19</v>
      </c>
      <c r="B767">
        <v>198</v>
      </c>
    </row>
    <row r="768" spans="1:2" x14ac:dyDescent="0.3">
      <c r="A768" t="s">
        <v>13</v>
      </c>
      <c r="B768">
        <v>248</v>
      </c>
    </row>
    <row r="769" spans="1:2" x14ac:dyDescent="0.3">
      <c r="A769" t="s">
        <v>13</v>
      </c>
      <c r="B769">
        <v>513</v>
      </c>
    </row>
    <row r="770" spans="1:2" hidden="1" x14ac:dyDescent="0.3">
      <c r="A770" t="s">
        <v>19</v>
      </c>
      <c r="B770">
        <v>150</v>
      </c>
    </row>
    <row r="771" spans="1:2" x14ac:dyDescent="0.3">
      <c r="A771" t="s">
        <v>13</v>
      </c>
      <c r="B771">
        <v>3410</v>
      </c>
    </row>
    <row r="772" spans="1:2" hidden="1" x14ac:dyDescent="0.3">
      <c r="A772" t="s">
        <v>19</v>
      </c>
      <c r="B772">
        <v>216</v>
      </c>
    </row>
    <row r="773" spans="1:2" hidden="1" x14ac:dyDescent="0.3">
      <c r="A773" t="s">
        <v>73</v>
      </c>
      <c r="B773">
        <v>26</v>
      </c>
    </row>
    <row r="774" spans="1:2" hidden="1" x14ac:dyDescent="0.3">
      <c r="A774" t="s">
        <v>19</v>
      </c>
      <c r="B774">
        <v>5139</v>
      </c>
    </row>
    <row r="775" spans="1:2" hidden="1" x14ac:dyDescent="0.3">
      <c r="A775" t="s">
        <v>19</v>
      </c>
      <c r="B775">
        <v>2353</v>
      </c>
    </row>
    <row r="776" spans="1:2" hidden="1" x14ac:dyDescent="0.3">
      <c r="A776" t="s">
        <v>19</v>
      </c>
      <c r="B776">
        <v>78</v>
      </c>
    </row>
    <row r="777" spans="1:2" x14ac:dyDescent="0.3">
      <c r="A777" t="s">
        <v>13</v>
      </c>
      <c r="B777">
        <v>10</v>
      </c>
    </row>
    <row r="778" spans="1:2" x14ac:dyDescent="0.3">
      <c r="A778" t="s">
        <v>13</v>
      </c>
      <c r="B778">
        <v>2201</v>
      </c>
    </row>
    <row r="779" spans="1:2" x14ac:dyDescent="0.3">
      <c r="A779" t="s">
        <v>13</v>
      </c>
      <c r="B779">
        <v>676</v>
      </c>
    </row>
    <row r="780" spans="1:2" hidden="1" x14ac:dyDescent="0.3">
      <c r="A780" t="s">
        <v>19</v>
      </c>
      <c r="B780">
        <v>174</v>
      </c>
    </row>
    <row r="781" spans="1:2" x14ac:dyDescent="0.3">
      <c r="A781" t="s">
        <v>13</v>
      </c>
      <c r="B781">
        <v>831</v>
      </c>
    </row>
    <row r="782" spans="1:2" hidden="1" x14ac:dyDescent="0.3">
      <c r="A782" t="s">
        <v>19</v>
      </c>
      <c r="B782">
        <v>164</v>
      </c>
    </row>
    <row r="783" spans="1:2" hidden="1" x14ac:dyDescent="0.3">
      <c r="A783" t="s">
        <v>73</v>
      </c>
      <c r="B783">
        <v>56</v>
      </c>
    </row>
    <row r="784" spans="1:2" hidden="1" x14ac:dyDescent="0.3">
      <c r="A784" t="s">
        <v>19</v>
      </c>
      <c r="B784">
        <v>161</v>
      </c>
    </row>
    <row r="785" spans="1:2" hidden="1" x14ac:dyDescent="0.3">
      <c r="A785" t="s">
        <v>19</v>
      </c>
      <c r="B785">
        <v>138</v>
      </c>
    </row>
    <row r="786" spans="1:2" hidden="1" x14ac:dyDescent="0.3">
      <c r="A786" t="s">
        <v>19</v>
      </c>
      <c r="B786">
        <v>3308</v>
      </c>
    </row>
    <row r="787" spans="1:2" hidden="1" x14ac:dyDescent="0.3">
      <c r="A787" t="s">
        <v>19</v>
      </c>
      <c r="B787">
        <v>127</v>
      </c>
    </row>
    <row r="788" spans="1:2" hidden="1" x14ac:dyDescent="0.3">
      <c r="A788" t="s">
        <v>19</v>
      </c>
      <c r="B788">
        <v>207</v>
      </c>
    </row>
    <row r="789" spans="1:2" x14ac:dyDescent="0.3">
      <c r="A789" t="s">
        <v>13</v>
      </c>
      <c r="B789">
        <v>859</v>
      </c>
    </row>
    <row r="790" spans="1:2" hidden="1" x14ac:dyDescent="0.3">
      <c r="A790" t="s">
        <v>46</v>
      </c>
      <c r="B790">
        <v>31</v>
      </c>
    </row>
    <row r="791" spans="1:2" x14ac:dyDescent="0.3">
      <c r="A791" t="s">
        <v>13</v>
      </c>
      <c r="B791">
        <v>45</v>
      </c>
    </row>
    <row r="792" spans="1:2" hidden="1" x14ac:dyDescent="0.3">
      <c r="A792" t="s">
        <v>73</v>
      </c>
      <c r="B792">
        <v>1113</v>
      </c>
    </row>
    <row r="793" spans="1:2" x14ac:dyDescent="0.3">
      <c r="A793" t="s">
        <v>13</v>
      </c>
      <c r="B793">
        <v>6</v>
      </c>
    </row>
    <row r="794" spans="1:2" x14ac:dyDescent="0.3">
      <c r="A794" t="s">
        <v>13</v>
      </c>
      <c r="B794">
        <v>7</v>
      </c>
    </row>
    <row r="795" spans="1:2" hidden="1" x14ac:dyDescent="0.3">
      <c r="A795" t="s">
        <v>19</v>
      </c>
      <c r="B795">
        <v>181</v>
      </c>
    </row>
    <row r="796" spans="1:2" hidden="1" x14ac:dyDescent="0.3">
      <c r="A796" t="s">
        <v>19</v>
      </c>
      <c r="B796">
        <v>110</v>
      </c>
    </row>
    <row r="797" spans="1:2" x14ac:dyDescent="0.3">
      <c r="A797" t="s">
        <v>13</v>
      </c>
      <c r="B797">
        <v>31</v>
      </c>
    </row>
    <row r="798" spans="1:2" x14ac:dyDescent="0.3">
      <c r="A798" t="s">
        <v>13</v>
      </c>
      <c r="B798">
        <v>78</v>
      </c>
    </row>
    <row r="799" spans="1:2" hidden="1" x14ac:dyDescent="0.3">
      <c r="A799" t="s">
        <v>19</v>
      </c>
      <c r="B799">
        <v>185</v>
      </c>
    </row>
    <row r="800" spans="1:2" hidden="1" x14ac:dyDescent="0.3">
      <c r="A800" t="s">
        <v>19</v>
      </c>
      <c r="B800">
        <v>121</v>
      </c>
    </row>
    <row r="801" spans="1:2" x14ac:dyDescent="0.3">
      <c r="A801" t="s">
        <v>13</v>
      </c>
      <c r="B801">
        <v>1225</v>
      </c>
    </row>
    <row r="802" spans="1:2" x14ac:dyDescent="0.3">
      <c r="A802" t="s">
        <v>13</v>
      </c>
      <c r="B802">
        <v>1</v>
      </c>
    </row>
    <row r="803" spans="1:2" hidden="1" x14ac:dyDescent="0.3">
      <c r="A803" t="s">
        <v>19</v>
      </c>
      <c r="B803">
        <v>106</v>
      </c>
    </row>
    <row r="804" spans="1:2" hidden="1" x14ac:dyDescent="0.3">
      <c r="A804" t="s">
        <v>19</v>
      </c>
      <c r="B804">
        <v>142</v>
      </c>
    </row>
    <row r="805" spans="1:2" hidden="1" x14ac:dyDescent="0.3">
      <c r="A805" t="s">
        <v>19</v>
      </c>
      <c r="B805">
        <v>233</v>
      </c>
    </row>
    <row r="806" spans="1:2" hidden="1" x14ac:dyDescent="0.3">
      <c r="A806" t="s">
        <v>19</v>
      </c>
      <c r="B806">
        <v>218</v>
      </c>
    </row>
    <row r="807" spans="1:2" x14ac:dyDescent="0.3">
      <c r="A807" t="s">
        <v>13</v>
      </c>
      <c r="B807">
        <v>67</v>
      </c>
    </row>
    <row r="808" spans="1:2" hidden="1" x14ac:dyDescent="0.3">
      <c r="A808" t="s">
        <v>19</v>
      </c>
      <c r="B808">
        <v>76</v>
      </c>
    </row>
    <row r="809" spans="1:2" hidden="1" x14ac:dyDescent="0.3">
      <c r="A809" t="s">
        <v>19</v>
      </c>
      <c r="B809">
        <v>43</v>
      </c>
    </row>
    <row r="810" spans="1:2" x14ac:dyDescent="0.3">
      <c r="A810" t="s">
        <v>13</v>
      </c>
      <c r="B810">
        <v>19</v>
      </c>
    </row>
    <row r="811" spans="1:2" x14ac:dyDescent="0.3">
      <c r="A811" t="s">
        <v>13</v>
      </c>
      <c r="B811">
        <v>2108</v>
      </c>
    </row>
    <row r="812" spans="1:2" hidden="1" x14ac:dyDescent="0.3">
      <c r="A812" t="s">
        <v>19</v>
      </c>
      <c r="B812">
        <v>221</v>
      </c>
    </row>
    <row r="813" spans="1:2" x14ac:dyDescent="0.3">
      <c r="A813" t="s">
        <v>13</v>
      </c>
      <c r="B813">
        <v>679</v>
      </c>
    </row>
    <row r="814" spans="1:2" hidden="1" x14ac:dyDescent="0.3">
      <c r="A814" t="s">
        <v>19</v>
      </c>
      <c r="B814">
        <v>2805</v>
      </c>
    </row>
    <row r="815" spans="1:2" hidden="1" x14ac:dyDescent="0.3">
      <c r="A815" t="s">
        <v>19</v>
      </c>
      <c r="B815">
        <v>68</v>
      </c>
    </row>
    <row r="816" spans="1:2" x14ac:dyDescent="0.3">
      <c r="A816" t="s">
        <v>13</v>
      </c>
      <c r="B816">
        <v>36</v>
      </c>
    </row>
    <row r="817" spans="1:2" hidden="1" x14ac:dyDescent="0.3">
      <c r="A817" t="s">
        <v>19</v>
      </c>
      <c r="B817">
        <v>183</v>
      </c>
    </row>
    <row r="818" spans="1:2" hidden="1" x14ac:dyDescent="0.3">
      <c r="A818" t="s">
        <v>19</v>
      </c>
      <c r="B818">
        <v>133</v>
      </c>
    </row>
    <row r="819" spans="1:2" hidden="1" x14ac:dyDescent="0.3">
      <c r="A819" t="s">
        <v>19</v>
      </c>
      <c r="B819">
        <v>2489</v>
      </c>
    </row>
    <row r="820" spans="1:2" hidden="1" x14ac:dyDescent="0.3">
      <c r="A820" t="s">
        <v>19</v>
      </c>
      <c r="B820">
        <v>69</v>
      </c>
    </row>
    <row r="821" spans="1:2" x14ac:dyDescent="0.3">
      <c r="A821" t="s">
        <v>13</v>
      </c>
      <c r="B821">
        <v>47</v>
      </c>
    </row>
    <row r="822" spans="1:2" hidden="1" x14ac:dyDescent="0.3">
      <c r="A822" t="s">
        <v>19</v>
      </c>
      <c r="B822">
        <v>279</v>
      </c>
    </row>
    <row r="823" spans="1:2" hidden="1" x14ac:dyDescent="0.3">
      <c r="A823" t="s">
        <v>19</v>
      </c>
      <c r="B823">
        <v>210</v>
      </c>
    </row>
    <row r="824" spans="1:2" hidden="1" x14ac:dyDescent="0.3">
      <c r="A824" t="s">
        <v>19</v>
      </c>
      <c r="B824">
        <v>2100</v>
      </c>
    </row>
    <row r="825" spans="1:2" hidden="1" x14ac:dyDescent="0.3">
      <c r="A825" t="s">
        <v>19</v>
      </c>
      <c r="B825">
        <v>252</v>
      </c>
    </row>
    <row r="826" spans="1:2" hidden="1" x14ac:dyDescent="0.3">
      <c r="A826" t="s">
        <v>19</v>
      </c>
      <c r="B826">
        <v>1280</v>
      </c>
    </row>
    <row r="827" spans="1:2" hidden="1" x14ac:dyDescent="0.3">
      <c r="A827" t="s">
        <v>19</v>
      </c>
      <c r="B827">
        <v>157</v>
      </c>
    </row>
    <row r="828" spans="1:2" hidden="1" x14ac:dyDescent="0.3">
      <c r="A828" t="s">
        <v>19</v>
      </c>
      <c r="B828">
        <v>194</v>
      </c>
    </row>
    <row r="829" spans="1:2" hidden="1" x14ac:dyDescent="0.3">
      <c r="A829" t="s">
        <v>19</v>
      </c>
      <c r="B829">
        <v>82</v>
      </c>
    </row>
    <row r="830" spans="1:2" x14ac:dyDescent="0.3">
      <c r="A830" t="s">
        <v>13</v>
      </c>
      <c r="B830">
        <v>70</v>
      </c>
    </row>
    <row r="831" spans="1:2" x14ac:dyDescent="0.3">
      <c r="A831" t="s">
        <v>13</v>
      </c>
      <c r="B831">
        <v>154</v>
      </c>
    </row>
    <row r="832" spans="1:2" x14ac:dyDescent="0.3">
      <c r="A832" t="s">
        <v>13</v>
      </c>
      <c r="B832">
        <v>22</v>
      </c>
    </row>
    <row r="833" spans="1:2" hidden="1" x14ac:dyDescent="0.3">
      <c r="A833" t="s">
        <v>19</v>
      </c>
      <c r="B833">
        <v>4233</v>
      </c>
    </row>
    <row r="834" spans="1:2" hidden="1" x14ac:dyDescent="0.3">
      <c r="A834" t="s">
        <v>19</v>
      </c>
      <c r="B834">
        <v>1297</v>
      </c>
    </row>
    <row r="835" spans="1:2" hidden="1" x14ac:dyDescent="0.3">
      <c r="A835" t="s">
        <v>19</v>
      </c>
      <c r="B835">
        <v>165</v>
      </c>
    </row>
    <row r="836" spans="1:2" hidden="1" x14ac:dyDescent="0.3">
      <c r="A836" t="s">
        <v>19</v>
      </c>
      <c r="B836">
        <v>119</v>
      </c>
    </row>
    <row r="837" spans="1:2" x14ac:dyDescent="0.3">
      <c r="A837" t="s">
        <v>13</v>
      </c>
      <c r="B837">
        <v>1758</v>
      </c>
    </row>
    <row r="838" spans="1:2" x14ac:dyDescent="0.3">
      <c r="A838" t="s">
        <v>13</v>
      </c>
      <c r="B838">
        <v>94</v>
      </c>
    </row>
    <row r="839" spans="1:2" hidden="1" x14ac:dyDescent="0.3">
      <c r="A839" t="s">
        <v>19</v>
      </c>
      <c r="B839">
        <v>1797</v>
      </c>
    </row>
    <row r="840" spans="1:2" hidden="1" x14ac:dyDescent="0.3">
      <c r="A840" t="s">
        <v>19</v>
      </c>
      <c r="B840">
        <v>261</v>
      </c>
    </row>
    <row r="841" spans="1:2" hidden="1" x14ac:dyDescent="0.3">
      <c r="A841" t="s">
        <v>19</v>
      </c>
      <c r="B841">
        <v>157</v>
      </c>
    </row>
    <row r="842" spans="1:2" hidden="1" x14ac:dyDescent="0.3">
      <c r="A842" t="s">
        <v>19</v>
      </c>
      <c r="B842">
        <v>3533</v>
      </c>
    </row>
    <row r="843" spans="1:2" hidden="1" x14ac:dyDescent="0.3">
      <c r="A843" t="s">
        <v>19</v>
      </c>
      <c r="B843">
        <v>155</v>
      </c>
    </row>
    <row r="844" spans="1:2" hidden="1" x14ac:dyDescent="0.3">
      <c r="A844" t="s">
        <v>19</v>
      </c>
      <c r="B844">
        <v>132</v>
      </c>
    </row>
    <row r="845" spans="1:2" x14ac:dyDescent="0.3">
      <c r="A845" t="s">
        <v>13</v>
      </c>
      <c r="B845">
        <v>33</v>
      </c>
    </row>
    <row r="846" spans="1:2" hidden="1" x14ac:dyDescent="0.3">
      <c r="A846" t="s">
        <v>73</v>
      </c>
      <c r="B846">
        <v>94</v>
      </c>
    </row>
    <row r="847" spans="1:2" hidden="1" x14ac:dyDescent="0.3">
      <c r="A847" t="s">
        <v>19</v>
      </c>
      <c r="B847">
        <v>1354</v>
      </c>
    </row>
    <row r="848" spans="1:2" hidden="1" x14ac:dyDescent="0.3">
      <c r="A848" t="s">
        <v>19</v>
      </c>
      <c r="B848">
        <v>48</v>
      </c>
    </row>
    <row r="849" spans="1:2" hidden="1" x14ac:dyDescent="0.3">
      <c r="A849" t="s">
        <v>19</v>
      </c>
      <c r="B849">
        <v>110</v>
      </c>
    </row>
    <row r="850" spans="1:2" hidden="1" x14ac:dyDescent="0.3">
      <c r="A850" t="s">
        <v>19</v>
      </c>
      <c r="B850">
        <v>172</v>
      </c>
    </row>
    <row r="851" spans="1:2" hidden="1" x14ac:dyDescent="0.3">
      <c r="A851" t="s">
        <v>19</v>
      </c>
      <c r="B851">
        <v>307</v>
      </c>
    </row>
    <row r="852" spans="1:2" x14ac:dyDescent="0.3">
      <c r="A852" t="s">
        <v>13</v>
      </c>
      <c r="B852">
        <v>1</v>
      </c>
    </row>
    <row r="853" spans="1:2" hidden="1" x14ac:dyDescent="0.3">
      <c r="A853" t="s">
        <v>19</v>
      </c>
      <c r="B853">
        <v>160</v>
      </c>
    </row>
    <row r="854" spans="1:2" x14ac:dyDescent="0.3">
      <c r="A854" t="s">
        <v>13</v>
      </c>
      <c r="B854">
        <v>31</v>
      </c>
    </row>
    <row r="855" spans="1:2" hidden="1" x14ac:dyDescent="0.3">
      <c r="A855" t="s">
        <v>19</v>
      </c>
      <c r="B855">
        <v>1467</v>
      </c>
    </row>
    <row r="856" spans="1:2" hidden="1" x14ac:dyDescent="0.3">
      <c r="A856" t="s">
        <v>19</v>
      </c>
      <c r="B856">
        <v>2662</v>
      </c>
    </row>
    <row r="857" spans="1:2" hidden="1" x14ac:dyDescent="0.3">
      <c r="A857" t="s">
        <v>19</v>
      </c>
      <c r="B857">
        <v>452</v>
      </c>
    </row>
    <row r="858" spans="1:2" hidden="1" x14ac:dyDescent="0.3">
      <c r="A858" t="s">
        <v>19</v>
      </c>
      <c r="B858">
        <v>158</v>
      </c>
    </row>
    <row r="859" spans="1:2" hidden="1" x14ac:dyDescent="0.3">
      <c r="A859" t="s">
        <v>19</v>
      </c>
      <c r="B859">
        <v>225</v>
      </c>
    </row>
    <row r="860" spans="1:2" x14ac:dyDescent="0.3">
      <c r="A860" t="s">
        <v>13</v>
      </c>
      <c r="B860">
        <v>35</v>
      </c>
    </row>
    <row r="861" spans="1:2" x14ac:dyDescent="0.3">
      <c r="A861" t="s">
        <v>13</v>
      </c>
      <c r="B861">
        <v>63</v>
      </c>
    </row>
    <row r="862" spans="1:2" hidden="1" x14ac:dyDescent="0.3">
      <c r="A862" t="s">
        <v>19</v>
      </c>
      <c r="B862">
        <v>65</v>
      </c>
    </row>
    <row r="863" spans="1:2" hidden="1" x14ac:dyDescent="0.3">
      <c r="A863" t="s">
        <v>19</v>
      </c>
      <c r="B863">
        <v>163</v>
      </c>
    </row>
    <row r="864" spans="1:2" hidden="1" x14ac:dyDescent="0.3">
      <c r="A864" t="s">
        <v>19</v>
      </c>
      <c r="B864">
        <v>85</v>
      </c>
    </row>
    <row r="865" spans="1:2" hidden="1" x14ac:dyDescent="0.3">
      <c r="A865" t="s">
        <v>19</v>
      </c>
      <c r="B865">
        <v>217</v>
      </c>
    </row>
    <row r="866" spans="1:2" hidden="1" x14ac:dyDescent="0.3">
      <c r="A866" t="s">
        <v>19</v>
      </c>
      <c r="B866">
        <v>150</v>
      </c>
    </row>
    <row r="867" spans="1:2" hidden="1" x14ac:dyDescent="0.3">
      <c r="A867" t="s">
        <v>19</v>
      </c>
      <c r="B867">
        <v>3272</v>
      </c>
    </row>
    <row r="868" spans="1:2" hidden="1" x14ac:dyDescent="0.3">
      <c r="A868" t="s">
        <v>73</v>
      </c>
      <c r="B868">
        <v>898</v>
      </c>
    </row>
    <row r="869" spans="1:2" hidden="1" x14ac:dyDescent="0.3">
      <c r="A869" t="s">
        <v>19</v>
      </c>
      <c r="B869">
        <v>300</v>
      </c>
    </row>
    <row r="870" spans="1:2" hidden="1" x14ac:dyDescent="0.3">
      <c r="A870" t="s">
        <v>19</v>
      </c>
      <c r="B870">
        <v>126</v>
      </c>
    </row>
    <row r="871" spans="1:2" x14ac:dyDescent="0.3">
      <c r="A871" t="s">
        <v>13</v>
      </c>
      <c r="B871">
        <v>526</v>
      </c>
    </row>
    <row r="872" spans="1:2" x14ac:dyDescent="0.3">
      <c r="A872" t="s">
        <v>13</v>
      </c>
      <c r="B872">
        <v>121</v>
      </c>
    </row>
    <row r="873" spans="1:2" hidden="1" x14ac:dyDescent="0.3">
      <c r="A873" t="s">
        <v>19</v>
      </c>
      <c r="B873">
        <v>2320</v>
      </c>
    </row>
    <row r="874" spans="1:2" hidden="1" x14ac:dyDescent="0.3">
      <c r="A874" t="s">
        <v>19</v>
      </c>
      <c r="B874">
        <v>81</v>
      </c>
    </row>
    <row r="875" spans="1:2" hidden="1" x14ac:dyDescent="0.3">
      <c r="A875" t="s">
        <v>19</v>
      </c>
      <c r="B875">
        <v>1887</v>
      </c>
    </row>
    <row r="876" spans="1:2" hidden="1" x14ac:dyDescent="0.3">
      <c r="A876" t="s">
        <v>19</v>
      </c>
      <c r="B876">
        <v>4358</v>
      </c>
    </row>
    <row r="877" spans="1:2" x14ac:dyDescent="0.3">
      <c r="A877" t="s">
        <v>13</v>
      </c>
      <c r="B877">
        <v>67</v>
      </c>
    </row>
    <row r="878" spans="1:2" x14ac:dyDescent="0.3">
      <c r="A878" t="s">
        <v>13</v>
      </c>
      <c r="B878">
        <v>57</v>
      </c>
    </row>
    <row r="879" spans="1:2" x14ac:dyDescent="0.3">
      <c r="A879" t="s">
        <v>13</v>
      </c>
      <c r="B879">
        <v>1229</v>
      </c>
    </row>
    <row r="880" spans="1:2" x14ac:dyDescent="0.3">
      <c r="A880" t="s">
        <v>13</v>
      </c>
      <c r="B880">
        <v>12</v>
      </c>
    </row>
    <row r="881" spans="1:2" hidden="1" x14ac:dyDescent="0.3">
      <c r="A881" t="s">
        <v>19</v>
      </c>
      <c r="B881">
        <v>53</v>
      </c>
    </row>
    <row r="882" spans="1:2" hidden="1" x14ac:dyDescent="0.3">
      <c r="A882" t="s">
        <v>19</v>
      </c>
      <c r="B882">
        <v>2414</v>
      </c>
    </row>
    <row r="883" spans="1:2" x14ac:dyDescent="0.3">
      <c r="A883" t="s">
        <v>13</v>
      </c>
      <c r="B883">
        <v>452</v>
      </c>
    </row>
    <row r="884" spans="1:2" hidden="1" x14ac:dyDescent="0.3">
      <c r="A884" t="s">
        <v>19</v>
      </c>
      <c r="B884">
        <v>80</v>
      </c>
    </row>
    <row r="885" spans="1:2" hidden="1" x14ac:dyDescent="0.3">
      <c r="A885" t="s">
        <v>19</v>
      </c>
      <c r="B885">
        <v>193</v>
      </c>
    </row>
    <row r="886" spans="1:2" x14ac:dyDescent="0.3">
      <c r="A886" t="s">
        <v>13</v>
      </c>
      <c r="B886">
        <v>1886</v>
      </c>
    </row>
    <row r="887" spans="1:2" hidden="1" x14ac:dyDescent="0.3">
      <c r="A887" t="s">
        <v>19</v>
      </c>
      <c r="B887">
        <v>52</v>
      </c>
    </row>
    <row r="888" spans="1:2" x14ac:dyDescent="0.3">
      <c r="A888" t="s">
        <v>13</v>
      </c>
      <c r="B888">
        <v>1825</v>
      </c>
    </row>
    <row r="889" spans="1:2" x14ac:dyDescent="0.3">
      <c r="A889" t="s">
        <v>13</v>
      </c>
      <c r="B889">
        <v>31</v>
      </c>
    </row>
    <row r="890" spans="1:2" hidden="1" x14ac:dyDescent="0.3">
      <c r="A890" t="s">
        <v>19</v>
      </c>
      <c r="B890">
        <v>290</v>
      </c>
    </row>
    <row r="891" spans="1:2" hidden="1" x14ac:dyDescent="0.3">
      <c r="A891" t="s">
        <v>19</v>
      </c>
      <c r="B891">
        <v>122</v>
      </c>
    </row>
    <row r="892" spans="1:2" hidden="1" x14ac:dyDescent="0.3">
      <c r="A892" t="s">
        <v>19</v>
      </c>
      <c r="B892">
        <v>1470</v>
      </c>
    </row>
    <row r="893" spans="1:2" hidden="1" x14ac:dyDescent="0.3">
      <c r="A893" t="s">
        <v>19</v>
      </c>
      <c r="B893">
        <v>165</v>
      </c>
    </row>
    <row r="894" spans="1:2" hidden="1" x14ac:dyDescent="0.3">
      <c r="A894" t="s">
        <v>19</v>
      </c>
      <c r="B894">
        <v>182</v>
      </c>
    </row>
    <row r="895" spans="1:2" hidden="1" x14ac:dyDescent="0.3">
      <c r="A895" t="s">
        <v>19</v>
      </c>
      <c r="B895">
        <v>199</v>
      </c>
    </row>
    <row r="896" spans="1:2" hidden="1" x14ac:dyDescent="0.3">
      <c r="A896" t="s">
        <v>19</v>
      </c>
      <c r="B896">
        <v>56</v>
      </c>
    </row>
    <row r="897" spans="1:2" x14ac:dyDescent="0.3">
      <c r="A897" t="s">
        <v>13</v>
      </c>
      <c r="B897">
        <v>107</v>
      </c>
    </row>
    <row r="898" spans="1:2" hidden="1" x14ac:dyDescent="0.3">
      <c r="A898" t="s">
        <v>19</v>
      </c>
      <c r="B898">
        <v>1460</v>
      </c>
    </row>
    <row r="899" spans="1:2" x14ac:dyDescent="0.3">
      <c r="A899" t="s">
        <v>13</v>
      </c>
      <c r="B899">
        <v>27</v>
      </c>
    </row>
    <row r="900" spans="1:2" x14ac:dyDescent="0.3">
      <c r="A900" t="s">
        <v>13</v>
      </c>
      <c r="B900">
        <v>1221</v>
      </c>
    </row>
    <row r="901" spans="1:2" hidden="1" x14ac:dyDescent="0.3">
      <c r="A901" t="s">
        <v>19</v>
      </c>
      <c r="B901">
        <v>123</v>
      </c>
    </row>
    <row r="902" spans="1:2" x14ac:dyDescent="0.3">
      <c r="A902" t="s">
        <v>13</v>
      </c>
      <c r="B902">
        <v>1</v>
      </c>
    </row>
    <row r="903" spans="1:2" hidden="1" x14ac:dyDescent="0.3">
      <c r="A903" t="s">
        <v>19</v>
      </c>
      <c r="B903">
        <v>159</v>
      </c>
    </row>
    <row r="904" spans="1:2" hidden="1" x14ac:dyDescent="0.3">
      <c r="A904" t="s">
        <v>19</v>
      </c>
      <c r="B904">
        <v>110</v>
      </c>
    </row>
    <row r="905" spans="1:2" hidden="1" x14ac:dyDescent="0.3">
      <c r="A905" t="s">
        <v>46</v>
      </c>
      <c r="B905">
        <v>14</v>
      </c>
    </row>
    <row r="906" spans="1:2" x14ac:dyDescent="0.3">
      <c r="A906" t="s">
        <v>13</v>
      </c>
      <c r="B906">
        <v>16</v>
      </c>
    </row>
    <row r="907" spans="1:2" hidden="1" x14ac:dyDescent="0.3">
      <c r="A907" t="s">
        <v>19</v>
      </c>
      <c r="B907">
        <v>236</v>
      </c>
    </row>
    <row r="908" spans="1:2" hidden="1" x14ac:dyDescent="0.3">
      <c r="A908" t="s">
        <v>19</v>
      </c>
      <c r="B908">
        <v>191</v>
      </c>
    </row>
    <row r="909" spans="1:2" x14ac:dyDescent="0.3">
      <c r="A909" t="s">
        <v>13</v>
      </c>
      <c r="B909">
        <v>41</v>
      </c>
    </row>
    <row r="910" spans="1:2" hidden="1" x14ac:dyDescent="0.3">
      <c r="A910" t="s">
        <v>19</v>
      </c>
      <c r="B910">
        <v>3934</v>
      </c>
    </row>
    <row r="911" spans="1:2" hidden="1" x14ac:dyDescent="0.3">
      <c r="A911" t="s">
        <v>19</v>
      </c>
      <c r="B911">
        <v>80</v>
      </c>
    </row>
    <row r="912" spans="1:2" hidden="1" x14ac:dyDescent="0.3">
      <c r="A912" t="s">
        <v>73</v>
      </c>
      <c r="B912">
        <v>296</v>
      </c>
    </row>
    <row r="913" spans="1:2" hidden="1" x14ac:dyDescent="0.3">
      <c r="A913" t="s">
        <v>19</v>
      </c>
      <c r="B913">
        <v>462</v>
      </c>
    </row>
    <row r="914" spans="1:2" hidden="1" x14ac:dyDescent="0.3">
      <c r="A914" t="s">
        <v>19</v>
      </c>
      <c r="B914">
        <v>179</v>
      </c>
    </row>
    <row r="915" spans="1:2" x14ac:dyDescent="0.3">
      <c r="A915" t="s">
        <v>13</v>
      </c>
      <c r="B915">
        <v>523</v>
      </c>
    </row>
    <row r="916" spans="1:2" x14ac:dyDescent="0.3">
      <c r="A916" t="s">
        <v>13</v>
      </c>
      <c r="B916">
        <v>141</v>
      </c>
    </row>
    <row r="917" spans="1:2" hidden="1" x14ac:dyDescent="0.3">
      <c r="A917" t="s">
        <v>19</v>
      </c>
      <c r="B917">
        <v>1866</v>
      </c>
    </row>
    <row r="918" spans="1:2" x14ac:dyDescent="0.3">
      <c r="A918" t="s">
        <v>13</v>
      </c>
      <c r="B918">
        <v>52</v>
      </c>
    </row>
    <row r="919" spans="1:2" hidden="1" x14ac:dyDescent="0.3">
      <c r="A919" t="s">
        <v>46</v>
      </c>
      <c r="B919">
        <v>27</v>
      </c>
    </row>
    <row r="920" spans="1:2" hidden="1" x14ac:dyDescent="0.3">
      <c r="A920" t="s">
        <v>19</v>
      </c>
      <c r="B920">
        <v>156</v>
      </c>
    </row>
    <row r="921" spans="1:2" x14ac:dyDescent="0.3">
      <c r="A921" t="s">
        <v>13</v>
      </c>
      <c r="B921">
        <v>225</v>
      </c>
    </row>
    <row r="922" spans="1:2" hidden="1" x14ac:dyDescent="0.3">
      <c r="A922" t="s">
        <v>19</v>
      </c>
      <c r="B922">
        <v>255</v>
      </c>
    </row>
    <row r="923" spans="1:2" x14ac:dyDescent="0.3">
      <c r="A923" t="s">
        <v>13</v>
      </c>
      <c r="B923">
        <v>38</v>
      </c>
    </row>
    <row r="924" spans="1:2" hidden="1" x14ac:dyDescent="0.3">
      <c r="A924" t="s">
        <v>19</v>
      </c>
      <c r="B924">
        <v>2261</v>
      </c>
    </row>
    <row r="925" spans="1:2" hidden="1" x14ac:dyDescent="0.3">
      <c r="A925" t="s">
        <v>19</v>
      </c>
      <c r="B925">
        <v>40</v>
      </c>
    </row>
    <row r="926" spans="1:2" hidden="1" x14ac:dyDescent="0.3">
      <c r="A926" t="s">
        <v>19</v>
      </c>
      <c r="B926">
        <v>2289</v>
      </c>
    </row>
    <row r="927" spans="1:2" hidden="1" x14ac:dyDescent="0.3">
      <c r="A927" t="s">
        <v>19</v>
      </c>
      <c r="B927">
        <v>65</v>
      </c>
    </row>
    <row r="928" spans="1:2" x14ac:dyDescent="0.3">
      <c r="A928" t="s">
        <v>13</v>
      </c>
      <c r="B928">
        <v>15</v>
      </c>
    </row>
    <row r="929" spans="1:2" x14ac:dyDescent="0.3">
      <c r="A929" t="s">
        <v>13</v>
      </c>
      <c r="B929">
        <v>37</v>
      </c>
    </row>
    <row r="930" spans="1:2" hidden="1" x14ac:dyDescent="0.3">
      <c r="A930" t="s">
        <v>19</v>
      </c>
      <c r="B930">
        <v>3777</v>
      </c>
    </row>
    <row r="931" spans="1:2" hidden="1" x14ac:dyDescent="0.3">
      <c r="A931" t="s">
        <v>19</v>
      </c>
      <c r="B931">
        <v>184</v>
      </c>
    </row>
    <row r="932" spans="1:2" hidden="1" x14ac:dyDescent="0.3">
      <c r="A932" t="s">
        <v>19</v>
      </c>
      <c r="B932">
        <v>85</v>
      </c>
    </row>
    <row r="933" spans="1:2" x14ac:dyDescent="0.3">
      <c r="A933" t="s">
        <v>13</v>
      </c>
      <c r="B933">
        <v>112</v>
      </c>
    </row>
    <row r="934" spans="1:2" hidden="1" x14ac:dyDescent="0.3">
      <c r="A934" t="s">
        <v>19</v>
      </c>
      <c r="B934">
        <v>144</v>
      </c>
    </row>
    <row r="935" spans="1:2" hidden="1" x14ac:dyDescent="0.3">
      <c r="A935" t="s">
        <v>19</v>
      </c>
      <c r="B935">
        <v>1902</v>
      </c>
    </row>
    <row r="936" spans="1:2" hidden="1" x14ac:dyDescent="0.3">
      <c r="A936" t="s">
        <v>19</v>
      </c>
      <c r="B936">
        <v>105</v>
      </c>
    </row>
    <row r="937" spans="1:2" hidden="1" x14ac:dyDescent="0.3">
      <c r="A937" t="s">
        <v>19</v>
      </c>
      <c r="B937">
        <v>132</v>
      </c>
    </row>
    <row r="938" spans="1:2" x14ac:dyDescent="0.3">
      <c r="A938" t="s">
        <v>13</v>
      </c>
      <c r="B938">
        <v>21</v>
      </c>
    </row>
    <row r="939" spans="1:2" hidden="1" x14ac:dyDescent="0.3">
      <c r="A939" t="s">
        <v>73</v>
      </c>
      <c r="B939">
        <v>976</v>
      </c>
    </row>
    <row r="940" spans="1:2" hidden="1" x14ac:dyDescent="0.3">
      <c r="A940" t="s">
        <v>19</v>
      </c>
      <c r="B940">
        <v>96</v>
      </c>
    </row>
    <row r="941" spans="1:2" x14ac:dyDescent="0.3">
      <c r="A941" t="s">
        <v>13</v>
      </c>
      <c r="B941">
        <v>67</v>
      </c>
    </row>
    <row r="942" spans="1:2" hidden="1" x14ac:dyDescent="0.3">
      <c r="A942" t="s">
        <v>46</v>
      </c>
      <c r="B942">
        <v>66</v>
      </c>
    </row>
    <row r="943" spans="1:2" x14ac:dyDescent="0.3">
      <c r="A943" t="s">
        <v>13</v>
      </c>
      <c r="B943">
        <v>78</v>
      </c>
    </row>
    <row r="944" spans="1:2" x14ac:dyDescent="0.3">
      <c r="A944" t="s">
        <v>13</v>
      </c>
      <c r="B944">
        <v>67</v>
      </c>
    </row>
    <row r="945" spans="1:2" hidden="1" x14ac:dyDescent="0.3">
      <c r="A945" t="s">
        <v>19</v>
      </c>
      <c r="B945">
        <v>114</v>
      </c>
    </row>
    <row r="946" spans="1:2" x14ac:dyDescent="0.3">
      <c r="A946" t="s">
        <v>13</v>
      </c>
      <c r="B946">
        <v>263</v>
      </c>
    </row>
    <row r="947" spans="1:2" x14ac:dyDescent="0.3">
      <c r="A947" t="s">
        <v>13</v>
      </c>
      <c r="B947">
        <v>1691</v>
      </c>
    </row>
    <row r="948" spans="1:2" x14ac:dyDescent="0.3">
      <c r="A948" t="s">
        <v>13</v>
      </c>
      <c r="B948">
        <v>181</v>
      </c>
    </row>
    <row r="949" spans="1:2" x14ac:dyDescent="0.3">
      <c r="A949" t="s">
        <v>13</v>
      </c>
      <c r="B949">
        <v>13</v>
      </c>
    </row>
    <row r="950" spans="1:2" hidden="1" x14ac:dyDescent="0.3">
      <c r="A950" t="s">
        <v>73</v>
      </c>
      <c r="B950">
        <v>160</v>
      </c>
    </row>
    <row r="951" spans="1:2" hidden="1" x14ac:dyDescent="0.3">
      <c r="A951" t="s">
        <v>19</v>
      </c>
      <c r="B951">
        <v>203</v>
      </c>
    </row>
    <row r="952" spans="1:2" x14ac:dyDescent="0.3">
      <c r="A952" t="s">
        <v>13</v>
      </c>
      <c r="B952">
        <v>1</v>
      </c>
    </row>
    <row r="953" spans="1:2" hidden="1" x14ac:dyDescent="0.3">
      <c r="A953" t="s">
        <v>19</v>
      </c>
      <c r="B953">
        <v>1559</v>
      </c>
    </row>
    <row r="954" spans="1:2" hidden="1" x14ac:dyDescent="0.3">
      <c r="A954" t="s">
        <v>73</v>
      </c>
      <c r="B954">
        <v>2266</v>
      </c>
    </row>
    <row r="955" spans="1:2" x14ac:dyDescent="0.3">
      <c r="A955" t="s">
        <v>13</v>
      </c>
      <c r="B955">
        <v>21</v>
      </c>
    </row>
    <row r="956" spans="1:2" hidden="1" x14ac:dyDescent="0.3">
      <c r="A956" t="s">
        <v>19</v>
      </c>
      <c r="B956">
        <v>1548</v>
      </c>
    </row>
    <row r="957" spans="1:2" hidden="1" x14ac:dyDescent="0.3">
      <c r="A957" t="s">
        <v>19</v>
      </c>
      <c r="B957">
        <v>80</v>
      </c>
    </row>
    <row r="958" spans="1:2" x14ac:dyDescent="0.3">
      <c r="A958" t="s">
        <v>13</v>
      </c>
      <c r="B958">
        <v>830</v>
      </c>
    </row>
    <row r="959" spans="1:2" hidden="1" x14ac:dyDescent="0.3">
      <c r="A959" t="s">
        <v>19</v>
      </c>
      <c r="B959">
        <v>131</v>
      </c>
    </row>
    <row r="960" spans="1:2" hidden="1" x14ac:dyDescent="0.3">
      <c r="A960" t="s">
        <v>19</v>
      </c>
      <c r="B960">
        <v>112</v>
      </c>
    </row>
    <row r="961" spans="1:2" x14ac:dyDescent="0.3">
      <c r="A961" t="s">
        <v>13</v>
      </c>
      <c r="B961">
        <v>130</v>
      </c>
    </row>
    <row r="962" spans="1:2" x14ac:dyDescent="0.3">
      <c r="A962" t="s">
        <v>13</v>
      </c>
      <c r="B962">
        <v>55</v>
      </c>
    </row>
    <row r="963" spans="1:2" hidden="1" x14ac:dyDescent="0.3">
      <c r="A963" t="s">
        <v>19</v>
      </c>
      <c r="B963">
        <v>155</v>
      </c>
    </row>
    <row r="964" spans="1:2" hidden="1" x14ac:dyDescent="0.3">
      <c r="A964" t="s">
        <v>19</v>
      </c>
      <c r="B964">
        <v>266</v>
      </c>
    </row>
    <row r="965" spans="1:2" x14ac:dyDescent="0.3">
      <c r="A965" t="s">
        <v>13</v>
      </c>
      <c r="B965">
        <v>114</v>
      </c>
    </row>
    <row r="966" spans="1:2" hidden="1" x14ac:dyDescent="0.3">
      <c r="A966" t="s">
        <v>19</v>
      </c>
      <c r="B966">
        <v>155</v>
      </c>
    </row>
    <row r="967" spans="1:2" hidden="1" x14ac:dyDescent="0.3">
      <c r="A967" t="s">
        <v>19</v>
      </c>
      <c r="B967">
        <v>207</v>
      </c>
    </row>
    <row r="968" spans="1:2" hidden="1" x14ac:dyDescent="0.3">
      <c r="A968" t="s">
        <v>19</v>
      </c>
      <c r="B968">
        <v>245</v>
      </c>
    </row>
    <row r="969" spans="1:2" hidden="1" x14ac:dyDescent="0.3">
      <c r="A969" t="s">
        <v>19</v>
      </c>
      <c r="B969">
        <v>1573</v>
      </c>
    </row>
    <row r="970" spans="1:2" hidden="1" x14ac:dyDescent="0.3">
      <c r="A970" t="s">
        <v>19</v>
      </c>
      <c r="B970">
        <v>114</v>
      </c>
    </row>
    <row r="971" spans="1:2" hidden="1" x14ac:dyDescent="0.3">
      <c r="A971" t="s">
        <v>19</v>
      </c>
      <c r="B971">
        <v>93</v>
      </c>
    </row>
    <row r="972" spans="1:2" x14ac:dyDescent="0.3">
      <c r="A972" t="s">
        <v>13</v>
      </c>
      <c r="B972">
        <v>594</v>
      </c>
    </row>
    <row r="973" spans="1:2" x14ac:dyDescent="0.3">
      <c r="A973" t="s">
        <v>13</v>
      </c>
      <c r="B973">
        <v>24</v>
      </c>
    </row>
    <row r="974" spans="1:2" hidden="1" x14ac:dyDescent="0.3">
      <c r="A974" t="s">
        <v>19</v>
      </c>
      <c r="B974">
        <v>1681</v>
      </c>
    </row>
    <row r="975" spans="1:2" x14ac:dyDescent="0.3">
      <c r="A975" t="s">
        <v>13</v>
      </c>
      <c r="B975">
        <v>252</v>
      </c>
    </row>
    <row r="976" spans="1:2" hidden="1" x14ac:dyDescent="0.3">
      <c r="A976" t="s">
        <v>19</v>
      </c>
      <c r="B976">
        <v>32</v>
      </c>
    </row>
    <row r="977" spans="1:2" hidden="1" x14ac:dyDescent="0.3">
      <c r="A977" t="s">
        <v>19</v>
      </c>
      <c r="B977">
        <v>135</v>
      </c>
    </row>
    <row r="978" spans="1:2" hidden="1" x14ac:dyDescent="0.3">
      <c r="A978" t="s">
        <v>19</v>
      </c>
      <c r="B978">
        <v>140</v>
      </c>
    </row>
    <row r="979" spans="1:2" x14ac:dyDescent="0.3">
      <c r="A979" t="s">
        <v>13</v>
      </c>
      <c r="B979">
        <v>67</v>
      </c>
    </row>
    <row r="980" spans="1:2" hidden="1" x14ac:dyDescent="0.3">
      <c r="A980" t="s">
        <v>19</v>
      </c>
      <c r="B980">
        <v>92</v>
      </c>
    </row>
    <row r="981" spans="1:2" hidden="1" x14ac:dyDescent="0.3">
      <c r="A981" t="s">
        <v>19</v>
      </c>
      <c r="B981">
        <v>1015</v>
      </c>
    </row>
    <row r="982" spans="1:2" x14ac:dyDescent="0.3">
      <c r="A982" t="s">
        <v>13</v>
      </c>
      <c r="B982">
        <v>742</v>
      </c>
    </row>
    <row r="983" spans="1:2" hidden="1" x14ac:dyDescent="0.3">
      <c r="A983" t="s">
        <v>19</v>
      </c>
      <c r="B983">
        <v>323</v>
      </c>
    </row>
    <row r="984" spans="1:2" x14ac:dyDescent="0.3">
      <c r="A984" t="s">
        <v>13</v>
      </c>
      <c r="B984">
        <v>75</v>
      </c>
    </row>
    <row r="985" spans="1:2" hidden="1" x14ac:dyDescent="0.3">
      <c r="A985" t="s">
        <v>19</v>
      </c>
      <c r="B985">
        <v>2326</v>
      </c>
    </row>
    <row r="986" spans="1:2" hidden="1" x14ac:dyDescent="0.3">
      <c r="A986" t="s">
        <v>19</v>
      </c>
      <c r="B986">
        <v>381</v>
      </c>
    </row>
    <row r="987" spans="1:2" x14ac:dyDescent="0.3">
      <c r="A987" t="s">
        <v>13</v>
      </c>
      <c r="B987">
        <v>4405</v>
      </c>
    </row>
    <row r="988" spans="1:2" x14ac:dyDescent="0.3">
      <c r="A988" t="s">
        <v>13</v>
      </c>
      <c r="B988">
        <v>92</v>
      </c>
    </row>
    <row r="989" spans="1:2" hidden="1" x14ac:dyDescent="0.3">
      <c r="A989" t="s">
        <v>19</v>
      </c>
      <c r="B989">
        <v>480</v>
      </c>
    </row>
    <row r="990" spans="1:2" x14ac:dyDescent="0.3">
      <c r="A990" t="s">
        <v>13</v>
      </c>
      <c r="B990">
        <v>64</v>
      </c>
    </row>
    <row r="991" spans="1:2" hidden="1" x14ac:dyDescent="0.3">
      <c r="A991" t="s">
        <v>19</v>
      </c>
      <c r="B991">
        <v>226</v>
      </c>
    </row>
    <row r="992" spans="1:2" x14ac:dyDescent="0.3">
      <c r="A992" t="s">
        <v>13</v>
      </c>
      <c r="B992">
        <v>64</v>
      </c>
    </row>
    <row r="993" spans="1:2" hidden="1" x14ac:dyDescent="0.3">
      <c r="A993" t="s">
        <v>19</v>
      </c>
      <c r="B993">
        <v>241</v>
      </c>
    </row>
    <row r="994" spans="1:2" hidden="1" x14ac:dyDescent="0.3">
      <c r="A994" t="s">
        <v>19</v>
      </c>
      <c r="B994">
        <v>132</v>
      </c>
    </row>
    <row r="995" spans="1:2" hidden="1" x14ac:dyDescent="0.3">
      <c r="A995" t="s">
        <v>73</v>
      </c>
      <c r="B995">
        <v>75</v>
      </c>
    </row>
    <row r="996" spans="1:2" x14ac:dyDescent="0.3">
      <c r="A996" t="s">
        <v>13</v>
      </c>
      <c r="B996">
        <v>842</v>
      </c>
    </row>
    <row r="997" spans="1:2" hidden="1" x14ac:dyDescent="0.3">
      <c r="A997" t="s">
        <v>19</v>
      </c>
      <c r="B997">
        <v>2043</v>
      </c>
    </row>
    <row r="998" spans="1:2" x14ac:dyDescent="0.3">
      <c r="A998" t="s">
        <v>13</v>
      </c>
      <c r="B998">
        <v>112</v>
      </c>
    </row>
    <row r="999" spans="1:2" hidden="1" x14ac:dyDescent="0.3">
      <c r="A999" t="s">
        <v>73</v>
      </c>
      <c r="B999">
        <v>139</v>
      </c>
    </row>
    <row r="1000" spans="1:2" x14ac:dyDescent="0.3">
      <c r="A1000" t="s">
        <v>13</v>
      </c>
      <c r="B1000">
        <v>374</v>
      </c>
    </row>
    <row r="1001" spans="1:2" hidden="1" x14ac:dyDescent="0.3">
      <c r="A1001" t="s">
        <v>73</v>
      </c>
      <c r="B1001">
        <v>1122</v>
      </c>
    </row>
  </sheetData>
  <autoFilter ref="A1:B1001" xr:uid="{A94543C8-FF4A-4462-A63F-F564B6241D73}">
    <filterColumn colId="0">
      <filters>
        <filter val="failed"/>
      </filters>
    </filterColumn>
  </autoFilter>
  <conditionalFormatting sqref="A1:A21">
    <cfRule type="cellIs" dxfId="18" priority="21" operator="greaterThan">
      <formula>$D$1&gt;$E$2</formula>
    </cfRule>
  </conditionalFormatting>
  <conditionalFormatting sqref="A1:A1048576">
    <cfRule type="containsText" dxfId="17" priority="12" operator="containsText" text="live">
      <formula>NOT(ISERROR(SEARCH("live",A1)))</formula>
    </cfRule>
    <cfRule type="containsText" dxfId="16" priority="13" operator="containsText" text=" live">
      <formula>NOT(ISERROR(SEARCH(" live",A1)))</formula>
    </cfRule>
    <cfRule type="containsText" dxfId="15" priority="14" operator="containsText" text="canceled">
      <formula>NOT(ISERROR(SEARCH("canceled",A1)))</formula>
    </cfRule>
    <cfRule type="containsText" dxfId="14" priority="15" operator="containsText" text="successful">
      <formula>NOT(ISERROR(SEARCH("successful",A1)))</formula>
    </cfRule>
    <cfRule type="containsText" dxfId="13" priority="17" operator="containsText" text=" successful">
      <formula>NOT(ISERROR(SEARCH(" successful",A1)))</formula>
    </cfRule>
    <cfRule type="containsText" dxfId="12" priority="18" operator="containsText" text="failed">
      <formula>NOT(ISERROR(SEARCH("failed",A1)))</formula>
    </cfRule>
    <cfRule type="top10" dxfId="11" priority="19" rank="30"/>
    <cfRule type="cellIs" dxfId="10" priority="22" operator="greaterThan">
      <formula>$D$2&gt;$E$2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">
    <cfRule type="cellIs" dxfId="9" priority="20" operator="greaterThan">
      <formula>100</formula>
    </cfRule>
  </conditionalFormatting>
  <conditionalFormatting sqref="A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{4F3875FC-5C88-4D38-86F3-30CFFDC481DC}</x14:id>
        </ext>
      </extLst>
    </cfRule>
  </conditionalFormatting>
  <conditionalFormatting sqref="J1:J9">
    <cfRule type="cellIs" dxfId="8" priority="9" operator="greaterThan">
      <formula>$D$1&gt;$E$2</formula>
    </cfRule>
  </conditionalFormatting>
  <conditionalFormatting sqref="J1:J1048141">
    <cfRule type="containsText" dxfId="7" priority="2" operator="containsText" text="live">
      <formula>NOT(ISERROR(SEARCH("live",J1)))</formula>
    </cfRule>
    <cfRule type="containsText" dxfId="6" priority="3" operator="containsText" text=" live">
      <formula>NOT(ISERROR(SEARCH(" live",J1)))</formula>
    </cfRule>
    <cfRule type="containsText" dxfId="5" priority="4" operator="containsText" text="canceled">
      <formula>NOT(ISERROR(SEARCH("canceled",J1)))</formula>
    </cfRule>
    <cfRule type="containsText" dxfId="4" priority="5" operator="containsText" text="successful">
      <formula>NOT(ISERROR(SEARCH("successful",J1)))</formula>
    </cfRule>
    <cfRule type="containsText" dxfId="3" priority="6" operator="containsText" text=" successful">
      <formula>NOT(ISERROR(SEARCH(" successful",J1)))</formula>
    </cfRule>
    <cfRule type="containsText" dxfId="2" priority="7" operator="containsText" text="failed">
      <formula>NOT(ISERROR(SEARCH("failed",J1)))</formula>
    </cfRule>
    <cfRule type="top10" dxfId="1" priority="8" rank="30"/>
    <cfRule type="cellIs" dxfId="0" priority="10" operator="greaterThan">
      <formula>$D$2&gt;$E$2</formula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{CBD045DD-D2E9-4844-903E-947F4039EA99}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3875FC-5C88-4D38-86F3-30CFFDC481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</xm:sqref>
        </x14:conditionalFormatting>
        <x14:conditionalFormatting xmlns:xm="http://schemas.microsoft.com/office/excel/2006/main">
          <x14:cfRule type="dataBar" id="{CBD045DD-D2E9-4844-903E-947F4039EA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C4D9-4F4A-4F1C-8886-3DEC25ADD0F4}">
  <dimension ref="A1:E18"/>
  <sheetViews>
    <sheetView workbookViewId="0">
      <selection activeCell="E18" sqref="A4:E18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8" t="s">
        <v>2065</v>
      </c>
      <c r="B1" t="s">
        <v>2070</v>
      </c>
    </row>
    <row r="2" spans="1:5" x14ac:dyDescent="0.3">
      <c r="A2" s="8" t="s">
        <v>2073</v>
      </c>
      <c r="B2" t="s">
        <v>2070</v>
      </c>
    </row>
    <row r="4" spans="1:5" x14ac:dyDescent="0.3">
      <c r="A4" s="8" t="s">
        <v>2069</v>
      </c>
      <c r="B4" s="8" t="s">
        <v>2068</v>
      </c>
    </row>
    <row r="5" spans="1:5" x14ac:dyDescent="0.3">
      <c r="A5" s="8" t="s">
        <v>2066</v>
      </c>
      <c r="B5" t="s">
        <v>73</v>
      </c>
      <c r="C5" t="s">
        <v>13</v>
      </c>
      <c r="D5" t="s">
        <v>19</v>
      </c>
      <c r="E5" t="s">
        <v>2067</v>
      </c>
    </row>
    <row r="6" spans="1:5" x14ac:dyDescent="0.3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F42B-19D1-4DFD-BE31-04036A88B9AF}">
  <dimension ref="A1:H13"/>
  <sheetViews>
    <sheetView topLeftCell="A6" zoomScale="109" workbookViewId="0">
      <selection activeCell="F39" sqref="F39"/>
    </sheetView>
  </sheetViews>
  <sheetFormatPr defaultRowHeight="15.6" x14ac:dyDescent="0.3"/>
  <cols>
    <col min="1" max="1" width="18.5" bestFit="1" customWidth="1"/>
    <col min="2" max="2" width="15.3984375" bestFit="1" customWidth="1"/>
    <col min="3" max="3" width="11.8984375" bestFit="1" customWidth="1"/>
    <col min="4" max="4" width="14.5" bestFit="1" customWidth="1"/>
    <col min="5" max="5" width="11.19921875" bestFit="1" customWidth="1"/>
    <col min="6" max="6" width="17.796875" bestFit="1" customWidth="1"/>
    <col min="7" max="7" width="14.296875" bestFit="1" customWidth="1"/>
    <col min="8" max="8" width="16.796875" bestFit="1" customWidth="1"/>
  </cols>
  <sheetData>
    <row r="1" spans="1:8" x14ac:dyDescent="0.3">
      <c r="A1" s="12" t="s">
        <v>2104</v>
      </c>
      <c r="B1" s="12" t="s">
        <v>2103</v>
      </c>
      <c r="C1" s="12" t="s">
        <v>2102</v>
      </c>
      <c r="D1" s="12" t="s">
        <v>2101</v>
      </c>
      <c r="E1" s="12" t="s">
        <v>2100</v>
      </c>
      <c r="F1" s="12" t="s">
        <v>2099</v>
      </c>
      <c r="G1" s="12" t="s">
        <v>2098</v>
      </c>
      <c r="H1" s="12" t="s">
        <v>2097</v>
      </c>
    </row>
    <row r="2" spans="1:8" x14ac:dyDescent="0.3">
      <c r="A2" t="s">
        <v>2096</v>
      </c>
      <c r="B2">
        <f>COUNTIFS(outcome,"successful",Crowdfunding!D:D,"&lt;=1000")</f>
        <v>36</v>
      </c>
      <c r="C2">
        <f>COUNTIFS(outcome,"failed",Crowdfunding!D:D,"&lt;=1000")</f>
        <v>21</v>
      </c>
      <c r="D2">
        <f>COUNTIFS(outcome,"canceled",Crowdfunding!D:D,"&lt;=1000")</f>
        <v>1</v>
      </c>
      <c r="E2">
        <f>SUM(B2,C2,D2,)</f>
        <v>58</v>
      </c>
      <c r="F2" s="13">
        <f>B2/E2</f>
        <v>0.62068965517241381</v>
      </c>
      <c r="G2" s="13">
        <f>C2/E3</f>
        <v>9.0909090909090912E-2</v>
      </c>
      <c r="H2" s="13">
        <f>D2/E2</f>
        <v>1.7241379310344827E-2</v>
      </c>
    </row>
    <row r="3" spans="1:8" x14ac:dyDescent="0.3">
      <c r="A3" t="s">
        <v>2095</v>
      </c>
      <c r="B3">
        <f>COUNTIFS(outcome,"successful",Crowdfunding!D:D, "&gt;=1000",Crowdfunding!D:D, "&lt;=4999")</f>
        <v>191</v>
      </c>
      <c r="C3">
        <f>COUNTIFS(outcome,"failed",Crowdfunding!D:D, "&gt;=1000",Crowdfunding!D:D, "&lt;=4999")</f>
        <v>38</v>
      </c>
      <c r="D3">
        <f>COUNTIFS(outcome,"canceled",Crowdfunding!D:D, "&gt;=1000",Crowdfunding!D:D, "&lt;=4999")</f>
        <v>2</v>
      </c>
      <c r="E3">
        <f t="shared" ref="E3:E13" si="0">SUM(B3,C3,D3,)</f>
        <v>231</v>
      </c>
      <c r="F3" s="13">
        <f t="shared" ref="F3:F13" si="1">B3/E3</f>
        <v>0.82683982683982682</v>
      </c>
      <c r="G3" s="13">
        <f t="shared" ref="G3:G12" si="2">C3/E4</f>
        <v>0.12063492063492064</v>
      </c>
      <c r="H3" s="13">
        <f t="shared" ref="H3:H13" si="3">D3/E3</f>
        <v>8.658008658008658E-3</v>
      </c>
    </row>
    <row r="4" spans="1:8" x14ac:dyDescent="0.3">
      <c r="A4" t="s">
        <v>2094</v>
      </c>
      <c r="B4">
        <f>COUNTIFS(outcome,"successful",Crowdfunding!D:D, "&gt;=1000",Crowdfunding!D:D, "&gt;=4999",Crowdfunding!D:D,"&lt;=9999")</f>
        <v>164</v>
      </c>
      <c r="C4">
        <f>COUNTIFS(outcome,"failed",Crowdfunding!D:D, "&gt;=1000",Crowdfunding!D:D, "&gt;=4999",Crowdfunding!D:D,"&lt;=9999")</f>
        <v>126</v>
      </c>
      <c r="D4">
        <f>COUNTIFS(outcome,"canceled",Crowdfunding!D:D, "&gt;=1000",Crowdfunding!D:D, "&gt;=4999",Crowdfunding!D:D,"&lt;=9999")</f>
        <v>25</v>
      </c>
      <c r="E4">
        <f t="shared" si="0"/>
        <v>315</v>
      </c>
      <c r="F4" s="13">
        <f t="shared" si="1"/>
        <v>0.52063492063492067</v>
      </c>
      <c r="G4" s="13">
        <f>C4/E4</f>
        <v>0.4</v>
      </c>
      <c r="H4" s="13">
        <f t="shared" si="3"/>
        <v>7.9365079365079361E-2</v>
      </c>
    </row>
    <row r="5" spans="1:8" x14ac:dyDescent="0.3">
      <c r="A5" t="s">
        <v>2093</v>
      </c>
      <c r="B5">
        <f>COUNTIFS(outcome,"successful",Crowdfunding!D:D,"&gt;=1000",Crowdfunding!D:D,"&gt;=4999",Crowdfunding!D:D,"&gt;=9999",Crowdfunding!D:D,"&lt;=14999")</f>
        <v>4</v>
      </c>
      <c r="C5">
        <f>COUNTIFS(outcome,"failed",Crowdfunding!D:D,"&gt;=1000",Crowdfunding!D:D,"&gt;=4999",Crowdfunding!D:D,"&gt;=9999",Crowdfunding!D:D,"&lt;=14999")</f>
        <v>5</v>
      </c>
      <c r="D5">
        <f>COUNTIFS(outcome,"canceled",Crowdfunding!D:D,"&gt;=1000",Crowdfunding!D:D,"&gt;=4999",Crowdfunding!D:D,"&gt;=9999",Crowdfunding!D:D,"&lt;=14999")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</v>
      </c>
      <c r="H5" s="13">
        <f t="shared" si="3"/>
        <v>0</v>
      </c>
    </row>
    <row r="6" spans="1:8" x14ac:dyDescent="0.3">
      <c r="A6" t="s">
        <v>2092</v>
      </c>
      <c r="B6">
        <f>COUNTIFS(outcome,"successful",Crowdfunding!D:D,"&gt;=1000",Crowdfunding!D:D,"&gt;=4999",Crowdfunding!D:D,"&gt;=9999",Crowdfunding!D:D,"&gt;=14999",Crowdfunding!D:D,"&lt;=19999")</f>
        <v>10</v>
      </c>
      <c r="C6">
        <f>COUNTIFS(outcome,"failed",Crowdfunding!D:D,"&gt;=1000",Crowdfunding!D:D,"&gt;=4999",Crowdfunding!D:D,"&gt;=9999",Crowdfunding!D:D,"&gt;=14999",Crowdfunding!D:D,"&lt;=19999")</f>
        <v>0</v>
      </c>
      <c r="D6">
        <f>COUNTIFS(outcome,"canceled",Crowdfunding!D:D,"&gt;=1000",Crowdfunding!D:D,"&gt;=4999",Crowdfunding!D:D,"&gt;=9999",Crowdfunding!D:D,"&gt;=14999",Crowdfunding!D:D,"&lt;=19999")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t="s">
        <v>2091</v>
      </c>
      <c r="B7">
        <f>COUNTIFS(outcome,"successful",Crowdfunding!D:D,"&gt;=1000",Crowdfunding!D:D,"&gt;=4999",Crowdfunding!D:D,"&gt;=9999",Crowdfunding!D:D,"&gt;=14999",Crowdfunding!D:D,"&gt;=19999",Crowdfunding!D:D, "&lt;=24999")</f>
        <v>7</v>
      </c>
      <c r="C7">
        <f>COUNTIFS(outcome,"failed",Crowdfunding!D:D,"&gt;=1000",Crowdfunding!D:D,"&gt;=4999",Crowdfunding!D:D,"&gt;=9999",Crowdfunding!D:D,"&gt;=14999",Crowdfunding!D:D,"&gt;=19999",Crowdfunding!D:D, "&lt;=24999")</f>
        <v>0</v>
      </c>
      <c r="D7">
        <f>COUNTIFS(outcome,"canceled",Crowdfunding!D:D,"&gt;=1000",Crowdfunding!D:D,"&gt;=4999",Crowdfunding!D:D,"&gt;=9999",Crowdfunding!D:D,"&gt;=14999",Crowdfunding!D:D,"&gt;=19999",Crowdfunding!D:D, 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t="s">
        <v>2090</v>
      </c>
      <c r="B8">
        <f>COUNTIFS(outcome,"successful",Crowdfunding!D:D,"&gt;=1000",Crowdfunding!D:D,"&gt;=4999",Crowdfunding!D:D,"&gt;=9999",Crowdfunding!D:D,"&gt;=14999",Crowdfunding!D:D,"&gt;=19999",Crowdfunding!D:D, "&gt;=24999",Crowdfunding!D:D,"&lt;=29999")</f>
        <v>11</v>
      </c>
      <c r="C8">
        <f>COUNTIFS(outcome,"failed",Crowdfunding!D:D,"&gt;=1000",Crowdfunding!D:D,"&gt;=4999",Crowdfunding!D:D,"&gt;=9999",Crowdfunding!D:D,"&gt;=14999",Crowdfunding!D:D,"&gt;=19999",Crowdfunding!D:D, "&gt;=24999",Crowdfunding!D:D,"&lt;=29999")</f>
        <v>3</v>
      </c>
      <c r="D8">
        <f>COUNTIFS(outcome,"canceled",Crowdfunding!D:D,"&gt;=1000",Crowdfunding!D:D,"&gt;=4999",Crowdfunding!D:D,"&gt;=9999",Crowdfunding!D:D,"&gt;=14999",Crowdfunding!D:D,"&gt;=19999",Crowdfunding!D:D, "&gt;=24999",Crowdfunding!D:D,"&lt;=29999")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0.42857142857142855</v>
      </c>
      <c r="H8" s="13">
        <f t="shared" si="3"/>
        <v>0</v>
      </c>
    </row>
    <row r="9" spans="1:8" x14ac:dyDescent="0.3">
      <c r="A9" t="s">
        <v>2105</v>
      </c>
      <c r="B9">
        <f>COUNTIFS(outcome,"successful",Crowdfunding!D:D,"&gt;=1000",Crowdfunding!D:D,"&gt;=4999",Crowdfunding!D:D,"&gt;=9999",Crowdfunding!D:D,"&gt;=14999",Crowdfunding!D:D,"&gt;=19999",Crowdfunding!D:D, "&gt;=24999",Crowdfunding!D:D,"&gt;=29999",Crowdfunding!D:D, "&lt;=34999")</f>
        <v>7</v>
      </c>
      <c r="C9">
        <f>COUNTIFS(outcome,"failed",Crowdfunding!D:D,"&gt;=1000",Crowdfunding!D:D,"&gt;=4999",Crowdfunding!D:D,"&gt;=9999",Crowdfunding!D:D,"&gt;=14999",Crowdfunding!D:D,"&gt;=19999",Crowdfunding!D:D, "&gt;=24999",Crowdfunding!D:D,"&gt;=29999",Crowdfunding!D:D, "&lt;=34999")</f>
        <v>0</v>
      </c>
      <c r="D9">
        <f>COUNTIFS(outcome,"canceled",Crowdfunding!D:D,"&gt;=1000",Crowdfunding!D:D,"&gt;=4999",Crowdfunding!D:D,"&gt;=9999",Crowdfunding!D:D,"&gt;=14999",Crowdfunding!D:D,"&gt;=19999",Crowdfunding!D:D, "&gt;=24999",Crowdfunding!D:D,"&gt;=29999",Crowdfunding!D:D, 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t="s">
        <v>2089</v>
      </c>
      <c r="B10">
        <f>COUNTIFS(outcome,"successful",Crowdfunding!D:D,"&gt;=1000",Crowdfunding!D:D,"&gt;=4999",Crowdfunding!D:D,"&gt;=9999",Crowdfunding!D:D,"&gt;=14999",Crowdfunding!D:D,"&gt;=19999",Crowdfunding!D:D, "&gt;=24999",Crowdfunding!D:D,"&gt;=29999",Crowdfunding!D:D, "&gt;=34999",Crowdfunding!D:D,"&lt;=39999")</f>
        <v>8</v>
      </c>
      <c r="C10">
        <f>COUNTIFS(outcome,"failed",Crowdfunding!D:D,"&gt;=1000",Crowdfunding!D:D,"&gt;=4999",Crowdfunding!D:D,"&gt;=9999",Crowdfunding!D:D,"&gt;=14999",Crowdfunding!D:D,"&gt;=19999",Crowdfunding!D:D, "&gt;=24999",Crowdfunding!D:D,"&gt;=29999",Crowdfunding!D:D, "&gt;=34999",Crowdfunding!D:D,"&lt;=39999")</f>
        <v>3</v>
      </c>
      <c r="D10">
        <f>COUNTIFS(outcome,"canceled",Crowdfunding!D:D,"&gt;=1000",Crowdfunding!D:D,"&gt;=4999",Crowdfunding!D:D,"&gt;=9999",Crowdfunding!D:D,"&gt;=14999",Crowdfunding!D:D,"&gt;=19999",Crowdfunding!D:D, "&gt;=24999",Crowdfunding!D:D,"&gt;=29999",Crowdfunding!D:D, "&gt;=34999",Crowdfunding!D:D,"&lt;=39999")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0.21428571428571427</v>
      </c>
      <c r="H10" s="13">
        <f t="shared" si="3"/>
        <v>8.3333333333333329E-2</v>
      </c>
    </row>
    <row r="11" spans="1:8" x14ac:dyDescent="0.3">
      <c r="A11" t="s">
        <v>2088</v>
      </c>
      <c r="B11">
        <f>COUNTIFS(outcome,"successful",Crowdfunding!D:D,"&gt;=1000",Crowdfunding!D:D,"&gt;=4999",Crowdfunding!D:D,"&gt;=9999",Crowdfunding!D:D,"&gt;=14999",Crowdfunding!D:D,"&gt;=19999",Crowdfunding!D:D,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"&gt;=34999",Crowdfunding!D:D,"&gt;=39999",Crowdfunding!D:D,"&lt;=44999")</f>
        <v>11</v>
      </c>
      <c r="C11">
        <f>COUNTIFS(outcome,"failed",Crowdfunding!D:D,"&gt;=1000",Crowdfunding!D:D,"&gt;=4999",Crowdfunding!D:D,"&gt;=9999",Crowdfunding!D:D,"&gt;=14999",Crowdfunding!D:D,"&gt;=19999",Crowdfunding!D:D,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"&gt;=34999",Crowdfunding!D:D,"&gt;=39999",Crowdfunding!D:D,"&lt;=44999")</f>
        <v>3</v>
      </c>
      <c r="D11">
        <f>COUNTIFS(outcome,"canceled",Crowdfunding!D:D,"&gt;=1000",Crowdfunding!D:D,"&gt;=4999",Crowdfunding!D:D,"&gt;=9999",Crowdfunding!D:D,"&gt;=14999",Crowdfunding!D:D,"&gt;=19999",Crowdfunding!D:D,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0.27272727272727271</v>
      </c>
      <c r="H11" s="13">
        <f t="shared" si="3"/>
        <v>0</v>
      </c>
    </row>
    <row r="12" spans="1:8" x14ac:dyDescent="0.3">
      <c r="A12" t="s">
        <v>2087</v>
      </c>
      <c r="B12">
        <f>COUNTIFS(outcome,"successful",Crowdfunding!D:D,"&gt;=1000",Crowdfunding!D:D,"&gt;=4999",Crowdfunding!D:D,"&gt;=9999",Crowdfunding!D:D,"&gt;=14999",Crowdfunding!D:D,"&gt;=19999",Crowdfunding!D:D,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"&gt;=34999",Crowdfunding!D:D,"&gt;=39999",Crowdfunding!D:D,"&gt;=44999",Crowdfunding!D:D,"&lt;=49999")</f>
        <v>8</v>
      </c>
      <c r="C12">
        <f>COUNTIFS(outcome,"failed",Crowdfunding!D:D,"&gt;=1000",Crowdfunding!D:D,"&gt;=4999",Crowdfunding!D:D,"&gt;=9999",Crowdfunding!D:D,"&gt;=14999",Crowdfunding!D:D,"&gt;=19999",Crowdfunding!D:D,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"&gt;=34999",Crowdfunding!D:D,"&gt;=39999",Crowdfunding!D:D,"&gt;=44999",Crowdfunding!D:D,"&lt;=49999")</f>
        <v>3</v>
      </c>
      <c r="D12">
        <f>COUNTIFS(outcome,"canceled",Crowdfunding!D:D,"&gt;=1000",Crowdfunding!D:D,"&gt;=4999",Crowdfunding!D:D,"&gt;=9999",Crowdfunding!D:D,"&gt;=14999",Crowdfunding!D:D,"&gt;=19999",Crowdfunding!D:D, "&gt;=24999",Crowdfunding!D:D,"&gt;=29999",Crowdfunding!D:D, "&gt;=34999",Crowdfunding!D:D,"&gt;=39999",Crowdfunding!D:D,"&gt;=44999",Crowdfunding!D:D,"&lt;=49999")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9.8360655737704927E-3</v>
      </c>
      <c r="H12" s="13">
        <f t="shared" si="3"/>
        <v>0</v>
      </c>
    </row>
    <row r="13" spans="1:8" x14ac:dyDescent="0.3">
      <c r="A13" t="s">
        <v>2086</v>
      </c>
      <c r="B13">
        <f>COUNTIFS(outcome,"successful",Crowdfunding!D:D,"&gt;=50000")</f>
        <v>114</v>
      </c>
      <c r="C13">
        <f>COUNTIFS(outcome,"failed",Crowdfunding!D:D,"&gt;=50000")</f>
        <v>163</v>
      </c>
      <c r="D13">
        <f>COUNTIFS(outcome,"canceled",Crowdfunding!D:D,"&gt;=50000")</f>
        <v>28</v>
      </c>
      <c r="E13">
        <f t="shared" si="0"/>
        <v>305</v>
      </c>
      <c r="F13" s="13">
        <f t="shared" si="1"/>
        <v>0.3737704918032787</v>
      </c>
      <c r="G13" s="13">
        <f>C13/E13</f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491B-05E9-4575-98DA-8A92AF852834}">
  <dimension ref="A1:F30"/>
  <sheetViews>
    <sheetView zoomScale="64" workbookViewId="0">
      <selection activeCell="AA14" sqref="AA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8" t="s">
        <v>2065</v>
      </c>
      <c r="B1" t="s">
        <v>2070</v>
      </c>
    </row>
    <row r="2" spans="1:6" x14ac:dyDescent="0.3">
      <c r="A2" s="8" t="s">
        <v>5</v>
      </c>
      <c r="B2" t="s">
        <v>2070</v>
      </c>
    </row>
    <row r="4" spans="1:6" x14ac:dyDescent="0.3">
      <c r="A4" s="8" t="s">
        <v>2069</v>
      </c>
      <c r="B4" s="8" t="s">
        <v>2068</v>
      </c>
    </row>
    <row r="5" spans="1:6" x14ac:dyDescent="0.3">
      <c r="A5" s="8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3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2064</v>
      </c>
      <c r="E7">
        <v>4</v>
      </c>
      <c r="F7">
        <v>4</v>
      </c>
    </row>
    <row r="8" spans="1:6" x14ac:dyDescent="0.3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2042</v>
      </c>
      <c r="C10">
        <v>8</v>
      </c>
      <c r="E10">
        <v>10</v>
      </c>
      <c r="F10">
        <v>18</v>
      </c>
    </row>
    <row r="11" spans="1:6" x14ac:dyDescent="0.3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2056</v>
      </c>
      <c r="C15">
        <v>3</v>
      </c>
      <c r="E15">
        <v>4</v>
      </c>
      <c r="F15">
        <v>7</v>
      </c>
    </row>
    <row r="16" spans="1:6" x14ac:dyDescent="0.3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2055</v>
      </c>
      <c r="C20">
        <v>4</v>
      </c>
      <c r="E20">
        <v>4</v>
      </c>
      <c r="F20">
        <v>8</v>
      </c>
    </row>
    <row r="21" spans="1:6" x14ac:dyDescent="0.3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2062</v>
      </c>
      <c r="C22">
        <v>9</v>
      </c>
      <c r="E22">
        <v>5</v>
      </c>
      <c r="F22">
        <v>14</v>
      </c>
    </row>
    <row r="23" spans="1:6" x14ac:dyDescent="0.3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2058</v>
      </c>
      <c r="C25">
        <v>7</v>
      </c>
      <c r="E25">
        <v>14</v>
      </c>
      <c r="F25">
        <v>21</v>
      </c>
    </row>
    <row r="26" spans="1:6" x14ac:dyDescent="0.3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2061</v>
      </c>
      <c r="E29">
        <v>3</v>
      </c>
      <c r="F29">
        <v>3</v>
      </c>
    </row>
    <row r="30" spans="1:6" x14ac:dyDescent="0.3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D1AF-DC74-49F2-8EC9-F1AF4B0E42FF}">
  <dimension ref="A1:F14"/>
  <sheetViews>
    <sheetView workbookViewId="0">
      <selection activeCell="R1" sqref="R1"/>
    </sheetView>
  </sheetViews>
  <sheetFormatPr defaultRowHeight="15.6" x14ac:dyDescent="0.3"/>
  <cols>
    <col min="1" max="1" width="16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8" width="3.09765625" bestFit="1" customWidth="1"/>
    <col min="9" max="9" width="13.09765625" bestFit="1" customWidth="1"/>
    <col min="10" max="10" width="7.5" bestFit="1" customWidth="1"/>
    <col min="11" max="11" width="3.19921875" bestFit="1" customWidth="1"/>
    <col min="12" max="14" width="3.296875" bestFit="1" customWidth="1"/>
    <col min="15" max="15" width="2.8984375" bestFit="1" customWidth="1"/>
    <col min="16" max="16" width="3.8984375" bestFit="1" customWidth="1"/>
    <col min="17" max="17" width="10.3984375" bestFit="1" customWidth="1"/>
    <col min="18" max="18" width="5.69921875" bestFit="1" customWidth="1"/>
    <col min="19" max="19" width="3.19921875" bestFit="1" customWidth="1"/>
    <col min="20" max="22" width="3.296875" bestFit="1" customWidth="1"/>
    <col min="23" max="23" width="3.09765625" bestFit="1" customWidth="1"/>
    <col min="24" max="24" width="8.59765625" bestFit="1" customWidth="1"/>
    <col min="25" max="25" width="11.09765625" bestFit="1" customWidth="1"/>
    <col min="26" max="26" width="3.19921875" bestFit="1" customWidth="1"/>
    <col min="27" max="29" width="3.296875" bestFit="1" customWidth="1"/>
    <col min="30" max="30" width="2.8984375" bestFit="1" customWidth="1"/>
    <col min="31" max="31" width="3.8984375" bestFit="1" customWidth="1"/>
    <col min="32" max="32" width="14.09765625" bestFit="1" customWidth="1"/>
    <col min="33" max="33" width="8.69921875" bestFit="1" customWidth="1"/>
    <col min="34" max="34" width="11.59765625" bestFit="1" customWidth="1"/>
    <col min="35" max="35" width="10.8984375" bestFit="1" customWidth="1"/>
  </cols>
  <sheetData>
    <row r="1" spans="1:6" x14ac:dyDescent="0.3">
      <c r="A1" s="8" t="s">
        <v>5</v>
      </c>
      <c r="B1" t="s">
        <v>2070</v>
      </c>
    </row>
    <row r="3" spans="1:6" x14ac:dyDescent="0.3">
      <c r="A3" s="8" t="s">
        <v>2069</v>
      </c>
      <c r="B3" s="8" t="s">
        <v>2068</v>
      </c>
    </row>
    <row r="4" spans="1:6" x14ac:dyDescent="0.3">
      <c r="A4" s="8" t="s">
        <v>2066</v>
      </c>
      <c r="B4" t="s">
        <v>73</v>
      </c>
      <c r="C4" t="s">
        <v>13</v>
      </c>
      <c r="D4" t="s">
        <v>46</v>
      </c>
      <c r="E4" t="s">
        <v>19</v>
      </c>
      <c r="F4" t="s">
        <v>2067</v>
      </c>
    </row>
    <row r="5" spans="1:6" x14ac:dyDescent="0.3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2063</v>
      </c>
      <c r="E8">
        <v>4</v>
      </c>
      <c r="F8">
        <v>4</v>
      </c>
    </row>
    <row r="9" spans="1:6" x14ac:dyDescent="0.3">
      <c r="A9" s="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B082-D65A-45FB-BD07-5760B9DBDF94}">
  <dimension ref="LOM415767:SSC420753"/>
  <sheetViews>
    <sheetView workbookViewId="0"/>
  </sheetViews>
  <sheetFormatPr defaultRowHeight="15.6" x14ac:dyDescent="0.3"/>
  <sheetData>
    <row r="415767" spans="13341:13341" x14ac:dyDescent="0.3">
      <c r="SSC415767" t="s">
        <v>2107</v>
      </c>
    </row>
    <row r="420753" spans="8515:8515" x14ac:dyDescent="0.3">
      <c r="LOM420753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statistics</vt:lpstr>
      <vt:lpstr>pivot table</vt:lpstr>
      <vt:lpstr>outcomes</vt:lpstr>
      <vt:lpstr>sub-category</vt:lpstr>
      <vt:lpstr>category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ferdjellah agri</cp:lastModifiedBy>
  <dcterms:created xsi:type="dcterms:W3CDTF">2021-09-29T18:52:28Z</dcterms:created>
  <dcterms:modified xsi:type="dcterms:W3CDTF">2024-03-21T22:39:19Z</dcterms:modified>
</cp:coreProperties>
</file>