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ocuments\KiCad\Easyrun\"/>
    </mc:Choice>
  </mc:AlternateContent>
  <xr:revisionPtr revIDLastSave="0" documentId="13_ncr:1_{117A8C4A-E4C6-47ED-8101-9CB2A0F596B3}" xr6:coauthVersionLast="47" xr6:coauthVersionMax="47" xr10:uidLastSave="{00000000-0000-0000-0000-000000000000}"/>
  <bookViews>
    <workbookView xWindow="0" yWindow="0" windowWidth="19200" windowHeight="10800" tabRatio="500" xr2:uid="{00000000-000D-0000-FFFF-FFFF00000000}"/>
  </bookViews>
  <sheets>
    <sheet name="Presupuesto" sheetId="1" r:id="rId1"/>
    <sheet name="Vistronica" sheetId="2" r:id="rId2"/>
  </sheets>
  <definedNames>
    <definedName name="PCB_Design" localSheetId="0">Presupuesto!$A$1:$G$34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9" i="1" l="1"/>
  <c r="A49" i="1"/>
  <c r="I49" i="1"/>
  <c r="J48" i="1"/>
  <c r="L48" i="1" s="1"/>
  <c r="I48" i="1"/>
  <c r="N48" i="1" s="1"/>
  <c r="J47" i="1"/>
  <c r="L47" i="1" s="1"/>
  <c r="I47" i="1"/>
  <c r="J46" i="1"/>
  <c r="L46" i="1" s="1"/>
  <c r="I46" i="1"/>
  <c r="N46" i="1" s="1"/>
  <c r="J45" i="1"/>
  <c r="L45" i="1" s="1"/>
  <c r="I45" i="1"/>
  <c r="J44" i="1"/>
  <c r="L44" i="1" s="1"/>
  <c r="I44" i="1"/>
  <c r="J43" i="1"/>
  <c r="L43" i="1" s="1"/>
  <c r="I43" i="1"/>
  <c r="J42" i="1"/>
  <c r="L42" i="1" s="1"/>
  <c r="I42" i="1"/>
  <c r="N42" i="1" s="1"/>
  <c r="J41" i="1"/>
  <c r="L41" i="1" s="1"/>
  <c r="I41" i="1"/>
  <c r="J40" i="1"/>
  <c r="L40" i="1" s="1"/>
  <c r="I40" i="1"/>
  <c r="J39" i="1"/>
  <c r="L39" i="1" s="1"/>
  <c r="I39" i="1"/>
  <c r="J38" i="1"/>
  <c r="L38" i="1" s="1"/>
  <c r="I38" i="1"/>
  <c r="J37" i="1"/>
  <c r="L37" i="1" s="1"/>
  <c r="I37" i="1"/>
  <c r="J36" i="1"/>
  <c r="L36" i="1" s="1"/>
  <c r="I36" i="1"/>
  <c r="J35" i="1"/>
  <c r="L35" i="1" s="1"/>
  <c r="I35" i="1"/>
  <c r="J34" i="1"/>
  <c r="L34" i="1" s="1"/>
  <c r="I34" i="1"/>
  <c r="J33" i="1"/>
  <c r="L33" i="1" s="1"/>
  <c r="I33" i="1"/>
  <c r="J32" i="1"/>
  <c r="L32" i="1" s="1"/>
  <c r="I32" i="1"/>
  <c r="J31" i="1"/>
  <c r="L31" i="1" s="1"/>
  <c r="I31" i="1"/>
  <c r="J30" i="1"/>
  <c r="L30" i="1" s="1"/>
  <c r="I30" i="1"/>
  <c r="J29" i="1"/>
  <c r="L29" i="1" s="1"/>
  <c r="I29" i="1"/>
  <c r="J28" i="1"/>
  <c r="L28" i="1" s="1"/>
  <c r="I28" i="1"/>
  <c r="J27" i="1"/>
  <c r="L27" i="1" s="1"/>
  <c r="I27" i="1"/>
  <c r="J26" i="1"/>
  <c r="L26" i="1" s="1"/>
  <c r="I26" i="1"/>
  <c r="J25" i="1"/>
  <c r="L25" i="1" s="1"/>
  <c r="I25" i="1"/>
  <c r="J24" i="1"/>
  <c r="L24" i="1" s="1"/>
  <c r="I24" i="1"/>
  <c r="J23" i="1"/>
  <c r="L23" i="1" s="1"/>
  <c r="I23" i="1"/>
  <c r="J22" i="1"/>
  <c r="L22" i="1" s="1"/>
  <c r="I22" i="1"/>
  <c r="J21" i="1"/>
  <c r="L21" i="1" s="1"/>
  <c r="I21" i="1"/>
  <c r="J20" i="1"/>
  <c r="L20" i="1" s="1"/>
  <c r="I20" i="1"/>
  <c r="J19" i="1"/>
  <c r="L19" i="1" s="1"/>
  <c r="I19" i="1"/>
  <c r="J18" i="1"/>
  <c r="L18" i="1" s="1"/>
  <c r="I18" i="1"/>
  <c r="J17" i="1"/>
  <c r="L17" i="1" s="1"/>
  <c r="I17" i="1"/>
  <c r="J16" i="1"/>
  <c r="L16" i="1" s="1"/>
  <c r="I16" i="1"/>
  <c r="J15" i="1"/>
  <c r="L15" i="1" s="1"/>
  <c r="I15" i="1"/>
  <c r="J14" i="1"/>
  <c r="L14" i="1" s="1"/>
  <c r="I14" i="1"/>
  <c r="J13" i="1"/>
  <c r="L13" i="1" s="1"/>
  <c r="I13" i="1"/>
  <c r="J12" i="1"/>
  <c r="L12" i="1" s="1"/>
  <c r="I12" i="1"/>
  <c r="J11" i="1"/>
  <c r="L11" i="1" s="1"/>
  <c r="I11" i="1"/>
  <c r="N11" i="1" s="1"/>
  <c r="F11" i="1"/>
  <c r="J10" i="1"/>
  <c r="L10" i="1" s="1"/>
  <c r="I10" i="1"/>
  <c r="J9" i="1"/>
  <c r="L9" i="1" s="1"/>
  <c r="I9" i="1"/>
  <c r="J8" i="1"/>
  <c r="L8" i="1" s="1"/>
  <c r="I8" i="1"/>
  <c r="F8" i="1"/>
  <c r="J7" i="1"/>
  <c r="L7" i="1" s="1"/>
  <c r="I7" i="1"/>
  <c r="J6" i="1"/>
  <c r="L6" i="1" s="1"/>
  <c r="I6" i="1"/>
  <c r="J5" i="1"/>
  <c r="L5" i="1" s="1"/>
  <c r="I5" i="1"/>
  <c r="J4" i="1"/>
  <c r="L4" i="1" s="1"/>
  <c r="I4" i="1"/>
  <c r="F4" i="1"/>
  <c r="J3" i="1"/>
  <c r="L3" i="1" s="1"/>
  <c r="I3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J2" i="1"/>
  <c r="L2" i="1" s="1"/>
  <c r="I2" i="1"/>
  <c r="F2" i="1"/>
  <c r="N49" i="1" l="1"/>
  <c r="N38" i="1"/>
  <c r="N3" i="1"/>
  <c r="N10" i="1"/>
  <c r="N27" i="1"/>
  <c r="N5" i="1"/>
  <c r="N14" i="1"/>
  <c r="N22" i="1"/>
  <c r="N26" i="1"/>
  <c r="N19" i="1"/>
  <c r="N30" i="1"/>
  <c r="N18" i="1"/>
  <c r="N34" i="1"/>
  <c r="N2" i="1"/>
  <c r="N4" i="1"/>
  <c r="N9" i="1"/>
  <c r="N15" i="1"/>
  <c r="N23" i="1"/>
  <c r="N31" i="1"/>
  <c r="N7" i="1"/>
  <c r="N8" i="1"/>
  <c r="N12" i="1"/>
  <c r="N16" i="1"/>
  <c r="N20" i="1"/>
  <c r="N24" i="1"/>
  <c r="N28" i="1"/>
  <c r="N32" i="1"/>
  <c r="N36" i="1"/>
  <c r="N40" i="1"/>
  <c r="N44" i="1"/>
  <c r="N35" i="1"/>
  <c r="N39" i="1"/>
  <c r="N43" i="1"/>
  <c r="N47" i="1"/>
  <c r="N6" i="1"/>
  <c r="N13" i="1"/>
  <c r="N17" i="1"/>
  <c r="N21" i="1"/>
  <c r="N25" i="1"/>
  <c r="N29" i="1"/>
  <c r="N33" i="1"/>
  <c r="N37" i="1"/>
  <c r="N41" i="1"/>
  <c r="N45" i="1"/>
  <c r="N50" i="1" l="1"/>
  <c r="N51" i="1" s="1"/>
  <c r="I56" i="1" l="1"/>
  <c r="I60" i="1"/>
  <c r="I55" i="1"/>
  <c r="I57" i="1"/>
  <c r="I61" i="1"/>
  <c r="I58" i="1"/>
  <c r="I59" i="1"/>
</calcChain>
</file>

<file path=xl/sharedStrings.xml><?xml version="1.0" encoding="utf-8"?>
<sst xmlns="http://schemas.openxmlformats.org/spreadsheetml/2006/main" count="379" uniqueCount="79">
  <si>
    <t>Item</t>
  </si>
  <si>
    <t>Qty</t>
  </si>
  <si>
    <t>Reference(s)</t>
  </si>
  <si>
    <t>Voltage (V)</t>
  </si>
  <si>
    <t>Current (A)</t>
  </si>
  <si>
    <t>Power (W)</t>
  </si>
  <si>
    <t>Value</t>
  </si>
  <si>
    <t>Companie</t>
  </si>
  <si>
    <t>Unit Price</t>
  </si>
  <si>
    <t>Total Quantity</t>
  </si>
  <si>
    <t xml:space="preserve"> We have</t>
  </si>
  <si>
    <t>Condition</t>
  </si>
  <si>
    <t>Who?</t>
  </si>
  <si>
    <t>Total</t>
  </si>
  <si>
    <t>MicroUSB a Serial CP2102</t>
  </si>
  <si>
    <t>Ferretrónica</t>
  </si>
  <si>
    <t>Omar</t>
  </si>
  <si>
    <t>ESP32 Wroom 32</t>
  </si>
  <si>
    <t>Mactrónica</t>
  </si>
  <si>
    <t>Felipe</t>
  </si>
  <si>
    <t>TFT ILI9341</t>
  </si>
  <si>
    <t>Mercado Libre</t>
  </si>
  <si>
    <t>Kish</t>
  </si>
  <si>
    <t>Transformador 12V 1A con Tap Central</t>
  </si>
  <si>
    <t>-</t>
  </si>
  <si>
    <t>Cable de alimentación C14</t>
  </si>
  <si>
    <t>Conector de poder ACLEC320C14</t>
  </si>
  <si>
    <t>Servomotor</t>
  </si>
  <si>
    <t>Sebastian</t>
  </si>
  <si>
    <t>Mecanismo piñon cremallera</t>
  </si>
  <si>
    <t>Pasador</t>
  </si>
  <si>
    <t>Ferreteria</t>
  </si>
  <si>
    <t>Kit lector RFID RC522</t>
  </si>
  <si>
    <t>Sigma</t>
  </si>
  <si>
    <t>Johan</t>
  </si>
  <si>
    <t>Terminal faston macho para PCB</t>
  </si>
  <si>
    <t>Vistronica</t>
  </si>
  <si>
    <t>Terminal Faston Hembra</t>
  </si>
  <si>
    <t>Alambre AWG 18 (por metros)</t>
  </si>
  <si>
    <t>Pulsador 3x6x2.5 mm SMD</t>
  </si>
  <si>
    <t>PORTAPILAS 18650</t>
  </si>
  <si>
    <t>Capacitor Cerámico 100 nF 50V SAMSUNG SMD 0805 x10</t>
  </si>
  <si>
    <t>Capacitor Cerámico 10 nF 50V YAGEO SMD 0805 x10</t>
  </si>
  <si>
    <t>COND 47UF 16V</t>
  </si>
  <si>
    <t>Capacitor Electrolítico De Aluminio 10 uF 50V 5x5 mm SMD</t>
  </si>
  <si>
    <t>Condensador De Tantalio 47 uF 25V SMD EIA7343-43</t>
  </si>
  <si>
    <t>Condensador Electrolitico 100uF x 35V</t>
  </si>
  <si>
    <t>Diodo Rectificador De Barrera 1N5822</t>
  </si>
  <si>
    <t>LED 0805 ROJO</t>
  </si>
  <si>
    <t>LED 0805 Verde</t>
  </si>
  <si>
    <t>MI1812K121R</t>
  </si>
  <si>
    <t>CABLE CON CONECTOR XH2.54MM 8P</t>
  </si>
  <si>
    <t>CONECTOR XH2.54 8P MACHO INCLINADO 90 GRADOS</t>
  </si>
  <si>
    <t>CABLE CON CONECTOR XH2.54MM 9P</t>
  </si>
  <si>
    <t>CONECTOR MACHO XH2.54 9P</t>
  </si>
  <si>
    <t>CABLE CON CONECTOR XH2.54 MM 3P</t>
  </si>
  <si>
    <t>CONECTOR MACHO XH2.54 8P</t>
  </si>
  <si>
    <t>CONECTOR MACHO XH2.54 3P</t>
  </si>
  <si>
    <t>LED 0805 AZUL</t>
  </si>
  <si>
    <t>Inductor 100uh 6a Bobina Con Nucleo Toroidal De Ferrita</t>
  </si>
  <si>
    <t>TRANSISTOR MOSFET SI2302/A2SHB 20V 3A SMD SOT-23</t>
  </si>
  <si>
    <t>Resistencias 10 KOHM SMD 0805 1/8W 1% x10</t>
  </si>
  <si>
    <t>Resistencias 1 KOHM SMD 0805 1/8W 1% x10</t>
  </si>
  <si>
    <t>Resistencias 47 KOHM SMD 0805 1/8W 1% x10</t>
  </si>
  <si>
    <t>Resistencias 220 OHM SMD 0805 1/8W 1% x10</t>
  </si>
  <si>
    <t>R0805 100 OHM</t>
  </si>
  <si>
    <t>Conector Jumper 2.54 mm 2P Negro</t>
  </si>
  <si>
    <t>Regleta Conector 1*40P 2.54MM Macho-Macho</t>
  </si>
  <si>
    <t>TEMPORIZADOR ELÉCTRICO NE555 SMD SOIC-8</t>
  </si>
  <si>
    <t>TP4056</t>
  </si>
  <si>
    <t>LM2576S-5.0</t>
  </si>
  <si>
    <t>LM2576S-3.3</t>
  </si>
  <si>
    <t>EA77-625</t>
  </si>
  <si>
    <t>Quote</t>
  </si>
  <si>
    <t>Each person</t>
  </si>
  <si>
    <t>Laura</t>
  </si>
  <si>
    <t>Ana</t>
  </si>
  <si>
    <t>Sebastián</t>
  </si>
  <si>
    <t>CP2102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</si>
</sst>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 &quot;* #,##0.00_-;&quot;-$ &quot;* #,##0.00_-;_-&quot;$ &quot;* \-??_-;_-@_-"/>
    <numFmt numFmtId="165" formatCode="_-&quot;$ &quot;* #,##0_-;&quot;-$ &quot;* #,##0_-;_-&quot;$ &quot;* \-??_-;_-@_-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theme="0"/>
      <name val="Calibri"/>
      <family val="2"/>
      <charset val="1"/>
    </font>
    <font>
      <b/>
      <sz val="12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165" fontId="0" fillId="0" borderId="1" xfId="1" applyNumberFormat="1" applyFont="1" applyBorder="1" applyAlignment="1" applyProtection="1"/>
    <xf numFmtId="0" fontId="0" fillId="0" borderId="1" xfId="0" applyBorder="1"/>
    <xf numFmtId="0" fontId="0" fillId="0" borderId="1" xfId="0" applyFont="1" applyBorder="1"/>
    <xf numFmtId="0" fontId="0" fillId="2" borderId="1" xfId="0" applyFont="1" applyFill="1" applyBorder="1"/>
    <xf numFmtId="165" fontId="0" fillId="2" borderId="1" xfId="1" applyNumberFormat="1" applyFont="1" applyFill="1" applyBorder="1" applyAlignment="1" applyProtection="1"/>
    <xf numFmtId="0" fontId="2" fillId="0" borderId="0" xfId="0" applyFont="1" applyBorder="1"/>
    <xf numFmtId="0" fontId="0" fillId="0" borderId="0" xfId="0" applyBorder="1" applyAlignmen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0" fontId="0" fillId="0" borderId="3" xfId="0" applyBorder="1"/>
    <xf numFmtId="165" fontId="0" fillId="0" borderId="4" xfId="1" applyNumberFormat="1" applyFont="1" applyBorder="1" applyAlignment="1" applyProtection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165" fontId="0" fillId="0" borderId="8" xfId="1" applyNumberFormat="1" applyFont="1" applyBorder="1" applyAlignment="1" applyProtection="1"/>
    <xf numFmtId="0" fontId="0" fillId="0" borderId="8" xfId="0" applyFont="1" applyBorder="1"/>
    <xf numFmtId="165" fontId="0" fillId="0" borderId="9" xfId="1" applyNumberFormat="1" applyFont="1" applyBorder="1" applyAlignment="1" applyProtection="1"/>
    <xf numFmtId="0" fontId="5" fillId="3" borderId="1" xfId="0" applyFont="1" applyFill="1" applyBorder="1"/>
    <xf numFmtId="0" fontId="4" fillId="4" borderId="1" xfId="0" applyFont="1" applyFill="1" applyBorder="1"/>
    <xf numFmtId="165" fontId="4" fillId="4" borderId="1" xfId="1" applyNumberFormat="1" applyFont="1" applyFill="1" applyBorder="1" applyAlignment="1"/>
    <xf numFmtId="0" fontId="4" fillId="0" borderId="1" xfId="0" applyFont="1" applyBorder="1"/>
    <xf numFmtId="165" fontId="4" fillId="0" borderId="1" xfId="1" applyNumberFormat="1" applyFont="1" applyBorder="1" applyAlignment="1"/>
    <xf numFmtId="0" fontId="6" fillId="0" borderId="1" xfId="0" applyFont="1" applyBorder="1"/>
    <xf numFmtId="0" fontId="6" fillId="0" borderId="1" xfId="0" applyNumberFormat="1" applyFont="1" applyBorder="1" applyAlignment="1"/>
    <xf numFmtId="165" fontId="6" fillId="0" borderId="1" xfId="0" applyNumberFormat="1" applyFont="1" applyBorder="1" applyAlignment="1"/>
    <xf numFmtId="0" fontId="2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8" xfId="0" applyNumberFormat="1" applyFont="1" applyFill="1" applyBorder="1" applyAlignment="1" applyProtection="1"/>
    <xf numFmtId="165" fontId="0" fillId="0" borderId="9" xfId="0" applyNumberFormat="1" applyFont="1" applyFill="1" applyBorder="1" applyAlignment="1" applyProtection="1"/>
  </cellXfs>
  <cellStyles count="2">
    <cellStyle name="Currency" xfId="1" builtinId="4"/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  <protection locked="1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CE3C3-FDE5-4B79-9F5A-CABE7037490F}" name="Tabla1" displayName="Tabla1" ref="A1:N50" totalsRowCount="1" headerRowDxfId="73" headerRowBorderDxfId="72" tableBorderDxfId="71" totalsRowBorderDxfId="70">
  <autoFilter ref="A1:N49" xr:uid="{DADCE3C3-FDE5-4B79-9F5A-CABE7037490F}"/>
  <tableColumns count="14">
    <tableColumn id="1" xr3:uid="{09EA6D2C-DB7C-48C4-8112-CD2354802587}" name="Item" totalsRowLabel="Total" dataDxfId="27" totalsRowDxfId="13">
      <calculatedColumnFormula>A1+1</calculatedColumnFormula>
    </tableColumn>
    <tableColumn id="2" xr3:uid="{916D0C11-8D46-4708-9464-C1883775D97B}" name="Qty" dataDxfId="26" totalsRowDxfId="12"/>
    <tableColumn id="3" xr3:uid="{3CC0B726-8E5A-45AF-B30F-915A40038A99}" name="Reference(s)" dataDxfId="25" totalsRowDxfId="11"/>
    <tableColumn id="4" xr3:uid="{71D28F17-9B0C-4B12-BBD8-134D068D1527}" name="Voltage (V)" dataDxfId="24" totalsRowDxfId="10"/>
    <tableColumn id="5" xr3:uid="{0FE7B603-EB63-423E-814F-6BDBD82F6A1E}" name="Current (A)" dataDxfId="23" totalsRowDxfId="9"/>
    <tableColumn id="6" xr3:uid="{23A10E09-A22D-47A6-98A2-ACA9BED7784C}" name="Power (W)" dataDxfId="22" totalsRowDxfId="8"/>
    <tableColumn id="7" xr3:uid="{064C22A1-A3F7-4DE6-9BE0-3DEC2C5094BD}" name="Value" dataDxfId="21" totalsRowDxfId="7"/>
    <tableColumn id="8" xr3:uid="{63648DD0-97FE-49F0-A255-D44EF045A5B0}" name="Companie" dataDxfId="20" totalsRowDxfId="6"/>
    <tableColumn id="9" xr3:uid="{205FEE4C-4E4A-40BC-BF27-4467958273D8}" name="Unit Price" dataDxfId="19" totalsRowDxfId="5">
      <calculatedColumnFormula>G2</calculatedColumnFormula>
    </tableColumn>
    <tableColumn id="10" xr3:uid="{A98F3AC0-34A6-4838-97F8-6B874B2A58E0}" name="Total Quantity" dataDxfId="18" totalsRowDxfId="4">
      <calculatedColumnFormula>B2*2</calculatedColumnFormula>
    </tableColumn>
    <tableColumn id="11" xr3:uid="{AADF54E6-ACF4-4695-8595-E8DB6930301C}" name=" We have" dataDxfId="17" totalsRowDxfId="3"/>
    <tableColumn id="12" xr3:uid="{263CFB65-2A5F-4DB1-8D86-9AA95B758F4E}" name="Condition" dataDxfId="16" totalsRowDxfId="2">
      <calculatedColumnFormula>J2-K2</calculatedColumnFormula>
    </tableColumn>
    <tableColumn id="13" xr3:uid="{D2501AF7-85C4-44C8-B8E4-55AB5761E1EF}" name="Who?" dataDxfId="15" totalsRowDxfId="1"/>
    <tableColumn id="14" xr3:uid="{DA11BCD4-887F-4F45-AE21-7552B35AC6B7}" name="Total" totalsRowFunction="sum" dataDxfId="14" totalsRowDxfId="0">
      <calculatedColumnFormula>I2*J2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D37" zoomScale="85" zoomScaleNormal="85" workbookViewId="0">
      <selection activeCell="M40" sqref="M40"/>
    </sheetView>
  </sheetViews>
  <sheetFormatPr defaultColWidth="11" defaultRowHeight="15.5" x14ac:dyDescent="0.35"/>
  <cols>
    <col min="1" max="1" width="6.75" customWidth="1"/>
    <col min="2" max="2" width="6" customWidth="1"/>
    <col min="3" max="3" width="54.33203125" customWidth="1"/>
    <col min="4" max="7" width="12.5" customWidth="1"/>
    <col min="8" max="8" width="14" customWidth="1"/>
    <col min="9" max="9" width="12.5" customWidth="1"/>
    <col min="10" max="10" width="15.5" customWidth="1"/>
    <col min="11" max="12" width="13.08203125" customWidth="1"/>
    <col min="13" max="13" width="12.58203125" customWidth="1"/>
    <col min="14" max="14" width="11.58203125" customWidth="1"/>
    <col min="16" max="16" width="17.58203125" customWidth="1"/>
    <col min="17" max="17" width="27" customWidth="1"/>
    <col min="18" max="18" width="13.08203125" customWidth="1"/>
  </cols>
  <sheetData>
    <row r="1" spans="1:17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7" t="s">
        <v>13</v>
      </c>
      <c r="P1" s="1"/>
      <c r="Q1" s="1"/>
    </row>
    <row r="2" spans="1:17" x14ac:dyDescent="0.35">
      <c r="A2" s="13">
        <v>1</v>
      </c>
      <c r="B2" s="2">
        <v>1</v>
      </c>
      <c r="C2" s="2" t="s">
        <v>14</v>
      </c>
      <c r="D2" s="2">
        <v>3.3</v>
      </c>
      <c r="E2" s="2">
        <v>0.02</v>
      </c>
      <c r="F2" s="2">
        <f>D2*E2</f>
        <v>6.6000000000000003E-2</v>
      </c>
      <c r="G2" s="3">
        <v>9000</v>
      </c>
      <c r="H2" s="2" t="s">
        <v>15</v>
      </c>
      <c r="I2" s="3">
        <f t="shared" ref="I2:I48" si="0">G2</f>
        <v>9000</v>
      </c>
      <c r="J2" s="2">
        <f t="shared" ref="J2:J48" si="1">B2*2</f>
        <v>2</v>
      </c>
      <c r="K2" s="2">
        <v>0</v>
      </c>
      <c r="L2" s="4">
        <f t="shared" ref="L2:L49" si="2">J2-K2</f>
        <v>2</v>
      </c>
      <c r="M2" s="2" t="s">
        <v>16</v>
      </c>
      <c r="N2" s="14">
        <f t="shared" ref="N2:N48" si="3">I2*J2</f>
        <v>18000</v>
      </c>
      <c r="P2" s="1"/>
      <c r="Q2" s="1"/>
    </row>
    <row r="3" spans="1:17" x14ac:dyDescent="0.35">
      <c r="A3" s="13">
        <f t="shared" ref="A3:A47" si="4">A2+1</f>
        <v>2</v>
      </c>
      <c r="B3" s="2">
        <v>1</v>
      </c>
      <c r="C3" s="2" t="s">
        <v>17</v>
      </c>
      <c r="D3" s="2">
        <v>3.3</v>
      </c>
      <c r="E3" s="2">
        <v>0.17</v>
      </c>
      <c r="F3" s="2">
        <f>D3*E3</f>
        <v>0.56100000000000005</v>
      </c>
      <c r="G3" s="3">
        <v>18000</v>
      </c>
      <c r="H3" s="5" t="s">
        <v>18</v>
      </c>
      <c r="I3" s="3">
        <f t="shared" si="0"/>
        <v>18000</v>
      </c>
      <c r="J3" s="2">
        <f t="shared" si="1"/>
        <v>2</v>
      </c>
      <c r="K3" s="2"/>
      <c r="L3" s="4">
        <f t="shared" si="2"/>
        <v>2</v>
      </c>
      <c r="M3" s="2" t="s">
        <v>19</v>
      </c>
      <c r="N3" s="14">
        <f t="shared" si="3"/>
        <v>36000</v>
      </c>
      <c r="P3" s="1"/>
      <c r="Q3" s="1"/>
    </row>
    <row r="4" spans="1:17" x14ac:dyDescent="0.35">
      <c r="A4" s="13">
        <f t="shared" si="4"/>
        <v>3</v>
      </c>
      <c r="B4" s="2">
        <v>1</v>
      </c>
      <c r="C4" s="2" t="s">
        <v>20</v>
      </c>
      <c r="D4" s="2">
        <v>3.3</v>
      </c>
      <c r="E4" s="2">
        <v>0.06</v>
      </c>
      <c r="F4" s="2">
        <f>D4*E4</f>
        <v>0.19799999999999998</v>
      </c>
      <c r="G4" s="3">
        <v>45000</v>
      </c>
      <c r="H4" s="2" t="s">
        <v>21</v>
      </c>
      <c r="I4" s="3">
        <f t="shared" si="0"/>
        <v>45000</v>
      </c>
      <c r="J4" s="2">
        <f t="shared" si="1"/>
        <v>2</v>
      </c>
      <c r="K4" s="2"/>
      <c r="L4" s="4">
        <f t="shared" si="2"/>
        <v>2</v>
      </c>
      <c r="M4" s="6" t="s">
        <v>22</v>
      </c>
      <c r="N4" s="14">
        <f t="shared" si="3"/>
        <v>90000</v>
      </c>
      <c r="P4" s="1"/>
      <c r="Q4" s="1"/>
    </row>
    <row r="5" spans="1:17" x14ac:dyDescent="0.35">
      <c r="A5" s="13">
        <f t="shared" si="4"/>
        <v>4</v>
      </c>
      <c r="B5" s="2">
        <v>1</v>
      </c>
      <c r="C5" s="2" t="s">
        <v>23</v>
      </c>
      <c r="D5" s="2" t="s">
        <v>24</v>
      </c>
      <c r="E5" s="2" t="s">
        <v>24</v>
      </c>
      <c r="F5" s="2" t="s">
        <v>24</v>
      </c>
      <c r="G5" s="3">
        <v>37000</v>
      </c>
      <c r="H5" s="6" t="s">
        <v>15</v>
      </c>
      <c r="I5" s="3">
        <f t="shared" si="0"/>
        <v>37000</v>
      </c>
      <c r="J5" s="2">
        <f t="shared" si="1"/>
        <v>2</v>
      </c>
      <c r="K5" s="2"/>
      <c r="L5" s="4">
        <f t="shared" si="2"/>
        <v>2</v>
      </c>
      <c r="M5" s="2" t="s">
        <v>16</v>
      </c>
      <c r="N5" s="14">
        <f t="shared" si="3"/>
        <v>74000</v>
      </c>
      <c r="P5" s="1"/>
      <c r="Q5" s="1"/>
    </row>
    <row r="6" spans="1:17" x14ac:dyDescent="0.35">
      <c r="A6" s="13">
        <f t="shared" si="4"/>
        <v>5</v>
      </c>
      <c r="B6" s="2">
        <v>1</v>
      </c>
      <c r="C6" s="2" t="s">
        <v>25</v>
      </c>
      <c r="D6" s="2" t="s">
        <v>24</v>
      </c>
      <c r="E6" s="2" t="s">
        <v>24</v>
      </c>
      <c r="F6" s="2" t="s">
        <v>24</v>
      </c>
      <c r="G6" s="3">
        <v>9900</v>
      </c>
      <c r="H6" s="6" t="s">
        <v>21</v>
      </c>
      <c r="I6" s="3">
        <f t="shared" si="0"/>
        <v>9900</v>
      </c>
      <c r="J6" s="2">
        <f t="shared" si="1"/>
        <v>2</v>
      </c>
      <c r="K6" s="2"/>
      <c r="L6" s="4">
        <f t="shared" si="2"/>
        <v>2</v>
      </c>
      <c r="M6" s="6" t="s">
        <v>19</v>
      </c>
      <c r="N6" s="14">
        <f t="shared" si="3"/>
        <v>19800</v>
      </c>
      <c r="P6" s="1"/>
      <c r="Q6" s="1"/>
    </row>
    <row r="7" spans="1:17" x14ac:dyDescent="0.35">
      <c r="A7" s="13">
        <f t="shared" si="4"/>
        <v>6</v>
      </c>
      <c r="B7" s="2">
        <v>1</v>
      </c>
      <c r="C7" s="2" t="s">
        <v>26</v>
      </c>
      <c r="D7" s="2" t="s">
        <v>24</v>
      </c>
      <c r="E7" s="2" t="s">
        <v>24</v>
      </c>
      <c r="F7" s="2" t="s">
        <v>24</v>
      </c>
      <c r="G7" s="3">
        <v>8800</v>
      </c>
      <c r="H7" s="2" t="s">
        <v>21</v>
      </c>
      <c r="I7" s="3">
        <f t="shared" si="0"/>
        <v>8800</v>
      </c>
      <c r="J7" s="2">
        <f t="shared" si="1"/>
        <v>2</v>
      </c>
      <c r="K7" s="2"/>
      <c r="L7" s="4">
        <f t="shared" si="2"/>
        <v>2</v>
      </c>
      <c r="M7" s="2" t="s">
        <v>19</v>
      </c>
      <c r="N7" s="14">
        <f t="shared" si="3"/>
        <v>17600</v>
      </c>
      <c r="P7" s="1"/>
      <c r="Q7" s="1"/>
    </row>
    <row r="8" spans="1:17" x14ac:dyDescent="0.35">
      <c r="A8" s="13">
        <f t="shared" si="4"/>
        <v>7</v>
      </c>
      <c r="B8" s="2">
        <v>2</v>
      </c>
      <c r="C8" s="2" t="s">
        <v>27</v>
      </c>
      <c r="D8" s="2">
        <v>5</v>
      </c>
      <c r="E8" s="2">
        <v>0.7</v>
      </c>
      <c r="F8" s="2">
        <f>D8*E8</f>
        <v>3.5</v>
      </c>
      <c r="G8" s="7">
        <v>11000</v>
      </c>
      <c r="H8" s="2" t="s">
        <v>21</v>
      </c>
      <c r="I8" s="3">
        <f t="shared" si="0"/>
        <v>11000</v>
      </c>
      <c r="J8" s="2">
        <f t="shared" si="1"/>
        <v>4</v>
      </c>
      <c r="K8" s="2"/>
      <c r="L8" s="4">
        <f t="shared" si="2"/>
        <v>4</v>
      </c>
      <c r="M8" s="2" t="s">
        <v>28</v>
      </c>
      <c r="N8" s="14">
        <f t="shared" si="3"/>
        <v>44000</v>
      </c>
      <c r="P8" s="1"/>
      <c r="Q8" s="8"/>
    </row>
    <row r="9" spans="1:17" x14ac:dyDescent="0.35">
      <c r="A9" s="13">
        <f t="shared" si="4"/>
        <v>8</v>
      </c>
      <c r="B9" s="2">
        <v>2</v>
      </c>
      <c r="C9" s="2" t="s">
        <v>29</v>
      </c>
      <c r="D9" s="2" t="s">
        <v>24</v>
      </c>
      <c r="E9" s="2" t="s">
        <v>24</v>
      </c>
      <c r="F9" s="2" t="s">
        <v>24</v>
      </c>
      <c r="G9" s="3">
        <v>11500</v>
      </c>
      <c r="H9" s="2" t="s">
        <v>21</v>
      </c>
      <c r="I9" s="3">
        <f t="shared" si="0"/>
        <v>11500</v>
      </c>
      <c r="J9" s="2">
        <f t="shared" si="1"/>
        <v>4</v>
      </c>
      <c r="K9" s="2"/>
      <c r="L9" s="4">
        <f t="shared" si="2"/>
        <v>4</v>
      </c>
      <c r="M9" s="2" t="s">
        <v>28</v>
      </c>
      <c r="N9" s="14">
        <f t="shared" si="3"/>
        <v>46000</v>
      </c>
      <c r="P9" s="1"/>
      <c r="Q9" s="1"/>
    </row>
    <row r="10" spans="1:17" x14ac:dyDescent="0.35">
      <c r="A10" s="13">
        <f t="shared" si="4"/>
        <v>9</v>
      </c>
      <c r="B10" s="2">
        <v>2</v>
      </c>
      <c r="C10" s="2" t="s">
        <v>30</v>
      </c>
      <c r="D10" s="2" t="s">
        <v>24</v>
      </c>
      <c r="E10" s="2" t="s">
        <v>24</v>
      </c>
      <c r="F10" s="2" t="s">
        <v>24</v>
      </c>
      <c r="G10" s="3">
        <v>4000</v>
      </c>
      <c r="H10" s="6" t="s">
        <v>31</v>
      </c>
      <c r="I10" s="3">
        <f t="shared" si="0"/>
        <v>4000</v>
      </c>
      <c r="J10" s="2">
        <f t="shared" si="1"/>
        <v>4</v>
      </c>
      <c r="K10" s="2"/>
      <c r="L10" s="4">
        <f t="shared" si="2"/>
        <v>4</v>
      </c>
      <c r="M10" s="2" t="s">
        <v>28</v>
      </c>
      <c r="N10" s="14">
        <f t="shared" si="3"/>
        <v>16000</v>
      </c>
      <c r="O10" s="32"/>
      <c r="P10" s="1"/>
      <c r="Q10" s="1"/>
    </row>
    <row r="11" spans="1:17" x14ac:dyDescent="0.35">
      <c r="A11" s="13">
        <f t="shared" si="4"/>
        <v>10</v>
      </c>
      <c r="B11" s="2">
        <v>3</v>
      </c>
      <c r="C11" s="2" t="s">
        <v>32</v>
      </c>
      <c r="D11" s="2">
        <v>3.3</v>
      </c>
      <c r="E11" s="2">
        <v>0.03</v>
      </c>
      <c r="F11" s="2">
        <f>D11*E11</f>
        <v>9.8999999999999991E-2</v>
      </c>
      <c r="G11" s="3">
        <v>15000</v>
      </c>
      <c r="H11" s="2" t="s">
        <v>33</v>
      </c>
      <c r="I11" s="3">
        <f t="shared" si="0"/>
        <v>15000</v>
      </c>
      <c r="J11" s="2">
        <f t="shared" si="1"/>
        <v>6</v>
      </c>
      <c r="K11" s="2"/>
      <c r="L11" s="4">
        <f t="shared" si="2"/>
        <v>6</v>
      </c>
      <c r="M11" s="2" t="s">
        <v>34</v>
      </c>
      <c r="N11" s="14">
        <f t="shared" si="3"/>
        <v>90000</v>
      </c>
      <c r="P11" s="1"/>
      <c r="Q11" s="1"/>
    </row>
    <row r="12" spans="1:17" x14ac:dyDescent="0.35">
      <c r="A12" s="13">
        <f t="shared" si="4"/>
        <v>11</v>
      </c>
      <c r="B12" s="2">
        <v>7</v>
      </c>
      <c r="C12" s="2" t="s">
        <v>35</v>
      </c>
      <c r="D12" s="2" t="s">
        <v>24</v>
      </c>
      <c r="E12" s="2" t="s">
        <v>24</v>
      </c>
      <c r="F12" s="2" t="s">
        <v>24</v>
      </c>
      <c r="G12" s="3">
        <v>214.23</v>
      </c>
      <c r="H12" s="2" t="s">
        <v>36</v>
      </c>
      <c r="I12" s="3">
        <f t="shared" si="0"/>
        <v>214.23</v>
      </c>
      <c r="J12" s="2">
        <f t="shared" si="1"/>
        <v>14</v>
      </c>
      <c r="K12" s="2">
        <v>0</v>
      </c>
      <c r="L12" s="4">
        <f t="shared" si="2"/>
        <v>14</v>
      </c>
      <c r="M12" s="2" t="s">
        <v>16</v>
      </c>
      <c r="N12" s="14">
        <f t="shared" si="3"/>
        <v>2999.22</v>
      </c>
      <c r="P12" s="1"/>
      <c r="Q12" s="1"/>
    </row>
    <row r="13" spans="1:17" x14ac:dyDescent="0.35">
      <c r="A13" s="13">
        <f t="shared" si="4"/>
        <v>12</v>
      </c>
      <c r="B13" s="2">
        <v>7</v>
      </c>
      <c r="C13" s="2" t="s">
        <v>37</v>
      </c>
      <c r="D13" s="2" t="s">
        <v>24</v>
      </c>
      <c r="E13" s="2" t="s">
        <v>24</v>
      </c>
      <c r="F13" s="2" t="s">
        <v>24</v>
      </c>
      <c r="G13" s="3">
        <v>200</v>
      </c>
      <c r="H13" s="5" t="s">
        <v>36</v>
      </c>
      <c r="I13" s="3">
        <f t="shared" si="0"/>
        <v>200</v>
      </c>
      <c r="J13" s="2">
        <f t="shared" si="1"/>
        <v>14</v>
      </c>
      <c r="K13" s="2">
        <v>0</v>
      </c>
      <c r="L13" s="4">
        <f t="shared" si="2"/>
        <v>14</v>
      </c>
      <c r="M13" s="2" t="s">
        <v>16</v>
      </c>
      <c r="N13" s="14">
        <f t="shared" si="3"/>
        <v>2800</v>
      </c>
      <c r="P13" s="1"/>
      <c r="Q13" s="1"/>
    </row>
    <row r="14" spans="1:17" x14ac:dyDescent="0.35">
      <c r="A14" s="13">
        <f t="shared" si="4"/>
        <v>13</v>
      </c>
      <c r="B14" s="2">
        <v>3</v>
      </c>
      <c r="C14" s="2" t="s">
        <v>38</v>
      </c>
      <c r="D14" s="2" t="s">
        <v>24</v>
      </c>
      <c r="E14" s="2" t="s">
        <v>24</v>
      </c>
      <c r="F14" s="2" t="s">
        <v>24</v>
      </c>
      <c r="G14" s="3">
        <v>1000</v>
      </c>
      <c r="H14" s="2" t="s">
        <v>31</v>
      </c>
      <c r="I14" s="3">
        <f t="shared" si="0"/>
        <v>1000</v>
      </c>
      <c r="J14" s="2">
        <f t="shared" si="1"/>
        <v>6</v>
      </c>
      <c r="K14" s="2">
        <v>0</v>
      </c>
      <c r="L14" s="4">
        <f t="shared" si="2"/>
        <v>6</v>
      </c>
      <c r="M14" s="2" t="s">
        <v>28</v>
      </c>
      <c r="N14" s="14">
        <f t="shared" si="3"/>
        <v>6000</v>
      </c>
      <c r="P14" s="1"/>
      <c r="Q14" s="1"/>
    </row>
    <row r="15" spans="1:17" x14ac:dyDescent="0.35">
      <c r="A15" s="13">
        <f t="shared" si="4"/>
        <v>14</v>
      </c>
      <c r="B15" s="2">
        <v>2</v>
      </c>
      <c r="C15" s="2" t="s">
        <v>39</v>
      </c>
      <c r="D15" s="2" t="s">
        <v>24</v>
      </c>
      <c r="E15" s="2" t="s">
        <v>24</v>
      </c>
      <c r="F15" s="2" t="s">
        <v>24</v>
      </c>
      <c r="G15" s="3">
        <v>119.05</v>
      </c>
      <c r="H15" s="2" t="s">
        <v>36</v>
      </c>
      <c r="I15" s="3">
        <f t="shared" si="0"/>
        <v>119.05</v>
      </c>
      <c r="J15" s="2">
        <f t="shared" si="1"/>
        <v>4</v>
      </c>
      <c r="K15" s="2">
        <v>0</v>
      </c>
      <c r="L15" s="4">
        <f t="shared" si="2"/>
        <v>4</v>
      </c>
      <c r="M15" s="2" t="s">
        <v>16</v>
      </c>
      <c r="N15" s="14">
        <f t="shared" si="3"/>
        <v>476.2</v>
      </c>
      <c r="P15" s="1"/>
      <c r="Q15" s="1"/>
    </row>
    <row r="16" spans="1:17" x14ac:dyDescent="0.35">
      <c r="A16" s="13">
        <f t="shared" si="4"/>
        <v>15</v>
      </c>
      <c r="B16" s="2">
        <v>1</v>
      </c>
      <c r="C16" s="2" t="s">
        <v>40</v>
      </c>
      <c r="D16" s="2" t="s">
        <v>24</v>
      </c>
      <c r="E16" s="2" t="s">
        <v>24</v>
      </c>
      <c r="F16" s="2" t="s">
        <v>24</v>
      </c>
      <c r="G16" s="3">
        <v>5000</v>
      </c>
      <c r="H16" s="2" t="s">
        <v>18</v>
      </c>
      <c r="I16" s="3">
        <f t="shared" si="0"/>
        <v>5000</v>
      </c>
      <c r="J16" s="2">
        <f t="shared" si="1"/>
        <v>2</v>
      </c>
      <c r="K16" s="2">
        <v>0</v>
      </c>
      <c r="L16" s="4">
        <f t="shared" si="2"/>
        <v>2</v>
      </c>
      <c r="M16" s="2" t="s">
        <v>19</v>
      </c>
      <c r="N16" s="14">
        <f t="shared" si="3"/>
        <v>10000</v>
      </c>
      <c r="P16" s="1"/>
      <c r="Q16" s="1"/>
    </row>
    <row r="17" spans="1:17" x14ac:dyDescent="0.35">
      <c r="A17" s="13">
        <f t="shared" si="4"/>
        <v>16</v>
      </c>
      <c r="B17" s="2">
        <v>1</v>
      </c>
      <c r="C17" s="2" t="s">
        <v>41</v>
      </c>
      <c r="D17" s="2" t="s">
        <v>24</v>
      </c>
      <c r="E17" s="2" t="s">
        <v>24</v>
      </c>
      <c r="F17" s="2" t="s">
        <v>24</v>
      </c>
      <c r="G17" s="3">
        <v>996.63</v>
      </c>
      <c r="H17" s="2" t="s">
        <v>36</v>
      </c>
      <c r="I17" s="3">
        <f t="shared" si="0"/>
        <v>996.63</v>
      </c>
      <c r="J17" s="2">
        <f t="shared" si="1"/>
        <v>2</v>
      </c>
      <c r="K17" s="2">
        <v>0</v>
      </c>
      <c r="L17" s="4">
        <f t="shared" si="2"/>
        <v>2</v>
      </c>
      <c r="M17" s="2" t="s">
        <v>16</v>
      </c>
      <c r="N17" s="14">
        <f t="shared" si="3"/>
        <v>1993.26</v>
      </c>
      <c r="P17" s="1"/>
      <c r="Q17" s="1"/>
    </row>
    <row r="18" spans="1:17" x14ac:dyDescent="0.35">
      <c r="A18" s="13">
        <f t="shared" si="4"/>
        <v>17</v>
      </c>
      <c r="B18" s="2">
        <v>1</v>
      </c>
      <c r="C18" s="2" t="s">
        <v>42</v>
      </c>
      <c r="D18" s="2" t="s">
        <v>24</v>
      </c>
      <c r="E18" s="2" t="s">
        <v>24</v>
      </c>
      <c r="F18" s="2" t="s">
        <v>24</v>
      </c>
      <c r="G18" s="3">
        <v>484.33</v>
      </c>
      <c r="H18" s="5" t="s">
        <v>36</v>
      </c>
      <c r="I18" s="3">
        <f t="shared" si="0"/>
        <v>484.33</v>
      </c>
      <c r="J18" s="2">
        <f t="shared" si="1"/>
        <v>2</v>
      </c>
      <c r="K18" s="2">
        <v>0</v>
      </c>
      <c r="L18" s="4">
        <f t="shared" si="2"/>
        <v>2</v>
      </c>
      <c r="M18" s="2" t="s">
        <v>16</v>
      </c>
      <c r="N18" s="14">
        <f t="shared" si="3"/>
        <v>968.66</v>
      </c>
      <c r="P18" s="1"/>
      <c r="Q18" s="1"/>
    </row>
    <row r="19" spans="1:17" x14ac:dyDescent="0.35">
      <c r="A19" s="13">
        <f t="shared" si="4"/>
        <v>18</v>
      </c>
      <c r="B19" s="2">
        <v>3</v>
      </c>
      <c r="C19" s="2" t="s">
        <v>43</v>
      </c>
      <c r="D19" s="2" t="s">
        <v>24</v>
      </c>
      <c r="E19" s="2" t="s">
        <v>24</v>
      </c>
      <c r="F19" s="2" t="s">
        <v>24</v>
      </c>
      <c r="G19" s="3">
        <v>476</v>
      </c>
      <c r="H19" s="5" t="s">
        <v>33</v>
      </c>
      <c r="I19" s="3">
        <f t="shared" si="0"/>
        <v>476</v>
      </c>
      <c r="J19" s="2">
        <f t="shared" si="1"/>
        <v>6</v>
      </c>
      <c r="K19" s="2">
        <v>0</v>
      </c>
      <c r="L19" s="4">
        <f t="shared" si="2"/>
        <v>6</v>
      </c>
      <c r="M19" s="2" t="s">
        <v>34</v>
      </c>
      <c r="N19" s="14">
        <f t="shared" si="3"/>
        <v>2856</v>
      </c>
      <c r="P19" s="1"/>
      <c r="Q19" s="1"/>
    </row>
    <row r="20" spans="1:17" x14ac:dyDescent="0.35">
      <c r="A20" s="13">
        <f t="shared" si="4"/>
        <v>19</v>
      </c>
      <c r="B20" s="2">
        <v>2</v>
      </c>
      <c r="C20" s="2" t="s">
        <v>44</v>
      </c>
      <c r="D20" s="2" t="s">
        <v>24</v>
      </c>
      <c r="E20" s="2" t="s">
        <v>24</v>
      </c>
      <c r="F20" s="2" t="s">
        <v>24</v>
      </c>
      <c r="G20" s="3">
        <v>217.18</v>
      </c>
      <c r="H20" s="5" t="s">
        <v>36</v>
      </c>
      <c r="I20" s="3">
        <f t="shared" si="0"/>
        <v>217.18</v>
      </c>
      <c r="J20" s="2">
        <f t="shared" si="1"/>
        <v>4</v>
      </c>
      <c r="K20" s="2">
        <v>0</v>
      </c>
      <c r="L20" s="4">
        <f t="shared" si="2"/>
        <v>4</v>
      </c>
      <c r="M20" s="2" t="s">
        <v>16</v>
      </c>
      <c r="N20" s="14">
        <f t="shared" si="3"/>
        <v>868.72</v>
      </c>
      <c r="P20" s="1"/>
      <c r="Q20" s="1"/>
    </row>
    <row r="21" spans="1:17" x14ac:dyDescent="0.35">
      <c r="A21" s="13">
        <f t="shared" si="4"/>
        <v>20</v>
      </c>
      <c r="B21" s="2">
        <v>2</v>
      </c>
      <c r="C21" s="2" t="s">
        <v>45</v>
      </c>
      <c r="D21" s="2" t="s">
        <v>24</v>
      </c>
      <c r="E21" s="2" t="s">
        <v>24</v>
      </c>
      <c r="F21" s="2" t="s">
        <v>24</v>
      </c>
      <c r="G21" s="3">
        <v>597.38</v>
      </c>
      <c r="H21" s="5" t="s">
        <v>36</v>
      </c>
      <c r="I21" s="3">
        <f t="shared" si="0"/>
        <v>597.38</v>
      </c>
      <c r="J21" s="2">
        <f t="shared" si="1"/>
        <v>4</v>
      </c>
      <c r="K21" s="2">
        <v>0</v>
      </c>
      <c r="L21" s="4">
        <f t="shared" si="2"/>
        <v>4</v>
      </c>
      <c r="M21" s="2" t="s">
        <v>16</v>
      </c>
      <c r="N21" s="14">
        <f t="shared" si="3"/>
        <v>2389.52</v>
      </c>
      <c r="P21" s="1"/>
      <c r="Q21" s="1"/>
    </row>
    <row r="22" spans="1:17" x14ac:dyDescent="0.35">
      <c r="A22" s="13">
        <f t="shared" si="4"/>
        <v>21</v>
      </c>
      <c r="B22" s="2">
        <v>1</v>
      </c>
      <c r="C22" s="2" t="s">
        <v>46</v>
      </c>
      <c r="D22" s="2" t="s">
        <v>24</v>
      </c>
      <c r="E22" s="2" t="s">
        <v>24</v>
      </c>
      <c r="F22" s="2" t="s">
        <v>24</v>
      </c>
      <c r="G22" s="3">
        <v>250</v>
      </c>
      <c r="H22" s="5" t="s">
        <v>15</v>
      </c>
      <c r="I22" s="3">
        <f t="shared" si="0"/>
        <v>250</v>
      </c>
      <c r="J22" s="2">
        <f t="shared" si="1"/>
        <v>2</v>
      </c>
      <c r="K22" s="2">
        <v>0</v>
      </c>
      <c r="L22" s="4">
        <f t="shared" si="2"/>
        <v>2</v>
      </c>
      <c r="M22" s="2" t="s">
        <v>16</v>
      </c>
      <c r="N22" s="14">
        <f t="shared" si="3"/>
        <v>500</v>
      </c>
      <c r="P22" s="1"/>
      <c r="Q22" s="1"/>
    </row>
    <row r="23" spans="1:17" x14ac:dyDescent="0.35">
      <c r="A23" s="13">
        <f t="shared" si="4"/>
        <v>22</v>
      </c>
      <c r="B23" s="2">
        <v>11</v>
      </c>
      <c r="C23" s="2" t="s">
        <v>47</v>
      </c>
      <c r="D23" s="2" t="s">
        <v>24</v>
      </c>
      <c r="E23" s="2" t="s">
        <v>24</v>
      </c>
      <c r="F23" s="2" t="s">
        <v>24</v>
      </c>
      <c r="G23" s="3">
        <v>476</v>
      </c>
      <c r="H23" s="5" t="s">
        <v>36</v>
      </c>
      <c r="I23" s="3">
        <f t="shared" si="0"/>
        <v>476</v>
      </c>
      <c r="J23" s="2">
        <f t="shared" si="1"/>
        <v>22</v>
      </c>
      <c r="K23" s="2">
        <v>0</v>
      </c>
      <c r="L23" s="4">
        <f t="shared" si="2"/>
        <v>22</v>
      </c>
      <c r="M23" s="2" t="s">
        <v>16</v>
      </c>
      <c r="N23" s="14">
        <f t="shared" si="3"/>
        <v>10472</v>
      </c>
      <c r="P23" s="1"/>
      <c r="Q23" s="1"/>
    </row>
    <row r="24" spans="1:17" x14ac:dyDescent="0.35">
      <c r="A24" s="13">
        <f t="shared" si="4"/>
        <v>23</v>
      </c>
      <c r="B24" s="2">
        <v>2</v>
      </c>
      <c r="C24" s="2" t="s">
        <v>48</v>
      </c>
      <c r="D24" s="2" t="s">
        <v>24</v>
      </c>
      <c r="E24" s="2" t="s">
        <v>24</v>
      </c>
      <c r="F24" s="2" t="s">
        <v>24</v>
      </c>
      <c r="G24" s="3">
        <v>238</v>
      </c>
      <c r="H24" s="5" t="s">
        <v>33</v>
      </c>
      <c r="I24" s="3">
        <f t="shared" si="0"/>
        <v>238</v>
      </c>
      <c r="J24" s="2">
        <f t="shared" si="1"/>
        <v>4</v>
      </c>
      <c r="K24" s="2">
        <v>0</v>
      </c>
      <c r="L24" s="4">
        <f t="shared" si="2"/>
        <v>4</v>
      </c>
      <c r="M24" s="2" t="s">
        <v>34</v>
      </c>
      <c r="N24" s="14">
        <f t="shared" si="3"/>
        <v>952</v>
      </c>
      <c r="P24" s="1"/>
      <c r="Q24" s="1"/>
    </row>
    <row r="25" spans="1:17" x14ac:dyDescent="0.35">
      <c r="A25" s="13">
        <f t="shared" si="4"/>
        <v>24</v>
      </c>
      <c r="B25" s="2">
        <v>2</v>
      </c>
      <c r="C25" s="2" t="s">
        <v>49</v>
      </c>
      <c r="D25" s="2" t="s">
        <v>24</v>
      </c>
      <c r="E25" s="2" t="s">
        <v>24</v>
      </c>
      <c r="F25" s="2" t="s">
        <v>24</v>
      </c>
      <c r="G25" s="3">
        <v>238</v>
      </c>
      <c r="H25" s="5" t="s">
        <v>33</v>
      </c>
      <c r="I25" s="3">
        <f t="shared" si="0"/>
        <v>238</v>
      </c>
      <c r="J25" s="2">
        <f t="shared" si="1"/>
        <v>4</v>
      </c>
      <c r="K25" s="2">
        <v>0</v>
      </c>
      <c r="L25" s="4">
        <f t="shared" si="2"/>
        <v>4</v>
      </c>
      <c r="M25" s="2" t="s">
        <v>34</v>
      </c>
      <c r="N25" s="14">
        <f t="shared" si="3"/>
        <v>952</v>
      </c>
      <c r="P25" s="1"/>
      <c r="Q25" s="1"/>
    </row>
    <row r="26" spans="1:17" x14ac:dyDescent="0.35">
      <c r="A26" s="13">
        <f t="shared" si="4"/>
        <v>25</v>
      </c>
      <c r="B26" s="2">
        <v>1</v>
      </c>
      <c r="C26" s="2" t="s">
        <v>50</v>
      </c>
      <c r="D26" s="2" t="s">
        <v>24</v>
      </c>
      <c r="E26" s="2" t="s">
        <v>24</v>
      </c>
      <c r="F26" s="2" t="s">
        <v>24</v>
      </c>
      <c r="G26" s="3">
        <v>2142</v>
      </c>
      <c r="H26" s="5" t="s">
        <v>33</v>
      </c>
      <c r="I26" s="3">
        <f t="shared" si="0"/>
        <v>2142</v>
      </c>
      <c r="J26" s="2">
        <f t="shared" si="1"/>
        <v>2</v>
      </c>
      <c r="K26" s="2">
        <v>0</v>
      </c>
      <c r="L26" s="4">
        <f t="shared" si="2"/>
        <v>2</v>
      </c>
      <c r="M26" s="2" t="s">
        <v>34</v>
      </c>
      <c r="N26" s="14">
        <f t="shared" si="3"/>
        <v>4284</v>
      </c>
      <c r="P26" s="1"/>
      <c r="Q26" s="1"/>
    </row>
    <row r="27" spans="1:17" x14ac:dyDescent="0.35">
      <c r="A27" s="13">
        <f t="shared" si="4"/>
        <v>26</v>
      </c>
      <c r="B27" s="2">
        <v>6</v>
      </c>
      <c r="C27" s="2" t="s">
        <v>51</v>
      </c>
      <c r="D27" s="2" t="s">
        <v>24</v>
      </c>
      <c r="E27" s="2" t="s">
        <v>24</v>
      </c>
      <c r="F27" s="2" t="s">
        <v>24</v>
      </c>
      <c r="G27" s="3">
        <v>1794</v>
      </c>
      <c r="H27" s="5" t="s">
        <v>36</v>
      </c>
      <c r="I27" s="3">
        <f t="shared" si="0"/>
        <v>1794</v>
      </c>
      <c r="J27" s="2">
        <f t="shared" si="1"/>
        <v>12</v>
      </c>
      <c r="K27" s="2">
        <v>0</v>
      </c>
      <c r="L27" s="4">
        <f t="shared" si="2"/>
        <v>12</v>
      </c>
      <c r="M27" s="2" t="s">
        <v>16</v>
      </c>
      <c r="N27" s="14">
        <f t="shared" si="3"/>
        <v>21528</v>
      </c>
      <c r="P27" s="1"/>
      <c r="Q27" s="1"/>
    </row>
    <row r="28" spans="1:17" x14ac:dyDescent="0.35">
      <c r="A28" s="13">
        <f t="shared" si="4"/>
        <v>27</v>
      </c>
      <c r="B28" s="2">
        <v>6</v>
      </c>
      <c r="C28" s="2" t="s">
        <v>52</v>
      </c>
      <c r="D28" s="2" t="s">
        <v>24</v>
      </c>
      <c r="E28" s="2" t="s">
        <v>24</v>
      </c>
      <c r="F28" s="2" t="s">
        <v>24</v>
      </c>
      <c r="G28" s="3">
        <v>595</v>
      </c>
      <c r="H28" s="5" t="s">
        <v>36</v>
      </c>
      <c r="I28" s="3">
        <f t="shared" si="0"/>
        <v>595</v>
      </c>
      <c r="J28" s="2">
        <f t="shared" si="1"/>
        <v>12</v>
      </c>
      <c r="K28" s="2">
        <v>0</v>
      </c>
      <c r="L28" s="4">
        <f t="shared" si="2"/>
        <v>12</v>
      </c>
      <c r="M28" s="2" t="s">
        <v>16</v>
      </c>
      <c r="N28" s="14">
        <f t="shared" si="3"/>
        <v>7140</v>
      </c>
      <c r="P28" s="1"/>
      <c r="Q28" s="1"/>
    </row>
    <row r="29" spans="1:17" x14ac:dyDescent="0.35">
      <c r="A29" s="13">
        <f t="shared" si="4"/>
        <v>28</v>
      </c>
      <c r="B29" s="2">
        <v>1</v>
      </c>
      <c r="C29" s="2" t="s">
        <v>53</v>
      </c>
      <c r="D29" s="2" t="s">
        <v>24</v>
      </c>
      <c r="E29" s="2" t="s">
        <v>24</v>
      </c>
      <c r="F29" s="2" t="s">
        <v>24</v>
      </c>
      <c r="G29" s="3">
        <v>2181</v>
      </c>
      <c r="H29" s="5" t="s">
        <v>36</v>
      </c>
      <c r="I29" s="3">
        <f t="shared" si="0"/>
        <v>2181</v>
      </c>
      <c r="J29" s="2">
        <f t="shared" si="1"/>
        <v>2</v>
      </c>
      <c r="K29" s="2">
        <v>0</v>
      </c>
      <c r="L29" s="4">
        <f t="shared" si="2"/>
        <v>2</v>
      </c>
      <c r="M29" s="2" t="s">
        <v>16</v>
      </c>
      <c r="N29" s="14">
        <f t="shared" si="3"/>
        <v>4362</v>
      </c>
      <c r="P29" s="1"/>
      <c r="Q29" s="1"/>
    </row>
    <row r="30" spans="1:17" x14ac:dyDescent="0.35">
      <c r="A30" s="13">
        <f t="shared" si="4"/>
        <v>29</v>
      </c>
      <c r="B30" s="2">
        <v>2</v>
      </c>
      <c r="C30" s="2" t="s">
        <v>54</v>
      </c>
      <c r="D30" s="2" t="s">
        <v>24</v>
      </c>
      <c r="E30" s="2" t="s">
        <v>24</v>
      </c>
      <c r="F30" s="2" t="s">
        <v>24</v>
      </c>
      <c r="G30" s="3">
        <v>307</v>
      </c>
      <c r="H30" s="5" t="s">
        <v>36</v>
      </c>
      <c r="I30" s="3">
        <f t="shared" si="0"/>
        <v>307</v>
      </c>
      <c r="J30" s="2">
        <f t="shared" si="1"/>
        <v>4</v>
      </c>
      <c r="K30" s="2">
        <v>0</v>
      </c>
      <c r="L30" s="4">
        <f t="shared" si="2"/>
        <v>4</v>
      </c>
      <c r="M30" s="2" t="s">
        <v>16</v>
      </c>
      <c r="N30" s="14">
        <f t="shared" si="3"/>
        <v>1228</v>
      </c>
      <c r="P30" s="1"/>
      <c r="Q30" s="1"/>
    </row>
    <row r="31" spans="1:17" x14ac:dyDescent="0.35">
      <c r="A31" s="13">
        <f t="shared" si="4"/>
        <v>30</v>
      </c>
      <c r="B31" s="2">
        <v>2</v>
      </c>
      <c r="C31" s="2" t="s">
        <v>55</v>
      </c>
      <c r="D31" s="2" t="s">
        <v>24</v>
      </c>
      <c r="E31" s="2" t="s">
        <v>24</v>
      </c>
      <c r="F31" s="2" t="s">
        <v>24</v>
      </c>
      <c r="G31" s="3">
        <v>974</v>
      </c>
      <c r="H31" s="5" t="s">
        <v>36</v>
      </c>
      <c r="I31" s="3">
        <f t="shared" si="0"/>
        <v>974</v>
      </c>
      <c r="J31" s="2">
        <f t="shared" si="1"/>
        <v>4</v>
      </c>
      <c r="K31" s="2">
        <v>0</v>
      </c>
      <c r="L31" s="4">
        <f t="shared" si="2"/>
        <v>4</v>
      </c>
      <c r="M31" s="2" t="s">
        <v>16</v>
      </c>
      <c r="N31" s="14">
        <f t="shared" si="3"/>
        <v>3896</v>
      </c>
      <c r="P31" s="1"/>
      <c r="Q31" s="1"/>
    </row>
    <row r="32" spans="1:17" x14ac:dyDescent="0.35">
      <c r="A32" s="13">
        <f t="shared" si="4"/>
        <v>31</v>
      </c>
      <c r="B32" s="2">
        <v>3</v>
      </c>
      <c r="C32" s="2" t="s">
        <v>56</v>
      </c>
      <c r="D32" s="2" t="s">
        <v>24</v>
      </c>
      <c r="E32" s="2" t="s">
        <v>24</v>
      </c>
      <c r="F32" s="2" t="s">
        <v>24</v>
      </c>
      <c r="G32" s="3">
        <v>307</v>
      </c>
      <c r="H32" s="5" t="s">
        <v>36</v>
      </c>
      <c r="I32" s="3">
        <f t="shared" si="0"/>
        <v>307</v>
      </c>
      <c r="J32" s="2">
        <f t="shared" si="1"/>
        <v>6</v>
      </c>
      <c r="K32" s="2">
        <v>0</v>
      </c>
      <c r="L32" s="4">
        <f t="shared" si="2"/>
        <v>6</v>
      </c>
      <c r="M32" s="2" t="s">
        <v>16</v>
      </c>
      <c r="N32" s="14">
        <f t="shared" si="3"/>
        <v>1842</v>
      </c>
      <c r="P32" s="1"/>
      <c r="Q32" s="1"/>
    </row>
    <row r="33" spans="1:17" x14ac:dyDescent="0.35">
      <c r="A33" s="13">
        <f t="shared" si="4"/>
        <v>32</v>
      </c>
      <c r="B33" s="2">
        <v>6</v>
      </c>
      <c r="C33" s="2" t="s">
        <v>57</v>
      </c>
      <c r="D33" s="2" t="s">
        <v>24</v>
      </c>
      <c r="E33" s="2" t="s">
        <v>24</v>
      </c>
      <c r="F33" s="2" t="s">
        <v>24</v>
      </c>
      <c r="G33" s="3">
        <v>221</v>
      </c>
      <c r="H33" s="5" t="s">
        <v>36</v>
      </c>
      <c r="I33" s="3">
        <f t="shared" si="0"/>
        <v>221</v>
      </c>
      <c r="J33" s="2">
        <f t="shared" si="1"/>
        <v>12</v>
      </c>
      <c r="K33" s="2">
        <v>0</v>
      </c>
      <c r="L33" s="4">
        <f t="shared" si="2"/>
        <v>12</v>
      </c>
      <c r="M33" s="2" t="s">
        <v>16</v>
      </c>
      <c r="N33" s="14">
        <f t="shared" si="3"/>
        <v>2652</v>
      </c>
      <c r="P33" s="1"/>
      <c r="Q33" s="1"/>
    </row>
    <row r="34" spans="1:17" x14ac:dyDescent="0.35">
      <c r="A34" s="13">
        <f t="shared" si="4"/>
        <v>33</v>
      </c>
      <c r="B34" s="2">
        <v>2</v>
      </c>
      <c r="C34" s="2" t="s">
        <v>58</v>
      </c>
      <c r="D34" s="2" t="s">
        <v>24</v>
      </c>
      <c r="E34" s="2" t="s">
        <v>24</v>
      </c>
      <c r="F34" s="2" t="s">
        <v>24</v>
      </c>
      <c r="G34" s="3">
        <v>238</v>
      </c>
      <c r="H34" s="5" t="s">
        <v>33</v>
      </c>
      <c r="I34" s="3">
        <f t="shared" si="0"/>
        <v>238</v>
      </c>
      <c r="J34" s="2">
        <f t="shared" si="1"/>
        <v>4</v>
      </c>
      <c r="K34" s="2">
        <v>0</v>
      </c>
      <c r="L34" s="4">
        <f t="shared" si="2"/>
        <v>4</v>
      </c>
      <c r="M34" s="2" t="s">
        <v>34</v>
      </c>
      <c r="N34" s="14">
        <f t="shared" si="3"/>
        <v>952</v>
      </c>
      <c r="P34" s="1"/>
      <c r="Q34" s="1"/>
    </row>
    <row r="35" spans="1:17" x14ac:dyDescent="0.35">
      <c r="A35" s="13">
        <f t="shared" si="4"/>
        <v>34</v>
      </c>
      <c r="B35" s="2">
        <v>3</v>
      </c>
      <c r="C35" s="2" t="s">
        <v>59</v>
      </c>
      <c r="D35" s="2" t="s">
        <v>24</v>
      </c>
      <c r="E35" s="2" t="s">
        <v>24</v>
      </c>
      <c r="F35" s="2" t="s">
        <v>24</v>
      </c>
      <c r="G35" s="3">
        <v>7212</v>
      </c>
      <c r="H35" s="5" t="s">
        <v>21</v>
      </c>
      <c r="I35" s="3">
        <f t="shared" si="0"/>
        <v>7212</v>
      </c>
      <c r="J35" s="2">
        <f t="shared" si="1"/>
        <v>6</v>
      </c>
      <c r="K35" s="2">
        <v>6</v>
      </c>
      <c r="L35" s="4">
        <f t="shared" si="2"/>
        <v>0</v>
      </c>
      <c r="M35" s="2" t="s">
        <v>19</v>
      </c>
      <c r="N35" s="14">
        <f t="shared" si="3"/>
        <v>43272</v>
      </c>
      <c r="P35" s="1"/>
      <c r="Q35" s="1"/>
    </row>
    <row r="36" spans="1:17" x14ac:dyDescent="0.35">
      <c r="A36" s="13">
        <f t="shared" si="4"/>
        <v>35</v>
      </c>
      <c r="B36" s="2">
        <v>2</v>
      </c>
      <c r="C36" s="2" t="s">
        <v>60</v>
      </c>
      <c r="D36" s="2" t="s">
        <v>24</v>
      </c>
      <c r="E36" s="2" t="s">
        <v>24</v>
      </c>
      <c r="F36" s="2" t="s">
        <v>24</v>
      </c>
      <c r="G36" s="3">
        <v>174.93</v>
      </c>
      <c r="H36" s="5" t="s">
        <v>36</v>
      </c>
      <c r="I36" s="3">
        <f t="shared" si="0"/>
        <v>174.93</v>
      </c>
      <c r="J36" s="2">
        <f t="shared" si="1"/>
        <v>4</v>
      </c>
      <c r="K36" s="2">
        <v>0</v>
      </c>
      <c r="L36" s="4">
        <f t="shared" si="2"/>
        <v>4</v>
      </c>
      <c r="M36" s="2" t="s">
        <v>16</v>
      </c>
      <c r="N36" s="14">
        <f t="shared" si="3"/>
        <v>699.72</v>
      </c>
      <c r="P36" s="1"/>
      <c r="Q36" s="1"/>
    </row>
    <row r="37" spans="1:17" x14ac:dyDescent="0.35">
      <c r="A37" s="13">
        <f t="shared" si="4"/>
        <v>36</v>
      </c>
      <c r="B37" s="2">
        <v>1</v>
      </c>
      <c r="C37" s="2" t="s">
        <v>61</v>
      </c>
      <c r="D37" s="2" t="s">
        <v>24</v>
      </c>
      <c r="E37" s="2" t="s">
        <v>24</v>
      </c>
      <c r="F37" s="2" t="s">
        <v>24</v>
      </c>
      <c r="G37" s="3">
        <v>290.36</v>
      </c>
      <c r="H37" s="5" t="s">
        <v>36</v>
      </c>
      <c r="I37" s="3">
        <f t="shared" si="0"/>
        <v>290.36</v>
      </c>
      <c r="J37" s="2">
        <f t="shared" si="1"/>
        <v>2</v>
      </c>
      <c r="K37" s="2">
        <v>0</v>
      </c>
      <c r="L37" s="4">
        <f t="shared" si="2"/>
        <v>2</v>
      </c>
      <c r="M37" s="2" t="s">
        <v>16</v>
      </c>
      <c r="N37" s="14">
        <f t="shared" si="3"/>
        <v>580.72</v>
      </c>
      <c r="P37" s="1"/>
      <c r="Q37" s="1"/>
    </row>
    <row r="38" spans="1:17" x14ac:dyDescent="0.35">
      <c r="A38" s="13">
        <f t="shared" si="4"/>
        <v>37</v>
      </c>
      <c r="B38" s="2">
        <v>1</v>
      </c>
      <c r="C38" s="2" t="s">
        <v>62</v>
      </c>
      <c r="D38" s="2" t="s">
        <v>24</v>
      </c>
      <c r="E38" s="2" t="s">
        <v>24</v>
      </c>
      <c r="F38" s="2" t="s">
        <v>24</v>
      </c>
      <c r="G38" s="3">
        <v>290</v>
      </c>
      <c r="H38" s="5" t="s">
        <v>36</v>
      </c>
      <c r="I38" s="3">
        <f t="shared" si="0"/>
        <v>290</v>
      </c>
      <c r="J38" s="2">
        <f t="shared" si="1"/>
        <v>2</v>
      </c>
      <c r="K38" s="2">
        <v>0</v>
      </c>
      <c r="L38" s="4">
        <f t="shared" si="2"/>
        <v>2</v>
      </c>
      <c r="M38" s="2" t="s">
        <v>16</v>
      </c>
      <c r="N38" s="14">
        <f t="shared" si="3"/>
        <v>580</v>
      </c>
      <c r="P38" s="1"/>
      <c r="Q38" s="1"/>
    </row>
    <row r="39" spans="1:17" x14ac:dyDescent="0.35">
      <c r="A39" s="13">
        <f t="shared" si="4"/>
        <v>38</v>
      </c>
      <c r="B39" s="2">
        <v>1</v>
      </c>
      <c r="C39" s="2" t="s">
        <v>63</v>
      </c>
      <c r="D39" s="2" t="s">
        <v>24</v>
      </c>
      <c r="E39" s="2" t="s">
        <v>24</v>
      </c>
      <c r="F39" s="2" t="s">
        <v>24</v>
      </c>
      <c r="G39" s="3">
        <v>290</v>
      </c>
      <c r="H39" s="5" t="s">
        <v>36</v>
      </c>
      <c r="I39" s="3">
        <f t="shared" si="0"/>
        <v>290</v>
      </c>
      <c r="J39" s="2">
        <f t="shared" si="1"/>
        <v>2</v>
      </c>
      <c r="K39" s="2">
        <v>0</v>
      </c>
      <c r="L39" s="4">
        <f t="shared" si="2"/>
        <v>2</v>
      </c>
      <c r="M39" s="2" t="s">
        <v>16</v>
      </c>
      <c r="N39" s="14">
        <f t="shared" si="3"/>
        <v>580</v>
      </c>
      <c r="P39" s="1"/>
      <c r="Q39" s="1"/>
    </row>
    <row r="40" spans="1:17" x14ac:dyDescent="0.35">
      <c r="A40" s="13">
        <f t="shared" si="4"/>
        <v>39</v>
      </c>
      <c r="B40" s="2">
        <v>1</v>
      </c>
      <c r="C40" s="2" t="s">
        <v>64</v>
      </c>
      <c r="D40" s="2" t="s">
        <v>24</v>
      </c>
      <c r="E40" s="2" t="s">
        <v>24</v>
      </c>
      <c r="F40" s="2" t="s">
        <v>24</v>
      </c>
      <c r="G40" s="3">
        <v>290</v>
      </c>
      <c r="H40" s="5" t="s">
        <v>36</v>
      </c>
      <c r="I40" s="3">
        <f t="shared" si="0"/>
        <v>290</v>
      </c>
      <c r="J40" s="2">
        <f t="shared" si="1"/>
        <v>2</v>
      </c>
      <c r="K40" s="2">
        <v>0</v>
      </c>
      <c r="L40" s="4">
        <f t="shared" si="2"/>
        <v>2</v>
      </c>
      <c r="M40" s="2" t="s">
        <v>16</v>
      </c>
      <c r="N40" s="14">
        <f t="shared" si="3"/>
        <v>580</v>
      </c>
      <c r="P40" s="1"/>
      <c r="Q40" s="1"/>
    </row>
    <row r="41" spans="1:17" x14ac:dyDescent="0.35">
      <c r="A41" s="13">
        <f t="shared" si="4"/>
        <v>40</v>
      </c>
      <c r="B41" s="2">
        <v>10</v>
      </c>
      <c r="C41" s="2" t="s">
        <v>65</v>
      </c>
      <c r="D41" s="2" t="s">
        <v>24</v>
      </c>
      <c r="E41" s="2" t="s">
        <v>24</v>
      </c>
      <c r="F41" s="2" t="s">
        <v>24</v>
      </c>
      <c r="G41" s="3">
        <v>48</v>
      </c>
      <c r="H41" s="5" t="s">
        <v>33</v>
      </c>
      <c r="I41" s="3">
        <f t="shared" si="0"/>
        <v>48</v>
      </c>
      <c r="J41" s="2">
        <f t="shared" si="1"/>
        <v>20</v>
      </c>
      <c r="K41" s="2">
        <v>0</v>
      </c>
      <c r="L41" s="4">
        <f t="shared" si="2"/>
        <v>20</v>
      </c>
      <c r="M41" s="2" t="s">
        <v>34</v>
      </c>
      <c r="N41" s="14">
        <f t="shared" si="3"/>
        <v>960</v>
      </c>
      <c r="P41" s="1"/>
      <c r="Q41" s="1"/>
    </row>
    <row r="42" spans="1:17" x14ac:dyDescent="0.35">
      <c r="A42" s="13">
        <f t="shared" si="4"/>
        <v>41</v>
      </c>
      <c r="B42" s="2">
        <v>1</v>
      </c>
      <c r="C42" s="2" t="s">
        <v>66</v>
      </c>
      <c r="D42" s="2" t="s">
        <v>24</v>
      </c>
      <c r="E42" s="2" t="s">
        <v>24</v>
      </c>
      <c r="F42" s="2" t="s">
        <v>24</v>
      </c>
      <c r="G42" s="3">
        <v>119</v>
      </c>
      <c r="H42" s="5" t="s">
        <v>36</v>
      </c>
      <c r="I42" s="3">
        <f t="shared" si="0"/>
        <v>119</v>
      </c>
      <c r="J42" s="2">
        <f t="shared" si="1"/>
        <v>2</v>
      </c>
      <c r="K42" s="2">
        <v>0</v>
      </c>
      <c r="L42" s="4">
        <f t="shared" si="2"/>
        <v>2</v>
      </c>
      <c r="M42" s="2" t="s">
        <v>16</v>
      </c>
      <c r="N42" s="14">
        <f t="shared" si="3"/>
        <v>238</v>
      </c>
    </row>
    <row r="43" spans="1:17" x14ac:dyDescent="0.35">
      <c r="A43" s="13">
        <f t="shared" si="4"/>
        <v>42</v>
      </c>
      <c r="B43" s="2">
        <v>1</v>
      </c>
      <c r="C43" s="2" t="s">
        <v>67</v>
      </c>
      <c r="D43" s="2" t="s">
        <v>24</v>
      </c>
      <c r="E43" s="2" t="s">
        <v>24</v>
      </c>
      <c r="F43" s="2" t="s">
        <v>24</v>
      </c>
      <c r="G43" s="3">
        <v>312.97000000000003</v>
      </c>
      <c r="H43" s="5" t="s">
        <v>36</v>
      </c>
      <c r="I43" s="3">
        <f t="shared" si="0"/>
        <v>312.97000000000003</v>
      </c>
      <c r="J43" s="2">
        <f t="shared" si="1"/>
        <v>2</v>
      </c>
      <c r="K43" s="2">
        <v>0</v>
      </c>
      <c r="L43" s="4">
        <f t="shared" si="2"/>
        <v>2</v>
      </c>
      <c r="M43" s="2" t="s">
        <v>16</v>
      </c>
      <c r="N43" s="14">
        <f t="shared" si="3"/>
        <v>625.94000000000005</v>
      </c>
    </row>
    <row r="44" spans="1:17" x14ac:dyDescent="0.35">
      <c r="A44" s="13">
        <f t="shared" si="4"/>
        <v>43</v>
      </c>
      <c r="B44" s="2">
        <v>1</v>
      </c>
      <c r="C44" s="2" t="s">
        <v>68</v>
      </c>
      <c r="D44" s="2" t="s">
        <v>24</v>
      </c>
      <c r="E44" s="2" t="s">
        <v>24</v>
      </c>
      <c r="F44" s="2" t="s">
        <v>24</v>
      </c>
      <c r="G44" s="3">
        <v>341.23</v>
      </c>
      <c r="H44" s="5" t="s">
        <v>36</v>
      </c>
      <c r="I44" s="3">
        <f t="shared" si="0"/>
        <v>341.23</v>
      </c>
      <c r="J44" s="2">
        <f t="shared" si="1"/>
        <v>2</v>
      </c>
      <c r="K44" s="2">
        <v>0</v>
      </c>
      <c r="L44" s="4">
        <f t="shared" si="2"/>
        <v>2</v>
      </c>
      <c r="M44" s="2" t="s">
        <v>16</v>
      </c>
      <c r="N44" s="14">
        <f t="shared" si="3"/>
        <v>682.46</v>
      </c>
    </row>
    <row r="45" spans="1:17" x14ac:dyDescent="0.35">
      <c r="A45" s="13">
        <f t="shared" si="4"/>
        <v>44</v>
      </c>
      <c r="B45" s="2">
        <v>1</v>
      </c>
      <c r="C45" s="2" t="s">
        <v>69</v>
      </c>
      <c r="D45" s="2" t="s">
        <v>24</v>
      </c>
      <c r="E45" s="2" t="s">
        <v>24</v>
      </c>
      <c r="F45" s="2" t="s">
        <v>24</v>
      </c>
      <c r="G45" s="3">
        <v>2142</v>
      </c>
      <c r="H45" s="5" t="s">
        <v>33</v>
      </c>
      <c r="I45" s="3">
        <f t="shared" si="0"/>
        <v>2142</v>
      </c>
      <c r="J45" s="2">
        <f t="shared" si="1"/>
        <v>2</v>
      </c>
      <c r="K45" s="2">
        <v>0</v>
      </c>
      <c r="L45" s="4">
        <f t="shared" si="2"/>
        <v>2</v>
      </c>
      <c r="M45" s="2" t="s">
        <v>34</v>
      </c>
      <c r="N45" s="14">
        <f t="shared" si="3"/>
        <v>4284</v>
      </c>
    </row>
    <row r="46" spans="1:17" x14ac:dyDescent="0.35">
      <c r="A46" s="13">
        <f t="shared" si="4"/>
        <v>45</v>
      </c>
      <c r="B46" s="2">
        <v>1</v>
      </c>
      <c r="C46" s="2" t="s">
        <v>70</v>
      </c>
      <c r="D46" s="2" t="s">
        <v>24</v>
      </c>
      <c r="E46" s="2" t="s">
        <v>24</v>
      </c>
      <c r="F46" s="2" t="s">
        <v>24</v>
      </c>
      <c r="G46" s="3">
        <v>3332</v>
      </c>
      <c r="H46" s="5" t="s">
        <v>33</v>
      </c>
      <c r="I46" s="3">
        <f t="shared" si="0"/>
        <v>3332</v>
      </c>
      <c r="J46" s="2">
        <f t="shared" si="1"/>
        <v>2</v>
      </c>
      <c r="K46" s="2">
        <v>0</v>
      </c>
      <c r="L46" s="4">
        <f t="shared" si="2"/>
        <v>2</v>
      </c>
      <c r="M46" s="2" t="s">
        <v>34</v>
      </c>
      <c r="N46" s="14">
        <f t="shared" si="3"/>
        <v>6664</v>
      </c>
    </row>
    <row r="47" spans="1:17" x14ac:dyDescent="0.35">
      <c r="A47" s="13">
        <f t="shared" si="4"/>
        <v>46</v>
      </c>
      <c r="B47" s="2">
        <v>1</v>
      </c>
      <c r="C47" s="2" t="s">
        <v>71</v>
      </c>
      <c r="D47" s="2" t="s">
        <v>24</v>
      </c>
      <c r="E47" s="2" t="s">
        <v>24</v>
      </c>
      <c r="F47" s="2" t="s">
        <v>24</v>
      </c>
      <c r="G47" s="3">
        <v>3451</v>
      </c>
      <c r="H47" s="5" t="s">
        <v>33</v>
      </c>
      <c r="I47" s="3">
        <f t="shared" si="0"/>
        <v>3451</v>
      </c>
      <c r="J47" s="2">
        <f t="shared" si="1"/>
        <v>2</v>
      </c>
      <c r="K47" s="2">
        <v>0</v>
      </c>
      <c r="L47" s="4">
        <f t="shared" si="2"/>
        <v>2</v>
      </c>
      <c r="M47" s="2" t="s">
        <v>34</v>
      </c>
      <c r="N47" s="14">
        <f t="shared" si="3"/>
        <v>6902</v>
      </c>
    </row>
    <row r="48" spans="1:17" x14ac:dyDescent="0.35">
      <c r="A48" s="18">
        <f>A47+1</f>
        <v>47</v>
      </c>
      <c r="B48" s="19">
        <v>1</v>
      </c>
      <c r="C48" s="19" t="s">
        <v>72</v>
      </c>
      <c r="D48" s="19" t="s">
        <v>24</v>
      </c>
      <c r="E48" s="19" t="s">
        <v>24</v>
      </c>
      <c r="F48" s="19" t="s">
        <v>24</v>
      </c>
      <c r="G48" s="20">
        <v>47600</v>
      </c>
      <c r="H48" s="21" t="s">
        <v>33</v>
      </c>
      <c r="I48" s="20">
        <f t="shared" si="0"/>
        <v>47600</v>
      </c>
      <c r="J48" s="19">
        <f t="shared" si="1"/>
        <v>2</v>
      </c>
      <c r="K48" s="19">
        <v>0</v>
      </c>
      <c r="L48" s="19">
        <f t="shared" si="2"/>
        <v>2</v>
      </c>
      <c r="M48" s="19" t="s">
        <v>34</v>
      </c>
      <c r="N48" s="22">
        <f t="shared" si="3"/>
        <v>95200</v>
      </c>
    </row>
    <row r="49" spans="1:14" x14ac:dyDescent="0.35">
      <c r="A49" s="13">
        <f>A48+1</f>
        <v>48</v>
      </c>
      <c r="B49" s="4">
        <v>1</v>
      </c>
      <c r="C49" s="4" t="s">
        <v>78</v>
      </c>
      <c r="D49" s="19" t="s">
        <v>24</v>
      </c>
      <c r="E49" s="19" t="s">
        <v>24</v>
      </c>
      <c r="F49" s="19" t="s">
        <v>24</v>
      </c>
      <c r="G49" s="20">
        <v>19180</v>
      </c>
      <c r="H49" s="5" t="s">
        <v>15</v>
      </c>
      <c r="I49" s="3">
        <f>G49</f>
        <v>19180</v>
      </c>
      <c r="J49" s="4">
        <v>1</v>
      </c>
      <c r="K49" s="4">
        <v>0</v>
      </c>
      <c r="L49" s="19">
        <f t="shared" si="2"/>
        <v>1</v>
      </c>
      <c r="M49" s="4" t="s">
        <v>75</v>
      </c>
      <c r="N49" s="14">
        <f>I49*J49</f>
        <v>19180</v>
      </c>
    </row>
    <row r="50" spans="1:14" x14ac:dyDescent="0.35">
      <c r="A50" s="18" t="s">
        <v>13</v>
      </c>
      <c r="B50" s="19"/>
      <c r="C50" s="19"/>
      <c r="D50" s="19"/>
      <c r="E50" s="19"/>
      <c r="F50" s="19"/>
      <c r="G50" s="34"/>
      <c r="H50" s="21"/>
      <c r="I50" s="34"/>
      <c r="J50" s="19"/>
      <c r="K50" s="19"/>
      <c r="L50" s="19"/>
      <c r="M50" s="19"/>
      <c r="N50" s="35">
        <f>SUBTOTAL(109,Tabla1[Total])</f>
        <v>724540.41999999981</v>
      </c>
    </row>
    <row r="51" spans="1:14" x14ac:dyDescent="0.35">
      <c r="J51" s="9"/>
      <c r="K51" s="9"/>
      <c r="L51" s="9"/>
      <c r="M51" t="s">
        <v>73</v>
      </c>
      <c r="N51" s="10">
        <f>Tabla1[[#Totals],[Total]]/7</f>
        <v>103505.77428571426</v>
      </c>
    </row>
    <row r="54" spans="1:14" x14ac:dyDescent="0.35">
      <c r="G54" s="33" t="s">
        <v>74</v>
      </c>
      <c r="H54" s="33"/>
      <c r="I54" s="11" t="s">
        <v>73</v>
      </c>
    </row>
    <row r="55" spans="1:14" x14ac:dyDescent="0.35">
      <c r="G55" s="2" t="s">
        <v>22</v>
      </c>
      <c r="H55" s="2"/>
      <c r="I55" s="12">
        <f>$N$51</f>
        <v>103505.77428571426</v>
      </c>
    </row>
    <row r="56" spans="1:14" x14ac:dyDescent="0.35">
      <c r="G56" s="2" t="s">
        <v>16</v>
      </c>
      <c r="H56" s="2"/>
      <c r="I56" s="12">
        <f t="shared" ref="I56:I61" si="5">$N$51</f>
        <v>103505.77428571426</v>
      </c>
    </row>
    <row r="57" spans="1:14" x14ac:dyDescent="0.35">
      <c r="G57" s="2" t="s">
        <v>19</v>
      </c>
      <c r="H57" s="2"/>
      <c r="I57" s="12">
        <f t="shared" si="5"/>
        <v>103505.77428571426</v>
      </c>
    </row>
    <row r="58" spans="1:14" x14ac:dyDescent="0.35">
      <c r="G58" s="2" t="s">
        <v>75</v>
      </c>
      <c r="H58" s="13"/>
      <c r="I58" s="12">
        <f t="shared" si="5"/>
        <v>103505.77428571426</v>
      </c>
    </row>
    <row r="59" spans="1:14" x14ac:dyDescent="0.35">
      <c r="G59" s="2" t="s">
        <v>76</v>
      </c>
      <c r="H59" s="2"/>
      <c r="I59" s="12">
        <f t="shared" si="5"/>
        <v>103505.77428571426</v>
      </c>
    </row>
    <row r="60" spans="1:14" x14ac:dyDescent="0.35">
      <c r="G60" s="2" t="s">
        <v>34</v>
      </c>
      <c r="H60" s="2"/>
      <c r="I60" s="12">
        <f t="shared" si="5"/>
        <v>103505.77428571426</v>
      </c>
    </row>
    <row r="61" spans="1:14" x14ac:dyDescent="0.35">
      <c r="G61" s="2" t="s">
        <v>77</v>
      </c>
      <c r="H61" s="2"/>
      <c r="I61" s="12">
        <f t="shared" si="5"/>
        <v>103505.77428571426</v>
      </c>
    </row>
  </sheetData>
  <mergeCells count="1">
    <mergeCell ref="G54:H54"/>
  </mergeCells>
  <conditionalFormatting sqref="L2:L36">
    <cfRule type="colorScale" priority="2">
      <colorScale>
        <cfvo type="num" val="0"/>
        <cfvo type="formula" val="$J$2"/>
        <color rgb="FF92D050"/>
        <color rgb="FFFF7D90"/>
      </colorScale>
    </cfRule>
    <cfRule type="colorScale" priority="3">
      <colorScale>
        <cfvo type="num" val="0"/>
        <cfvo type="formula" val="$J$2"/>
        <color rgb="FFFF7D9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9" priority="5" operator="equal">
      <formula>$J$2</formula>
    </cfRule>
    <cfRule type="cellIs" dxfId="68" priority="6" operator="equal">
      <formula>$J$2</formula>
    </cfRule>
  </conditionalFormatting>
  <conditionalFormatting sqref="L47">
    <cfRule type="colorScale" priority="7">
      <colorScale>
        <cfvo type="num" val="0"/>
        <cfvo type="formula" val="$J$2"/>
        <color rgb="FF92D050"/>
        <color rgb="FFFF7D90"/>
      </colorScale>
    </cfRule>
    <cfRule type="colorScale" priority="8">
      <colorScale>
        <cfvo type="num" val="0"/>
        <cfvo type="formula" val="$J$2"/>
        <color rgb="FFFF7D90"/>
        <color rgb="FF00B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7" priority="10" operator="equal">
      <formula>$J$2</formula>
    </cfRule>
    <cfRule type="cellIs" dxfId="66" priority="11" operator="equal">
      <formula>$J$2</formula>
    </cfRule>
  </conditionalFormatting>
  <conditionalFormatting sqref="L37">
    <cfRule type="colorScale" priority="12">
      <colorScale>
        <cfvo type="num" val="0"/>
        <cfvo type="formula" val="$J$2"/>
        <color rgb="FF92D050"/>
        <color rgb="FFFF7D90"/>
      </colorScale>
    </cfRule>
    <cfRule type="colorScale" priority="13">
      <colorScale>
        <cfvo type="num" val="0"/>
        <cfvo type="formula" val="$J$2"/>
        <color rgb="FFFF7D90"/>
        <color rgb="FF00B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15" operator="equal">
      <formula>$J$2</formula>
    </cfRule>
    <cfRule type="cellIs" dxfId="64" priority="16" operator="equal">
      <formula>$J$2</formula>
    </cfRule>
  </conditionalFormatting>
  <conditionalFormatting sqref="L38">
    <cfRule type="colorScale" priority="17">
      <colorScale>
        <cfvo type="num" val="0"/>
        <cfvo type="formula" val="$J$2"/>
        <color rgb="FF92D050"/>
        <color rgb="FFFF7D90"/>
      </colorScale>
    </cfRule>
    <cfRule type="colorScale" priority="18">
      <colorScale>
        <cfvo type="num" val="0"/>
        <cfvo type="formula" val="$J$2"/>
        <color rgb="FFFF7D90"/>
        <color rgb="FF00B05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3" priority="20" operator="equal">
      <formula>$J$2</formula>
    </cfRule>
    <cfRule type="cellIs" dxfId="62" priority="21" operator="equal">
      <formula>$J$2</formula>
    </cfRule>
  </conditionalFormatting>
  <conditionalFormatting sqref="L39">
    <cfRule type="colorScale" priority="22">
      <colorScale>
        <cfvo type="num" val="0"/>
        <cfvo type="formula" val="$J$2"/>
        <color rgb="FF92D050"/>
        <color rgb="FFFF7D90"/>
      </colorScale>
    </cfRule>
    <cfRule type="colorScale" priority="23">
      <colorScale>
        <cfvo type="num" val="0"/>
        <cfvo type="formula" val="$J$2"/>
        <color rgb="FFFF7D90"/>
        <color rgb="FF00B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1" priority="25" operator="equal">
      <formula>$J$2</formula>
    </cfRule>
    <cfRule type="cellIs" dxfId="60" priority="26" operator="equal">
      <formula>$J$2</formula>
    </cfRule>
  </conditionalFormatting>
  <conditionalFormatting sqref="L40">
    <cfRule type="colorScale" priority="27">
      <colorScale>
        <cfvo type="num" val="0"/>
        <cfvo type="formula" val="$J$2"/>
        <color rgb="FF92D050"/>
        <color rgb="FFFF7D90"/>
      </colorScale>
    </cfRule>
    <cfRule type="colorScale" priority="28">
      <colorScale>
        <cfvo type="num" val="0"/>
        <cfvo type="formula" val="$J$2"/>
        <color rgb="FFFF7D90"/>
        <color rgb="FF00B050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30" operator="equal">
      <formula>$J$2</formula>
    </cfRule>
    <cfRule type="cellIs" dxfId="58" priority="31" operator="equal">
      <formula>$J$2</formula>
    </cfRule>
  </conditionalFormatting>
  <conditionalFormatting sqref="L41">
    <cfRule type="colorScale" priority="32">
      <colorScale>
        <cfvo type="num" val="0"/>
        <cfvo type="formula" val="$J$2"/>
        <color rgb="FF92D050"/>
        <color rgb="FFFF7D90"/>
      </colorScale>
    </cfRule>
    <cfRule type="colorScale" priority="33">
      <colorScale>
        <cfvo type="num" val="0"/>
        <cfvo type="formula" val="$J$2"/>
        <color rgb="FFFF7D90"/>
        <color rgb="FF00B050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7" priority="35" operator="equal">
      <formula>$J$2</formula>
    </cfRule>
    <cfRule type="cellIs" dxfId="56" priority="36" operator="equal">
      <formula>$J$2</formula>
    </cfRule>
  </conditionalFormatting>
  <conditionalFormatting sqref="L42">
    <cfRule type="colorScale" priority="37">
      <colorScale>
        <cfvo type="num" val="0"/>
        <cfvo type="formula" val="$J$2"/>
        <color rgb="FF92D050"/>
        <color rgb="FFFF7D90"/>
      </colorScale>
    </cfRule>
    <cfRule type="colorScale" priority="38">
      <colorScale>
        <cfvo type="num" val="0"/>
        <cfvo type="formula" val="$J$2"/>
        <color rgb="FFFF7D90"/>
        <color rgb="FF00B050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5" priority="40" operator="equal">
      <formula>$J$2</formula>
    </cfRule>
    <cfRule type="cellIs" dxfId="54" priority="41" operator="equal">
      <formula>$J$2</formula>
    </cfRule>
  </conditionalFormatting>
  <conditionalFormatting sqref="L43">
    <cfRule type="colorScale" priority="42">
      <colorScale>
        <cfvo type="num" val="0"/>
        <cfvo type="formula" val="$J$2"/>
        <color rgb="FF92D050"/>
        <color rgb="FFFF7D90"/>
      </colorScale>
    </cfRule>
    <cfRule type="colorScale" priority="43">
      <colorScale>
        <cfvo type="num" val="0"/>
        <cfvo type="formula" val="$J$2"/>
        <color rgb="FFFF7D90"/>
        <color rgb="FF00B050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45" operator="equal">
      <formula>$J$2</formula>
    </cfRule>
    <cfRule type="cellIs" dxfId="52" priority="46" operator="equal">
      <formula>$J$2</formula>
    </cfRule>
  </conditionalFormatting>
  <conditionalFormatting sqref="L44">
    <cfRule type="colorScale" priority="47">
      <colorScale>
        <cfvo type="num" val="0"/>
        <cfvo type="formula" val="$J$2"/>
        <color rgb="FF92D050"/>
        <color rgb="FFFF7D90"/>
      </colorScale>
    </cfRule>
    <cfRule type="colorScale" priority="48">
      <colorScale>
        <cfvo type="num" val="0"/>
        <cfvo type="formula" val="$J$2"/>
        <color rgb="FFFF7D90"/>
        <color rgb="FF00B050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" priority="50" operator="equal">
      <formula>$J$2</formula>
    </cfRule>
    <cfRule type="cellIs" dxfId="50" priority="51" operator="equal">
      <formula>$J$2</formula>
    </cfRule>
  </conditionalFormatting>
  <conditionalFormatting sqref="L45">
    <cfRule type="colorScale" priority="52">
      <colorScale>
        <cfvo type="num" val="0"/>
        <cfvo type="formula" val="$J$2"/>
        <color rgb="FF92D050"/>
        <color rgb="FFFF7D90"/>
      </colorScale>
    </cfRule>
    <cfRule type="colorScale" priority="53">
      <colorScale>
        <cfvo type="num" val="0"/>
        <cfvo type="formula" val="$J$2"/>
        <color rgb="FFFF7D90"/>
        <color rgb="FF00B050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" priority="55" operator="equal">
      <formula>$J$2</formula>
    </cfRule>
    <cfRule type="cellIs" dxfId="48" priority="56" operator="equal">
      <formula>$J$2</formula>
    </cfRule>
  </conditionalFormatting>
  <conditionalFormatting sqref="L46">
    <cfRule type="colorScale" priority="57">
      <colorScale>
        <cfvo type="num" val="0"/>
        <cfvo type="formula" val="$J$2"/>
        <color rgb="FF92D050"/>
        <color rgb="FFFF7D90"/>
      </colorScale>
    </cfRule>
    <cfRule type="colorScale" priority="58">
      <colorScale>
        <cfvo type="num" val="0"/>
        <cfvo type="formula" val="$J$2"/>
        <color rgb="FFFF7D90"/>
        <color rgb="FF00B050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60" operator="equal">
      <formula>$J$2</formula>
    </cfRule>
    <cfRule type="cellIs" dxfId="46" priority="61" operator="equal">
      <formula>$J$2</formula>
    </cfRule>
  </conditionalFormatting>
  <conditionalFormatting sqref="L48:L49">
    <cfRule type="colorScale" priority="62">
      <colorScale>
        <cfvo type="num" val="0"/>
        <cfvo type="formula" val="$J$2"/>
        <color rgb="FF92D050"/>
        <color rgb="FFFF7D90"/>
      </colorScale>
    </cfRule>
    <cfRule type="colorScale" priority="63">
      <colorScale>
        <cfvo type="num" val="0"/>
        <cfvo type="formula" val="$J$2"/>
        <color rgb="FFFF7D90"/>
        <color rgb="FF00B050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" priority="65" operator="equal">
      <formula>$J$2</formula>
    </cfRule>
    <cfRule type="cellIs" dxfId="44" priority="66" operator="equal">
      <formula>$J$2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7BFB-66E4-4F73-BBBE-D29ECE8608A2}">
  <dimension ref="A1:L25"/>
  <sheetViews>
    <sheetView workbookViewId="0">
      <selection activeCell="L3" sqref="L3"/>
    </sheetView>
  </sheetViews>
  <sheetFormatPr defaultColWidth="10.6640625" defaultRowHeight="15.5" x14ac:dyDescent="0.35"/>
  <cols>
    <col min="3" max="3" width="49.58203125" bestFit="1" customWidth="1"/>
    <col min="7" max="7" width="13.33203125" bestFit="1" customWidth="1"/>
  </cols>
  <sheetData>
    <row r="1" spans="1:12" x14ac:dyDescent="0.35">
      <c r="A1" s="23" t="s">
        <v>0</v>
      </c>
      <c r="B1" s="23" t="s">
        <v>1</v>
      </c>
      <c r="C1" s="23" t="s">
        <v>2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</row>
    <row r="2" spans="1:12" x14ac:dyDescent="0.35">
      <c r="A2" s="24">
        <v>11</v>
      </c>
      <c r="B2" s="24">
        <v>7</v>
      </c>
      <c r="C2" s="24" t="s">
        <v>35</v>
      </c>
      <c r="D2" s="25">
        <v>214.23</v>
      </c>
      <c r="E2" s="24" t="s">
        <v>36</v>
      </c>
      <c r="F2" s="25">
        <v>214.23</v>
      </c>
      <c r="G2" s="24">
        <v>14</v>
      </c>
      <c r="H2" s="24">
        <v>0</v>
      </c>
      <c r="I2" s="24">
        <v>14</v>
      </c>
      <c r="J2" s="24" t="s">
        <v>16</v>
      </c>
      <c r="K2" s="25">
        <v>2999.22</v>
      </c>
    </row>
    <row r="3" spans="1:12" x14ac:dyDescent="0.35">
      <c r="A3" s="26">
        <v>12</v>
      </c>
      <c r="B3" s="26">
        <v>7</v>
      </c>
      <c r="C3" s="26" t="s">
        <v>37</v>
      </c>
      <c r="D3" s="27">
        <v>200</v>
      </c>
      <c r="E3" s="26" t="s">
        <v>36</v>
      </c>
      <c r="F3" s="27">
        <v>200</v>
      </c>
      <c r="G3" s="26">
        <v>14</v>
      </c>
      <c r="H3" s="26">
        <v>0</v>
      </c>
      <c r="I3" s="26">
        <v>14</v>
      </c>
      <c r="J3" s="26" t="s">
        <v>16</v>
      </c>
      <c r="K3" s="27">
        <v>2800</v>
      </c>
      <c r="L3" s="31"/>
    </row>
    <row r="4" spans="1:12" x14ac:dyDescent="0.35">
      <c r="A4" s="24">
        <v>14</v>
      </c>
      <c r="B4" s="24">
        <v>2</v>
      </c>
      <c r="C4" s="24" t="s">
        <v>39</v>
      </c>
      <c r="D4" s="25">
        <v>119.05</v>
      </c>
      <c r="E4" s="24" t="s">
        <v>36</v>
      </c>
      <c r="F4" s="25">
        <v>119.05</v>
      </c>
      <c r="G4" s="24">
        <v>4</v>
      </c>
      <c r="H4" s="24">
        <v>0</v>
      </c>
      <c r="I4" s="24">
        <v>4</v>
      </c>
      <c r="J4" s="24" t="s">
        <v>16</v>
      </c>
      <c r="K4" s="25">
        <v>476.2</v>
      </c>
    </row>
    <row r="5" spans="1:12" x14ac:dyDescent="0.35">
      <c r="A5" s="26">
        <v>16</v>
      </c>
      <c r="B5" s="26">
        <v>1</v>
      </c>
      <c r="C5" s="26" t="s">
        <v>41</v>
      </c>
      <c r="D5" s="27">
        <v>996.63</v>
      </c>
      <c r="E5" s="26" t="s">
        <v>36</v>
      </c>
      <c r="F5" s="27">
        <v>996.63</v>
      </c>
      <c r="G5" s="26">
        <v>2</v>
      </c>
      <c r="H5" s="26">
        <v>0</v>
      </c>
      <c r="I5" s="26">
        <v>2</v>
      </c>
      <c r="J5" s="26" t="s">
        <v>16</v>
      </c>
      <c r="K5" s="27">
        <v>1993.26</v>
      </c>
    </row>
    <row r="6" spans="1:12" x14ac:dyDescent="0.35">
      <c r="A6" s="24">
        <v>17</v>
      </c>
      <c r="B6" s="24">
        <v>1</v>
      </c>
      <c r="C6" s="24" t="s">
        <v>42</v>
      </c>
      <c r="D6" s="25">
        <v>484.33</v>
      </c>
      <c r="E6" s="24" t="s">
        <v>36</v>
      </c>
      <c r="F6" s="25">
        <v>484.33</v>
      </c>
      <c r="G6" s="24">
        <v>2</v>
      </c>
      <c r="H6" s="24">
        <v>0</v>
      </c>
      <c r="I6" s="24">
        <v>2</v>
      </c>
      <c r="J6" s="24" t="s">
        <v>16</v>
      </c>
      <c r="K6" s="25">
        <v>968.66</v>
      </c>
    </row>
    <row r="7" spans="1:12" x14ac:dyDescent="0.35">
      <c r="A7" s="26">
        <v>19</v>
      </c>
      <c r="B7" s="26">
        <v>2</v>
      </c>
      <c r="C7" s="26" t="s">
        <v>44</v>
      </c>
      <c r="D7" s="27">
        <v>217.18</v>
      </c>
      <c r="E7" s="26" t="s">
        <v>36</v>
      </c>
      <c r="F7" s="27">
        <v>217.18</v>
      </c>
      <c r="G7" s="26">
        <v>4</v>
      </c>
      <c r="H7" s="26">
        <v>0</v>
      </c>
      <c r="I7" s="26">
        <v>4</v>
      </c>
      <c r="J7" s="26" t="s">
        <v>16</v>
      </c>
      <c r="K7" s="27">
        <v>868.72</v>
      </c>
    </row>
    <row r="8" spans="1:12" x14ac:dyDescent="0.35">
      <c r="A8" s="24">
        <v>20</v>
      </c>
      <c r="B8" s="24">
        <v>2</v>
      </c>
      <c r="C8" s="24" t="s">
        <v>45</v>
      </c>
      <c r="D8" s="25">
        <v>597.38</v>
      </c>
      <c r="E8" s="24" t="s">
        <v>36</v>
      </c>
      <c r="F8" s="25">
        <v>597.38</v>
      </c>
      <c r="G8" s="24">
        <v>4</v>
      </c>
      <c r="H8" s="24">
        <v>0</v>
      </c>
      <c r="I8" s="24">
        <v>4</v>
      </c>
      <c r="J8" s="24" t="s">
        <v>16</v>
      </c>
      <c r="K8" s="25">
        <v>2389.52</v>
      </c>
    </row>
    <row r="9" spans="1:12" x14ac:dyDescent="0.35">
      <c r="A9" s="26">
        <v>22</v>
      </c>
      <c r="B9" s="26">
        <v>11</v>
      </c>
      <c r="C9" s="26" t="s">
        <v>47</v>
      </c>
      <c r="D9" s="27">
        <v>476</v>
      </c>
      <c r="E9" s="26" t="s">
        <v>36</v>
      </c>
      <c r="F9" s="27">
        <v>476</v>
      </c>
      <c r="G9" s="26">
        <v>22</v>
      </c>
      <c r="H9" s="26">
        <v>0</v>
      </c>
      <c r="I9" s="26">
        <v>22</v>
      </c>
      <c r="J9" s="26" t="s">
        <v>16</v>
      </c>
      <c r="K9" s="27">
        <v>10472</v>
      </c>
    </row>
    <row r="10" spans="1:12" x14ac:dyDescent="0.35">
      <c r="A10" s="24">
        <v>26</v>
      </c>
      <c r="B10" s="24">
        <v>6</v>
      </c>
      <c r="C10" s="24" t="s">
        <v>51</v>
      </c>
      <c r="D10" s="25">
        <v>1794</v>
      </c>
      <c r="E10" s="24" t="s">
        <v>36</v>
      </c>
      <c r="F10" s="25">
        <v>1794</v>
      </c>
      <c r="G10" s="24">
        <v>12</v>
      </c>
      <c r="H10" s="24">
        <v>0</v>
      </c>
      <c r="I10" s="24">
        <v>12</v>
      </c>
      <c r="J10" s="24" t="s">
        <v>16</v>
      </c>
      <c r="K10" s="25">
        <v>21528</v>
      </c>
    </row>
    <row r="11" spans="1:12" x14ac:dyDescent="0.35">
      <c r="A11" s="26">
        <v>27</v>
      </c>
      <c r="B11" s="26">
        <v>6</v>
      </c>
      <c r="C11" s="26" t="s">
        <v>52</v>
      </c>
      <c r="D11" s="27">
        <v>595</v>
      </c>
      <c r="E11" s="26" t="s">
        <v>36</v>
      </c>
      <c r="F11" s="27">
        <v>595</v>
      </c>
      <c r="G11" s="26">
        <v>12</v>
      </c>
      <c r="H11" s="26">
        <v>0</v>
      </c>
      <c r="I11" s="26">
        <v>12</v>
      </c>
      <c r="J11" s="26" t="s">
        <v>16</v>
      </c>
      <c r="K11" s="27">
        <v>7140</v>
      </c>
    </row>
    <row r="12" spans="1:12" x14ac:dyDescent="0.35">
      <c r="A12" s="24">
        <v>28</v>
      </c>
      <c r="B12" s="24">
        <v>1</v>
      </c>
      <c r="C12" s="24" t="s">
        <v>53</v>
      </c>
      <c r="D12" s="25">
        <v>2181</v>
      </c>
      <c r="E12" s="24" t="s">
        <v>36</v>
      </c>
      <c r="F12" s="25">
        <v>2181</v>
      </c>
      <c r="G12" s="24">
        <v>2</v>
      </c>
      <c r="H12" s="24">
        <v>0</v>
      </c>
      <c r="I12" s="24">
        <v>2</v>
      </c>
      <c r="J12" s="24" t="s">
        <v>16</v>
      </c>
      <c r="K12" s="25">
        <v>4362</v>
      </c>
    </row>
    <row r="13" spans="1:12" x14ac:dyDescent="0.35">
      <c r="A13" s="26">
        <v>29</v>
      </c>
      <c r="B13" s="26">
        <v>2</v>
      </c>
      <c r="C13" s="26" t="s">
        <v>54</v>
      </c>
      <c r="D13" s="27">
        <v>307</v>
      </c>
      <c r="E13" s="26" t="s">
        <v>36</v>
      </c>
      <c r="F13" s="27">
        <v>307</v>
      </c>
      <c r="G13" s="26">
        <v>4</v>
      </c>
      <c r="H13" s="26">
        <v>0</v>
      </c>
      <c r="I13" s="26">
        <v>4</v>
      </c>
      <c r="J13" s="26" t="s">
        <v>16</v>
      </c>
      <c r="K13" s="27">
        <v>1228</v>
      </c>
    </row>
    <row r="14" spans="1:12" x14ac:dyDescent="0.35">
      <c r="A14" s="24">
        <v>30</v>
      </c>
      <c r="B14" s="24">
        <v>2</v>
      </c>
      <c r="C14" s="24" t="s">
        <v>55</v>
      </c>
      <c r="D14" s="25">
        <v>974</v>
      </c>
      <c r="E14" s="24" t="s">
        <v>36</v>
      </c>
      <c r="F14" s="25">
        <v>974</v>
      </c>
      <c r="G14" s="24">
        <v>4</v>
      </c>
      <c r="H14" s="24">
        <v>0</v>
      </c>
      <c r="I14" s="24">
        <v>4</v>
      </c>
      <c r="J14" s="24" t="s">
        <v>16</v>
      </c>
      <c r="K14" s="25">
        <v>3896</v>
      </c>
    </row>
    <row r="15" spans="1:12" x14ac:dyDescent="0.35">
      <c r="A15" s="26">
        <v>31</v>
      </c>
      <c r="B15" s="26">
        <v>3</v>
      </c>
      <c r="C15" s="26" t="s">
        <v>56</v>
      </c>
      <c r="D15" s="27">
        <v>307</v>
      </c>
      <c r="E15" s="26" t="s">
        <v>36</v>
      </c>
      <c r="F15" s="27">
        <v>307</v>
      </c>
      <c r="G15" s="26">
        <v>6</v>
      </c>
      <c r="H15" s="26">
        <v>0</v>
      </c>
      <c r="I15" s="26">
        <v>6</v>
      </c>
      <c r="J15" s="26" t="s">
        <v>16</v>
      </c>
      <c r="K15" s="27">
        <v>1842</v>
      </c>
    </row>
    <row r="16" spans="1:12" x14ac:dyDescent="0.35">
      <c r="A16" s="24">
        <v>32</v>
      </c>
      <c r="B16" s="24">
        <v>6</v>
      </c>
      <c r="C16" s="24" t="s">
        <v>57</v>
      </c>
      <c r="D16" s="25">
        <v>221</v>
      </c>
      <c r="E16" s="24" t="s">
        <v>36</v>
      </c>
      <c r="F16" s="25">
        <v>221</v>
      </c>
      <c r="G16" s="24">
        <v>12</v>
      </c>
      <c r="H16" s="24">
        <v>0</v>
      </c>
      <c r="I16" s="24">
        <v>12</v>
      </c>
      <c r="J16" s="24" t="s">
        <v>16</v>
      </c>
      <c r="K16" s="25">
        <v>2652</v>
      </c>
    </row>
    <row r="17" spans="1:11" x14ac:dyDescent="0.35">
      <c r="A17" s="26">
        <v>35</v>
      </c>
      <c r="B17" s="26">
        <v>2</v>
      </c>
      <c r="C17" s="26" t="s">
        <v>60</v>
      </c>
      <c r="D17" s="27">
        <v>174.93</v>
      </c>
      <c r="E17" s="26" t="s">
        <v>36</v>
      </c>
      <c r="F17" s="27">
        <v>174.93</v>
      </c>
      <c r="G17" s="26">
        <v>4</v>
      </c>
      <c r="H17" s="26">
        <v>0</v>
      </c>
      <c r="I17" s="26">
        <v>4</v>
      </c>
      <c r="J17" s="26" t="s">
        <v>16</v>
      </c>
      <c r="K17" s="27">
        <v>699.72</v>
      </c>
    </row>
    <row r="18" spans="1:11" x14ac:dyDescent="0.35">
      <c r="A18" s="24">
        <v>36</v>
      </c>
      <c r="B18" s="24">
        <v>1</v>
      </c>
      <c r="C18" s="24" t="s">
        <v>61</v>
      </c>
      <c r="D18" s="25">
        <v>290.36</v>
      </c>
      <c r="E18" s="24" t="s">
        <v>36</v>
      </c>
      <c r="F18" s="25">
        <v>290.36</v>
      </c>
      <c r="G18" s="24">
        <v>2</v>
      </c>
      <c r="H18" s="24">
        <v>0</v>
      </c>
      <c r="I18" s="24">
        <v>2</v>
      </c>
      <c r="J18" s="24" t="s">
        <v>16</v>
      </c>
      <c r="K18" s="25">
        <v>580.72</v>
      </c>
    </row>
    <row r="19" spans="1:11" x14ac:dyDescent="0.35">
      <c r="A19" s="26">
        <v>37</v>
      </c>
      <c r="B19" s="26">
        <v>1</v>
      </c>
      <c r="C19" s="26" t="s">
        <v>62</v>
      </c>
      <c r="D19" s="27">
        <v>290</v>
      </c>
      <c r="E19" s="26" t="s">
        <v>36</v>
      </c>
      <c r="F19" s="27">
        <v>290</v>
      </c>
      <c r="G19" s="26">
        <v>2</v>
      </c>
      <c r="H19" s="26">
        <v>0</v>
      </c>
      <c r="I19" s="26">
        <v>2</v>
      </c>
      <c r="J19" s="26" t="s">
        <v>16</v>
      </c>
      <c r="K19" s="27">
        <v>580</v>
      </c>
    </row>
    <row r="20" spans="1:11" x14ac:dyDescent="0.35">
      <c r="A20" s="24">
        <v>38</v>
      </c>
      <c r="B20" s="24">
        <v>1</v>
      </c>
      <c r="C20" s="24" t="s">
        <v>63</v>
      </c>
      <c r="D20" s="25">
        <v>290</v>
      </c>
      <c r="E20" s="24" t="s">
        <v>36</v>
      </c>
      <c r="F20" s="25">
        <v>290</v>
      </c>
      <c r="G20" s="24">
        <v>2</v>
      </c>
      <c r="H20" s="24">
        <v>0</v>
      </c>
      <c r="I20" s="24">
        <v>2</v>
      </c>
      <c r="J20" s="24" t="s">
        <v>16</v>
      </c>
      <c r="K20" s="25">
        <v>580</v>
      </c>
    </row>
    <row r="21" spans="1:11" x14ac:dyDescent="0.35">
      <c r="A21" s="26">
        <v>39</v>
      </c>
      <c r="B21" s="26">
        <v>1</v>
      </c>
      <c r="C21" s="26" t="s">
        <v>64</v>
      </c>
      <c r="D21" s="27">
        <v>290</v>
      </c>
      <c r="E21" s="26" t="s">
        <v>36</v>
      </c>
      <c r="F21" s="27">
        <v>290</v>
      </c>
      <c r="G21" s="26">
        <v>2</v>
      </c>
      <c r="H21" s="26">
        <v>0</v>
      </c>
      <c r="I21" s="26">
        <v>2</v>
      </c>
      <c r="J21" s="26" t="s">
        <v>16</v>
      </c>
      <c r="K21" s="27">
        <v>580</v>
      </c>
    </row>
    <row r="22" spans="1:11" x14ac:dyDescent="0.35">
      <c r="A22" s="24">
        <v>41</v>
      </c>
      <c r="B22" s="24">
        <v>1</v>
      </c>
      <c r="C22" s="24" t="s">
        <v>66</v>
      </c>
      <c r="D22" s="25">
        <v>119</v>
      </c>
      <c r="E22" s="24" t="s">
        <v>36</v>
      </c>
      <c r="F22" s="25">
        <v>119</v>
      </c>
      <c r="G22" s="24">
        <v>2</v>
      </c>
      <c r="H22" s="24">
        <v>0</v>
      </c>
      <c r="I22" s="24">
        <v>2</v>
      </c>
      <c r="J22" s="24" t="s">
        <v>16</v>
      </c>
      <c r="K22" s="25">
        <v>238</v>
      </c>
    </row>
    <row r="23" spans="1:11" x14ac:dyDescent="0.35">
      <c r="A23" s="26">
        <v>42</v>
      </c>
      <c r="B23" s="26">
        <v>1</v>
      </c>
      <c r="C23" s="26" t="s">
        <v>67</v>
      </c>
      <c r="D23" s="27">
        <v>312.97000000000003</v>
      </c>
      <c r="E23" s="26" t="s">
        <v>36</v>
      </c>
      <c r="F23" s="27">
        <v>312.97000000000003</v>
      </c>
      <c r="G23" s="26">
        <v>2</v>
      </c>
      <c r="H23" s="26">
        <v>0</v>
      </c>
      <c r="I23" s="26">
        <v>2</v>
      </c>
      <c r="J23" s="26" t="s">
        <v>16</v>
      </c>
      <c r="K23" s="27">
        <v>625.94000000000005</v>
      </c>
    </row>
    <row r="24" spans="1:11" x14ac:dyDescent="0.35">
      <c r="A24" s="24">
        <v>43</v>
      </c>
      <c r="B24" s="24">
        <v>1</v>
      </c>
      <c r="C24" s="24" t="s">
        <v>68</v>
      </c>
      <c r="D24" s="25">
        <v>341.23</v>
      </c>
      <c r="E24" s="24" t="s">
        <v>36</v>
      </c>
      <c r="F24" s="25">
        <v>341.23</v>
      </c>
      <c r="G24" s="24">
        <v>2</v>
      </c>
      <c r="H24" s="24">
        <v>0</v>
      </c>
      <c r="I24" s="24">
        <v>2</v>
      </c>
      <c r="J24" s="24" t="s">
        <v>16</v>
      </c>
      <c r="K24" s="25">
        <v>682.46</v>
      </c>
    </row>
    <row r="25" spans="1:11" x14ac:dyDescent="0.35">
      <c r="A25" s="28" t="s">
        <v>13</v>
      </c>
      <c r="B25" s="28"/>
      <c r="C25" s="28"/>
      <c r="D25" s="29"/>
      <c r="E25" s="28"/>
      <c r="F25" s="29"/>
      <c r="G25" s="28"/>
      <c r="H25" s="28"/>
      <c r="I25" s="28"/>
      <c r="J25" s="28"/>
      <c r="K25" s="30">
        <v>70182.420000000013</v>
      </c>
    </row>
  </sheetData>
  <conditionalFormatting sqref="I2:I17">
    <cfRule type="colorScale" priority="36">
      <colorScale>
        <cfvo type="num" val="0"/>
        <cfvo type="formula" val="$G$2"/>
        <color rgb="FF92D050"/>
        <color rgb="FFFF7D90"/>
      </colorScale>
    </cfRule>
    <cfRule type="colorScale" priority="37">
      <colorScale>
        <cfvo type="num" val="0"/>
        <cfvo type="formula" val="$G$2"/>
        <color rgb="FFFF7D90"/>
        <color rgb="FF00B050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" priority="39" operator="equal">
      <formula>$G$2</formula>
    </cfRule>
    <cfRule type="cellIs" dxfId="42" priority="40" operator="equal">
      <formula>$G$2</formula>
    </cfRule>
  </conditionalFormatting>
  <conditionalFormatting sqref="I18">
    <cfRule type="colorScale" priority="16">
      <colorScale>
        <cfvo type="num" val="0"/>
        <cfvo type="formula" val="$G$2"/>
        <color rgb="FF92D050"/>
        <color rgb="FFFF7D90"/>
      </colorScale>
    </cfRule>
    <cfRule type="colorScale" priority="17">
      <colorScale>
        <cfvo type="num" val="0"/>
        <cfvo type="formula" val="$G$2"/>
        <color rgb="FFFF7D90"/>
        <color rgb="FF00B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19" operator="equal">
      <formula>$G$2</formula>
    </cfRule>
    <cfRule type="cellIs" dxfId="40" priority="20" operator="equal">
      <formula>$G$2</formula>
    </cfRule>
  </conditionalFormatting>
  <conditionalFormatting sqref="I19">
    <cfRule type="colorScale" priority="21">
      <colorScale>
        <cfvo type="num" val="0"/>
        <cfvo type="formula" val="$G$2"/>
        <color rgb="FF92D050"/>
        <color rgb="FFFF7D90"/>
      </colorScale>
    </cfRule>
    <cfRule type="colorScale" priority="22">
      <colorScale>
        <cfvo type="num" val="0"/>
        <cfvo type="formula" val="$G$2"/>
        <color rgb="FFFF7D90"/>
        <color rgb="FF00B050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" priority="24" operator="equal">
      <formula>$G$2</formula>
    </cfRule>
    <cfRule type="cellIs" dxfId="38" priority="25" operator="equal">
      <formula>$G$2</formula>
    </cfRule>
  </conditionalFormatting>
  <conditionalFormatting sqref="I20">
    <cfRule type="colorScale" priority="26">
      <colorScale>
        <cfvo type="num" val="0"/>
        <cfvo type="formula" val="$G$2"/>
        <color rgb="FF92D050"/>
        <color rgb="FFFF7D90"/>
      </colorScale>
    </cfRule>
    <cfRule type="colorScale" priority="27">
      <colorScale>
        <cfvo type="num" val="0"/>
        <cfvo type="formula" val="$G$2"/>
        <color rgb="FFFF7D90"/>
        <color rgb="FF00B050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" priority="29" operator="equal">
      <formula>$G$2</formula>
    </cfRule>
    <cfRule type="cellIs" dxfId="36" priority="30" operator="equal">
      <formula>$G$2</formula>
    </cfRule>
  </conditionalFormatting>
  <conditionalFormatting sqref="I21">
    <cfRule type="colorScale" priority="31">
      <colorScale>
        <cfvo type="num" val="0"/>
        <cfvo type="formula" val="$G$2"/>
        <color rgb="FF92D050"/>
        <color rgb="FFFF7D90"/>
      </colorScale>
    </cfRule>
    <cfRule type="colorScale" priority="32">
      <colorScale>
        <cfvo type="num" val="0"/>
        <cfvo type="formula" val="$G$2"/>
        <color rgb="FFFF7D90"/>
        <color rgb="FF00B050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34" operator="equal">
      <formula>$G$2</formula>
    </cfRule>
    <cfRule type="cellIs" dxfId="34" priority="35" operator="equal">
      <formula>$G$2</formula>
    </cfRule>
  </conditionalFormatting>
  <conditionalFormatting sqref="I22">
    <cfRule type="colorScale" priority="1">
      <colorScale>
        <cfvo type="num" val="0"/>
        <cfvo type="formula" val="$G$2"/>
        <color rgb="FF92D050"/>
        <color rgb="FFFF7D90"/>
      </colorScale>
    </cfRule>
    <cfRule type="colorScale" priority="2">
      <colorScale>
        <cfvo type="num" val="0"/>
        <cfvo type="formula" val="$G$2"/>
        <color rgb="FFFF7D90"/>
        <color rgb="FF00B05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" priority="4" operator="equal">
      <formula>$G$2</formula>
    </cfRule>
    <cfRule type="cellIs" dxfId="32" priority="5" operator="equal">
      <formula>$G$2</formula>
    </cfRule>
  </conditionalFormatting>
  <conditionalFormatting sqref="I23">
    <cfRule type="colorScale" priority="6">
      <colorScale>
        <cfvo type="num" val="0"/>
        <cfvo type="formula" val="$G$2"/>
        <color rgb="FF92D050"/>
        <color rgb="FFFF7D90"/>
      </colorScale>
    </cfRule>
    <cfRule type="colorScale" priority="7">
      <colorScale>
        <cfvo type="num" val="0"/>
        <cfvo type="formula" val="$G$2"/>
        <color rgb="FFFF7D90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" priority="9" operator="equal">
      <formula>$G$2</formula>
    </cfRule>
    <cfRule type="cellIs" dxfId="30" priority="10" operator="equal">
      <formula>$G$2</formula>
    </cfRule>
  </conditionalFormatting>
  <conditionalFormatting sqref="I24">
    <cfRule type="colorScale" priority="11">
      <colorScale>
        <cfvo type="num" val="0"/>
        <cfvo type="formula" val="$G$2"/>
        <color rgb="FF92D050"/>
        <color rgb="FFFF7D90"/>
      </colorScale>
    </cfRule>
    <cfRule type="colorScale" priority="12">
      <colorScale>
        <cfvo type="num" val="0"/>
        <cfvo type="formula" val="$G$2"/>
        <color rgb="FFFF7D90"/>
        <color rgb="FF00B05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14" operator="equal">
      <formula>$G$2</formula>
    </cfRule>
    <cfRule type="cellIs" dxfId="28" priority="15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Presupuesto</vt:lpstr>
      <vt:lpstr>Vistronica</vt:lpstr>
      <vt:lpstr>Presupuesto!PCB_Design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alejandro</dc:creator>
  <dc:description/>
  <cp:lastModifiedBy>Laura V. Moreno</cp:lastModifiedBy>
  <cp:revision>31</cp:revision>
  <dcterms:created xsi:type="dcterms:W3CDTF">2021-12-16T13:45:05Z</dcterms:created>
  <dcterms:modified xsi:type="dcterms:W3CDTF">2022-06-22T03:25:34Z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