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rdinand\Downloads\"/>
    </mc:Choice>
  </mc:AlternateContent>
  <xr:revisionPtr revIDLastSave="0" documentId="13_ncr:1_{D8A6DF95-BBF6-42CE-8F85-B3AEB8BFAA40}" xr6:coauthVersionLast="40" xr6:coauthVersionMax="44" xr10:uidLastSave="{00000000-0000-0000-0000-000000000000}"/>
  <bookViews>
    <workbookView xWindow="-120" yWindow="-120" windowWidth="20730" windowHeight="11160" activeTab="1" xr2:uid="{00000000-000D-0000-FFFF-FFFF00000000}"/>
  </bookViews>
  <sheets>
    <sheet name="Cover Page" sheetId="2" r:id="rId1"/>
    <sheet name="Variance Analysis" sheetId="1" r:id="rId2"/>
  </sheets>
  <definedNames>
    <definedName name="_xlchart.v1.0" hidden="1">'Variance Analysis'!$A$22:$A$27</definedName>
    <definedName name="_xlchart.v1.1" hidden="1">'Variance Analysis'!$H$22:$H$27</definedName>
    <definedName name="CIQWBGuid" hidden="1">"2cd8126d-26c3-430c-b7fa-a069e3a1fc62"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41666.7099189815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  <definedName name="_xlnm.Print_Area" localSheetId="0">'Cover Page'!$A$1:$P$26</definedName>
  </definedNames>
  <calcPr calcId="191029" iterate="1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9" i="1" l="1"/>
  <c r="H27" i="1"/>
  <c r="H26" i="1"/>
  <c r="H25" i="1"/>
  <c r="H24" i="1"/>
  <c r="H23" i="1"/>
  <c r="H22" i="1"/>
  <c r="H17" i="1"/>
  <c r="H14" i="1"/>
  <c r="H11" i="1"/>
  <c r="H8" i="1"/>
  <c r="H7" i="1"/>
  <c r="F18" i="1"/>
  <c r="E18" i="1"/>
  <c r="F9" i="1"/>
  <c r="E12" i="1"/>
  <c r="E11" i="1"/>
  <c r="F11" i="1"/>
  <c r="F17" i="1"/>
  <c r="E17" i="1"/>
  <c r="F15" i="1"/>
  <c r="E15" i="1"/>
  <c r="F14" i="1"/>
  <c r="E14" i="1"/>
  <c r="F12" i="1"/>
  <c r="E8" i="1"/>
  <c r="F8" i="1"/>
  <c r="E9" i="1"/>
  <c r="F7" i="1"/>
  <c r="E7" i="1"/>
  <c r="C17" i="1"/>
  <c r="C18" i="1"/>
  <c r="B18" i="1"/>
  <c r="B17" i="1"/>
  <c r="C15" i="1"/>
  <c r="B15" i="1"/>
  <c r="C12" i="1"/>
  <c r="B12" i="1"/>
  <c r="C9" i="1"/>
  <c r="B9" i="1"/>
  <c r="C15" i="2" l="1"/>
</calcChain>
</file>

<file path=xl/sharedStrings.xml><?xml version="1.0" encoding="utf-8"?>
<sst xmlns="http://schemas.openxmlformats.org/spreadsheetml/2006/main" count="37" uniqueCount="29">
  <si>
    <t>Actual</t>
  </si>
  <si>
    <t>Budget</t>
  </si>
  <si>
    <t>Volume</t>
  </si>
  <si>
    <t>Price</t>
  </si>
  <si>
    <t>Revenue</t>
  </si>
  <si>
    <t>Variable Costs</t>
  </si>
  <si>
    <t>Fixed Costs</t>
  </si>
  <si>
    <t>Profit</t>
  </si>
  <si>
    <t>Per unit</t>
  </si>
  <si>
    <t>%</t>
  </si>
  <si>
    <t>Value</t>
  </si>
  <si>
    <t>Variance Δ</t>
  </si>
  <si>
    <t>Impact</t>
  </si>
  <si>
    <t>Waterfall Chart</t>
  </si>
  <si>
    <t>Check</t>
  </si>
  <si>
    <t xml:space="preserve">© Corporate Finance Institute. All rights reserved.  </t>
  </si>
  <si>
    <t>Variance Analysis</t>
  </si>
  <si>
    <t>Strictly Confidential</t>
  </si>
  <si>
    <t>Table of Contents</t>
  </si>
  <si>
    <t>Notes</t>
  </si>
  <si>
    <t>This Excel model is for educational purposes only and should not be used for any other reason.</t>
  </si>
  <si>
    <t>All content is Copyright material of CFI Education Inc.</t>
  </si>
  <si>
    <t>https://corporatefinanceinstitute.com/</t>
  </si>
  <si>
    <t>© 2019 CFI Education Inc.</t>
  </si>
  <si>
    <t xml:space="preserve">All rights reserved.  The contents of this publication, including but not limited to all written material, content layout, images, formulas, and code, are protected under international copyright and trademark laws.  </t>
  </si>
  <si>
    <t xml:space="preserve">No part of this publication may be modified, manipulated, reproduced, distributed, or transmitted in any form by any means, including photocopying, recording, or other electronic or mechanical methods, </t>
  </si>
  <si>
    <t>without prior written permission of the publisher, except in the case of certain noncommercial uses permitted by copyright law.</t>
  </si>
  <si>
    <t>Variance Analysis - Blank</t>
  </si>
  <si>
    <t>Variance Analysis 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</si>
</sst>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&quot;+&quot;0.0%;&quot;-&quot;0.0%"/>
    <numFmt numFmtId="166" formatCode="_-* #,##0_-;\(#,##0\)_-;_-* &quot;-&quot;_-;_-@_-"/>
  </numFmts>
  <fonts count="16" x14ac:knownFonts="1">
    <font>
      <sz val="11"/>
      <color theme="1"/>
      <name val="Arial Narrow"/>
      <family val="2"/>
    </font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b/>
      <sz val="11"/>
      <color theme="0"/>
      <name val="Arial Narrow"/>
      <family val="2"/>
    </font>
    <font>
      <sz val="11"/>
      <color rgb="FF0000FF"/>
      <name val="Arial Narrow"/>
      <family val="2"/>
    </font>
    <font>
      <i/>
      <sz val="11"/>
      <color theme="1"/>
      <name val="Arial Narrow"/>
      <family val="2"/>
    </font>
    <font>
      <sz val="11"/>
      <color theme="0"/>
      <name val="Arial Narrow"/>
      <family val="2"/>
    </font>
    <font>
      <sz val="10"/>
      <color theme="0"/>
      <name val="Arial Narrow"/>
      <family val="2"/>
    </font>
    <font>
      <b/>
      <sz val="14"/>
      <color rgb="FFFFFFFF"/>
      <name val="Arial Narrow"/>
      <family val="2"/>
    </font>
    <font>
      <sz val="8"/>
      <color theme="0"/>
      <name val="Arial Narrow"/>
      <family val="2"/>
    </font>
    <font>
      <u/>
      <sz val="11"/>
      <color theme="10"/>
      <name val="Arial Narrow"/>
      <family val="2"/>
    </font>
    <font>
      <b/>
      <sz val="22"/>
      <color theme="1"/>
      <name val="Arial Narrow"/>
      <family val="2"/>
    </font>
    <font>
      <b/>
      <sz val="11"/>
      <color theme="1"/>
      <name val="Arial Narrow"/>
      <family val="2"/>
    </font>
    <font>
      <u/>
      <sz val="10"/>
      <color theme="10"/>
      <name val="Arial"/>
      <family val="2"/>
    </font>
    <font>
      <u/>
      <sz val="10"/>
      <color theme="1"/>
      <name val="Arial"/>
      <family val="2"/>
    </font>
    <font>
      <u/>
      <sz val="11"/>
      <color rgb="FF002060"/>
      <name val="Arial Narrow"/>
      <family val="2"/>
    </font>
  </fonts>
  <fills count="5">
    <fill>
      <patternFill patternType="none"/>
    </fill>
    <fill>
      <patternFill patternType="gray125"/>
    </fill>
    <fill>
      <patternFill patternType="solid">
        <fgColor rgb="FFED942D"/>
        <bgColor indexed="64"/>
      </patternFill>
    </fill>
    <fill>
      <patternFill patternType="solid">
        <fgColor rgb="FF132E57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7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" fillId="0" borderId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40">
    <xf numFmtId="0" fontId="0" fillId="0" borderId="0" xfId="0"/>
    <xf numFmtId="1" fontId="0" fillId="0" borderId="0" xfId="0" applyNumberFormat="1"/>
    <xf numFmtId="164" fontId="0" fillId="0" borderId="0" xfId="1" applyNumberFormat="1" applyFont="1"/>
    <xf numFmtId="0" fontId="0" fillId="0" borderId="0" xfId="0" applyFill="1"/>
    <xf numFmtId="0" fontId="3" fillId="0" borderId="0" xfId="0" applyFont="1" applyFill="1"/>
    <xf numFmtId="0" fontId="3" fillId="0" borderId="0" xfId="0" applyFont="1" applyFill="1" applyAlignment="1">
      <alignment horizontal="right"/>
    </xf>
    <xf numFmtId="164" fontId="0" fillId="0" borderId="0" xfId="1" applyNumberFormat="1" applyFont="1" applyFill="1"/>
    <xf numFmtId="2" fontId="0" fillId="0" borderId="0" xfId="0" applyNumberFormat="1" applyFill="1"/>
    <xf numFmtId="165" fontId="0" fillId="0" borderId="0" xfId="2" applyNumberFormat="1" applyFont="1"/>
    <xf numFmtId="164" fontId="0" fillId="0" borderId="0" xfId="0" applyNumberFormat="1"/>
    <xf numFmtId="164" fontId="4" fillId="0" borderId="0" xfId="1" applyNumberFormat="1" applyFont="1"/>
    <xf numFmtId="164" fontId="0" fillId="0" borderId="1" xfId="0" applyNumberFormat="1" applyBorder="1"/>
    <xf numFmtId="0" fontId="5" fillId="0" borderId="0" xfId="0" applyFont="1"/>
    <xf numFmtId="0" fontId="5" fillId="0" borderId="0" xfId="0" applyFont="1" applyFill="1"/>
    <xf numFmtId="164" fontId="5" fillId="0" borderId="0" xfId="0" applyNumberFormat="1" applyFont="1"/>
    <xf numFmtId="0" fontId="3" fillId="2" borderId="0" xfId="0" applyFont="1" applyFill="1" applyBorder="1"/>
    <xf numFmtId="0" fontId="6" fillId="2" borderId="0" xfId="0" applyFont="1" applyFill="1" applyBorder="1"/>
    <xf numFmtId="0" fontId="0" fillId="0" borderId="0" xfId="0" applyBorder="1"/>
    <xf numFmtId="0" fontId="0" fillId="0" borderId="0" xfId="0" applyFill="1" applyBorder="1"/>
    <xf numFmtId="164" fontId="0" fillId="0" borderId="0" xfId="0" applyNumberFormat="1" applyBorder="1"/>
    <xf numFmtId="0" fontId="3" fillId="3" borderId="0" xfId="0" applyFont="1" applyFill="1"/>
    <xf numFmtId="0" fontId="3" fillId="3" borderId="0" xfId="0" applyFont="1" applyFill="1" applyAlignment="1">
      <alignment horizontal="right"/>
    </xf>
    <xf numFmtId="0" fontId="3" fillId="3" borderId="0" xfId="0" applyFont="1" applyFill="1" applyAlignment="1">
      <alignment horizontal="centerContinuous"/>
    </xf>
    <xf numFmtId="166" fontId="7" fillId="3" borderId="0" xfId="1" applyNumberFormat="1" applyFont="1" applyFill="1" applyAlignment="1">
      <alignment horizontal="left"/>
    </xf>
    <xf numFmtId="0" fontId="8" fillId="3" borderId="0" xfId="0" applyFont="1" applyFill="1" applyBorder="1" applyAlignment="1">
      <alignment horizontal="left" vertical="center" readingOrder="1"/>
    </xf>
    <xf numFmtId="0" fontId="9" fillId="3" borderId="0" xfId="0" applyFont="1" applyFill="1"/>
    <xf numFmtId="0" fontId="2" fillId="2" borderId="0" xfId="4" applyFont="1" applyFill="1"/>
    <xf numFmtId="0" fontId="2" fillId="0" borderId="0" xfId="4" applyFont="1" applyFill="1" applyBorder="1"/>
    <xf numFmtId="0" fontId="11" fillId="0" borderId="0" xfId="4" applyFont="1" applyFill="1" applyBorder="1" applyProtection="1">
      <protection locked="0"/>
    </xf>
    <xf numFmtId="0" fontId="12" fillId="0" borderId="0" xfId="4" applyFont="1" applyFill="1" applyBorder="1" applyAlignment="1">
      <alignment horizontal="right"/>
    </xf>
    <xf numFmtId="0" fontId="2" fillId="0" borderId="0" xfId="4" applyFont="1" applyFill="1" applyBorder="1" applyProtection="1">
      <protection locked="0"/>
    </xf>
    <xf numFmtId="0" fontId="12" fillId="0" borderId="0" xfId="4" applyFont="1" applyFill="1" applyBorder="1" applyProtection="1">
      <protection locked="0"/>
    </xf>
    <xf numFmtId="0" fontId="1" fillId="0" borderId="0" xfId="4"/>
    <xf numFmtId="0" fontId="2" fillId="0" borderId="1" xfId="4" applyFont="1" applyFill="1" applyBorder="1"/>
    <xf numFmtId="0" fontId="14" fillId="0" borderId="0" xfId="6" applyFont="1" applyFill="1" applyBorder="1"/>
    <xf numFmtId="0" fontId="6" fillId="3" borderId="0" xfId="4" applyFont="1" applyFill="1" applyBorder="1"/>
    <xf numFmtId="0" fontId="2" fillId="3" borderId="0" xfId="4" applyFont="1" applyFill="1" applyBorder="1"/>
    <xf numFmtId="0" fontId="2" fillId="4" borderId="0" xfId="4" applyFont="1" applyFill="1"/>
    <xf numFmtId="0" fontId="6" fillId="3" borderId="0" xfId="4" applyFont="1" applyFill="1"/>
    <xf numFmtId="0" fontId="15" fillId="0" borderId="1" xfId="3" applyFont="1" applyFill="1" applyBorder="1" applyProtection="1">
      <protection locked="0"/>
    </xf>
  </cellXfs>
  <cellStyles count="7">
    <cellStyle name="Comma" xfId="1" builtinId="3"/>
    <cellStyle name="Hyperlink" xfId="3" builtinId="8"/>
    <cellStyle name="Hyperlink 2" xfId="5" xr:uid="{D28BAC13-5EDA-4584-9F6F-060166F71DB4}"/>
    <cellStyle name="Hyperlink 2 2" xfId="6" xr:uid="{96D0BAA6-DDF9-42DC-8D38-D5B0AB5F157E}"/>
    <cellStyle name="Normal" xfId="0" builtinId="0"/>
    <cellStyle name="Normal 2 2" xfId="4" xr:uid="{7F724F4A-43E0-4FA5-BD1A-307C4F8D9C80}"/>
    <cellStyle name="Percent" xfId="2" builtinId="5"/>
  </cellStyles>
  <dxfs count="0"/>
  <tableStyles count="0" defaultTableStyle="TableStyleMedium2" defaultPivotStyle="PivotStyleLight16"/>
  <colors>
    <mruColors>
      <color rgb="FF132E57"/>
      <color rgb="FFFA621C"/>
      <color rgb="FF1E8496"/>
      <color rgb="FFED942D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title pos="t" align="ctr" overlay="0"/>
    <cx:plotArea>
      <cx:plotAreaRegion>
        <cx:series layoutId="waterfall" uniqueId="{5551A9DF-7387-4650-8D5E-4703DE08F799}">
          <cx:dataPt idx="0">
            <cx:spPr>
              <a:solidFill>
                <a:srgbClr val="132E57"/>
              </a:solidFill>
            </cx:spPr>
          </cx:dataPt>
          <cx:dataPt idx="5">
            <cx:spPr>
              <a:solidFill>
                <a:srgbClr val="132E57"/>
              </a:solidFill>
            </cx:spPr>
          </cx:dataPt>
          <cx:dataLabels pos="outEnd">
            <cx:visibility seriesName="0" categoryName="0" value="1"/>
          </cx:dataLabels>
          <cx:dataId val="0"/>
          <cx:layoutPr>
            <cx:subtotals>
              <cx:idx val="0"/>
              <cx:idx val="5"/>
            </cx:subtotals>
          </cx:layoutPr>
        </cx:series>
      </cx:plotAreaRegion>
      <cx:axis id="0">
        <cx:catScaling gapWidth="0.5"/>
        <cx:tickLabels/>
      </cx:axis>
      <cx:axis id="1">
        <cx:valScaling/>
        <cx:tickLabels/>
      </cx:axis>
    </cx:plotArea>
    <cx:legend pos="t" align="ctr" overlay="0"/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corporatefinanceinstitute.com/" TargetMode="Externa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714374</xdr:colOff>
      <xdr:row>3</xdr:row>
      <xdr:rowOff>19050</xdr:rowOff>
    </xdr:from>
    <xdr:ext cx="3446303" cy="1540510"/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FBCDD65-383A-47EA-985F-A4AE219517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71294" y="745490"/>
          <a:ext cx="3446303" cy="154051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57150</xdr:colOff>
      <xdr:row>5</xdr:row>
      <xdr:rowOff>57149</xdr:rowOff>
    </xdr:from>
    <xdr:to>
      <xdr:col>18</xdr:col>
      <xdr:colOff>19050</xdr:colOff>
      <xdr:row>21</xdr:row>
      <xdr:rowOff>123824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AA636C16-AA99-4C78-B520-8F08DC38829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924550" y="1123949"/>
              <a:ext cx="5448300" cy="34194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poratefinanceinstitute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A700C9-19E5-4BF8-A9AF-1814AEEF1DB6}">
  <dimension ref="B1:O46"/>
  <sheetViews>
    <sheetView showGridLines="0" zoomScaleNormal="100" workbookViewId="0">
      <selection activeCell="C15" sqref="C15"/>
    </sheetView>
  </sheetViews>
  <sheetFormatPr defaultColWidth="10.28515625" defaultRowHeight="16.5" x14ac:dyDescent="0.3"/>
  <cols>
    <col min="1" max="2" width="12.42578125" style="26" customWidth="1"/>
    <col min="3" max="3" width="37.28515625" style="26" customWidth="1"/>
    <col min="4" max="22" width="12.42578125" style="26" customWidth="1"/>
    <col min="23" max="25" width="10.28515625" style="26"/>
    <col min="26" max="26" width="10.28515625" style="26" customWidth="1"/>
    <col min="27" max="16384" width="10.28515625" style="26"/>
  </cols>
  <sheetData>
    <row r="1" spans="2:15" ht="19.5" customHeight="1" x14ac:dyDescent="0.3"/>
    <row r="2" spans="2:15" ht="19.5" customHeight="1" x14ac:dyDescent="0.3"/>
    <row r="3" spans="2:15" ht="19.5" customHeight="1" x14ac:dyDescent="0.3"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</row>
    <row r="4" spans="2:15" ht="19.5" customHeight="1" x14ac:dyDescent="0.3"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</row>
    <row r="5" spans="2:15" ht="19.5" customHeight="1" x14ac:dyDescent="0.3"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</row>
    <row r="6" spans="2:15" ht="19.5" customHeight="1" x14ac:dyDescent="0.3"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</row>
    <row r="7" spans="2:15" ht="19.5" customHeight="1" x14ac:dyDescent="0.3"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</row>
    <row r="8" spans="2:15" ht="19.5" customHeight="1" x14ac:dyDescent="0.3">
      <c r="B8" s="27"/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</row>
    <row r="9" spans="2:15" ht="19.5" customHeight="1" x14ac:dyDescent="0.3">
      <c r="B9" s="27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</row>
    <row r="10" spans="2:15" ht="19.5" customHeight="1" x14ac:dyDescent="0.3"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</row>
    <row r="11" spans="2:15" ht="19.5" customHeight="1" x14ac:dyDescent="0.3">
      <c r="B11" s="27"/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</row>
    <row r="12" spans="2:15" ht="27" x14ac:dyDescent="0.35">
      <c r="B12" s="27"/>
      <c r="C12" s="28" t="s">
        <v>27</v>
      </c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9" t="s">
        <v>17</v>
      </c>
      <c r="O12" s="27"/>
    </row>
    <row r="13" spans="2:15" ht="19.5" customHeight="1" x14ac:dyDescent="0.3">
      <c r="B13" s="27"/>
      <c r="C13" s="30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</row>
    <row r="14" spans="2:15" ht="19.5" customHeight="1" x14ac:dyDescent="0.3">
      <c r="B14" s="27"/>
      <c r="C14" s="31" t="s">
        <v>18</v>
      </c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</row>
    <row r="15" spans="2:15" ht="19.5" customHeight="1" x14ac:dyDescent="0.3">
      <c r="B15" s="27"/>
      <c r="C15" s="39" t="str">
        <f ca="1">RIGHT(CELL("filename",'Variance Analysis'!A1),LEN(CELL("filename",'Variance Analysis'!A1))-FIND("]",CELL("filename",'Variance Analysis'!A1)))</f>
        <v>Variance Analysis</v>
      </c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</row>
    <row r="16" spans="2:15" ht="19.5" customHeight="1" x14ac:dyDescent="0.3">
      <c r="B16" s="27"/>
      <c r="C16" s="32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</row>
    <row r="17" spans="2:15" ht="19.5" customHeight="1" x14ac:dyDescent="0.3">
      <c r="B17" s="27"/>
      <c r="C17" s="32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</row>
    <row r="18" spans="2:15" ht="19.5" customHeight="1" x14ac:dyDescent="0.3"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</row>
    <row r="19" spans="2:15" ht="19.5" customHeight="1" x14ac:dyDescent="0.3">
      <c r="B19" s="27"/>
      <c r="C19" s="27" t="s">
        <v>19</v>
      </c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</row>
    <row r="20" spans="2:15" ht="19.5" customHeight="1" x14ac:dyDescent="0.3">
      <c r="B20" s="27"/>
      <c r="C20" s="33" t="s">
        <v>20</v>
      </c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27"/>
    </row>
    <row r="21" spans="2:15" ht="19.5" customHeight="1" x14ac:dyDescent="0.3">
      <c r="B21" s="27"/>
      <c r="C21" s="27" t="s">
        <v>21</v>
      </c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</row>
    <row r="22" spans="2:15" ht="19.5" customHeight="1" x14ac:dyDescent="0.3">
      <c r="B22" s="27"/>
      <c r="C22" s="34" t="s">
        <v>22</v>
      </c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</row>
    <row r="23" spans="2:15" ht="19.5" customHeight="1" x14ac:dyDescent="0.3">
      <c r="B23" s="27"/>
      <c r="C23" s="34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</row>
    <row r="24" spans="2:15" ht="19.5" customHeight="1" x14ac:dyDescent="0.3">
      <c r="B24" s="27"/>
      <c r="C24" s="35" t="s">
        <v>23</v>
      </c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27"/>
    </row>
    <row r="25" spans="2:15" ht="19.5" customHeight="1" x14ac:dyDescent="0.3">
      <c r="B25" s="37"/>
      <c r="C25" s="38" t="s">
        <v>24</v>
      </c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7"/>
    </row>
    <row r="26" spans="2:15" ht="19.5" customHeight="1" x14ac:dyDescent="0.3">
      <c r="B26" s="37"/>
      <c r="C26" s="38" t="s">
        <v>25</v>
      </c>
      <c r="D26" s="38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37"/>
    </row>
    <row r="27" spans="2:15" ht="19.5" customHeight="1" x14ac:dyDescent="0.3">
      <c r="B27" s="37"/>
      <c r="C27" s="38" t="s">
        <v>26</v>
      </c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7"/>
    </row>
    <row r="28" spans="2:15" ht="19.5" customHeight="1" x14ac:dyDescent="0.3">
      <c r="B28" s="37"/>
      <c r="C28" s="38"/>
      <c r="D28" s="38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7"/>
    </row>
    <row r="29" spans="2:15" ht="19.5" customHeight="1" x14ac:dyDescent="0.3"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</row>
    <row r="30" spans="2:15" ht="19.5" customHeight="1" x14ac:dyDescent="0.3"/>
    <row r="31" spans="2:15" ht="19.5" customHeight="1" x14ac:dyDescent="0.3"/>
    <row r="32" spans="2:15" ht="19.5" customHeight="1" x14ac:dyDescent="0.3"/>
    <row r="33" ht="19.5" customHeight="1" x14ac:dyDescent="0.3"/>
    <row r="34" ht="19.5" customHeight="1" x14ac:dyDescent="0.3"/>
    <row r="35" ht="19.5" customHeight="1" x14ac:dyDescent="0.3"/>
    <row r="36" ht="19.5" customHeight="1" x14ac:dyDescent="0.3"/>
    <row r="37" ht="19.5" customHeight="1" x14ac:dyDescent="0.3"/>
    <row r="38" ht="19.5" customHeight="1" x14ac:dyDescent="0.3"/>
    <row r="39" ht="19.5" customHeight="1" x14ac:dyDescent="0.3"/>
    <row r="40" ht="19.5" customHeight="1" x14ac:dyDescent="0.3"/>
    <row r="41" ht="19.5" customHeight="1" x14ac:dyDescent="0.3"/>
    <row r="42" ht="19.5" customHeight="1" x14ac:dyDescent="0.3"/>
    <row r="43" ht="19.5" customHeight="1" x14ac:dyDescent="0.3"/>
    <row r="44" ht="19.5" customHeight="1" x14ac:dyDescent="0.3"/>
    <row r="45" ht="19.5" customHeight="1" x14ac:dyDescent="0.3"/>
    <row r="46" ht="19.5" customHeight="1" x14ac:dyDescent="0.3"/>
  </sheetData>
  <hyperlinks>
    <hyperlink ref="C15" location="'Variance Analysis'!A1" display="'Variance Analysis'!A1" xr:uid="{E062FF01-2BDE-40AD-AD75-7A80F3C4DF51}"/>
    <hyperlink ref="C22" r:id="rId1" xr:uid="{E57F08FB-3F42-4887-92A7-2F5B80D485ED}"/>
  </hyperlinks>
  <pageMargins left="0.7" right="0.7" top="0.75" bottom="0.75" header="0.3" footer="0.3"/>
  <pageSetup scale="64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9"/>
  <sheetViews>
    <sheetView showGridLines="0" tabSelected="1" zoomScaleNormal="100" workbookViewId="0">
      <pane ySplit="5" topLeftCell="A18" activePane="bottomLeft" state="frozen"/>
      <selection pane="bottomLeft" activeCell="K26" sqref="K26"/>
    </sheetView>
  </sheetViews>
  <sheetFormatPr defaultRowHeight="16.5" x14ac:dyDescent="0.3"/>
  <cols>
    <col min="1" max="1" width="16.28515625" customWidth="1"/>
    <col min="2" max="3" width="12" customWidth="1"/>
    <col min="4" max="4" width="1.28515625" style="3" customWidth="1"/>
    <col min="5" max="6" width="12" customWidth="1"/>
    <col min="7" max="7" width="1.28515625" customWidth="1"/>
    <col min="8" max="8" width="12" customWidth="1"/>
  </cols>
  <sheetData>
    <row r="1" spans="1:18" x14ac:dyDescent="0.3">
      <c r="A1" s="25" t="s">
        <v>15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</row>
    <row r="2" spans="1:18" ht="18" x14ac:dyDescent="0.3">
      <c r="A2" s="24" t="s">
        <v>16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</row>
    <row r="3" spans="1:18" x14ac:dyDescent="0.3">
      <c r="D3"/>
    </row>
    <row r="4" spans="1:18" x14ac:dyDescent="0.3">
      <c r="A4" s="23"/>
      <c r="B4" s="20"/>
      <c r="C4" s="20"/>
      <c r="D4" s="4"/>
      <c r="E4" s="22" t="s">
        <v>11</v>
      </c>
      <c r="F4" s="22"/>
      <c r="H4" s="21"/>
      <c r="J4" s="20"/>
      <c r="K4" s="20"/>
      <c r="L4" s="20"/>
      <c r="M4" s="20"/>
      <c r="N4" s="20"/>
      <c r="O4" s="20"/>
      <c r="P4" s="20"/>
      <c r="Q4" s="20"/>
      <c r="R4" s="20"/>
    </row>
    <row r="5" spans="1:18" x14ac:dyDescent="0.3">
      <c r="A5" s="20"/>
      <c r="B5" s="21" t="s">
        <v>1</v>
      </c>
      <c r="C5" s="21" t="s">
        <v>0</v>
      </c>
      <c r="D5" s="5"/>
      <c r="E5" s="21" t="s">
        <v>9</v>
      </c>
      <c r="F5" s="21" t="s">
        <v>10</v>
      </c>
      <c r="H5" s="21" t="s">
        <v>12</v>
      </c>
      <c r="J5" s="22" t="s">
        <v>28</v>
      </c>
      <c r="K5" s="22"/>
      <c r="L5" s="22"/>
      <c r="M5" s="22"/>
      <c r="N5" s="22"/>
      <c r="O5" s="22"/>
      <c r="P5" s="22"/>
      <c r="Q5" s="22"/>
      <c r="R5" s="22"/>
    </row>
    <row r="7" spans="1:18" x14ac:dyDescent="0.3">
      <c r="A7" t="s">
        <v>2</v>
      </c>
      <c r="B7" s="10">
        <v>50000</v>
      </c>
      <c r="C7" s="10">
        <v>46052</v>
      </c>
      <c r="D7" s="6"/>
      <c r="E7" s="8">
        <f>C7/B7-1</f>
        <v>-7.896000000000003E-2</v>
      </c>
      <c r="F7" s="2">
        <f>C7-B7</f>
        <v>-3948</v>
      </c>
      <c r="H7" s="9">
        <f>F7*B8</f>
        <v>-414540</v>
      </c>
    </row>
    <row r="8" spans="1:18" x14ac:dyDescent="0.3">
      <c r="A8" t="s">
        <v>3</v>
      </c>
      <c r="B8" s="10">
        <v>105</v>
      </c>
      <c r="C8" s="10">
        <v>108</v>
      </c>
      <c r="D8" s="7"/>
      <c r="E8" s="8">
        <f t="shared" ref="E8:E9" si="0">C8/B8-1</f>
        <v>2.857142857142847E-2</v>
      </c>
      <c r="F8" s="2">
        <f t="shared" ref="F8" si="1">C8-B8</f>
        <v>3</v>
      </c>
      <c r="H8" s="9">
        <f>F8*C7</f>
        <v>138156</v>
      </c>
    </row>
    <row r="9" spans="1:18" x14ac:dyDescent="0.3">
      <c r="A9" t="s">
        <v>4</v>
      </c>
      <c r="B9" s="2">
        <f>B7*B8</f>
        <v>5250000</v>
      </c>
      <c r="C9" s="2">
        <f>C7*C8</f>
        <v>4973616</v>
      </c>
      <c r="D9" s="6"/>
      <c r="E9" s="8">
        <f t="shared" si="0"/>
        <v>-5.2644571428571374E-2</v>
      </c>
      <c r="F9" s="2">
        <f>C9-B9</f>
        <v>-276384</v>
      </c>
      <c r="H9" s="9"/>
    </row>
    <row r="10" spans="1:18" x14ac:dyDescent="0.3">
      <c r="F10" s="2"/>
      <c r="H10" s="9"/>
    </row>
    <row r="11" spans="1:18" x14ac:dyDescent="0.3">
      <c r="A11" t="s">
        <v>5</v>
      </c>
      <c r="B11" s="10">
        <v>3500000</v>
      </c>
      <c r="C11" s="10">
        <v>3558961</v>
      </c>
      <c r="D11" s="6"/>
      <c r="E11" s="8">
        <f>C11/B11-1</f>
        <v>1.6845999999999917E-2</v>
      </c>
      <c r="F11" s="2">
        <f>C11-B11</f>
        <v>58961</v>
      </c>
      <c r="H11" s="9">
        <f>-F11</f>
        <v>-58961</v>
      </c>
    </row>
    <row r="12" spans="1:18" x14ac:dyDescent="0.3">
      <c r="A12" t="s">
        <v>8</v>
      </c>
      <c r="B12" s="1">
        <f>B11/B7</f>
        <v>70</v>
      </c>
      <c r="C12" s="1">
        <f>C11/C7</f>
        <v>77.281355858594637</v>
      </c>
      <c r="D12" s="7"/>
      <c r="E12" s="8">
        <f>C12/B12-1</f>
        <v>0.10401936940849477</v>
      </c>
      <c r="F12" s="2">
        <f t="shared" ref="F12" si="2">C12-B12</f>
        <v>7.2813558585946367</v>
      </c>
      <c r="H12" s="9"/>
    </row>
    <row r="13" spans="1:18" x14ac:dyDescent="0.3">
      <c r="E13" s="8"/>
      <c r="F13" s="2"/>
      <c r="H13" s="9"/>
    </row>
    <row r="14" spans="1:18" x14ac:dyDescent="0.3">
      <c r="A14" t="s">
        <v>6</v>
      </c>
      <c r="B14" s="10">
        <v>1000000</v>
      </c>
      <c r="C14" s="10">
        <v>900540</v>
      </c>
      <c r="D14" s="6"/>
      <c r="E14" s="8">
        <f>C14/B14-1</f>
        <v>-9.9459999999999993E-2</v>
      </c>
      <c r="F14" s="2">
        <f>C14-B14</f>
        <v>-99460</v>
      </c>
      <c r="H14" s="9">
        <f>-F14</f>
        <v>99460</v>
      </c>
    </row>
    <row r="15" spans="1:18" x14ac:dyDescent="0.3">
      <c r="A15" t="s">
        <v>8</v>
      </c>
      <c r="B15" s="2">
        <f>B14/B7</f>
        <v>20</v>
      </c>
      <c r="C15" s="2">
        <f>C14/C7</f>
        <v>19.554851037957093</v>
      </c>
      <c r="E15" s="8">
        <f t="shared" ref="E15" si="3">C15/B15-1</f>
        <v>-2.2257448102145361E-2</v>
      </c>
      <c r="F15" s="2">
        <f t="shared" ref="F15" si="4">C15-B15</f>
        <v>-0.44514896204290721</v>
      </c>
      <c r="H15" s="9"/>
    </row>
    <row r="16" spans="1:18" x14ac:dyDescent="0.3">
      <c r="B16" s="2"/>
      <c r="C16" s="2"/>
      <c r="E16" s="8"/>
      <c r="F16" s="2"/>
      <c r="H16" s="9"/>
    </row>
    <row r="17" spans="1:8" x14ac:dyDescent="0.3">
      <c r="A17" t="s">
        <v>7</v>
      </c>
      <c r="B17" s="2">
        <f>B9-B11-B14</f>
        <v>750000</v>
      </c>
      <c r="C17" s="2">
        <f>C9-C11-C14</f>
        <v>514115</v>
      </c>
      <c r="D17" s="6"/>
      <c r="E17" s="8">
        <f>C17/B17-1</f>
        <v>-0.31451333333333331</v>
      </c>
      <c r="F17" s="2">
        <f>C17-B17</f>
        <v>-235885</v>
      </c>
      <c r="H17" s="9">
        <f>SUM(H7:H14)</f>
        <v>-235885</v>
      </c>
    </row>
    <row r="18" spans="1:8" x14ac:dyDescent="0.3">
      <c r="A18" t="s">
        <v>8</v>
      </c>
      <c r="B18" s="2">
        <f>B17/B7</f>
        <v>15</v>
      </c>
      <c r="C18" s="2">
        <f>C17/C7</f>
        <v>11.163793103448276</v>
      </c>
      <c r="D18" s="7"/>
      <c r="E18" s="8">
        <f>C18/B18-1</f>
        <v>-0.25574712643678166</v>
      </c>
      <c r="F18" s="2">
        <f>C18-B18</f>
        <v>-3.8362068965517242</v>
      </c>
      <c r="H18" s="9"/>
    </row>
    <row r="19" spans="1:8" x14ac:dyDescent="0.3">
      <c r="B19" s="2"/>
      <c r="C19" s="2"/>
      <c r="F19" s="9"/>
    </row>
    <row r="21" spans="1:8" x14ac:dyDescent="0.3">
      <c r="A21" s="15" t="s">
        <v>13</v>
      </c>
      <c r="B21" s="16"/>
      <c r="C21" s="16"/>
      <c r="D21" s="16"/>
      <c r="E21" s="16"/>
      <c r="F21" s="16"/>
      <c r="G21" s="16"/>
      <c r="H21" s="16"/>
    </row>
    <row r="22" spans="1:8" x14ac:dyDescent="0.3">
      <c r="A22" s="17" t="s">
        <v>1</v>
      </c>
      <c r="B22" s="17"/>
      <c r="C22" s="17"/>
      <c r="D22" s="18"/>
      <c r="E22" s="17"/>
      <c r="F22" s="17"/>
      <c r="G22" s="17"/>
      <c r="H22" s="19">
        <f>B17</f>
        <v>750000</v>
      </c>
    </row>
    <row r="23" spans="1:8" x14ac:dyDescent="0.3">
      <c r="A23" t="s">
        <v>2</v>
      </c>
      <c r="H23" s="9">
        <f>H7</f>
        <v>-414540</v>
      </c>
    </row>
    <row r="24" spans="1:8" x14ac:dyDescent="0.3">
      <c r="A24" t="s">
        <v>3</v>
      </c>
      <c r="H24" s="9">
        <f>H8</f>
        <v>138156</v>
      </c>
    </row>
    <row r="25" spans="1:8" x14ac:dyDescent="0.3">
      <c r="A25" t="s">
        <v>5</v>
      </c>
      <c r="H25" s="9">
        <f>H11</f>
        <v>-58961</v>
      </c>
    </row>
    <row r="26" spans="1:8" x14ac:dyDescent="0.3">
      <c r="A26" t="s">
        <v>6</v>
      </c>
      <c r="H26" s="9">
        <f>H14</f>
        <v>99460</v>
      </c>
    </row>
    <row r="27" spans="1:8" x14ac:dyDescent="0.3">
      <c r="A27" t="s">
        <v>0</v>
      </c>
      <c r="H27" s="11">
        <f>C17</f>
        <v>514115</v>
      </c>
    </row>
    <row r="29" spans="1:8" x14ac:dyDescent="0.3">
      <c r="A29" s="12" t="s">
        <v>14</v>
      </c>
      <c r="B29" s="12"/>
      <c r="C29" s="12"/>
      <c r="D29" s="13"/>
      <c r="E29" s="12"/>
      <c r="F29" s="12"/>
      <c r="G29" s="12"/>
      <c r="H29" s="14">
        <f>SUM(H22:H26)-H27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Cover Page</vt:lpstr>
      <vt:lpstr>Variance Analysis</vt:lpstr>
      <vt:lpstr>'Cover Page'!Print_Area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CFI</dc:creator>
  <cp:lastModifiedBy>Ferdinand</cp:lastModifiedBy>
  <dcterms:created xsi:type="dcterms:W3CDTF">2017-08-28T18:34:58Z</dcterms:created>
  <dcterms:modified xsi:type="dcterms:W3CDTF">2022-09-09T17:16:37Z</dcterms:modified>
</cp:coreProperties>
</file>