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97CBB5D5-CE6A-4A10-ADDF-D13D58169307}" xr6:coauthVersionLast="40" xr6:coauthVersionMax="46" xr10:uidLastSave="{00000000-0000-0000-0000-000000000000}"/>
  <bookViews>
    <workbookView xWindow="-120" yWindow="-120" windowWidth="20730" windowHeight="11160" firstSheet="1" activeTab="5" xr2:uid="{FED1C20F-AE0D-417B-A7E2-FF11FEC31890}"/>
  </bookViews>
  <sheets>
    <sheet name="_CIQHiddenCacheSheet" sheetId="17" state="veryHidden" r:id="rId1"/>
    <sheet name="Cover Page" sheetId="5" r:id="rId2"/>
    <sheet name="Comps Table" sheetId="2" r:id="rId3"/>
    <sheet name="Company Template" sheetId="18" r:id="rId4"/>
    <sheet name="AMZN" sheetId="4" r:id="rId5"/>
    <sheet name="List" sheetId="6" r:id="rId6"/>
  </sheets>
  <definedNames>
    <definedName name="CIQWBGuid" hidden="1">"1530d945-6a2b-42ea-9cac-2535008fe30b"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H14" i="4"/>
  <c r="H11" i="4"/>
  <c r="I11" i="4"/>
  <c r="H12" i="4"/>
  <c r="I12" i="4"/>
  <c r="E25" i="4"/>
  <c r="E79" i="18"/>
  <c r="E78" i="18"/>
  <c r="C76" i="18"/>
  <c r="E75" i="18"/>
  <c r="E74" i="18"/>
  <c r="E73" i="18"/>
  <c r="E72" i="18"/>
  <c r="E71" i="18"/>
  <c r="E76" i="18" s="1"/>
  <c r="E18" i="18" s="1"/>
  <c r="E64" i="18"/>
  <c r="E46" i="18"/>
  <c r="F46" i="18" s="1"/>
  <c r="E45" i="18"/>
  <c r="F45" i="18" s="1"/>
  <c r="E44" i="18"/>
  <c r="F44" i="18" s="1"/>
  <c r="E43" i="18"/>
  <c r="F43" i="18" s="1"/>
  <c r="E42" i="18"/>
  <c r="F42" i="18" s="1"/>
  <c r="E41" i="18"/>
  <c r="F41" i="18" s="1"/>
  <c r="E28" i="18"/>
  <c r="E27" i="18"/>
  <c r="E29" i="18" s="1"/>
  <c r="E16" i="18"/>
  <c r="I24" i="18" l="1"/>
  <c r="E31" i="18"/>
  <c r="I23" i="18"/>
  <c r="F47" i="18"/>
  <c r="F50" i="18" s="1"/>
  <c r="E47" i="18"/>
  <c r="F49" i="18" s="1"/>
  <c r="F51" i="18" s="1"/>
  <c r="E17" i="18" s="1"/>
  <c r="E19" i="18" s="1"/>
  <c r="E21" i="18" s="1"/>
  <c r="E64" i="4"/>
  <c r="E16" i="4" s="1"/>
  <c r="E41" i="4"/>
  <c r="E42" i="4"/>
  <c r="E43" i="4"/>
  <c r="E44" i="4"/>
  <c r="E45" i="4"/>
  <c r="E46" i="4"/>
  <c r="F41" i="4"/>
  <c r="F42" i="4"/>
  <c r="F43" i="4"/>
  <c r="F44" i="4"/>
  <c r="F45" i="4"/>
  <c r="F46" i="4"/>
  <c r="E71" i="4"/>
  <c r="E72" i="4"/>
  <c r="E73" i="4"/>
  <c r="E74" i="4"/>
  <c r="E75" i="4"/>
  <c r="E27" i="4"/>
  <c r="C76" i="4"/>
  <c r="E78" i="4"/>
  <c r="E79" i="4" s="1"/>
  <c r="E28" i="4" s="1"/>
  <c r="F47" i="4" l="1"/>
  <c r="F50" i="4" s="1"/>
  <c r="E47" i="4"/>
  <c r="F49" i="4" s="1"/>
  <c r="F51" i="4" s="1"/>
  <c r="E17" i="4" s="1"/>
  <c r="E29" i="4"/>
  <c r="I24" i="4" s="1"/>
  <c r="E32" i="18"/>
  <c r="I21" i="18"/>
  <c r="H20" i="18"/>
  <c r="H21" i="18"/>
  <c r="I20" i="18"/>
  <c r="I25" i="18"/>
  <c r="E76" i="4"/>
  <c r="E18" i="4" s="1"/>
  <c r="E19" i="4" s="1"/>
  <c r="E21" i="4" s="1"/>
  <c r="I23" i="4" l="1"/>
  <c r="E31" i="4"/>
  <c r="E32" i="4" s="1"/>
  <c r="H19" i="18"/>
  <c r="I18" i="18"/>
  <c r="I19" i="18"/>
  <c r="H18" i="18"/>
  <c r="I20" i="4"/>
  <c r="H20" i="4"/>
  <c r="I21" i="4"/>
  <c r="H21" i="4"/>
  <c r="I25" i="4"/>
  <c r="I18" i="4" l="1"/>
  <c r="H18" i="4"/>
  <c r="H19" i="4"/>
  <c r="I19" i="4"/>
</calcChain>
</file>

<file path=xl/sharedStrings.xml><?xml version="1.0" encoding="utf-8"?>
<sst xmlns="http://schemas.openxmlformats.org/spreadsheetml/2006/main" count="325" uniqueCount="178">
  <si>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</si>
  <si>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</si>
  <si>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</si>
  <si>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</si>
  <si>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</si>
  <si>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</si>
  <si>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</si>
  <si>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</si>
  <si>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</si>
  <si>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Comparable Trading Metrics Template</t>
  </si>
  <si>
    <t>Price</t>
  </si>
  <si>
    <t>Shares</t>
  </si>
  <si>
    <t>Net Debt</t>
  </si>
  <si>
    <t>EBITDA</t>
  </si>
  <si>
    <t>Earnings</t>
  </si>
  <si>
    <t>EV/EBITDA</t>
  </si>
  <si>
    <t>P/E</t>
  </si>
  <si>
    <t>Company Name</t>
  </si>
  <si>
    <t>Average</t>
  </si>
  <si>
    <t>Median</t>
  </si>
  <si>
    <t>[$/sh.]</t>
  </si>
  <si>
    <t>Share</t>
  </si>
  <si>
    <t>Market</t>
  </si>
  <si>
    <t>Notes:</t>
  </si>
  <si>
    <t>[$MM]</t>
  </si>
  <si>
    <t>[MM]</t>
  </si>
  <si>
    <t>Enterprise</t>
  </si>
  <si>
    <t>Value</t>
  </si>
  <si>
    <t>Current Capitalization</t>
  </si>
  <si>
    <t>Revenue</t>
  </si>
  <si>
    <t>FY+1</t>
  </si>
  <si>
    <t>FY+2</t>
  </si>
  <si>
    <t>Cash Flow</t>
  </si>
  <si>
    <t>EV/Revenue</t>
  </si>
  <si>
    <t>P/CF</t>
  </si>
  <si>
    <t>[x]</t>
  </si>
  <si>
    <t>Comparable Trading Metrics</t>
  </si>
  <si>
    <t>© Corporate Finance Institute. All rights reserved.</t>
  </si>
  <si>
    <t>2.  Market capitalization plus long term debt net of working capital as at the most recently disclosed quarter, adjusted for subsequent acquisitions and financings</t>
  </si>
  <si>
    <t>Stock Ticker</t>
  </si>
  <si>
    <t>Date</t>
  </si>
  <si>
    <t>Shares Outstanding</t>
  </si>
  <si>
    <t>Market Capitalization (Diluted)</t>
  </si>
  <si>
    <t>Convertible Debt</t>
  </si>
  <si>
    <t>Enterprise Value (Diluted)</t>
  </si>
  <si>
    <t>Consensus Research Estimates</t>
  </si>
  <si>
    <t>3.  Consensus research estimates</t>
  </si>
  <si>
    <t>Current Trading Multiples</t>
  </si>
  <si>
    <t>Financial Estimates and Current Trading Multiples</t>
  </si>
  <si>
    <t>Book Equity</t>
  </si>
  <si>
    <t>Total Debt / Equity</t>
  </si>
  <si>
    <t>Options and Dilutive Securities Schedule</t>
  </si>
  <si>
    <t>Type</t>
  </si>
  <si>
    <t>Exercise</t>
  </si>
  <si>
    <t>Number</t>
  </si>
  <si>
    <t>Proceeds</t>
  </si>
  <si>
    <t>Outstanding</t>
  </si>
  <si>
    <t>Total</t>
  </si>
  <si>
    <t>In-the-Money Options</t>
  </si>
  <si>
    <t>Shares Repurchased (TSM)</t>
  </si>
  <si>
    <t>Details</t>
  </si>
  <si>
    <t>Face</t>
  </si>
  <si>
    <t>Conversion</t>
  </si>
  <si>
    <t>Issued</t>
  </si>
  <si>
    <t>All Amounts Denominated in $MM Unless Otherwise Stated</t>
  </si>
  <si>
    <t>Total Converted</t>
  </si>
  <si>
    <t>Total Unconverted</t>
  </si>
  <si>
    <t>[Company Name]</t>
  </si>
  <si>
    <t>Leverage Multiples</t>
  </si>
  <si>
    <t>Debt /</t>
  </si>
  <si>
    <t>Equity</t>
  </si>
  <si>
    <t>[%]</t>
  </si>
  <si>
    <t>Table of Contents</t>
  </si>
  <si>
    <t>Comps Table</t>
  </si>
  <si>
    <t>Company Template</t>
  </si>
  <si>
    <r>
      <t>Financial Estimates</t>
    </r>
    <r>
      <rPr>
        <b/>
        <u val="singleAccounting"/>
        <vertAlign val="superscript"/>
        <sz val="11"/>
        <rFont val="Arial Narrow"/>
        <family val="2"/>
      </rPr>
      <t>3</t>
    </r>
  </si>
  <si>
    <r>
      <t>Shares</t>
    </r>
    <r>
      <rPr>
        <b/>
        <vertAlign val="superscript"/>
        <sz val="11"/>
        <rFont val="Arial Narrow"/>
        <family val="2"/>
      </rPr>
      <t>1</t>
    </r>
  </si>
  <si>
    <r>
      <t>Cap.</t>
    </r>
    <r>
      <rPr>
        <b/>
        <vertAlign val="superscript"/>
        <sz val="11"/>
        <rFont val="Arial Narrow"/>
        <family val="2"/>
      </rPr>
      <t>1</t>
    </r>
  </si>
  <si>
    <r>
      <t>Value</t>
    </r>
    <r>
      <rPr>
        <b/>
        <vertAlign val="superscript"/>
        <sz val="11"/>
        <rFont val="Arial Narrow"/>
        <family val="2"/>
      </rPr>
      <t>2</t>
    </r>
  </si>
  <si>
    <r>
      <t xml:space="preserve">Share Price </t>
    </r>
    <r>
      <rPr>
        <i/>
        <sz val="11"/>
        <color theme="1"/>
        <rFont val="Arial Narrow"/>
        <family val="2"/>
      </rPr>
      <t>($/sh.)</t>
    </r>
  </si>
  <si>
    <r>
      <t>Basic Shares Outstanding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</si>
  <si>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Equity Instruments (TSM) </t>
    </r>
    <r>
      <rPr>
        <i/>
        <sz val="11"/>
        <color theme="1"/>
        <rFont val="Arial Narrow"/>
        <family val="2"/>
      </rPr>
      <t>(MM)</t>
    </r>
  </si>
  <si>
    <r>
      <t xml:space="preserve">Dilution From Convertible Debt </t>
    </r>
    <r>
      <rPr>
        <i/>
        <sz val="11"/>
        <color theme="1"/>
        <rFont val="Arial Narrow"/>
        <family val="2"/>
      </rPr>
      <t>(MM)</t>
    </r>
  </si>
  <si>
    <t>1.  Fully diluted (treasury stock method)</t>
  </si>
  <si>
    <t>Cash and Cash Equivalents</t>
  </si>
  <si>
    <t>Total Debt / Book Capitalization</t>
  </si>
  <si>
    <t>Total Debt / Market Capitalization</t>
  </si>
  <si>
    <t>Additional Shares Issued (TSM)</t>
  </si>
  <si>
    <t>Restricted Stock Units / Restricted Stock Awards</t>
  </si>
  <si>
    <r>
      <t>Diluted Shares Outstanding (TSM)</t>
    </r>
    <r>
      <rPr>
        <i/>
        <sz val="11"/>
        <color theme="1"/>
        <rFont val="Arial Narrow"/>
        <family val="2"/>
      </rPr>
      <t xml:space="preserve"> (MM)</t>
    </r>
  </si>
  <si>
    <r>
      <t xml:space="preserve">Dilution From Unvested RSUs/RSAs </t>
    </r>
    <r>
      <rPr>
        <i/>
        <sz val="11"/>
        <color theme="1"/>
        <rFont val="Arial Narrow"/>
        <family val="2"/>
      </rPr>
      <t>(MM)</t>
    </r>
  </si>
  <si>
    <t>Unvested</t>
  </si>
  <si>
    <t xml:space="preserve"> </t>
  </si>
  <si>
    <t>AMZN</t>
  </si>
  <si>
    <t>GOOG.L</t>
  </si>
  <si>
    <t>FB</t>
  </si>
  <si>
    <t>WMT</t>
  </si>
  <si>
    <t>TWTR</t>
  </si>
  <si>
    <t>EXPE</t>
  </si>
  <si>
    <t>EBAY</t>
  </si>
  <si>
    <t>Source: Capital IQ; Company filings</t>
  </si>
  <si>
    <t>Total Debt (Balance Sheet)</t>
  </si>
  <si>
    <t>Total Debt (Adjusted)</t>
  </si>
  <si>
    <t>Total Non-Convertible Debt</t>
  </si>
  <si>
    <t>Total Convertible Debt (Balance Sheet)</t>
  </si>
  <si>
    <t>Convertible Debt Outstanding (If-Converted)</t>
  </si>
  <si>
    <t>Exercised</t>
  </si>
  <si>
    <t>SNAP</t>
  </si>
  <si>
    <t>Book Cap.</t>
  </si>
  <si>
    <t>MzAvMjAyMAkAAAABMLC05HopkdgIRDsCeymR2AgpQ0lRLk5ZU0U6U05BUC5JUV9UT1RBTF9FUVVJVFkuLjIwMjAtMTEtMTIBAAAA889aDQIAAAAIMjE5OC43NzEBCAAAAAUAAAABMQEAAAAKMjA2NTI5NzM3OAMAAAADMTYwAgAAAAQxMjc1BAAAAAEwBwAAAAoxMS8xMi8yMDIwCAAAAAk5LzMwLzIwMjAJAAAAATCwtOR6KZHYCPcs7XopkdgILkNJUS5OWVNFOlNOQVAuSVFfUkVWRU5VRV9FU1QuRlkyMDIxLjIwMjAtMTEtMTIBAAAA889aDQIAAAAKMzQyMy41MDM3MgEOAAAABQAAAAEzAQAAAAEwAgAAAAoxMDAzNjMxNTUzAwAAAAYxMDAxODAEAAAAATIGAAAAATAHAAAAAzE2MAgAAAABMAkAAAABMQoAAAABMAsAAAALMTIxNTA5NDk1MzYMAAAAATENAAAACjExLzEzLzIwMjAQAAAACjExLzEyLzIwMjCwtOR6KZHYCPcs7XopkdgILkNJUS5OWVNFOlNOQVAuSVFfUkVWRU5VRV9FU1QuRlkyMDIyLjIwMjAtMTEtMTIBAAAA889aDQIAAAAKNDU0NC4xMDYzNwEOAAAABQAAAAEzAQAAAAEwAgAAAAoxMDAzNjMxNTU4AwAAAAYxMDAxODAEAAAAATIGAAAAATAHAAAAAzE2MAgAAAABMAkAAAABMQoAAAABMAsAAAALMTIxNTA5NDk0NjQMAAAAATENAAAACjExLzEzLzIwMjAQAAAACjExLzEyLzIwMjCwtOR6KZHYCM4+7nopkdgILUNJUS5OWVNFOlNOQVAuSVFfRUJJVERBX0VTVC5GWTIwMjEuMjAyMC0xMS0xMgEAAADz</t>
  </si>
  <si>
    <t>z1oNAgAAAAk0MzYuNTAxNTEBDgAAAAUAAAABMwEAAAABMAIAAAAKMTAwMzYzMTU1MwMAAAAGMTAwMTg3BAAAAAEyBgAAAAEwBwAAAAMxNjAIAAAAATAJAAAAATEKAAAAATALAAAACzEyMTUwMzkwMzIyDAAAAAExDQAAAAoxMS8xMy8yMDIwEAAAAAoxMS8xMi8yMDIwsLTkeimR2AioZO56KZHYCC1DSVEuTllTRTpTTkFQLklRX0VCSVREQV9FU1QuRlkyMDIyLjIwMjAtMTEtMTIBAAAA889aDQIAAAAKMTA2NS44MzE2NQEOAAAABQAAAAEzAQAAAAEwAgAAAAoxMDAzNjMxNTU4AwAAAAYxMDAxODcEAAAAATIGAAAAATAHAAAAAzE2MAgAAAABMAkAAAABMQoAAAABMAsAAAALMTIxNTAzOTAzMTAMAAAAATENAAAACjExLzEzLzIwMjAQAAAACjExLzEyLzIwMjCp2+R6KZHYCEQ7AnspkdgIMkNJUS5OWVNFOlNOQVAuSVFfTklfUkVQT1JURURfRVNULkZZMjAyMS4yMDIwLTExLTEyAQAAAPPPWg0CAAAACi01OTEuMTA5NjgBDgAAAAUAAAABMwEAAAABMAIAAAAKMTAwMzYzMTU1MwMAAAAGMTAwMjY0BAAAAAEyBgAAAAEwBwAAAAMxNjAIAAAAATAJAAAAATEKAAAAATALAAAACzEyMTUwOTU4NjYzDAAAAAExDQAAAAoxMS8xMy8yMDIwEAAAAAoxMS8xMi8yMDIwqdvkeimR2Aj3LO16KZHYCDJDSVEuTllTRTpTTkFQLklRX05JX1JFUE9SVEVEX0VTVC5GWTIwMjIuMjAyMC0xMS0xMgEAAADzz1oNAgAAAAktNTAuNDg4OTgB</t>
  </si>
  <si>
    <t>DgAAAAUAAAABMwEAAAABMAIAAAAKMTAwMzYzMTU1OAMAAAAGMTAwMjY0BAAAAAEyBgAAAAEwBwAAAAMxNjAIAAAAATAJAAAAATEKAAAAATALAAAACzEyMTUyNTQwMzg0DAAAAAExDQAAAAoxMS8xMy8yMDIwEAAAAAoxMS8xMi8yMDIwqdvkeimR2AjOPu56KZHYCDBDSVEuTllTRTpTTkFQLklRX0NBU0hfT1BFUl9FU1QuRlkyMDIxLjIwMjAtMTEtMTIBAAAA889aDQIAAAAGMzMzLjg2AQ4AAAAFAAAAATMBAAAAATACAAAACjEwMDM2MzE1NTMDAAAABjEwNDA3NgQAAAABMgYAAAABMAcAAAADMTYwCAAAAAEwCQAAAAExCgAAAAEwCwAAAAsxMjE1MjUzNjYxNgwAAAABMQ0AAAAKMTEvMTMvMjAyMBAAAAAKMTEvMTIvMjAyMKnb5HopkdgIqGTueimR2AgwQ0lRLk5ZU0U6U05BUC5JUV9DQVNIX09QRVJfRVNULkZZMjAyMi4yMDIwLTExLTEyAQAAAPPPWg0CAAAABjk1Ni4yMwEOAAAABQAAAAEzAQAAAAEwAgAAAAoxMDAzNjMxNTU4AwAAAAYxMDQwNzYEAAAAATIGAAAAATAHAAAAAzE2MAgAAAABMAkAAAABMQoAAAABMAsAAAALMTIxNTI1MzY1OTgMAAAAATENAAAACjExLzEzLzIwMjAQAAAACjExLzEyLzIwMjCp2+R6KZHYCJyL7nopkdgIJUNJUS4uSVFfUkVWRU5VRV9FU1QuRlkyMDIyLjIwMjAtMTEtMTIFAAAAAQAAAAgAAAAUKEludmFsaWQgSWRlbnRpZmllciklNmx7KZHYCCU2bHspkdgIKUNJUS4uSVFfTklf</t>
  </si>
  <si>
    <t>UkVQT1JURURfRVNULkZZMjAyMi4yMDIwLTExLTEyBQAAAAEAAAAIAAAAFChJbnZhbGlkIElkZW50aWZpZXIpJTZseymR2AglNmx7KZHYCCBDSVEuLklRX1RPVEFMX0VRVUlUWS4uMjAyMC0xMS0xMgUAAAABAAAACAAAABQoSW52YWxpZCBJZGVudGlmaWVyKSU2bHspkdgIJTZseymR2AgkQ0lRLi5JUV9FQklUREFfRVNULkZZMjAyMS4yMDIwLTExLTEyBQAAAAEAAAAIAAAAFChJbnZhbGlkIElkZW50aWZpZXIpJTZseymR2AglNmx7KZHYCCdDSVEuLklRX0NBU0hfT1BFUl9FU1QuRlkyMDIxLjIwMjAtMTEtMTIFAAAAAQAAAAgAAAAUKEludmFsaWQgSWRlbnRpZmllciklNmx7KZHYCCU2bHspkdgIHkNJUS4uSVFfVE9UQUxfREVCVC4uMjAyMC0xMS0xMgUAAAABAAAACAAAABQoSW52YWxpZCBJZGVudGlmaWVyKSU2bHspkdgIJTZseymR2AgeQ0lRLi5JUV9DQVNIX0VRVUlWLi4yMDIwLTExLTEyBQAAAAEAAAAIAAAAFChJbnZhbGlkIElkZW50aWZpZXIpJTZseymR2AglNmx7KZHYCCBDSVEuLklRX0xBU1RTQUxFUFJJQ0UuMjAyMC0xMS0xMgUAAAABAAAACAAAABQoSW52YWxpZCBJZGVudGlmaWVyKSU2bHspkdgIJTZseymR2AgkQ0lRLi5JUV9FQklUREFfRVNULkZZMjAyMi4yMDIwLTExLTEyBQAAAAEAAAAIAAAAFChJbnZhbGlkIElkZW50aWZpZXIpJTZseymR2AglNmx7KZHYCCdDSVEuLklRX0NBU0hfT1BF</t>
  </si>
  <si>
    <t>Ul9FU1QuRlkyMDIyLjIwMjAtMTEtMTIFAAAAAQAAAAgAAAAUKEludmFsaWQgSWRlbnRpZmllciklNmx7KZHYCCU2bHspkdgIIUNJUS4uSVFfQ09OVkVSVC4uMjAyMC0xMS0xMi4uLlVTRAUAAAABAAAACAAAABQoSW52YWxpZCBJZGVudGlmaWVyKSU2bHspkdgIJTZseymR2AglQ0lRLi5JUV9SRVZFTlVFX0VTVC5GWTIwMjEuMjAyMC0xMS0xMgUAAAABAAAACAAAABQoSW52YWxpZCBJZGVudGlmaWVyKSU2bHspkdgIJTZseymR2AgpQ0lRLi5JUV9OSV9SRVBPUlRFRF9FU1QuRlkyMDIxLjIwMjAtMTEtMTIFAAAAAQAAAAgAAAAUKEludmFsaWQgSWRlbnRpZmllciklNmx7KZHYCCU2bHspkdgILUNJUS4uSVFfVE9UQUxfT1VUU1RBTkRJTkdfQlNfREFURS4uMjAyMC0xMS0xMgUAAAABAAAACAAAABQoSW52YWxpZCBJZGVudGlmaWVyKSU2bHspkdgIJTZseymR2AgtQ0lRLk5BU0RBUUdTOkVYUEUuSVFfTEFTVFNBTEVQUklDRS4yMDIwLTExLTEyAQAAAMNxiwECAAAABTExNy41ACU2bHspkdgIPgR+eymR2AgtQ0lRLk5BU0RBUUdTOkVCQVkuSVFfTEFTVFNBTEVQUklDRS4yMDIwLTExLTEyAQAAANZsAAACAAAABTQ2LjU5ACU2bHspkdgIS919eymR2AgvQ0lRLk5BU0RBUUdTOkdPT0cuTC5JUV9MQVNUU0FMRVBSSUNFLjIwMjAtMTEtMTIBAAAAqHEAAAIAAAAHMTc0Mi44MgAlNmx7KZHYCFS2fXspkdgIK0NJUS5O</t>
  </si>
  <si>
    <t>TkdfQlNfREFURS4uMjAyMC0xMS0xMgEAAADfxgQAAgAAAAQyODMzAQQAAAAFAAAAATUBAAAACjIwNzEwNzE4NjECAAAABTI0MTUyBgAAAAEwJTZseymR2Ag+BH57KZHYCCtDSVEuTkFTREFRR1M6RVhQRS5JUV9UT1RBTF9ERUJULi4yMDIwLTExLTEyAQAAAMNxiwECAAAABDkzNDgBCAAAAAUAAAABMQEAAAAKMjA2ODM3MzYzMAMAAAADMTYwAgAAAAQ0MTczBAAAAAEwBwAAAAoxMS8xMi8yMDIwCAAAAAk5LzMwLzIwMjAJAAAAATAlNmx7KZHYCD4EfnspkdgIK0NJUS5OQVNEQVFHUzpFWFBFLklRX0NBU0hfRVFVSVYuLjIwMjAtMTEtMTIBAAAAw3GLAQIAAAAENDM1MwEIAAAABQAAAAExAQAAAAoyMDY4MzczNjMwAwAAAAMxNjACAAAABDEwOTYEAAAAATAHAAAACjExLzEyLzIwMjAIAAAACTkvMzAvMjAyMAkAAAABMCU2bHspkdgIPgR+eymR2AguQ0lRLk5BU0RBUUdTOkVCQVkuSVFfQ09OVkVSVC4uMjAyMC0xMS0xMi4uLlVTRAEAAADWbAAAAwAAAAAAJTZseymR2Ag+BH57KZHYCChDSVEuTllTRTpXTVQuSVFfVE9UQUxfRVFVSVRZLi4yMDIwLTExLTEyAQAAAN/GBAACAAAABTg3NTA0AQgAAAAFAAAAATEBAAAACjIwNzEwNzE4NjEDAAAAAzE2MAIAAAAEMTI3NQQAAAABMAcAAAAKMTEvMTIvMjAyMAgAAAAKMTAvMzEvMjAyMAkAAAABMCU2bHspkdgIS919eymR2AgmQ0lRLk5ZU0U6V01ULklRX1RPVEFMX0RF</t>
  </si>
  <si>
    <t>QlQuLjIwMjAtMTEtMTIBAAAA38YEAAIAAAAFNjg0NzgBCAAAAAUAAAABMQEAAAAKMjA3MTA3MTg2MQMAAAADMTYwAgAAAAQ0MTczBAAAAAEwBwAAAAoxMS8xMi8yMDIwCAAAAAoxMC8zMS8yMDIwCQAAAAEwJTZseymR2AhL3X17KZHYCDxDSVEuTkFTREFRR1M6R09PRy5MLklRX1RPVEFMX09VVFNUQU5ESU5HX0JTX0RBVEUuLjIwMjAtMTEtMTIBAAAAqHEAAAIAAAAHNjc3LjcyNAEEAAAABQAAAAE1AQAAAAoyMDY3MjM5ODU3AgAAAAUyNDE1MgYAAAABMCU2bHspkdgIS919eymR2AgrQ0lRLk5BU0RBUUdTOkZCLklRX1RPVEFMX0VRVUlUWS4uMjAyMC0xMS0xMgEAAAAX2zwBAgAAAAYxMTc3MzEBCAAAAAUAAAABMQEAAAAKMjA2NzIzOTczMQMAAAADMTYwAgAAAAQxMjc1BAAAAAEwBwAAAAoxMS8xMi8yMDIwCAAAAAk5LzMwLzIwMjAJAAAAATAlNmx7KZHYCEvdfXspkdgILUNJUS5OQVNEQVFHUzpHT09HLkwuSVFfVE9UQUxfREVCVC4uMjAyMC0xMS0xMgEAAACocQAAAgAAAAUyNzU0MgEIAAAABQAAAAExAQAAAAoyMDY3MjM5ODU3AwAAAAMxNjACAAAABDQxNzMEAAAAATAHAAAACjExLzEyLzIwMjAIAAAACTkvMzAvMjAyMAkAAAABMCU2bHspkdgIS919eymR2AgtQ0lRLk5BU0RBUUdTOkdPT0cuTC5JUV9DQVNIX0VRVUlWLi4yMDIwLTExLTEyAQAAAKhxAAACAAAABTIwMTI5AQgAAAAFAAAAATEBAAAACjIw</t>
  </si>
  <si>
    <t>NjcyMzk4NTcDAAAAAzE2MAIAAAAEMTA5NgQAAAABMAcAAAAKMTEvMTIvMjAyMAgAAAAJOS8zMC8yMDIwCQAAAAEwJTZseymR2AhL3X17KZHYCDpDSVEuTkFTREFRR1M6RVhQRS5JUV9UT1RBTF9PVVRTVEFORElOR19CU19EQVRFLi4yMDIwLTExLTEyAQAAAMNxiwECAAAACjE0MS40Mjk2NDYBBAAAAAUAAAABNQEAAAAKMjA2ODM3MzYzMAIAAAAFMjQxNTIGAAAAATAlNmx7KZHYCEvdfXspkdgIJkNJUS5OWVNFOldNVC5JUV9DQVNIX0VRVUlWLi4yMDIwLTExLTEyAQAAAN/GBAACAAAABTE0MzI1AQgAAAAFAAAAATEBAAAACjIwNzEwNzE4NjEDAAAAAzE2MAIAAAAEMTA5NgQAAAABMAcAAAAKMTEvMTIvMjAyMAgAAAAKMTAvMzEvMjAyMAkAAAABMCU2bHspkdgIS919eymR2AgwQ0lRLk5BU0RBUUdTOkdPT0cuTC5JUV9DT05WRVJULi4yMDIwLTExLTEyLi4uVVNEAQAAAKhxAAADAAAAAAAlNmx7KZHYCEvdfXspkdgILENJUS5OQVNEQVFHUzpGQi5JUV9DT05WRVJULi4yMDIwLTExLTEyLi4uVVNEAQAAABfbPAEDAAAAAAAlNmx7KZHYCEvdfXspkdgIL0NJUS5OQVNEQVFHUzpHT09HLkwuSVFfVE9UQUxfRVFVSVRZLi4yMDIwLTExLTEyAQAAAKhxAAACAAAABjIxMjkyMAEIAAAABQAAAAExAQAAAAoyMDY3MjM5ODU3AwAAAAMxNjACAAAABDEyNzUEAAAAATAHAAAACjExLzEyLzIwMjAIAAAACTkvMzAvMjAyMAkA</t>
  </si>
  <si>
    <t>AAABMCU2bHspkdgIS919eymR2AgrQ0lRLk5BU0RBUUdTOkFNWk4uSVFfVE9UQUxfREVCVC4uMjAyMC0xMS0xMgEAAAA9SQAAAgAAAAU5NjgxNAEIAAAABQAAAAExAQAAAAoyMDY3MjM5Nzk0AwAAAAMxNjACAAAABDQxNzMEAAAAATAHAAAACjExLzEyLzIwMjAIAAAACTkvMzAvMjAyMAkAAAABMCU2bHspkdgIVLZ9eymR2Ag6Q0lRLk5BU0RBUUdTOkVCQVkuSVFfVE9UQUxfT1VUU1RBTkRJTkdfQlNfREFURS4uMjAyMC0xMS0xMgEAAADWbAAAAgAAAAM2ODkBBAAAAAUAAAABNQEAAAAKMjA2NzIzOTc4OQIAAAAFMjQxNTIGAAAAATAlNmx7KZHYCFS2fXspkdgILkNJUS5OQVNEQVFHUzpFWFBFLklRX0NPTlZFUlQuLjIwMjAtMTEtMTIuLi5VU0QBAAAAw3GLAQMAAAAAACU2bHspkdgIVLZ9eymR2AgtQ0lRLk5BU0RBUUdTOkVCQVkuSVFfVE9UQUxfRVFVSVRZLi4yMDIwLTExLTEyAQAAANZsAAACAAAABDI5MjABCAAAAAUAAAABMQEAAAAKMjA2NzIzOTc4OQMAAAADMTYwAgAAAAQxMjc1BAAAAAEwBwAAAAoxMS8xMi8yMDIwCAAAAAk5LzMwLzIwMjAJAAAAATAlNmx7KZHYCFS2fXspkdgIKUNJUS5OWVNFOldNVC5JUV9DT05WRVJULi4yMDIwLTExLTEyLi4uVVNEAQAAAN/GBAADAAAAAAAlNmx7KZHYCFS2fXspkdgIKUNJUS5OQVNEQVFHUzpGQi5JUV9DQVNIX0VRVUlWLi4yMDIwLTExLTEyAQAAABfbPAECAAAA</t>
  </si>
  <si>
    <t>BTExNjE3AQgAAAAFAAAAATEBAAAACjIwNjcyMzk3MzEDAAAAAzE2MAIAAAAEMTA5NgQAAAABMAcAAAAKMTEvMTIvMjAyMAgAAAAJOS8zMC8yMDIwCQAAAAEwJTZseymR2AhUtn17KZHYCClDSVEuTkFTREFRR1M6RkIuSVFfVE9UQUxfREVCVC4uMjAyMC0xMS0xMgEAAAAX2zwBAgAAAAUxMTE0NAEIAAAABQAAAAExAQAAAAoyMDY3MjM5NzMxAwAAAAMxNjACAAAABDQxNzMEAAAAATAHAAAACjExLzEyLzIwMjAIAAAACTkvMzAvMjAyMAkAAAABMCU2bHspkdgIVLZ9eymR2Ag4Q0lRLk5BU0RBUUdTOkZCLklRX1RPVEFMX09VVFNUQU5ESU5HX0JTX0RBVEUuLjIwMjAtMTEtMTIBAAAAF9s8AQIAAAAEMjg1MAEEAAAABQAAAAE1AQAAAAoyMDY3MjM5NzMxAgAAAAUyNDE1MgYAAAABMCU2bHspkdgIVLZ9eymR2AgpQ0lRLk5ZU0U6VFdUUi5JUV9UT1RBTF9FUVVJVFkuLjIwMjAtMTEtMTIBAAAAs78kAgIAAAAINzgxMi4wODgBCAAAAAUAAAABMQEAAAAKMjA2NzM0NzY0NQMAAAADMTYwAgAAAAQxMjc1BAAAAAEwBwAAAAoxMS8xMi8yMDIwCAAAAAk5LzMwLzIwMjAJAAAAATAlNmx7KZHYCGGPfXspkdgINkNJUS5OWVNFOlRXVFIuSVFfVE9UQUxfT1VUU1RBTkRJTkdfQlNfREFURS4uMjAyMC0xMS0xMgEAAACzvyQCAgAAAAc3OTIuNDQ3AQQAAAAFAAAAATUBAAAACjIwNjczNDc2NDUCAAAABTI0MTUyBgAAAAEwJTZs</t>
  </si>
  <si>
    <t>eymR2Ahhj317KZHYCCpDSVEuTllTRTpUV1RSLklRX0NPTlZFUlQuLjIwMjAtMTEtMTIuLi5VU0QBAAAAs78kAgIAAAAIMjc2NC4yMTcBCAAAAAUAAAABMgEAAAAKMjA2NzM0NzY0NQMAAAADMTYwAgAAAAUyMTgzNgQAAAABMAcAAAAKMTEvMTIvMjAyMAgAAAAJOS8zMC8yMDIwCQAAAAEwJTZseymR2Ahhj317KZHYCCdDSVEuTllTRTpUV1RSLklRX0NBU0hfRVFVSVYuLjIwMjAtMTEtMTIBAAAAs78kAgIAAAAIMjIwMS4wNzMBCAAAAAUAAAABMQEAAAAKMjA2NzM0NzY0NQMAAAADMTYwAgAAAAQxMDk2BAAAAAEwBwAAAAoxMS8xMi8yMDIwCAAAAAk5LzMwLzIwMjAJAAAAATAlNmx7KZHYCGGPfXspkdgIJ0NJUS5OWVNFOlRXVFIuSVFfVE9UQUxfREVCVC4uMjAyMC0xMS0xMgEAAACzvyQCAgAAAAg0MzQ4LjU1NAEIAAAABQAAAAExAQAAAAoyMDY3MzQ3NjQ1AwAAAAMxNjACAAAABDQxNzMEAAAAATAHAAAACjExLzEyLzIwMjAIAAAACTkvMzAvMjAyMAkAAAABMCU2bHspkdgIYY99eymR2AgrQ0lRLk5BU0RBUUdTOkFNWk4uSVFfQ0FTSF9FUVVJVi4uMjAyMC0xMS0xMgEAAAA9SQAAAgAAAAUyOTkzMAEIAAAABQAAAAExAQAAAAoyMDY3MjM5Nzk0AwAAAAMxNjACAAAABDEwOTYEAAAAATAHAAAACjExLzEyLzIwMjAIAAAACTkvMzAvMjAyMAkAAAABMCU2bHspkdgIYY99eymR2Ag6Q0lRLk5BU0RBUUdTOkFNWk4u</t>
  </si>
  <si>
    <t>SVFfVE9UQUxfT1VUU1RBTkRJTkdfQlNfREFURS4uMjAyMC0xMS0xMgEAAAA9SQAAAgAAAAM1MDIBBAAAAAUAAAABNQEAAAAKMjA2NzIzOTc5NAIAAAAFMjQxNTIGAAAAATAlNmx7KZHYCGGPfXspkdgILkNJUS5OQVNEQVFHUzpBTVpOLklRX0NPTlZFUlQuLjIwMjAtMTEtMTIuLi5VU0QBAAAAPUkAAAMAAAAAACU2bHspkdgIYY99eymR2AgtQ0lRLk5BU0RBUUdTOkFNWk4uSVFfVE9UQUxfRVFVSVRZLi4yMDIwLTExLTEyAQAAAD1JAAACAAAABTgyNzc1AQgAAAAFAAAAATEBAAAACjIwNjcyMzk3OTQDAAAAAzE2MAIAAAAEMTI3NQQAAAABMAcAAAAKMTEvMTIvMjAyMAgAAAAJOS8zMC8yMDIwCQAAAAEwJTZseymR2Ahhj317KZHYCDJDSVEuTkFTREFRR1M6RVhQRS5JUV9SRVZFTlVFX0VTVC5GWTIwMjIuMjAyMC0xMS0xMgEAAADDcYsBAgAAAAsxMDUxOS4xMjkyMQEOAAAABQAAAAEzAQAAAAEwAgAAAAoxMDAxNzMwNzA4AwAAAAYxMDAxODAEAAAAATIGAAAAATAHAAAAAzE2MAgAAAABMAkAAAABMQoAAAABMAsAAAALMTIxNDk2MzA5MzcMAAAAATENAAAACjExLzEzLzIwMjAQAAAACjExLzEyLzIwMjAlNmx7KZHYCD4EfnspkdgINkNJUS5OQVNEQVFHUzpFWFBFLklRX05JX1JFUE9SVEVEX0VTVC5GWTIwMjIuMjAyMC0xMS0xMgEAAADDcYsBAgAAAAk1NTIuNTI4NjYBDgAAAAUAAAABMwEAAAABMAIAAAAKMTAw</t>
  </si>
  <si>
    <t>MTczMDcwOAMAAAAGMTAwMjY0BAAAAAEyBgAAAAEwBwAAAAMxNjAIAAAAATAJAAAAATEKAAAAATALAAAACzEyMTQ5NjI5MjgwDAAAAAExDQAAAAoxMS8xMy8yMDIwEAAAAAoxMS8xMi8yMDIwJTZseymR2Ag+BH57KZHYCDFDSVEuTkFTREFRR1M6RVhQRS5JUV9FQklUREFfRVNULkZZMjAyMS4yMDIwLTExLTEyAQAAAMNxiwECAAAACjEyOTUuMjQ0NjUBDgAAAAUAAAABMwEAAAABMAIAAAAKMTAwMTU3NjgwNwMAAAAGMTAwMTg3BAAAAAEyBgAAAAEwBwAAAAMxNjAIAAAAATAJAAAAATEKAAAAATALAAAACzEyMTQ5NjMwNjE5DAAAAAExDQAAAAoxMS8xMy8yMDIwEAAAAAoxMS8xMi8yMDIwJTZseymR2Ag+BH57KZHYCDRDSVEuTkFTREFRR1M6RVhQRS5JUV9DQVNIX09QRVJfRVNULkZZMjAyMS4yMDIwLTExLTEyAQAAAMNxiwECAAAACTI4OTAuNjA0MgEOAAAABQAAAAEzAQAAAAEwAgAAAAoxMDAxNTc2ODA3AwAAAAYxMDQwNzYEAAAAATIGAAAAATAHAAAAAzE2MAgAAAABMAkAAAABMQoAAAABMAsAAAALMTIxNDMwMzU4NDMMAAAAATENAAAACjExLzEzLzIwMjAQAAAACjExLzEyLzIwMjAlNmx7KZHYCD4EfnspkdgIMUNJUS5OQVNEQVFHUzpFQkFZLklRX0VCSVREQV9FU1QuRlkyMDIxLjIwMjAtMTEtMTIBAAAA1mwAAAIAAAAKMzk4MS41MzQ4NgEOAAAABQAAAAEzAQAAAAEwAgAAAAoxMDAxMzk3NDA4AwAAAAYx</t>
  </si>
  <si>
    <t>MDAxODcEAAAAATIGAAAAATAHAAAAAzE2MAgAAAABMAkAAAABMQoAAAABMAsAAAALMTIxNTI3MzkwNTQMAAAAATENAAAACjExLzEzLzIwMjAQAAAACjExLzEyLzIwMjAlNmx7KZHYCD4EfnspkdgINENJUS5OQVNEQVFHUzpFQkFZLklRX0NBU0hfT1BFUl9FU1QuRlkyMDIxLjIwMjAtMTEtMTIBAAAA1mwAAAIAAAAIMzM4Ni4yNzUBDgAAAAUAAAABMwEAAAABMAIAAAAKMTAwMTM5NzQwOAMAAAAGMTA0MDc2BAAAAAEyBgAAAAEwBwAAAAMxNjAIAAAAATAJAAAAATEKAAAAATALAAAACzEyMTU0Njg3NjYzDAAAAAExDQAAAAoxMS8xMy8yMDIwEAAAAAoxMS8xMi8yMDIwJTZseymR2Ag+BH57KZHYCC1DSVEuTllTRTpXTVQuSVFfUkVWRU5VRV9FU1QuRlkyMDIxLjIwMjAtMTEtMTIBAAAA38YEAAIAAAAMNTQ3Njk1LjQ5NjU2AQ4AAAAFAAAAATMBAAAAATACAAAACjEwMDE4MTg1OTMDAAAABjEwMDE4MAQAAAABMgYAAAABMAcAAAADMTYwCAAAAAEwCQAAAAExCgAAAAEwCwAAAAsxMjE1MTA1OTIxOQwAAAABMQ0AAAAKMTEvMTMvMjAyMBAAAAAKMTEvMTIvMjAyMCU2bHspkdgIPgR+eymR2AgxQ0lRLk5ZU0U6V01ULklRX05JX1JFUE9SVEVEX0VTVC5GWTIwMjEuMjAyMC0xMS0xMgEAAADfxgQAAgAAAAgxNzc0MS4xNQEOAAAABQAAAAEzAQAAAAEwAgAAAAoxMDAxODE4NTkzAwAAAAYxMDAyNjQEAAAAATIGAAAAATAH</t>
  </si>
  <si>
    <t>AAAAAzE2MAgAAAABMAkAAAABMQoAAAABMAsAAAALMTIxNTEwMzM5MzkMAAAAATENAAAACjExLzEzLzIwMjAQAAAACjExLzEyLzIwMjAlNmx7KZHYCD4EfnspkdgIMUNJUS5OQVNEQVFHUzpFWFBFLklRX0VCSVREQV9FU1QuRlkyMDIyLjIwMjAtMTEtMTIBAAAAw3GLAQIAAAAKMjI5Ni42NzczNQEOAAAABQAAAAEzAQAAAAEwAgAAAAoxMDAxNzMwNzA4AwAAAAYxMDAxODcEAAAAATIGAAAAATAHAAAAAzE2MAgAAAABMAkAAAABMQoAAAABMAsAAAALMTIxNDk2MzA0ODcMAAAAATENAAAACjExLzEzLzIwMjAQAAAACjExLzEyLzIwMjAlNmx7KZHYCD4EfnspkdgINENJUS5OQVNEQVFHUzpFWFBFLklRX0NBU0hfT1BFUl9FU1QuRlkyMDIyLjIwMjAtMTEtMTIBAAAAw3GLAQIAAAAKMjYwMS4wNzQyOQEOAAAABQAAAAEzAQAAAAEwAgAAAAoxMDAxNzMwNzA4AwAAAAYxMDQwNzYEAAAAATIGAAAAATAHAAAAAzE2MAgAAAABMAkAAAABMQoAAAABMAsAAAALMTIxMzgwNzc1NzUMAAAAATENAAAACjExLzEzLzIwMjAQAAAACjExLzEyLzIwMjAlNmx7KZHYCD4EfnspkdgIMUNJUS5OQVNEQVFHUzpFQkFZLklRX0VCSVREQV9FU1QuRlkyMDIyLjIwMjAtMTEtMTIBAAAA1mwAAAIAAAAKNDM2OS40MDQwOQEOAAAABQAAAAEzAQAAAAEwAgAAAAoxMDAxMzk3NDEzAwAAAAYxMDAxODcEAAAAATIGAAAAATAHAAAAAzE2MAgAAAAB</t>
  </si>
  <si>
    <t>MAkAAAABMQoAAAABMAsAAAALMTIxNjIwNDY5MzkMAAAAATENAAAACjExLzEzLzIwMjAQAAAACjExLzEyLzIwMjAlNmx7KZHYCEvdfXspkdgINENJUS5OQVNEQVFHUzpFQkFZLklRX0NBU0hfT1BFUl9FU1QuRlkyMDIyLjIwMjAtMTEtMTIBAAAA1mwAAAIAAAAJMzU0Ny41NDc1AQ4AAAAFAAAAATMBAAAAATACAAAACjEwMDEzOTc0MTMDAAAABjEwNDA3NgQAAAABMgYAAAABMAcAAAADMTYwCAAAAAEwCQAAAAExCgAAAAEwCwAAAAsxMjEyNzk0MDAyOAwAAAABMQ0AAAAKMTEvMTMvMjAyMBAAAAAKMTEvMTIvMjAyMCU2bHspkdgIPgR+eymR2AgtQ0lRLk5ZU0U6V01ULklRX1JFVkVOVUVfRVNULkZZMjAyMi4yMDIwLTExLTEyAQAAAN/GBAACAAAADDU1NDMzNy4xMjUxMgEOAAAABQAAAAEzAQAAAAEwAgAAAAoxMDAyMDgyNzYxAwAAAAYxMDAxODAEAAAAATIGAAAAATAHAAAAAzE2MAgAAAABMAkAAAABMQoAAAABMAsAAAALMTIxNTEwNTc4MDkMAAAAATENAAAACjExLzEzLzIwMjAQAAAACjExLzEyLzIwMjAlNmx7KZHYCEvdfXspkdgIMUNJUS5OWVNFOldNVC5JUV9OSV9SRVBPUlRFRF9FU1QuRlkyMDIyLjIwMjAtMTEtMTIBAAAA38YEAAIAAAALMTU1NDEuMTYyMzkBDgAAAAUAAAABMwEAAAABMAIAAAAKMTAwMjA4Mjc2MQMAAAAGMTAwMjY0BAAAAAEyBgAAAAEwBwAAAAMxNjAIAAAAATAJAAAAATEKAAAAATAL</t>
  </si>
  <si>
    <t>AAAACzEyMTUxMDMzOTUwDAAAAAExDQAAAAoxMS8xMy8yMDIwEAAAAAoxMS8xMi8yMDIwJTZseymR2AhL3X17KZHYCDZDSVEuTkFTREFRR1M6RUJBWS5JUV9OSV9SRVBPUlRFRF9FU1QuRlkyMDIxLjIwMjAtMTEtMTIBAAAA1mwAAAIAAAAKMjA5MC44OTAzOAEOAAAABQAAAAEzAQAAAAEwAgAAAAoxMDAxMzk3NDA4AwAAAAYxMDAyNjQEAAAAATIGAAAAATAHAAAAAzE2MAgAAAABMAkAAAABMQoAAAABMAsAAAALMTIxNTkzMjk5NjkMAAAAATENAAAACjExLzEzLzIwMjAQAAAACjExLzEyLzIwMjAlNmx7KZHYCEvdfXspkdgIL0NJUS5OQVNEQVFHUzpGQi5JUV9FQklUREFfRVNULkZZMjAyMi4yMDIwLTExLTEyAQAAABfbPAECAAAACzY0MzIwLjMwNDI5AQ4AAAAFAAAAATMBAAAAATACAAAACjEwMDE1MzMyMjkDAAAABjEwMDE4NwQAAAABMgYAAAABMAcAAAADMTYwCAAAAAEwCQAAAAExCgAAAAEwCwAAAAsxMjEzOTc4NzYwNgwAAAABMQ0AAAAKMTEvMTMvMjAyMBAAAAAKMTEvMTIvMjAyMCU2bHspkdgIS919eymR2Ag0Q0lRLk5BU0RBUUdTOkdPT0cuTC5JUV9SRVZFTlVFX0VTVC5GWTIwMjEuMjAyMC0xMS0xMgEAAACocQAAAgAAAAwyMTM2OTAuMzkxOTYBDgAAAAUAAAABMwEAAAABMAIAAAAKMTAwMTI5OTIzMQMAAAAGMTAwMTgwBAAAAAEyBgAAAAEwBwAAAAMxNjAIAAAAATAJAAAAATEKAAAAATALAAAACzEy</t>
  </si>
  <si>
    <t>MTM5NTQyODc1DAAAAAExDQAAAAoxMS8xMy8yMDIwEAAAAAoxMS8xMi8yMDIwJTZseymR2AhL3X17KZHYCDhDSVEuTkFTREFRR1M6R09PRy5MLklRX05JX1JFUE9SVEVEX0VTVC5GWTIwMjEuMjAyMC0xMS0xMgEAAACocQAAAgAAAAs0MTYyMC44NjAwMQEOAAAABQAAAAEzAQAAAAEwAgAAAAoxMDAxMjk5MjMxAwAAAAYxMDAyNjQEAAAAATIGAAAAATAHAAAAAzE2MAgAAAABMAkAAAABMQoAAAABMAsAAAALMTIxMzk1MzY0NTgMAAAAATENAAAACjExLzEzLzIwMjAQAAAACjExLzEyLzIwMjAlNmx7KZHYCEvdfXspkdgINkNJUS5OQVNEQVFHUzpFWFBFLklRX05JX1JFUE9SVEVEX0VTVC5GWTIwMjEuMjAyMC0xMS0xMgEAAADDcYsBAgAAAAotMjAwLjY1NDc1AQ4AAAAFAAAAATMBAAAAATACAAAACjEwMDE1NzY4MDcDAAAABjEwMDI2NAQAAAABMgYAAAABMAcAAAADMTYwCAAAAAEwCQAAAAExCgAAAAEwCwAAAAsxMjE0OTYyOTM1MgwAAAABMQ0AAAAKMTEvMTMvMjAyMBAAAAAKMTEvMTIvMjAyMCU2bHspkdgIS919eymR2AgsQ0lRLk5ZU0U6V01ULklRX0VCSVREQV9FU1QuRlkyMDIxLjIwMjAtMTEtMTIBAAAA38YEAAIAAAALMzQxMzQuMjU1MTYBDgAAAAUAAAABMwEAAAABMAIAAAAKMTAwMTgxODU5MwMAAAAGMTAwMTg3BAAAAAEyBgAAAAEwBwAAAAMxNjAIAAAAATAJAAAAATEKAAAAATALAAAACzEyMTUxMDU1</t>
  </si>
  <si>
    <t>NDg0DAAAAAExDQAAAAoxMS8xMy8yMDIwEAAAAAoxMS8xMi8yMDIwJTZseymR2AhL3X17KZHYCDNDSVEuTkFTREFRR1M6R09PRy5MLklRX0VCSVREQV9FU1QuRlkyMDIxLjIwMjAtMTEtMTIBAAAAqHEAAAIAAAALNzY0NzYuMTM4OTgBDgAAAAUAAAABMwEAAAABMAIAAAAKMTAwMTI5OTIzMQMAAAAGMTAwMTg3BAAAAAEyBgAAAAEwBwAAAAMxNjAIAAAAATAJAAAAATEKAAAAATALAAAACzEyMTM5NTQwMzk3DAAAAAExDQAAAAoxMS8xMy8yMDIwEAAAAAoxMS8xMi8yMDIwJTZseymR2AhL3X17KZHYCDZDSVEuTkFTREFRR1M6R09PRy5MLklRX0NBU0hfT1BFUl9FU1QuRlkyMDIxLjIwMjAtMTEtMTIBAAAAqHEAAAIAAAALNzE2MTguODM3NDIBDgAAAAUAAAABMwEAAAABMAIAAAAKMTAwMTI5OTIzMQMAAAAGMTA0MDc2BAAAAAEyBgAAAAEwBwAAAAMxNjAIAAAAATAJAAAAATEKAAAAATALAAAACzEyMTM3OTQ0MTkzDAAAAAExDQAAAAoxMS8xMy8yMDIwEAAAAAoxMS8xMi8yMDIwJTZseymR2AhL3X17KZHYCC9DSVEuTllTRTpXTVQuSVFfQ0FTSF9PUEVSX0VTVC5GWTIwMjEuMjAyMC0xMS0xMgEAAADfxgQAAgAAAAcyODU2Mi42AQ4AAAAFAAAAATMBAAAAATACAAAACjEwMDE4MTg1OTMDAAAABjEwNDA3NgQAAAABMgYAAAABMAcAAAADMTYwCAAAAAEwCQAAAAExCgAAAAEwCwAAAAsxMjE1MDA4NzMxNwwAAAABMQ0A</t>
  </si>
  <si>
    <t>AAAKMTEvMTMvMjAyMBAAAAAKMTEvMTIvMjAyMCU2bHspkdgIS919eymR2AgzQ0lRLk5BU0RBUUdTOkdPT0cuTC5JUV9FQklUREFfRVNULkZZMjAyMi4yMDIwLTExLTEyAQAAAKhxAAACAAAACjg4MDY2LjE5ODcBDgAAAAUAAAABMwEAAAABMAIAAAAKMTAwMTUwOTkyNQMAAAAGMTAwMTg3BAAAAAEyBgAAAAEwBwAAAAMxNjAIAAAAATAJAAAAATEKAAAAATALAAAACzEyMTM5NTM5NTIwDAAAAAExDQAAAAoxMS8xMy8yMDIwEAAAAAoxMS8xMi8yMDIwJTZseymR2AhL3X17KZHYCC5DSVEuTllTRTpUV1RSLklRX1JFVkVOVUVfRVNULkZZMjAyMi4yMDIwLTExLTEyAQAAALO/JAICAAAACjUwNjEuNzc4MTIBDgAAAAUAAAABMwEAAAABMAIAAAAKMTAwMTk2OTY1NQMAAAAGMTAwMTgwBAAAAAEyBgAAAAEwBwAAAAMxNjAIAAAAATAJAAAAATEKAAAAATALAAAACzEyMTQ4NjcxNDE2DAAAAAExDQAAAAoxMS8xMy8yMDIwEAAAAAoxMS8xMi8yMDIwJTZseymR2AhL3X17KZHYCDhDSVEuTkFTREFRR1M6R09PRy5MLklRX05JX1JFUE9SVEVEX0VTVC5GWTIwMjIuMjAyMC0xMS0xMgEAAACocQAAAgAAAAs0ODYyMy4zMzQ2NgEOAAAABQAAAAEzAQAAAAEwAgAAAAoxMDAxNTA5OTI1AwAAAAYxMDAyNjQEAAAAATIGAAAAATAHAAAAAzE2MAgAAAABMAkAAAABMQoAAAABMAsAAAALMTIxMzk1MzYzMjAMAAAAATENAAAACjExLzEz</t>
  </si>
  <si>
    <t>LzIwMjAQAAAACjExLzEyLzIwMjAlNmx7KZHYCEvdfXspkdgIMUNJUS5OQVNEQVFHUzpBTVpOLklRX0VCSVREQV9FU1QuRlkyMDIxLjIwMjAtMTEtMTIBAAAAPUkAAAIAAAAKNjkxNjkuNDMwNgEOAAAABQAAAAEzAQAAAAEwAgAAAAoxMDAwNzgzOTMyAwAAAAYxMDAxODcEAAAAATIGAAAAATAHAAAAAzE2MAgAAAABMAkAAAABMQoAAAABMAsAAAALMTIxNjYxMzY1OTEMAAAAATENAAAACjExLzEzLzIwMjAQAAAACjExLzEyLzIwMjAlNmx7KZHYCEvdfXspkdgIMkNJUS5OQVNEQVFHUzpGQi5JUV9DQVNIX09QRVJfRVNULkZZMjAyMi4yMDIwLTExLTEyAQAAABfbPAECAAAACzU2NTcxLjY1NDU1AQ4AAAAFAAAAATMBAAAAATACAAAACjEwMDE1MzMyMjkDAAAABjEwNDA3NgQAAAABMgYAAAABMAcAAAADMTYwCAAAAAEwCQAAAAExCgAAAAEwCwAAAAsxMjEzOTY3MjMyNgwAAAABMQ0AAAAKMTEvMTMvMjAyMBAAAAAKMTEvMTIvMjAyMCU2bHspkdgIVLZ9eymR2AgyQ0lRLk5BU0RBUUdTOkVCQVkuSVFfUkVWRU5VRV9FU1QuRlkyMDIxLjIwMjAtMTEtMTIBAAAA1mwAAAIAAAALMTA5MDIuNjUzMTYBDgAAAAUAAAABMwEAAAABMAIAAAAKMTAwMTM5NzQwOAMAAAAGMTAwMTgwBAAAAAEyBgAAAAEwBwAAAAMxNjAIAAAAATAJAAAAATEKAAAAATALAAAACzEyMTUyNzM5MDQ4DAAAAAExDQAAAAoxMS8xMy8yMDIwEAAAAAox</t>
  </si>
  <si>
    <t>MS8xMi8yMDIwJTZseymR2AhUtn17KZHYCDRDSVEuTkFTREFRR1M6QU1aTi5JUV9DQVNIX09QRVJfRVNULkZZMjAyMS4yMDIwLTExLTEyAQAAAD1JAAACAAAACzY5ODI1LjE4Mjc1AQ4AAAAFAAAAATMBAAAAATACAAAACjEwMDA3ODM5MzIDAAAABjEwNDA3NgQAAAABMgYAAAABMAcAAAADMTYwCAAAAAEwCQAAAAExCgAAAAEwCwAAAAsxMjE0ODE3MjQyOAwAAAABMQ0AAAAKMTEvMTMvMjAyMBAAAAAKMTEvMTIvMjAyMCU2bHspkdgIVLZ9eymR2AgyQ0lRLk5BU0RBUUdTOkVYUEUuSVFfUkVWRU5VRV9FU1QuRlkyMDIxLjIwMjAtMTEtMTIBAAAAw3GLAQIAAAAKNzkzOC43OTU2NwEOAAAABQAAAAEzAQAAAAEwAgAAAAoxMDAxNTc2ODA3AwAAAAYxMDAxODAEAAAAATIGAAAAATAHAAAAAzE2MAgAAAABMAkAAAABMQoAAAABMAsAAAALMTIxNDk2MzExODQMAAAAATENAAAACjExLzEzLzIwMjAQAAAACjExLzEyLzIwMjAlNmx7KZHYCFS2fXspkdgINENJUS5OQVNEQVFHUzpHT09HLkwuSVFfUkVWRU5VRV9FU1QuRlkyMDIyLjIwMjAtMTEtMTIBAAAAqHEAAAIAAAAMMjQ4NzM2LjQ4NzIxAQ4AAAAFAAAAATMBAAAAATACAAAACjEwMDE1MDk5MjUDAAAABjEwMDE4MAQAAAABMgYAAAABMAcAAAADMTYwCAAAAAEwCQAAAAExCgAAAAEwCwAAAAsxMjEzOTU0MDAxOAwAAAABMQ0AAAAKMTEvMTMvMjAyMBAAAAAKMTEvMTIv</t>
  </si>
  <si>
    <t>MjAyMCU2bHspkdgIVLZ9eymR2Ag2Q0lRLk5BU0RBUUdTOkdPT0cuTC5JUV9DQVNIX09QRVJfRVNULkZZMjAyMi4yMDIwLTExLTEyAQAAAKhxAAACAAAACjgzNDgwLjkwOTkBDgAAAAUAAAABMwEAAAABMAIAAAAKMTAwMTUwOTkyNQMAAAAGMTA0MDc2BAAAAAEyBgAAAAEwBwAAAAMxNjAIAAAAATAJAAAAATEKAAAAATALAAAACzEyMTM2NTk2ODEwDAAAAAExDQAAAAoxMS8xMy8yMDIwEAAAAAoxMS8xMi8yMDIwJTZseymR2AhUtn17KZHYCDZDSVEuTkFTREFRR1M6QU1aTi5JUV9OSV9SRVBPUlRFRF9FU1QuRlkyMDIxLjIwMjAtMTEtMTIBAAAAPUkAAAIAAAALMjM2ODcuNjI2MTQBDgAAAAUAAAABMwEAAAABMAIAAAAKMTAwMDc4MzkzMgMAAAAGMTAwMjY0BAAAAAEyBgAAAAEwBwAAAAMxNjAIAAAAATAJAAAAATEKAAAAATALAAAACzEyMTQwOTM0MTk3DAAAAAExDQAAAAoxMS8xMy8yMDIwEAAAAAoxMS8xMi8yMDIwJTZseymR2AhUtn17KZHYCDZDSVEuTkFTREFRR1M6RUJBWS5JUV9OSV9SRVBPUlRFRF9FU1QuRlkyMDIyLjIwMjAtMTEtMTIBAAAA1mwAAAIAAAAKMjM0Mi4xNzMzOAEOAAAABQAAAAEzAQAAAAEwAgAAAAoxMDAxMzk3NDEzAwAAAAYxMDAyNjQEAAAAATIGAAAAATAHAAAAAzE2MAgAAAABMAkAAAABMQoAAAABMAsAAAALMTIxNDk2MDg3NzYMAAAAATENAAAACjExLzEzLzIwMjAQAAAACjExLzEy</t>
  </si>
  <si>
    <t>LzIwMjAlNmx7KZHYCFS2fXspkdgIMkNJUS5OQVNEQVFHUzpFQkFZLklRX1JFVkVOVUVfRVNULkZZMjAyMi4yMDIwLTExLTEyAQAAANZsAAACAAAACzExNzAxLjcxMzgxAQ4AAAAFAAAAATMBAAAAATACAAAACjEwMDEzOTc0MTMDAAAABjEwMDE4MAQAAAABMgYAAAABMAcAAAADMTYwCAAAAAEwCQAAAAExCgAAAAEwCwAAAAsxMjE2MjA0NzE3OQwAAAABMQ0AAAAKMTEvMTMvMjAyMBAAAAAKMTEvMTIvMjAyMCU2bHspkdgIVLZ9eymR2AgvQ0lRLk5ZU0U6V01ULklRX0NBU0hfT1BFUl9FU1QuRlkyMDIyLjIwMjAtMTEtMTIBAAAA38YEAAIAAAAHMjc4NzUuMQEOAAAABQAAAAEzAQAAAAEwAgAAAAoxMDAyMDgyNzYxAwAAAAYxMDQwNzYEAAAAATIGAAAAATAHAAAAAzE2MAgAAAABMAkAAAABMQoAAAABMAsAAAALMTIxNTAwODcyNzUMAAAAATENAAAACjExLzEzLzIwMjAQAAAACjExLzEyLzIwMjAlNmx7KZHYCFS2fXspkdgILENJUS5OWVNFOldNVC5JUV9FQklUREFfRVNULkZZMjAyMi4yMDIwLTExLTEyAQAAAN/GBAACAAAACzM1MDAwLjQ2NTA1AQ4AAAAFAAAAATMBAAAAATACAAAACjEwMDIwODI3NjEDAAAABjEwMDE4NwQAAAABMgYAAAABMAcAAAADMTYwCAAAAAEwCQAAAAExCgAAAAEwCwAAAAsxMjE1MTA1NTQ3MgwAAAABMQ0AAAAKMTEvMTMvMjAyMBAAAAAKMTEvMTIvMjAyMCU2bHspkdgIVLZ9eymR2Agy</t>
  </si>
  <si>
    <t>Q0lRLk5BU0RBUUdTOkZCLklRX0NBU0hfT1BFUl9FU1QuRlkyMDIxLjIwMjAtMTEtMTIBAAAAF9s8AQIAAAALNDc5NTIuNzc4NTcBDgAAAAUAAAABMwEAAAABMAIAAAAKMTAwMTUzMzE0MwMAAAAGMTA0MDc2BAAAAAEyBgAAAAEwBwAAAAMxNjAIAAAAATAJAAAAATEKAAAAATALAAAACzEyMTM5NjcyNTMwDAAAAAExDQAAAAoxMS8xMy8yMDIwEAAAAAoxMS8xMi8yMDIwJTZseymR2AhUtn17KZHYCC9DSVEuTkFTREFRR1M6RkIuSVFfRUJJVERBX0VTVC5GWTIwMjEuMjAyMC0xMS0xMgEAAAAX2zwBAgAAAAo1MTQzMy43ODg5AQ4AAAAFAAAAATMBAAAAATACAAAACjEwMDE1MzMxNDMDAAAABjEwMDE4NwQAAAABMgYAAAABMAcAAAADMTYwCAAAAAEwCQAAAAExCgAAAAEwCwAAAAsxMjEzMDczMjQ3NAwAAAABMQ0AAAAKMTEvMTMvMjAyMBAAAAAKMTEvMTIvMjAyMCU2bHspkdgIVLZ9eymR2Ag0Q0lRLk5BU0RBUUdTOkZCLklRX05JX1JFUE9SVEVEX0VTVC5GWTIwMjIuMjAyMC0xMS0xMgEAAAAX2zwBAgAAAAszNzE1Mi4zMTkwOQEOAAAABQAAAAEzAQAAAAEwAgAAAAoxMDAxNTMzMjI5AwAAAAYxMDAyNjQEAAAAATIGAAAAATAHAAAAAzE2MAgAAAABMAkAAAABMQoAAAABMAsAAAALMTIxNjEwNTI2NjMMAAAAATENAAAACjExLzEzLzIwMjAQAAAACjExLzEyLzIwMjAlNmx7KZHYCFS2fXspkdgIMENJUS5OQVNEQVFH</t>
  </si>
  <si>
    <t>UzpGQi5JUV9SRVZFTlVFX0VTVC5GWTIwMjIuMjAyMC0xMS0xMgEAAAAX2zwBAgAAAAwxMjQwODYuMzMwNDYBDgAAAAUAAAABMwEAAAABMAIAAAAKMTAwMTUzMzIyOQMAAAAGMTAwMTgwBAAAAAEyBgAAAAEwBwAAAAMxNjAIAAAAATAJAAAAATEKAAAAATALAAAACzEyMTYxMDUyODE4DAAAAAExDQAAAAoxMS8xMy8yMDIwEAAAAAoxMS8xMi8yMDIwJTZseymR2AhUtn17KZHYCDRDSVEuTkFTREFRR1M6RkIuSVFfTklfUkVQT1JURURfRVNULkZZMjAyMS4yMDIwLTExLTEyAQAAABfbPAECAAAACzMwMTMyLjc1MDkzAQ4AAAAFAAAAATMBAAAAATACAAAACjEwMDE1MzMxNDMDAAAABjEwMDI2NAQAAAABMgYAAAABMAcAAAADMTYwCAAAAAEwCQAAAAExCgAAAAEwCwAAAAsxMjE2MDY3MTIwOAwAAAABMQ0AAAAKMTEvMTMvMjAyMBAAAAAKMTEvMTIvMjAyMCU2bHspkdgIYY99eymR2AgwQ0lRLk5BU0RBUUdTOkZCLklRX1JFVkVOVUVfRVNULkZZMjAyMS4yMDIwLTExLTEyAQAAABfbPAECAAAACzEwMzYyNS4wNzI3AQ4AAAAFAAAAATMBAAAAATACAAAACjEwMDE1MzMxNDMDAAAABjEwMDE4MAQAAAABMgYAAAABMAcAAAADMTYwCAAAAAEwCQAAAAExCgAAAAEwCwAAAAsxMjE2MTA1MjgzMAwAAAABMQ0AAAAKMTEvMTMvMjAyMBAAAAAKMTEvMTIvMjAyMCU2bHspkdgIYY99eymR2AgyQ0lRLk5ZU0U6VFdUUi5JUV9OSV9S</t>
  </si>
  <si>
    <t>RVBPUlRFRF9FU1QuRlkyMDIyLjIwMjAtMTEtMTIBAAAAs78kAgIAAAAIMzUyLjE1MzYBDgAAAAUAAAABMwEAAAABMAIAAAAKMTAwMTk2OTY1NQMAAAAGMTAwMjY0BAAAAAEyBgAAAAEwBwAAAAMxNjAIAAAAATAJAAAAATEKAAAAATALAAAACzEyMTUwMjA0MjYyDAAAAAExDQAAAAoxMS8xMy8yMDIwEAAAAAoxMS8xMi8yMDIwJTZseymR2Ahhj317KZHYCDJDSVEuTllTRTpUV1RSLklRX05JX1JFUE9SVEVEX0VTVC5GWTIwMjEuMjAyMC0xMS0xMgEAAACzvyQCAgAAAAkyMTUuNzg1MzcBDgAAAAUAAAABMwEAAAABMAIAAAAKMTAwMTk2OTYwMwMAAAAGMTAwMjY0BAAAAAEyBgAAAAEwBwAAAAMxNjAIAAAAATAJAAAAATEKAAAAATALAAAACzEyMTUwMjA2MDAwDAAAAAExDQAAAAoxMS8xMy8yMDIwEAAAAAoxMS8xMi8yMDIwJTZseymR2Ahhj317KZHYCC5DSVEuTllTRTpUV1RSLklRX1JFVkVOVUVfRVNULkZZMjAyMS4yMDIwLTExLTEyAQAAALO/JAICAAAACjQzNjkuMDI0MDEBDgAAAAUAAAABMwEAAAABMAIAAAAKMTAwMTk2OTYwMwMAAAAGMTAwMTgwBAAAAAEyBgAAAAEwBwAAAAMxNjAIAAAAATAJAAAAATEKAAAAATALAAAACzEyMTQ4NjcxNDg4DAAAAAExDQAAAAoxMS8xMy8yMDIwEAAAAAoxMS8xMi8yMDIwJTZseymR2Ahhj317KZHYCDBDSVEuTllTRTpUV1RSLklRX0NBU0hfT1BFUl9FU1QuRlkyMDIyLjIw</t>
  </si>
  <si>
    <t>MjAtMTEtMTIBAAAAs78kAgIAAAAJMTU3MC4wNzE1AQ4AAAAFAAAAATMBAAAAATACAAAACjEwMDE5Njk2NTUDAAAABjEwNDA3NgQAAAABMgYAAAABMAcAAAADMTYwCAAAAAEwCQAAAAExCgAAAAEwCwAAAAsxMjEzMzM4MDg2OQwAAAABMQ0AAAAKMTEvMTMvMjAyMBAAAAAKMTEvMTIvMjAyMCU2bHspkdgIYY99eymR2AgtQ0lRLk5ZU0U6VFdUUi5JUV9FQklUREFfRVNULkZZMjAyMi4yMDIwLTExLTEyAQAAALO/JAICAAAACjE2NDIuMTA5MzUBDgAAAAUAAAABMwEAAAABMAIAAAAKMTAwMTk2OTY1NQMAAAAGMTAwMTg3BAAAAAEyBgAAAAEwBwAAAAMxNjAIAAAAATAJAAAAATEKAAAAATALAAAACzEyMTQ4NjcxNDIyDAAAAAExDQAAAAoxMS8xMy8yMDIwEAAAAAoxMS8xMi8yMDIwJTZseymR2Ahhj317KZHYCDBDSVEuTllTRTpUV1RSLklRX0NBU0hfT1BFUl9FU1QuRlkyMDIxLjIwMjAtMTEtMTIBAAAAs78kAgIAAAAKMTIyOC45MDk5MQEOAAAABQAAAAEzAQAAAAEwAgAAAAoxMDAxOTY5NjAzAwAAAAYxMDQwNzYEAAAAATIGAAAAATAHAAAAAzE2MAgAAAABMAkAAAABMQoAAAABMAsAAAALMTIxMzMzODAyNDkMAAAAATENAAAACjExLzEzLzIwMjAQAAAACjExLzEyLzIwMjAlNmx7KZHYCGGPfXspkdgILUNJUS5OWVNFOlRXVFIuSVFfRUJJVERBX0VTVC5GWTIwMjEuMjAyMC0xMS0xMgEAAACzvyQCAgAAAAoxMzMy</t>
  </si>
  <si>
    <t>LjQxNzY0AQ4AAAAFAAAAATMBAAAAATACAAAACjEwMDE5Njk2MDMDAAAABjEwMDE4NwQAAAABMgYAAAABMAcAAAADMTYwCAAAAAEwCQAAAAExCgAAAAEwCwAAAAsxMjE0ODY3MTQ3NgwAAAABMQ0AAAAKMTEvMTMvMjAyMBAAAAAKMTEvMTIvMjAyMCU2bHspkdgIYY99eymR2AgyQ0lRLk5BU0RBUUdTOkFNWk4uSVFfUkVWRU5VRV9FU1QuRlkyMDIxLjIwMjAtMTEtMTIBAAAAPUkAAAIAAAAMNDQ4OTY0Ljk1NDg1AQ4AAAAFAAAAATMBAAAAATACAAAACjEwMDA3ODM5MzIDAAAABjEwMDE4MAQAAAABMgYAAAABMAcAAAADMTYwCAAAAAEwCQAAAAExCgAAAAEwCwAAAAsxMjE0MDk0MDMzOQwAAAABMQ0AAAAKMTEvMTMvMjAyMBAAAAAKMTEvMTIvMjAyMCU2bHspkdgIYY99eymR2Ag0Q0lRLk5BU0RBUUdTOkFNWk4uSVFfQ0FTSF9PUEVSX0VTVC5GWTIwMjIuMjAyMC0xMS0xMgEAAAA9SQAAAgAAAAs4NzE0OS42Nzg1NwEOAAAABQAAAAEzAQAAAAEwAgAAAAoxMDAxMzA5NTIzAwAAAAYxMDQwNzYEAAAAATIGAAAAATAHAAAAAzE2MAgAAAABMAkAAAABMQoAAAABMAsAAAALMTIxNDgxNzIzNDQMAAAAATENAAAACjExLzEzLzIwMjAQAAAACjExLzEyLzIwMjAlNmx7KZHYCGGPfXspkdgIMUNJUS5OQVNEQVFHUzpBTVpOLklRX0VCSVREQV9FU1QuRlkyMDIyLjIwMjAtMTEtMTIBAAAAPUkAAAIAAAALODU5OTEuMjQ1ODcB</t>
  </si>
  <si>
    <t>BAABTAVMT0NBTAFI/////wFQBAEAABRDSVEuLklRX0NPTVBBTllfTkFNRQUAAAAAAAAACAAAABQoSW52YWxpZCBJZGVudGlmaWVyKSOsTEdVkdgILshQR1WR2AgpQ0lRLk5ZU0U6U05BUC5JUV9MQVNUU0FMRVBSSUNFLjIwMjAtMTEtMTIBAAAA889aDQIAAAAENDAuMwDUZuR6KZHYCFXtAXspkdgII0NJUS5OQVNEQVFHUzpBTVpOLklRX0NPTVBBTllfVElDS0VSAQAAAD1JAAADAAAADU5hc2RhcUdTOkFNWk4AI6xMR1WR2Ag7oVBHVZHYCCVDSVEuTkFTREFRR1M6R09PRy5MLklRX0NPTVBBTllfVElDS0VSAQAAAKhxAAADAAAAD05hc2RhcUdTOkdPT0cuTAAjrExHVZHYCCPvUEdVkdgIIUNJUS5OQVNEQVFHUzpGQi5JUV9DT01QQU5ZX1RJQ0tFUgEAAAAX2zwBAwAAAAtOYXNkYXFHUzpGQgAjrExHVZHYCDuhUEdVkdgIHkNJUS5OWVNFOldNVC5JUV9DT01QQU5ZX1RJQ0tFUgEAAADfxgQAAwAAAAhOWVNFOldNVAAjrExHVZHYCC7IUEdVkdgIH0NJUS5OWVNFOlRXVFIuSVFfQ09NUEFOWV9USUNLRVIBAAAAs78kAgMAAAAJTllTRTpUV1RSACOsTEdVkdgIO6FQR1WR2AgjQ0lRLk5BU0RBUUdTOkVCQVkuSVFfQ09NUEFOWV9USUNLRVIBAAAA1mwAAAMAAAANTmFzZGFxR1M6RUJBWQAjrExHVZHYCDuhUEdVkdgIHUNJUS5OWVNFOlNOQVAuSVFfQ09NUEFOWV9OQU1FAQAAAPPPWg0DAAAACVNuYXAgSW5jLgAjrExH</t>
  </si>
  <si>
    <t>VZHYCC7IUEdVkdgII0NJUS5OQVNEQVFHUzpFWFBFLklRX0NPTVBBTllfVElDS0VSAQAAAMNxiwEDAAAADU5hc2RhcUdTOkVYUEUAI6xMR1WR2AhQelBHVZHYCDZDSVEuTllTRTpTTkFQLklRX1RPVEFMX09VVFNUQU5ESU5HX0JTX0RBVEUuLjIwMjAtMTEtMTIBAAAA889aDQIAAAAIMTQ4NC43MTYBBAAAAAUAAAABNQEAAAAKMjA2NTI5NzM3OAIAAAAFMjQxNTIGAAAAATC+jeR6KZHYCPcs7XopkdgIJ0NJUS5OWVNFOlNOQVAuSVFfVE9UQUxfREVCVC4uMjAyMC0xMS0xMgEAAADzz1oNAgAAAAgxOTc4LjM0NQEIAAAABQAAAAExAQAAAAoyMDY1Mjk3Mzc4AwAAAAMxNjACAAAABDQxNzMEAAAAATAHAAAACjExLzEyLzIwMjAIAAAACTkvMzAvMjAyMAkAAAABMLC05HopkdgIzj7ueimR2AgqQ0lRLk5ZU0U6U05BUC5JUV9DT05WRVJULi4yMDIwLTExLTEyLi4uVVNEAQAAAPPPWg0CAAAACDE2NTAuMjQ2AQgAAAAFAAAAATIBAAAACjIwNjUyOTczNzgDAAAAAzE2MAIAAAAFMjE4MzYEAAAAATAHAAAACjExLzEyLzIwMjAIAAAACTkvMzAvMjAyMAkAAAABMLC05HopkdgIqGTueimR2AgnQ0lRLk5ZU0U6U05BUC5JUV9DQVNIX0VRVUlWLi4yMDIwLTExLTEyAQAAAPPPWg0CAAAABjgyNC4wNwEIAAAABQAAAAExAQAAAAoyMDY1Mjk3Mzc4AwAAAAMxNjACAAAABDEwOTYEAAAAATAHAAAACjExLzEyLzIwMjAIAAAACTkv</t>
  </si>
  <si>
    <t>QVNEQVFHUzpGQi5JUV9MQVNUU0FMRVBSSUNFLjIwMjAtMTEtMTIBAAAAF9s8AQIAAAAGMjc1LjA4ACU2bHspkdgIVLZ9eymR2AgoQ0lRLk5ZU0U6V01ULklRX0xBU1RTQUxFUFJJQ0UuMjAyMC0xMS0xMgEAAADfxgQAAgAAAAYxNDguMjMAJTZseymR2AhUtn17KZHYCClDSVEuTllTRTpUV1RSLklRX0xBU1RTQUxFUFJJQ0UuMjAyMC0xMS0xMgEAAACzvyQCAgAAAAU0Mi44MQAlNmx7KZHYCGGPfXspkdgILUNJUS5OQVNEQVFHUzpBTVpOLklRX0xBU1RTQUxFUFJJQ0UuMjAyMC0xMS0xMgEAAAA9SQAAAgAAAAczMTEwLjI4ACU2bHspkdgIYY99eymR2AghQ0lRLk5BU0RBUUdTOkVYUEUuSVFfQ09NUEFOWV9OQU1FAQAAAMNxiwEDAAAAE0V4cGVkaWEgR3JvdXAsIEluYy4AJTZseymR2Agj71BHVZHYCCFDSVEuTkFTREFRR1M6RUJBWS5JUV9DT01QQU5ZX05BTUUBAAAA1mwAAAMAAAAJZUJheSBJbmMuACU2bHspkdgILshQR1WR2AgcQ0lRLk5ZU0U6V01ULklRX0NPTVBBTllfTkFNRQEAAADfxgQAAwAAAAxXYWxtYXJ0IEluYy4AJTZseymR2AgNPVFHVZHYCCNDSVEuTkFTREFRR1M6R09PRy5MLklRX0NPTVBBTllfTkFNRQEAAACocQAAAwAAAA1BbHBoYWJldCBJbmMuACU2bHspkdgIA2RRR1WR2AghQ0lRLk5BU0RBUUdTOkFNWk4uSVFfQ09NUEFOWV9OQU1FAQAAAD1JAAADAAAAEEFtYXpvbi5jb20sIEluYy4A</t>
  </si>
  <si>
    <t>JTZseymR2AgNPVFHVZHYCB9DSVEuTkFTREFRR1M6RkIuSVFfQ09NUEFOWV9OQU1FAQAAABfbPAEDAAAADkZhY2Vib29rLCBJbmMuACU2bHspkdgII+9QR1WR2AgdQ0lRLk5ZU0U6VFdUUi5JUV9DT01QQU5ZX05BTUUBAAAAs78kAgMAAAANVHdpdHRlciwgSW5jLgAlNmx7KZHYCCPvUEdVkdgILUNJUS5OQVNEQVFHUzpFWFBFLklRX1RPVEFMX0VRVUlUWS4uMjAyMC0xMS0xMgEAAADDcYsBAgAAAAQ0MTM0AQgAAAAFAAAAATEBAAAACjIwNjgzNzM2MzADAAAAAzE2MAIAAAAEMTI3NQQAAAABMAcAAAAKMTEvMTIvMjAyMAgAAAAJOS8zMC8yMDIwCQAAAAEwJTZseymR2Ag+BH57KZHYCCtDSVEuTkFTREFRR1M6RUJBWS5JUV9UT1RBTF9ERUJULi4yMDIwLTExLTEyAQAAANZsAAACAAAABDgxMzgBCAAAAAUAAAABMQEAAAAKMjA2NzIzOTc4OQMAAAADMTYwAgAAAAQ0MTczBAAAAAEwBwAAAAoxMS8xMi8yMDIwCAAAAAk5LzMwLzIwMjAJAAAAATAlNmx7KZHYCD4EfnspkdgIK0NJUS5OQVNEQVFHUzpFQkFZLklRX0NBU0hfRVFVSVYuLjIwMjAtMTEtMTIBAAAA1mwAAAIAAAADOTYzAQgAAAAFAAAAATEBAAAACjIwNjcyMzk3ODkDAAAAAzE2MAIAAAAEMTA5NgQAAAABMAcAAAAKMTEvMTIvMjAyMAgAAAAJOS8zMC8yMDIwCQAAAAEwJTZseymR2Ag+BH57KZHYCDVDSVEuTllTRTpXTVQuSVFfVE9UQUxfT1VUU1RBTkRJ</t>
  </si>
  <si>
    <t>DgAAAAUAAAABMwEAAAABMAIAAAAKMTAwMTMwOTUyMwMAAAAGMTAwMTg3BAAAAAEyBgAAAAEwBwAAAAMxNjAIAAAAATAJAAAAATEKAAAAATALAAAACzEyMTM5NTUxNTQyDAAAAAExDQAAAAoxMS8xMy8yMDIwEAAAAAoxMS8xMi8yMDIwJTZseymR2Ahhj317KZHYCDZDSVEuTkFTREFRR1M6QU1aTi5JUV9OSV9SRVBPUlRFRF9FU1QuRlkyMDIyLjIwMjAtMTEtMTIBAAAAPUkAAAIAAAALMzM2NDUuMDY1MTgBDgAAAAUAAAABMwEAAAABMAIAAAAKMTAwMTMwOTUyMwMAAAAGMTAwMjY0BAAAAAEyBgAAAAEwBwAAAAMxNjAIAAAAATAJAAAAATEKAAAAATALAAAACzEyMTM5NTQ4MjUzDAAAAAExDQAAAAoxMS8xMy8yMDIwEAAAAAoxMS8xMi8yMDIwJTZseymR2AhuaH17KZHYCDJDSVEuTkFTREFRR1M6QU1aTi5JUV9SRVZFTlVFX0VTVC5GWTIwMjIuMjAyMC0xMS0xMgEAAAA9SQAAAgAAAAw1MjY2OTAuMTk0MzMBDgAAAAUAAAABMwEAAAABMAIAAAAKMTAwMTMwOTUyMwMAAAAGMTAwMTgwBAAAAAEyBgAAAAEwBwAAAAMxNjAIAAAAATAJAAAAATEKAAAAATALAAAACzEyMTM5NTUyNjUzDAAAAAExDQAAAAoxMS8xMy8yMDIwEAAAAAoxMS8xMi8yMDIwJTZseymR2AhuaH17KZHYCC9DSVEuTkFTREFRR1M6R09PRy5MLklRX0xBU1RTQUxFUFJJQ0UuMjAyMC0xMS0yNAEAAACocQAAAgAAAAYxNzYzLjkAd5F9lymR2AiJHKZH</t>
  </si>
  <si>
    <t>VZHYCDZDSVEuTkFTREFRR1M6R09PRy5MLklRX0NBU0hfT1BFUl9FU1QuRlkyMDIyLjIwMjAtMTEtMjQBAAAAqHEAAAIAAAAKODM0ODAuOTA5OQEOAAAABQAAAAEzAQAAAAEwAgAAAAoxMDAxNTA5OTI1AwAAAAYxMDQwNzYEAAAAATIGAAAAATAHAAAAAzE2MAgAAAABMAkAAAABMQoAAAABMAsAAAALMTIxMzY1OTY4MTAMAAAAATENAAAACjExLzI1LzIwMjAQAAAACjExLzI0LzIwMjB3kX2XKZHYCIkcpkdVkdgINENJUS5OQVNEQVFHUzpHT09HLkwuSVFfUkVWRU5VRV9FU1QuRlkyMDIyLjIwMjAtMTEtMjQBAAAAqHEAAAIAAAAMMjQ4OTI2LjcwNzcyAQ4AAAAFAAAAATMBAAAAATACAAAACjEwMDE1MDk5MjUDAAAABjEwMDE4MAQAAAABMgYAAAABMAcAAAADMTYwCAAAAAEwCQAAAAExCgAAAAEwCwAAAAsxMjE2MTA1ODg0NwwAAAABMQ0AAAAKMTEvMjUvMjAyMBAAAAAKMTEvMjQvMjAyMHeRfZcpkdgIDT1RR1WR2Ag4Q0lRLk5BU0RBUUdTOkdPT0cuTC5JUV9OSV9SRVBPUlRFRF9FU1QuRlkyMDIyLjIwMjAtMTEtMjQBAAAAqHEAAAIAAAALNDg2NzYuNjU0MDUBDgAAAAUAAAABMwEAAAABMAIAAAAKMTAwMTUwOTkyNQMAAAAGMTAwMjY0BAAAAAEyBgAAAAEwBwAAAAMxNjAIAAAAATAJAAAAATEKAAAAATALAAAACzEyMTYxMDU4NzcxDAAAAAExDQAAAAoxMS8yNS8yMDIwEAAAAAoxMS8yNC8yMDIwd5F9lymR2AgN</t>
  </si>
  <si>
    <t>PVFHVZHYCDNDSVEuTkFTREFRR1M6R09PRy5MLklRX0VCSVREQV9FU1QuRlkyMDIyLjIwMjAtMTEtMjQBAAAAqHEAAAIAAAAKODgwNjYuMTk4NwEOAAAABQAAAAEzAQAAAAEwAgAAAAoxMDAxNTA5OTI1AwAAAAYxMDAxODcEAAAAATIGAAAAATAHAAAAAzE2MAgAAAABMAkAAAABMQoAAAABMAsAAAALMTIxMzk1Mzk1MjAMAAAAATENAAAACjExLzI1LzIwMjAQAAAACjExLzI0LzIwMjB3kX2XKZHYCBgWUUdVkdgIM0NJUS5OQVNEQVFHUzpHT09HLkwuSVFfRUJJVERBX0VTVC5GWTIwMjEuMjAyMC0xMS0yNAEAAACocQAAAgAAAAs3NjQ3Ni4xMzg5OAEOAAAABQAAAAEzAQAAAAEwAgAAAAoxMDAxMjk5MjMxAwAAAAYxMDAxODcEAAAAATIGAAAAATAHAAAAAzE2MAgAAAABMAkAAAABMQoAAAABMAsAAAALMTIxMzk1NDAzOTcMAAAAATENAAAACjExLzI1LzIwMjAQAAAACjExLzI0LzIwMjB3kX2XKZHYCBgWUUdVk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B3kX2XKZHYCBgWUUdV</t>
  </si>
  <si>
    <t>kdgINENJUS5OQVNEQVFHUzpHT09HLkwuSVFfUkVWRU5VRV9FU1QuRlkyMDIxLjIwMjAtMTEtMjQBAAAAqHEAAAIAAAAMMjEzOTUyLjE5NzUyAQ4AAAAFAAAAATMBAAAAATACAAAACjEwMDEyOTkyMzEDAAAABjEwMDE4MAQAAAABMgYAAAABMAcAAAADMTYwCAAAAAEwCQAAAAExCgAAAAEwCwAAAAsxMjE2MTA1NDI4MgwAAAABMQ0AAAAKMTEvMjUvMjAyMBAAAAAKMTEvMjQvMjAyMHeRfZcpkdgIDT1RR1WR2Ag4Q0lRLk5BU0RBUUdTOkdPT0cuTC5JUV9OSV9SRVBPUlRFRF9FU1QuRlkyMDIxLjIwMjAtMTEtMjQBAAAAqHEAAAIAAAALNDE3MjAuNDg4NTgBDgAAAAUAAAABMwEAAAABMAIAAAAKMTAwMTI5OTIzMQMAAAAGMTAwMjY0BAAAAAEyBgAAAAEwBwAAAAMxNjAIAAAAATAJAAAAATEKAAAAATALAAAACzEyMTYxMDUzMjYyDAAAAAExDQAAAAoxMS8yNS8yMDIwEAAAAAoxMS8yNC8yMDIwd5F9lymR2AgNPVFHVZHYCC9DSVEuTkFTREFRR1M6R09PRy5MLklRX1RPVEFMX0VRVUlUWS4uMjAyMC0xMS0yNAEAAACocQAAAgAAAAYyMTI5MjABCAAAAAUAAAABMQEAAAAKMjA2NzIzOTg1NwMAAAADMTYwAgAAAAQxMjc1BAAAAAEwBwAAAAoxMS8yNC8yMDIwCAAAAAk5LzMwLzIwMjAJAAAAATB3kX2XKZHYCA09UUdVkdgIMENJUS5OQVNEQVFHUzpHT09HLkwuSVFfQ09OVkVSVC4uMjAyMC0xMS0yNC4uLlVTRAEAAACo</t>
  </si>
  <si>
    <t>cQAAAwAAAAAAd5F9lymR2AiJHKZHVZHYCC1DSVEuTkFTREFRR1M6R09PRy5MLklRX0NBU0hfRVFVSVYuLjIwMjAtMTEtMjQBAAAAqHEAAAIAAAAFMjAxMjkBCAAAAAUAAAABMQEAAAAKMjA2NzIzOTg1NwMAAAADMTYwAgAAAAQxMDk2BAAAAAEwBwAAAAoxMS8yNC8yMDIwCAAAAAk5LzMwLzIwMjAJAAAAATB3kX2XKZHYCBgWUUdVkdgILUNJUS5OQVNEQVFHUzpHT09HLkwuSVFfVE9UQUxfREVCVC4uMjAyMC0xMS0yNAEAAACocQAAAgAAAAUyNzU0MgEIAAAABQAAAAExAQAAAAoyMDY3MjM5ODU3AwAAAAMxNjACAAAABDQxNzMEAAAAATAHAAAACjExLzI0LzIwMjAIAAAACTkvMzAvMjAyMAkAAAABMHeRfZcpkdgIGBZRR1WR2Ag8Q0lRLk5BU0RBUUdTOkdPT0cuTC5JUV9UT1RBTF9PVVRTVEFORElOR19CU19EQVRFLi4yMDIwLTExLTI0AQAAAKhxAAACAAAABzY3Ny43MjQBBAAAAAUAAAABNQEAAAAKMjA2NzIzOTg1NwIAAAAFMjQxNTIGAAAAATB3kX2XKZHYCA09UUdVkdgIK0NJUS5OQVNEQVFHUzpGQi5JUV9MQVNUU0FMRVBSSUNFLjIwMjAtMTEtMjQBAAAAF9s8AQIAAAAGMjc2LjkyAHEQBJ4pkdgIGBZRR1WR2Ag0Q0lRLk5BU0RBUUdTOkZCLklRX05JX1JFUE9SVEVEX0VTVC5GWTIwMjEuMjAyMC0xMS0yNAEAAAAX2zwBAgAAAAszMDEwMC4xODU1OAEOAAAABQAAAAEzAQAAAAEwAgAAAAoxMDAxNTMzMTQz</t>
  </si>
  <si>
    <t>AwAAAAYxMDAyNjQEAAAAATIGAAAAATAHAAAAAzE2MAgAAAABMAkAAAABMQoAAAABMAsAAAALMTIxNjIyNDI1MTEMAAAAATENAAAACjExLzI1LzIwMjAQAAAACjExLzI0LzIwMjBxEASeKZHYCCPvUEdVkdgIMENJUS5OQVNEQVFHUzpGQi5JUV9SRVZFTlVFX0VTVC5GWTIwMjEuMjAyMC0xMS0yNAEAAAAX2zwBAgAAAAwxMDM3OTUuODU3MjMBDgAAAAUAAAABMwEAAAABMAIAAAAKMTAwMTUzMzE0MwMAAAAGMTAwMTgwBAAAAAEyBgAAAAEwBwAAAAMxNjAIAAAAATAJAAAAATEKAAAAATALAAAACzEyMTYyMjQyMTYxDAAAAAExDQAAAAoxMS8yNS8yMDIwEAAAAAoxMS8yNC8yMDIwcRAEnimR2AgNPVFHVZHYCDRDSVEuTkFTREFRR1M6RkIuSVFfTklfUkVQT1JURURfRVNULkZZMjAyMi4yMDIwLTExLTI0AQAAABfbPAECAAAACzM3MTk0Ljk4NDI4AQ4AAAAFAAAAATMBAAAAATACAAAACjEwMDE1MzMyMjkDAAAABjEwMDI2NAQAAAABMgYAAAABMAcAAAADMTYwCAAAAAEwCQAAAAExCgAAAAEwCwAAAAsxMjE2MjI0MTkyMAwAAAABMQ0AAAAKMTEvMjUvMjAyMBAAAAAKMTEvMjQvMjAyMHEQBJ4pkdgIDT1RR1WR2AgwQ0lRLk5BU0RBUUdTOkZCLklRX1JFVkVOVUVfRVNULkZZMjAyMi4yMDIwLTExLTI0AQAAABfbPAECAAAADDEyNDU2MC4zMzg1OAEOAAAABQAAAAEzAQAAAAEwAgAAAAoxMDAxNTMzMjI5AwAAAAYxMDAx</t>
  </si>
  <si>
    <t>ODAEAAAAATIGAAAAATAHAAAAAzE2MAgAAAABMAkAAAABMQoAAAABMAsAAAALMTIxNjIyNDE5NDUMAAAAATENAAAACjExLzI1LzIwMjAQAAAACjExLzI0LzIwMjBxEASeKZHYCA09UUdVkdgIMkNJUS5OQVNEQVFHUzpGQi5JUV9DQVNIX09QRVJfRVNULkZZMjAyMS4yMDIwLTExLTI0AQAAABfbPAECAAAACzQ3OTUyLjc3ODU3AQ4AAAAFAAAAATMBAAAAATACAAAACjEwMDE1MzMxNDMDAAAABjEwNDA3NgQAAAABMgYAAAABMAcAAAADMTYwCAAAAAEwCQAAAAExCgAAAAEwCwAAAAsxMjE1NTU2OTE4NgwAAAABMQ0AAAAKMTEvMjUvMjAyMBAAAAAKMTEvMjQvMjAyMHEQBJ4pkdgILshQR1WR2AgvQ0lRLk5BU0RBUUdTOkZCLklRX0VCSVREQV9FU1QuRlkyMDIxLjIwMjAtMTEtMjQBAAAAF9s8AQIAAAALNTE0MzMuNzY4MjMBDgAAAAUAAAABMwEAAAABMAIAAAAKMTAwMTUzMzE0MwMAAAAGMTAwMTg3BAAAAAEyBgAAAAEwBwAAAAMxNjAIAAAAATAJAAAAATEKAAAAATALAAAACzEyMTYyOTI2MDY0DAAAAAExDQAAAAoxMS8yNS8yMDIwEAAAAAoxMS8yNC8yMDIwcRAEnimR2AguyFBHVZHYCDJDSVEuTkFTREFRR1M6RkIuSVFfQ0FTSF9PUEVSX0VTVC5GWTIwMjIuMjAyMC0xMS0yNAEAAAAX2zwBAgAAAAs1NjU3MS42NTQ1NQEOAAAABQAAAAEzAQAAAAEwAgAAAAoxMDAxNTMzMjI5AwAAAAYxMDQwNzYEAAAAATIGAAAA</t>
  </si>
  <si>
    <t>ATAHAAAAAzE2MAgAAAABMAkAAAABMQoAAAABMAsAAAALMTIxMzk2NzIzMjYMAAAAATENAAAACjExLzI1LzIwMjAQAAAACjExLzI0LzIwMjBxEASeKZHYCA09UUdVkdgIL0NJUS5OQVNEQVFHUzpGQi5JUV9FQklUREFfRVNULkZZMjAyMi4yMDIwLTExLTI0AQAAABfbPAECAAAACzY0MzIwLjMwNDI5AQ4AAAAFAAAAATMBAAAAATACAAAACjEwMDE1MzMyMjkDAAAABjEwMDE4NwQAAAABMgYAAAABMAcAAAADMTYwCAAAAAEwCQAAAAExCgAAAAEwCwAAAAsxMjE2MjkyODE2OQwAAAABMQ0AAAAKMTEvMjUvMjAyMBAAAAAKMTEvMjQvMjAyMHEQBJ4pkdgIGBZRR1WR2Ag4Q0lRLk5BU0RBUUdTOkZCLklRX1RPVEFMX09VVFNUQU5ESU5HX0JTX0RBVEUuLjIwMjAtMTEtMjQBAAAAF9s8AQIAAAAEMjg1MAEEAAAABQAAAAE1AQAAAAoyMDY3MjM5NzMxAgAAAAUyNDE1MgYAAAABMHEQBJ4pkdgIGBZRR1WR2AgpQ0lRLk5BU0RBUUdTOkZCLklRX0NBU0hfRVFVSVYuLjIwMjAtMTEtMjQBAAAAF9s8AQIAAAAFMTE2MTcBCAAAAAUAAAABMQEAAAAKMjA2NzIzOTczMQMAAAADMTYwAgAAAAQxMDk2BAAAAAEwBwAAAAoxMS8yNC8yMDIwCAAAAAk5LzMwLzIwMjAJAAAAATBxEASeKZHYCC7IUEdVkdgIKUNJUS5OQVNEQVFHUzpGQi5JUV9UT1RBTF9ERUJULi4yMDIwLTExLTI0AQAAABfbPAECAAAABTExMTQ0AQgAAAAFAAAAATEB</t>
  </si>
  <si>
    <t>AAoxMjI4LjkwOTkxAQ4AAAAFAAAAATMBAAAAATACAAAACjEwMDE5Njk2MDMDAAAABjEwNDA3NgQAAAABMgYAAAABMAcAAAADMTYwCAAAAAEwCQAAAAExCgAAAAEwCwAAAAsxMjEzMzM4MDI0OQwAAAABMQ0AAAAKMTEvMjUvMjAyMBAAAAAKMTEvMjQvMjAyMOabAKIpkdgII+9QR1WR2AguQ0lRLk5ZU0U6VFdUUi5JUV9SRVZFTlVFX0VTVC5GWTIwMjEuMjAyMC0xMS0yNAEAAACzvyQCAgAAAAo0MzgzLjg1MTAxAQ4AAAAFAAAAATMBAAAAATACAAAACjEwMDE5Njk2MDMDAAAABjEwMDE4MAQAAAABMgYAAAABMAcAAAADMTYwCAAAAAEwCQAAAAExCgAAAAEwCwAAAAsxMjE2MTA3MzI3OQwAAAABMQ0AAAAKMTEvMjUvMjAyMBAAAAAKMTEvMjQvMjAyMOabAKIpkdgILshQR1WR2AgwQ0lRLk5ZU0U6VFdUUi5JUV9DQVNIX09QRVJfRVNULkZZMjAyMi4yMDIwLTExLTI0AQAAALO/JAICAAAACTE1NzAuMDcxNQEOAAAABQAAAAEzAQAAAAEwAgAAAAoxMDAxOTY5NjU1AwAAAAYxMDQwNzYEAAAAATIGAAAAATAHAAAAAzE2MAgAAAABMAkAAAABMQoAAAABMAsAAAALMTIxMzMzODA4NjkMAAAAATENAAAACjExLzI1LzIwMjAQAAAACjExLzI0LzIwMjDmmwCiKZHYCBgWUUdVkdgILUNJUS5OWVNFOlRXVFIuSVFfRUJJVERBX0VTVC5GWTIwMjIuMjAyMC0xMS0yNAEAAACzvyQCAgAAAAkxNjQ4LjM1MzMBDgAAAAUAAAABMwEA</t>
  </si>
  <si>
    <t>AAABMAIAAAAKMTAwMTk2OTY1NQMAAAAGMTAwMTg3BAAAAAEyBgAAAAEwBwAAAAMxNjAIAAAAATAJAAAAATEKAAAAATALAAAACzEyMTYxMDczMTAzDAAAAAExDQAAAAoxMS8yNS8yMDIwEAAAAAoxMS8yNC8yMDIw5psAoimR2Agj71BHVZHYCDJDSVEuTllTRTpUV1RSLklRX05JX1JFUE9SVEVEX0VTVC5GWTIwMjIuMjAyMC0xMS0yNAEAAACzvyQCAgAAAAkzNTkuMTUxNDIBDgAAAAUAAAABMwEAAAABMAIAAAAKMTAwMTk2OTY1NQMAAAAGMTAwMjY0BAAAAAEyBgAAAAEwBwAAAAMxNjAIAAAAATAJAAAAATEKAAAAATALAAAACzEyMTYxMDcyOTE3DAAAAAExDQAAAAoxMS8yNS8yMDIwEAAAAAoxMS8yNC8yMDIw5psAoimR2AgNPVFHVZHYCDJDSVEuTllTRTpUV1RSLklRX05JX1JFUE9SVEVEX0VTVC5GWTIwMjEuMjAyMC0xMS0yNAEAAACzvyQCAgAAAAkyMTguMjkxNTgBDgAAAAUAAAABMwEAAAABMAIAAAAKMTAwMTk2OTYwMwMAAAAGMTAwMjY0BAAAAAEyBgAAAAEwBwAAAAMxNjAIAAAAATAJAAAAATEKAAAAATALAAAACzEyMTYxMDczMjQzDAAAAAExDQAAAAoxMS8yNS8yMDIwEAAAAAoxMS8yNC8yMDIw5psAoimR2AguyFBHVZHYCC5DSVEuTllTRTpUV1RSLklRX1JFVkVOVUVfRVNULkZZMjAyMi4yMDIwLTExLTI0AQAAALO/JAICAAAACjUwODcuODIxNTMBDgAAAAUAAAABMwEAAAABMAIAAAAKMTAwMTk2OTY1</t>
  </si>
  <si>
    <t>NQMAAAAGMTAwMTgwBAAAAAEyBgAAAAEwBwAAAAMxNjAIAAAAATAJAAAAATEKAAAAATALAAAACzEyMTYxMDczMjEzDAAAAAExDQAAAAoxMS8yNS8yMDIwEAAAAAoxMS8yNC8yMDIw5psAoimR2Agj71BHVZHYCCdDSVEuTllTRTpUV1RSLklRX0NBU0hfRVFVSVYuLjIwMjAtMTEtMjQBAAAAs78kAgIAAAAIMjIwMS4wNzMBCAAAAAUAAAABMQEAAAAKMjA2NzM0NzY0NQMAAAADMTYwAgAAAAQxMDk2BAAAAAEwBwAAAAoxMS8yNC8yMDIwCAAAAAk5LzMwLzIwMjAJAAAAATDmmwCiKZHYCA09UUdVkdgIJ0NJUS5OWVNFOlRXVFIuSVFfVE9UQUxfREVCVC4uMjAyMC0xMS0yNAEAAACzvyQCAgAAAAg0MzQ4LjU1NAEIAAAABQAAAAExAQAAAAoyMDY3MzQ3NjQ1AwAAAAMxNjACAAAABDQxNzMEAAAAATAHAAAACjExLzI0LzIwMjAIAAAACTkvMzAvMjAyMAkAAAABMOabAKIpkdgIGBZRR1WR2AgqQ0lRLk5ZU0U6VFdUUi5JUV9DT05WRVJULi4yMDIwLTExLTI0Li4uVVNEAQAAALO/JAICAAAACDI3NjQuMjE3AQgAAAAFAAAAATIBAAAACjIwNjczNDc2NDUDAAAAAzE2MAIAAAAFMjE4MzYEAAAAATAHAAAACjExLzI0LzIwMjAIAAAACTkvMzAvMjAyMAkAAAABMOabAKIpkdgII+9QR1WR2AgpQ0lRLk5ZU0U6VFdUUi5JUV9UT1RBTF9FUVVJVFkuLjIwMjAtMTEtMjQBAAAAs78kAgIAAAAINzgxMi4wODgBCAAAAAUAAAABMQEA</t>
  </si>
  <si>
    <t>AAAKMjA2NzM0NzY0NQMAAAADMTYwAgAAAAQxMjc1BAAAAAEwBwAAAAoxMS8yNC8yMDIwCAAAAAk5LzMwLzIwMjAJAAAAATDmmwCiKZHYCA09UUdVkdgINkNJUS5OWVNFOlRXVFIuSVFfVE9UQUxfT1VUU1RBTkRJTkdfQlNfREFURS4uMjAyMC0xMS0yNAEAAACzvyQCAgAAAAc3OTIuNDQ3AQQAAAAFAAAAATUBAAAACjIwNjczNDc2NDUCAAAABTI0MTUyBgAAAAEw5psAoimR2AguyFBHVZHYCC1DSVEuTkFTREFRR1M6RUJBWS5JUV9MQVNUU0FMRVBSSUNFLjIwMjAtMTEtMjQBAAAA1mwAAAIAAAAFNTAuNTMAFPeHpSmR2AguyFBHVZHYCDZDSVEuTkFTREFRR1M6RUJBWS5JUV9OSV9SRVBPUlRFRF9FU1QuRlkyMDIyLjIwMjAtMTEtMjQBAAAA1mwAAAIAAAAKMjMyOC40NTE2MQEOAAAABQAAAAEzAQAAAAEwAgAAAAoxMDAxMzk3NDEzAwAAAAYxMDAyNjQEAAAAATIGAAAAATAHAAAAAzE2MAgAAAABMAkAAAABMQoAAAABMAsAAAALMTIxNjMzMTg2MzcMAAAAATENAAAACjExLzI1LzIwMjAQAAAACjExLzI0LzIwMjAU94elKZHYCA09UUdVkdgIMkNJUS5OQVNEQVFHUzpFQkFZLklRX1JFVkVOVUVfRVNULkZZMjAyMi4yMDIwLTExLTI0AQAAANZsAAACAAAACzExNzU4Ljc3NTA2AQ4AAAAFAAAAATMBAAAAATACAAAACjEwMDEzOTc0MTMDAAAABjEwMDE4MAQAAAABMgYAAAABMAcAAAADMTYwCAAAAAEwCQAAAAExCgAA</t>
  </si>
  <si>
    <t>AAEwCwAAAAsxMjE2MjA0NzE4MAwAAAABMQ0AAAAKMTEvMjUvMjAyMBAAAAAKMTEvMjQvMjAyMBT3h6UpkdgII+9QR1WR2AgyQ0lRLk5BU0RBUUdTOkVCQVkuSVFfUkVWRU5VRV9FU1QuRlkyMDIxLjIwMjAtMTEtMjQBAAAA1mwAAAIAAAAKMTA5MjcuNTU4NAEOAAAABQAAAAEzAQAAAAEwAgAAAAoxMDAxMzk3NDA4AwAAAAYxMDAxODAEAAAAATIGAAAAATAHAAAAAzE2MAgAAAABMAkAAAABMQoAAAABMAsAAAALMTIxNjIwNDkwNjMMAAAAATENAAAACjExLzI1LzIwMjAQAAAACjExLzI0LzIwMjAU94elKZHYCBgWUUdVkdgINkNJUS5OQVNEQVFHUzpFQkFZLklRX05JX1JFUE9SVEVEX0VTVC5GWTIwMjEuMjAyMC0xMS0yNAEAAADWbAAAAgAAAAoyMDkwLjg5MDM4AQ4AAAAFAAAAATMBAAAAATACAAAACjEwMDEzOTc0MDgDAAAABjEwMDI2NAQAAAABMgYAAAABMAcAAAADMTYwCAAAAAEwCQAAAAExCgAAAAEwCwAAAAsxMjE2MzMxODk3OQwAAAABMQ0AAAAKMTEvMjUvMjAyMBAAAAAKMTEvMjQvMjAyMBT3h6UpkdgII+9QR1WR2AgxQ0lRLk5BU0RBUUdTOkVCQVkuSVFfRUJJVERBX0VTVC5GWTIwMjIuMjAyMC0xMS0yNAEAAADWbAAAAgAAAAo0MzY5LjQwNDA5AQ4AAAAFAAAAATMBAAAAATACAAAACjEwMDEzOTc0MTMDAAAABjEwMDE4NwQAAAABMgYAAAABMAcAAAADMTYwCAAAAAEwCQAAAAExCgAAAAEwCwAAAAsx</t>
  </si>
  <si>
    <t>MjE2MjA0ODc2OQwAAAABMQ0AAAAKMTEvMjUvMjAyMBAAAAAKMTEvMjQvMjAyMBT3h6UpkdgILshQR1WR2Ag0Q0lRLk5BU0RBUUdTOkVCQVkuSVFfQ0FTSF9PUEVSX0VTVC5GWTIwMjIuMjAyMC0xMS0yNAEAAADWbAAAAgAAAAkzNTQ3LjU0NzUBDgAAAAUAAAABMwEAAAABMAIAAAAKMTAwMTM5NzQxMwMAAAAGMTA0MDc2BAAAAAEyBgAAAAEwBwAAAAMxNjAIAAAAATAJAAAAATEKAAAAATALAAAACzEyMTI3OTQwMDI4DAAAAAExDQAAAAoxMS8yNS8yMDIwEAAAAAoxMS8yNC8yMDIwFPeHpSmR2AguyFBHVZHYCDFDSVEuTkFTREFRR1M6RUJBWS5JUV9FQklUREFfRVNULkZZMjAyMS4yMDIwLTExLTI0AQAAANZsAAACAAAACjM5ODEuNTM0ODYBDgAAAAUAAAABMwEAAAABMAIAAAAKMTAwMTM5NzQwOAMAAAAGMTAwMTg3BAAAAAEyBgAAAAEwBwAAAAMxNjAIAAAAATAJAAAAATEKAAAAATALAAAACzEyMTYyMDQ4ODI5DAAAAAExDQAAAAoxMS8yNS8yMDIwEAAAAAoxMS8yNC8yMDIwFPeHpSmR2AgYFlFHVZHYCDRDSVEuTkFTREFRR1M6RUJBWS5JUV9DQVNIX09QRVJfRVNULkZZMjAyMS4yMDIwLTExLTI0AQAAANZsAAACAAAACDMzODYuMjc1AQ4AAAAFAAAAATMBAAAAATACAAAACjEwMDEzOTc0MDgDAAAABjEwNDA3NgQAAAABMgYAAAABMAcAAAADMTYwCAAAAAEwCQAAAAExCgAAAAEwCwAAAAsxMjE1NDY4NzY2MwwA</t>
  </si>
  <si>
    <t>AAABMQ0AAAAKMTEvMjUvMjAyMBAAAAAKMTEvMjQvMjAyMBT3h6UpkdgII+9QR1WR2AgtQ0lRLk5BU0RBUUdTOkVCQVkuSVFfVE9UQUxfRVFVSVRZLi4yMDIwLTExLTI0AQAAANZsAAACAAAABDI5MjABCAAAAAUAAAABMQEAAAAKMjA2NzIzOTc4OQMAAAADMTYwAgAAAAQxMjc1BAAAAAEwBwAAAAoxMS8yNC8yMDIwCAAAAAk5LzMwLzIwMjAJAAAAATAU94elKZHYCBgWUUdVkdgIOkNJUS5OQVNEQVFHUzpFQkFZLklRX1RPVEFMX09VVFNUQU5ESU5HX0JTX0RBVEUuLjIwMjAtMTEtMjQBAAAA1mwAAAIAAAADNjg5AQQAAAAFAAAAATUBAAAACjIwNjcyMzk3ODkCAAAABTI0MTUyBgAAAAEwFPeHpSmR2AgYFlFHVZHYCC5DSVEuTkFTREFRR1M6RUJBWS5JUV9DT05WRVJULi4yMDIwLTExLTI0Li4uVVNEAQAAANZsAAADAAAAAAAU94elKZHYCC7IUEdVkdgIK0NJUS5OQVNEQVFHUzpFQkFZLklRX0NBU0hfRVFVSVYuLjIwMjAtMTEtMjQBAAAA1mwAAAIAAAADOTYzAQgAAAAFAAAAATEBAAAACjIwNjcyMzk3ODkDAAAAAzE2MAIAAAAEMTA5NgQAAAABMAcAAAAKMTEvMjQvMjAyMAgAAAAJOS8zMC8yMDIwCQAAAAEwFPeHpSmR2AgNPVFHVZHYCCtDSVEuTkFTREFRR1M6RUJBWS5JUV9UT1RBTF9ERUJULi4yMDIwLTExLTI0AQAAANZsAAACAAAABDgxMzgBCAAAAAUAAAABMQEAAAAKMjA2NzIzOTc4OQMAAAADMTYwAgAA</t>
  </si>
  <si>
    <t>AAQ0MTczBAAAAAEwBwAAAAoxMS8yNC8yMDIwCAAAAAk5LzMwLzIwMjAJAAAAATAU94elKZHYCBgWUUdVkdgIKUNJUS5OWVNFOlNOQVAuSVFfTEFTVFNBTEVQUklDRS4yMDIwLTExLTI0AQAAAPPPWg0CAAAABTQ0LjI5ACOsTEdVkdgIO6FQR1WR2AgpQ0lRLk5ZU0U6U05BUC5JUV9UT1RBTF9FUVVJVFkuLjIwMjAtMTEtMjQBAAAA889aDQIAAAAIMjE5OC43NzEBCAAAAAUAAAABMQEAAAAKMjA2NTI5NzM3OAMAAAADMTYwAgAAAAQxMjc1BAAAAAEwBwAAAAoxMS8yNC8yMDIwCAAAAAk5LzMwLzIwMjAJAAAAATAjrExHVZHYCDuhUEdVkdgINkNJUS5OWVNFOlNOQVAuSVFfVE9UQUxfT1VUU1RBTkRJTkdfQlNfREFURS4uMjAyMC0xMS0yNAEAAADzz1oNAgAAAAgxNDg0LjcxNgEEAAAABQAAAAE1AQAAAAoyMDY1Mjk3Mzc4AgAAAAUyNDE1MgYAAAABMCOsTEdVkdgILshQR1WR2AgnQ0lRLk5ZU0U6U05BUC5JUV9UT1RBTF9ERUJULi4yMDIwLTExLTI0AQAAAPPPWg0CAAAACDE5NzguMzQ1AQgAAAAFAAAAATEBAAAACjIwNjUyOTczNzgDAAAAAzE2MAIAAAAENDE3MwQAAAABMAcAAAAKMTEvMjQvMjAyMAgAAAAJOS8zMC8yMDIwCQAAAAEwI6xMR1WR2Ag7oVBHVZHYCCpDSVEuTllTRTpTTkFQLklRX0NPTlZFUlQuLjIwMjAtMTEtMjQuLi5VU0QBAAAA889aDQIAAAAIMTY1MC4yNDYBCAAAAAUAAAABMgEAAAAKMjA2</t>
  </si>
  <si>
    <t>NTI5NzM3OAMAAAADMTYwAgAAAAUyMTgzNgQAAAABMAcAAAAKMTEvMjQvMjAyMAgAAAAJOS8zMC8yMDIwCQAAAAEwI6xMR1WR2Ag7oVBHVZHYCCdDSVEuTllTRTpTTkFQLklRX0NBU0hfRVFVSVYuLjIwMjAtMTEtMjQBAAAA889aDQIAAAAGODI0LjA3AQgAAAAFAAAAATEBAAAACjIwNjUyOTczNzgDAAAAAzE2MAIAAAAEMTA5NgQAAAABMAcAAAAKMTEvMjQvMjAyMAgAAAAJOS8zMC8yMDIwCQAAAAEwI6xMR1WR2AhQelBHVZHYCDJDSVEuTllTRTpTTkFQLklRX05JX1JFUE9SVEVEX0VTVC5GWTIwMjEuMjAyMC0xMS0yNAEAAADzz1oNAgAAAAotNTgwLjg0NjM2AQ4AAAAFAAAAATMBAAAAATACAAAACjEwMDM2MzE1NTMDAAAABjEwMDI2NAQAAAABMgYAAAABMAcAAAADMTYwCAAAAAEwCQAAAAExCgAAAAEwCwAAAAsxMjE2NDg4Mzk5MgwAAAABMQ0AAAAKMTEvMjUvMjAyMBAAAAAKMTEvMjQvMjAyMCOsTEdVkdgII+9QR1WR2AguQ0lRLk5ZU0U6U05BUC5JUV9SRVZFTlVFX0VTVC5GWTIwMjEuMjAyMC0xMS0yNAEAAADzz1oNAgAAAAozNDM2LjIwMzYxAQ4AAAAFAAAAATMBAAAAATACAAAACjEwMDM2MzE1NTMDAAAABjEwMDE4MAQAAAABMgYAAAABMAcAAAADMTYwCAAAAAEwCQAAAAExCgAAAAEwCwAAAAsxMjE2NDg4NDY1NwwAAAABMQ0AAAAKMTEvMjUvMjAyMBAAAAAKMTEvMjQvMjAyMCOsTEdVkdgII+9QR1WR</t>
  </si>
  <si>
    <t>2AgyQ0lRLk5ZU0U6U05BUC5JUV9OSV9SRVBPUlRFRF9FU1QuRlkyMDIyLjIwMjAtMTEtMjQBAAAA889aDQIAAAAJLTI4LjA1NzY2AQ4AAAAFAAAAATMBAAAAATACAAAACjEwMDM2MzE1NTgDAAAABjEwMDI2NAQAAAABMgYAAAABMAcAAAADMTYwCAAAAAEwCQAAAAExCgAAAAEwCwAAAAsxMjE2NDg2NzYzMAwAAAABMQ0AAAAKMTEvMjUvMjAyMBAAAAAKMTEvMjQvMjAyMCOsTEdVkdgIO6FQR1WR2AguQ0lRLk5ZU0U6U05BUC5JUV9SRVZFTlVFX0VTVC5GWTIwMjIuMjAyMC0xMS0yNAEAAADzz1oNAgAAAAo0NTc3LjQ5NTQzAQ4AAAAFAAAAATMBAAAAATACAAAACjEwMDM2MzE1NTgDAAAABjEwMDE4MAQAAAABMgYAAAABMAcAAAADMTYwCAAAAAEwCQAAAAExCgAAAAEwCwAAAAsxMjE2NDg2ODA5MgwAAAABMQ0AAAAKMTEvMjUvMjAyMBAAAAAKMTEvMjQvMjAyMCOsTEdVkdgIO6FQR1WR2AgwQ0lRLk5ZU0U6U05BUC5JUV9DQVNIX09QRVJfRVNULkZZMjAyMS4yMDIwLTExLTI0AQAAAPPPWg0CAAAABjMzMy44NgEOAAAABQAAAAEzAQAAAAEwAgAAAAoxMDAzNjMxNTUzAwAAAAYxMDQwNzYEAAAAATIGAAAAATAHAAAAAzE2MAgAAAABMAkAAAABMQoAAAABMAsAAAALMTIxNjQ4Njg4MzUMAAAAATENAAAACjExLzI1LzIwMjAQAAAACjExLzI0LzIwMjAjrExHVZHYCDuhUEdVkdgILUNJUS5OWVNFOlNOQVAuSVFfRUJJ</t>
  </si>
  <si>
    <t>VERBX0VTVC5GWTIwMjEuMjAyMC0xMS0yNAEAAADzz1oNAgAAAAk0NDUuMDQ4MzMBDgAAAAUAAAABMwEAAAABMAIAAAAKMTAwMzYzMTU1MwMAAAAGMTAwMTg3BAAAAAEyBgAAAAEwBwAAAAMxNjAIAAAAATAJAAAAATEKAAAAATALAAAACzEyMTY0ODg0NDAxDAAAAAExDQAAAAoxMS8yNS8yMDIwEAAAAAoxMS8yNC8yMDIwI6xMR1WR2Ag7oVBHVZHYCDBDSVEuTllTRTpTTkFQLklRX0NBU0hfT1BFUl9FU1QuRlkyMDIyLjIwMjAtMTEtMjQBAAAA889aDQIAAAAGOTU2LjIzAQ4AAAAFAAAAATMBAAAAATACAAAACjEwMDM2MzE1NTgDAAAABjEwNDA3NgQAAAABMgYAAAABMAcAAAADMTYwCAAAAAEwCQAAAAExCgAAAAEwCwAAAAsxMjE2NDg2NzM5MAwAAAABMQ0AAAAKMTEvMjUvMjAyMBAAAAAKMTEvMjQvMjAyMCOsTEdVkdgIUHpQR1WR2AgtQ0lRLk5ZU0U6U05BUC5JUV9FQklUREFfRVNULkZZMjAyMi4yMDIwLTExLTI0AQAAAPPPWg0CAAAACjEwODQuODM4MzgBDgAAAAUAAAABMwEAAAABMAIAAAAKMTAwMzYzMTU1OAMAAAAGMTAwMTg3BAAAAAEyBgAAAAEwBwAAAAMxNjAIAAAAATAJAAAAATEKAAAAATALAAAACzEyMTY0ODY4MDYyDAAAAAExDQAAAAoxMS8yNS8yMDIwEAAAAAoxMS8yNC8yMDIwI6xMR1WR2AhQelBHVZHYCC1DSVEuTkFTREFRR1M6RVhQRS5JUV9MQVNUU0FMRVBSSUNFLjIwMjAtMTEtMjQBAAAA</t>
  </si>
  <si>
    <t>w3GLAQIAAAAGMTI1LjA1AOIDp6wpkdgILshQR1WR2AguQ0lRLk5BU0RBUUdTOkVYUEUuSVFfQ09OVkVSVC4uMjAyMC0xMS0yNC4uLlVTRAEAAADDcYsBAwAAAAAA4gOnrCmR2Ag7oVBHVZHYCDpDSVEuTkFTREFRR1M6RVhQRS5JUV9UT1RBTF9PVVRTVEFORElOR19CU19EQVRFLi4yMDIwLTExLTI0AQAAAMNxiwECAAAACjE0MS40Mjk2NDYBBAAAAAUAAAABNQEAAAAKMjA2ODM3MzYzMAIAAAAFMjQxNTIGAAAAATDiA6esKZHYCDuhUEdVkdgIK0NJUS5OQVNEQVFHUzpFWFBFLklRX0NBU0hfRVFVSVYuLjIwMjAtMTEtMjQBAAAAw3GLAQIAAAAENDM1MwEIAAAABQAAAAExAQAAAAoyMDY4MzczNjMwAwAAAAMxNjACAAAABDEwOTYEAAAAATAHAAAACjExLzI0LzIwMjAIAAAACTkvMzAvMjAyMAkAAAABMOIDp6wpkdgILshQR1WR2AgrQ0lRLk5BU0RBUUdTOkVYUEUuSVFfVE9UQUxfREVCVC4uMjAyMC0xMS0yNAEAAADDcYsBAgAAAAQ5MzQ4AQgAAAAFAAAAATEBAAAACjIwNjgzNzM2MzADAAAAAzE2MAIAAAAENDE3MwQAAAABMAcAAAAKMTEvMjQvMjAyMAgAAAAJOS8zMC8yMDIwCQAAAAEw4gOnrCmR2AguyFBHVZHYCC1DSVEuTkFTREFRR1M6RVhQRS5JUV9UT1RBTF9FUVVJVFkuLjIwMjAtMTEtMjQBAAAAw3GLAQIAAAAENDEzNAEIAAAABQAAAAExAQAAAAoyMDY4MzczNjMwAwAAAAMxNjACAAAABDEyNzUEAAAA</t>
  </si>
  <si>
    <t>ATAHAAAACjExLzI0LzIwMjAIAAAACTkvMzAvMjAyMAkAAAABMOIDp6wpkdgII+9QR1WR2AgyQ0lRLk5BU0RBUUdTOkVYUEUuSVFfUkVWRU5VRV9FU1QuRlkyMDIxLjIwMjAtMTEtMjQBAAAAw3GLAQIAAAAKNzc4Ny44ODUwMwEOAAAABQAAAAEzAQAAAAEwAgAAAAoxMDAxNTc2ODA3AwAAAAYxMDAxODAEAAAAATIGAAAAATAHAAAAAzE2MAgAAAABMAkAAAABMQoAAAABMAsAAAALMTIxNjIyODE5MDAMAAAAATENAAAACjExLzI1LzIwMjAQAAAACjExLzI0LzIwMjDiA6esKZHYCDuhUEdVkdgINkNJUS5OQVNEQVFHUzpFWFBFLklRX05JX1JFUE9SVEVEX0VTVC5GWTIwMjEuMjAyMC0xMS0yNAEAAADDcYsBAgAAAAotMjAwLjY1NDc1AQ4AAAAFAAAAATMBAAAAATACAAAACjEwMDE1NzY4MDcDAAAABjEwMDI2NAQAAAABMgYAAAABMAcAAAADMTYwCAAAAAEwCQAAAAExCgAAAAEwCwAAAAsxMjE0OTYyOTM1MgwAAAABMQ0AAAAKMTEvMjUvMjAyMBAAAAAKMTEvMjQvMjAyMOIDp6wpkdgIO6FQR1WR2AgxQ0lRLk5BU0RBUUdTOkVYUEUuSVFfRUJJVERBX0VTVC5GWTIwMjIuMjAyMC0xMS0yNAEAAADDcYsBAgAAAAoyMjkwLjM0NDU4AQ4AAAAFAAAAATMBAAAAATACAAAACjEwMDE3MzA3MDgDAAAABjEwMDE4NwQAAAABMgYAAAABMAcAAAADMTYwCAAAAAEwCQAAAAExCgAAAAEwCwAAAAsxMjE1OTkwMDc3NwwAAAABMQ0A</t>
  </si>
  <si>
    <t>AAAKMTEvMjUvMjAyMBAAAAAKMTEvMjQvMjAyMOIDp6wpkdgILshQR1WR2Ag0Q0lRLk5BU0RBUUdTOkVYUEUuSVFfQ0FTSF9PUEVSX0VTVC5GWTIwMjIuMjAyMC0xMS0yNAEAAADDcYsBAgAAAAoyNzkyLjA4NjY3AQ4AAAAFAAAAATMBAAAAATACAAAACjEwMDE3MzA3MDgDAAAABjEwNDA3NgQAAAABMgYAAAABMAcAAAADMTYwCAAAAAEwCQAAAAExCgAAAAEwCwAAAAsxMjE1OTg5OTY5NgwAAAABMQ0AAAAKMTEvMjUvMjAyMBAAAAAKMTEvMjQvMjAyMOIDp6wpkdgILshQR1WR2AgxQ0lRLk5BU0RBUUdTOkVYUEUuSVFfRUJJVERBX0VTVC5GWTIwMjEuMjAyMC0xMS0yNAEAAADDcYsBAgAAAAkxMjY5Ljg0NjMBDgAAAAUAAAABMwEAAAABMAIAAAAKMTAwMTU3NjgwNwMAAAAGMTAwMTg3BAAAAAEyBgAAAAEwBwAAAAMxNjAIAAAAATAJAAAAATEKAAAAATALAAAACzEyMTU5OTAwNzY1DAAAAAExDQAAAAoxMS8yNS8yMDIwEAAAAAoxMS8yNC8yMDIw4gOnrCmR2AguyFBHVZHYCDRDSVEuTkFTREFRR1M6RVhQRS5JUV9DQVNIX09QRVJfRVNULkZZMjAyMS4yMDIwLTExLTI0AQAAAMNxiwECAAAACDMxMjguOTQ2AQ4AAAAFAAAAATMBAAAAATACAAAACjEwMDE1NzY4MDcDAAAABjEwNDA3NgQAAAABMgYAAAABMAcAAAADMTYwCAAAAAEwCQAAAAExCgAAAAEwCwAAAAsxMjE1OTg5OTkwOQwAAAABMQ0AAAAKMTEvMjUvMjAy</t>
  </si>
  <si>
    <t>MBAAAAAKMTEvMjQvMjAyMOIDp6wpkdgII+9QR1WR2AgyQ0lRLk5BU0RBUUdTOkVYUEUuSVFfUkVWRU5VRV9FU1QuRlkyMDIyLjIwMjAtMTEtMjQBAAAAw3GLAQIAAAALMTA0MjAuOTQ0ODkBDgAAAAUAAAABMwEAAAABMAIAAAAKMTAwMTczMDcwOAMAAAAGMTAwMTgwBAAAAAEyBgAAAAEwBwAAAAMxNjAIAAAAATAJAAAAATEKAAAAATALAAAACzEyMTU5OTAzMDM4DAAAAAExDQAAAAoxMS8yNS8yMDIwEAAAAAoxMS8yNC8yMDIw4gOnrCmR2Agj71BHVZHYCDZDSVEuTkFTREFRR1M6RVhQRS5JUV9OSV9SRVBPUlRFRF9FU1QuRlkyMDIyLjIwMjAtMTEtMjQBAAAAw3GLAQIAAAAJNTUyLjUyODY2AQ4AAAAFAAAAATMBAAAAATACAAAACjEwMDE3MzA3MDgDAAAABjEwMDI2NAQAAAABMgYAAAABMAcAAAADMTYwCAAAAAEwCQAAAAExCgAAAAEwCwAAAAsxMjE0OTYyOTI4MAwAAAABMQ0AAAAKMTEvMjUvMjAyMBAAAAAKMTEvMjQvMjAyMOIDp6wpkdgII+9QR1WR2AgtQ0lRLk5BU0RBUUdTOkFNWk4uSVFfTEFTVFNBTEVQUklDRS4yMDIwLTExLTI0AQAAAD1JAAACAAAABzMxMTguMDYANLpKsSmR2AgYFlFHVZHYCC1DSVEuTkFTREFRR1M6QU1aTi5JUV9UT1RBTF9FUVVJVFkuLjIwMjAtMTEtMjQBAAAAPUkAAAIAAAAFODI3NzUBCAAAAAUAAAABMQEAAAAKMjA2NzIzOTc5NAMAAAADMTYwAgAAAAQxMjc1BAAAAAEwBwAA</t>
  </si>
  <si>
    <t>AAoxMS8yNC8yMDIwCAAAAAk5LzMwLzIwMjAJAAAAATA0ukqxKZHYCA09UUdVkdgIK0NJUS5OQVNEQVFHUzpBTVpOLklRX0NBU0hfRVFVSVYuLjIwMjAtMTEtMjQBAAAAPUkAAAIAAAAFMjk5MzABCAAAAAUAAAABMQEAAAAKMjA2NzIzOTc5NAMAAAADMTYwAgAAAAQxMDk2BAAAAAEwBwAAAAoxMS8yNC8yMDIwCAAAAAk5LzMwLzIwMjAJAAAAATA0ukqxKZHYCA09UUdVkdgIOkNJUS5OQVNEQVFHUzpBTVpOLklRX1RPVEFMX09VVFNUQU5ESU5HX0JTX0RBVEUuLjIwMjAtMTEtMjQBAAAAPUkAAAIAAAADNTAyAQQAAAAFAAAAATUBAAAACjIwNjcyMzk3OTQCAAAABTI0MTUyBgAAAAEwNLpKsSmR2AgYFlFHVZHYCC5DSVEuTkFTREFRR1M6QU1aTi5JUV9DT05WRVJULi4yMDIwLTExLTI0Li4uVVNEAQAAAD1JAAADAAAAAAA0ukqxKZHYCBgWUUdVkdgIK0NJUS5OQVNEQVFHUzpBTVpOLklRX1RPVEFMX0RFQlQuLjIwMjAtMTEtMjQBAAAAPUkAAAIAAAAFOTY4MTQBCAAAAAUAAAABMQEAAAAKMjA2NzIzOTc5NAMAAAADMTYwAgAAAAQ0MTczBAAAAAEwBwAAAAoxMS8yNC8yMDIwCAAAAAk5LzMwLzIwMjAJAAAAATA0ukqxKZHYCA09UUdVkdgINkNJUS5OQVNEQVFHUzpBTVpOLklRX05JX1JFUE9SVEVEX0VTVC5GWTIwMjIuMjAyMC0xMS0yNAEAAAA9SQAAAgAAAAszMzY0NS4wNjUxOAEOAAAABQAAAAEzAQAAAAEwAgAA</t>
  </si>
  <si>
    <t>AAoxMDAxMzA5NTIzAwAAAAYxMDAyNjQEAAAAATIGAAAAATAHAAAAAzE2MAgAAAABMAkAAAABMQoAAAABMAsAAAALMTIxNjYwMTU2MzIMAAAAATENAAAACjExLzI1LzIwMjAQAAAACjExLzI0LzIwMjA0ukqxKZHYCA09UUdVkdgIMkNJUS5OQVNEQVFHUzpBTVpOLklRX1JFVkVOVUVfRVNULkZZMjAyMi4yMDIwLTExLTI0AQAAAD1JAAACAAAADDUyNjY5MC4xODUxNAEOAAAABQAAAAEzAQAAAAEwAgAAAAoxMDAxMzA5NTIzAwAAAAYxMDAxODAEAAAAATIGAAAAATAHAAAAAzE2MAgAAAABMAkAAAABMQoAAAABMAsAAAALMTIxNTkyOTc5MzcMAAAAATENAAAACjExLzI1LzIwMjAQAAAACjExLzI0LzIwMjA0ukqxKZHYCBgWUUdVkdgINENJUS5OQVNEQVFHUzpBTVpOLklRX0NBU0hfT1BFUl9FU1QuRlkyMDIyLjIwMjAtMTEtMjQBAAAAPUkAAAIAAAALODcxNDkuNjc4NTcBDgAAAAUAAAABMwEAAAABMAIAAAAKMTAwMTMwOTUyMwMAAAAGMTA0MDc2BAAAAAEyBgAAAAEwBwAAAAMxNjAIAAAAATAJAAAAATEKAAAAATALAAAACzEyMTY2MDEzNjUyDAAAAAExDQAAAAoxMS8yNS8yMDIwEAAAAAoxMS8yNC8yMDIwNLpKsSmR2AgYFlFHVZHYCDFDSVEuTkFTREFRR1M6QU1aTi5JUV9FQklUREFfRVNULkZZMjAyMi4yMDIwLTExLTI0AQAAAD1JAAACAAAACzg1OTkxLjIxNzY3AQ4AAAAFAAAAATMBAAAAATACAAAACjEwMDEz</t>
  </si>
  <si>
    <t>MDk1MjMDAAAABjEwMDE4NwQAAAABMgYAAAABMAcAAAADMTYwCAAAAAEwCQAAAAExCgAAAAEwCwAAAAsxMjE1OTI5NzkxOQwAAAABMQ0AAAAKMTEvMjUvMjAyMBAAAAAKMTEvMjQvMjAyMDS6SrEpkdgIGBZRR1WR2AgyQ0lRLk5BU0RBUUdTOkFNWk4uSVFfUkVWRU5VRV9FU1QuRlkyMDIxLjIwMjAtMTEtMjQBAAAAPUkAAAIAAAAMNDQ4OTY0Ljk2MTIxAQ4AAAAFAAAAATMBAAAAATACAAAACjEwMDA3ODM5MzIDAAAABjEwMDE4MAQAAAABMgYAAAABMAcAAAADMTYwCAAAAAEwCQAAAAExCgAAAAEwCwAAAAsxMjE2NjEzNzI2NAwAAAABMQ0AAAAKMTEvMjUvMjAyMBAAAAAKMTEvMjQvMjAyMDS6SrEpkdgIGBZRR1WR2Ag2Q0lRLk5BU0RBUUdTOkFNWk4uSVFfTklfUkVQT1JURURfRVNULkZZMjAyMS4yMDIwLTExLTI0AQAAAD1JAAACAAAACzIzNjg3LjYyNjE0AQ4AAAAFAAAAATMBAAAAATACAAAACjEwMDA3ODM5MzIDAAAABjEwMDI2NAQAAAABMgYAAAABMAcAAAADMTYwCAAAAAEwCQAAAAExCgAAAAEwCwAAAAsxMjE2NjEzNzE0NAwAAAABMQ0AAAAKMTEvMjUvMjAyMBAAAAAKMTEvMjQvMjAyMDS6SrEpkdgII+9QR1WR2Ag0Q0lRLk5BU0RBUUdTOkFNWk4uSVFfQ0FTSF9PUEVSX0VTVC5GWTIwMjEuMjAyMC0xMS0yNAEAAAA9SQAAAgAAAAs2OTgyNS4xODI3NQEOAAAABQAAAAEzAQAAAAEwAgAAAAoxMDAwNzgz</t>
  </si>
  <si>
    <t>OTMyAwAAAAYxMDQwNzYEAAAAATIGAAAAATAHAAAAAzE2MAgAAAABMAkAAAABMQoAAAABMAsAAAALMTIxNjYwMTM2NDYMAAAAATENAAAACjExLzI1LzIwMjAQAAAACjExLzI0LzIwMjA0ukqxKZHYCA09UUdVkdgIMUNJUS5OQVNEQVFHUzpBTVpOLklRX0VCSVREQV9FU1QuRlkyMDIxLjIwMjAtMTEtMjQBAAAAPUkAAAIAAAALNjkxNjkuNDI5NjkBDgAAAAUAAAABMwEAAAABMAIAAAAKMTAwMDc4MzkzMgMAAAAGMTAwMTg3BAAAAAEyBgAAAAEwBwAAAAMxNjAIAAAAATAJAAAAATEKAAAAATALAAAACzEyMTY2MTM3MTg2DAAAAAExDQAAAAoxMS8yNS8yMDIwEAAAAAoxMS8yNC8yMDIwNLpKsSmR2AgNPVFHVZHYCChDSVEuTllTRTpXTVQuSVFfTEFTVFNBTEVQUklDRS4yMDIwLTExLTI0AQAAAN/GBAACAAAABjE1MS4zNgADT0C4KZHYCBgWUUdVkdgIKUNJUS5OWVNFOldNVC5JUV9DT05WRVJULi4yMDIwLTExLTI0Li4uVVNEAQAAAN/GBAADAAAAAAADT0C4KZHYCA09UUdVkdgIJkNJUS5OWVNFOldNVC5JUV9DQVNIX0VRVUlWLi4yMDIwLTExLTI0AQAAAN/GBAACAAAABTE0MzI1AQgAAAAFAAAAATEBAAAACjIwNzEwNzE4NjEDAAAAAzE2MAIAAAAEMTA5NgQAAAABMAcAAAAKMTEvMjQvMjAyMAgAAAAKMTAvMzEvMjAyMAkAAAABMANPQLgpkdgIGBZRR1WR2AgmQ0lRLk5ZU0U6V01ULklRX1RPVEFMX0RFQlQuLjIw</t>
  </si>
  <si>
    <t>MjAtMTEtMjQBAAAA38YEAAIAAAAFNjg0NzgBCAAAAAUAAAABMQEAAAAKMjA3MTA3MTg2MQMAAAADMTYwAgAAAAQ0MTczBAAAAAEwBwAAAAoxMS8yNC8yMDIwCAAAAAoxMC8zMS8yMDIwCQAAAAEwA09AuCmR2AgNPVFHVZHYCChDSVEuTllTRTpXTVQuSVFfVE9UQUxfRVFVSVRZLi4yMDIwLTExLTI0AQAAAN/GBAACAAAABTg3NTA0AQgAAAAFAAAAATEBAAAACjIwNzEwNzE4NjEDAAAAAzE2MAIAAAAEMTI3NQQAAAABMAcAAAAKMTEvMjQvMjAyMAgAAAAKMTAvMzEvMjAyMAkAAAABMANPQLgpkdgIiRymR1WR2Ag1Q0lRLk5ZU0U6V01ULklRX1RPVEFMX09VVFNUQU5ESU5HX0JTX0RBVEUuLjIwMjAtMTEtMjQBAAAA38YEAAIAAAAEMjgzMwEEAAAABQAAAAE1AQAAAAoyMDcxMDcxODYxAgAAAAUyNDE1MgYAAAABMANPQLgpkdgII+9QR1WR2AgvQ0lRLk5ZU0U6V01ULklRX0NBU0hfT1BFUl9FU1QuRlkyMDIyLjIwMjAtMTEtMjQBAAAA38YEAAIAAAAHMjgxODAuNgEOAAAABQAAAAEzAQAAAAEwAgAAAAoxMDAyMDgyNzYxAwAAAAYxMDQwNzYEAAAAATIGAAAAATAHAAAAAzE2MAgAAAABMAkAAAABMQoAAAABMAsAAAALMTIxNTk0NjM2NTEMAAAAATENAAAACjExLzI1LzIwMjAQAAAACjExLzI0LzIwMjADT0C4KZHYCBgWUUdVkdgILENJUS5OWVNFOldNVC5JUV9FQklUREFfRVNULkZZMjAyMi4yMDIwLTExLTI0AQAA</t>
  </si>
  <si>
    <t>AN/GBAACAAAACzM1NTM2LjM1MTc4AQ4AAAAFAAAAATMBAAAAATACAAAACjEwMDIwODI3NjEDAAAABjEwMDE4NwQAAAABMgYAAAABMAcAAAADMTYwCAAAAAEwCQAAAAExCgAAAAEwCwAAAAsxMjE2MjM5NjY2MAwAAAABMQ0AAAAKMTEvMjUvMjAyMBAAAAAKMTEvMjQvMjAyMANPQLgpkdgII+9QR1WR2AgvQ0lRLk5ZU0U6V01ULklRX0NBU0hfT1BFUl9FU1QuRlkyMDIxLjIwMjAtMTEtMjQBAAAA38YEAAIAAAALMjkyMzguMzMzMzMBDgAAAAUAAAABMwEAAAABMAIAAAAKMTAwMTgxODU5MwMAAAAGMTA0MDc2BAAAAAEyBgAAAAEwBwAAAAMxNjAIAAAAATAJAAAAATEKAAAAATALAAAACzEyMTU5NDYyMDE0DAAAAAExDQAAAAoxMS8yNS8yMDIwEAAAAAoxMS8yNC8yMDIwA09AuCmR2Agj71BHVZHYCCxDSVEuTllTRTpXTVQuSVFfRUJJVERBX0VTVC5GWTIwMjEuMjAyMC0xMS0yNAEAAADfxgQAAgAAAAszNDk4Ni4zMDk5OQEOAAAABQAAAAEzAQAAAAEwAgAAAAoxMDAxODE4NTkzAwAAAAYxMDAxODcEAAAAATIGAAAAATAHAAAAAzE2MAgAAAABMAkAAAABMQoAAAABMAsAAAALMTIxNjAwMTk2NzQMAAAAATENAAAACjExLzI1LzIwMjAQAAAACjExLzI0LzIwMjADT0C4KZHYCBgWUUdVkdgILUNJUS5OWVNFOldNVC5JUV9SRVZFTlVFX0VTVC5GWTIwMjIuMjAyMC0xMS0yNAEAAADfxgQAAgAAAAw1NTYzNjMuMzQ2MjYB</t>
  </si>
  <si>
    <t>DgAAAAUAAAABMwEAAAABMAIAAAAKMTAwMjA4Mjc2MQMAAAAGMTAwMTgwBAAAAAEyBgAAAAEwBwAAAAMxNjAIAAAAATAJAAAAATEKAAAAATALAAAACzEyMTYyMzk2NjQ4DAAAAAExDQAAAAoxMS8yNS8yMDIwEAAAAAoxMS8yNC8yMDIwHXZAuCmR2AiJHKZHVZHYCDFDSVEuTllTRTpXTVQuSVFfTklfUkVQT1JURURfRVNULkZZMjAyMi4yMDIwLTExLTI0AQAAAN/GBAACAAAACzE1ODU4Ljg4ODQ0AQ4AAAAFAAAAATMBAAAAATACAAAACjEwMDIwODI3NjEDAAAABjEwMDI2NAQAAAABMgYAAAABMAcAAAADMTYwCAAAAAEwCQAAAAExCgAAAAEwCwAAAAsxMjE2MDAyMDM0MgwAAAABMQ0AAAAKMTEvMjUvMjAyMBAAAAAKMTEvMjQvMjAyMB12QLgpkdgIiRymR1WR2AgtQ0lRLk5ZU0U6V01ULklRX1JFVkVOVUVfRVNULkZZMjAyMS4yMDIwLTExLTI0AQAAAN/GBAACAAAADDU1MTQ5OS45NDA4NwEOAAAABQAAAAEzAQAAAAEwAgAAAAoxMDAxODE4NTkzAwAAAAYxMDAxODAEAAAAATIGAAAAATAHAAAAAzE2MAgAAAABMAkAAAABMQoAAAABMAsAAAALMTIxNjIzOTY4NTMMAAAAATENAAAACjExLzI1LzIwMjAQAAAACjExLzI0LzIwMjAddkC4KZHYCCPvUEdVkdgIMUNJUS5OWVNFOldNVC5JUV9OSV9SRVBPUlRFRF9FU1QuRlkyMDIxLjIwMjAtMTEtMjQBAAAA38YEAAIAAAALMTkxNzguMzM4NTUBDgAAAAUAAAABMwEAAAAB</t>
  </si>
  <si>
    <t>MAIAAAAKMTAwMTgxODU5MwMAAAAGMTAwMjY0BAAAAAEyBgAAAAEwBwAAAAMxNjAIAAAAATAJAAAAATEKAAAAATALAAAACzEyMTYwMDIwOTM2DAAAAAExDQAAAAoxMS8yNS8yMDIwEAAAAAoxMS8yNC8yMDIwHXZAuCmR2AgNPVFHVZHYCCVDSVEuLklRX1JFVkVOVUVfRVNULkZZMjAyMi4yMDIwLTExLTI0BQAAAAEAAAAIAAAAFChJbnZhbGlkIElkZW50aWZpZXIpzDKlR1WR2AjMMqVHVZHYCClDSVEuLklRX05JX1JFUE9SVEVEX0VTVC5GWTIwMjIuMjAyMC0xMS0yNAUAAAABAAAACAAAABQoSW52YWxpZCBJZGVudGlmaWVyKcwypUdVkdgIzDKlR1WR2AggQ0lRLi5JUV9UT1RBTF9FUVVJVFkuLjIwMjAtMTEtMjQFAAAAAQAAAAgAAAAUKEludmFsaWQgSWRlbnRpZmllcinMMqVHVZHYCMwypUdVkdgIIENJUS4uSVFfTEFTVFNBTEVQUklDRS4yMDIwLTExLTI0BQAAAAEAAAAIAAAAFChJbnZhbGlkIElkZW50aWZpZXIpzDKlR1WR2AjMMqVHVZHYCCdDSVEuLklRX0NBU0hfT1BFUl9FU1QuRlkyMDIyLjIwMjAtMTEtMjQFAAAAAQAAAAgAAAAUKEludmFsaWQgSWRlbnRpZmllcinMMqVHVZHYCMwypUdVkdgIIUNJUS4uSVFfQ09OVkVSVC4uMjAyMC0xMS0yNC4uLlVTRAUAAAABAAAACAAAABQoSW52YWxpZCBJZGVudGlmaWVyKcwypUdVkdgIzDKlR1WR2Ag=</t>
  </si>
  <si>
    <t>AAAACjIwNjcyMzk3MzEDAAAAAzE2MAIAAAAENDE3MwQAAAABMAcAAAAKMTEvMjQvMjAyMAgAAAAJOS8zMC8yMDIwCQAAAAEwcRAEnimR2AguyFBHVZHYCCxDSVEuTkFTREFRR1M6RkIuSVFfQ09OVkVSVC4uMjAyMC0xMS0yNC4uLlVTRAEAAAAX2zwBAwAAAAAAcRAEnimR2AgYFlFHVZHYCCtDSVEuTkFTREFRR1M6RkIuSVFfVE9UQUxfRVFVSVRZLi4yMDIwLTExLTI0AQAAABfbPAECAAAABjExNzczMQEIAAAABQAAAAExAQAAAAoyMDY3MjM5NzMxAwAAAAMxNjACAAAABDEyNzUEAAAAATAHAAAACjExLzI0LzIwMjAIAAAACTkvMzAvMjAyMAkAAAABMHEQBJ4pkdgIGBZRR1WR2AgpQ0lRLk5ZU0U6VFdUUi5JUV9MQVNUU0FMRVBSSUNFLjIwMjAtMTEtMjQBAAAAs78kAgIAAAAFNDUuMjMA5psAoimR2Ai83zpwV5HYCC1DSVEuTllTRTpUV1RSLklRX0VCSVREQV9FU1QuRlkyMDIxLjIwMjAtMTEtMjQBAAAAs78kAgIAAAAKMTMzNS4xMTAwNwEOAAAABQAAAAEzAQAAAAEwAgAAAAoxMDAxOTY5NjAzAwAAAAYxMDAxODcEAAAAATIGAAAAATAHAAAAAzE2MAgAAAABMAkAAAABMQoAAAABMAsAAAALMTIxNjEwNzMyOTcMAAAAATENAAAACjExLzI1LzIwMjAQAAAACjExLzI0LzIwMjDmmwCiKZHYCBgWUUdVkdgIMENJUS5OWVNFOlRXVFIuSVFfQ0FTSF9PUEVSX0VTVC5GWTIwMjEuMjAyMC0xMS0yNAEAAACzvyQCAgAA</t>
  </si>
  <si>
    <t>Amazon.com</t>
  </si>
  <si>
    <t>Restricted Stock Units</t>
  </si>
  <si>
    <t>NesdaqGS AMZN</t>
  </si>
  <si>
    <t>Amazon Inc, 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</si>
</sst>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164" formatCode="&quot;$&quot;#,##0;\-&quot;$&quot;#,##0"/>
    <numFmt numFmtId="165" formatCode="&quot;$&quot;#,##0.00;\-&quot;$&quot;#,##0.00"/>
    <numFmt numFmtId="166" formatCode="_-* #,##0.00_-;\-* #,##0.00_-;_-* &quot;-&quot;??_-;_-@_-"/>
    <numFmt numFmtId="167" formatCode="0.0\x"/>
    <numFmt numFmtId="168" formatCode="&quot;$&quot;#,##0"/>
    <numFmt numFmtId="169" formatCode="#,##0.0_ ;\-#,##0.0\ "/>
    <numFmt numFmtId="170" formatCode="#,##0.0_)_%;\(#,##0.0\)_%;#,##0.0_)_%;@_)_%"/>
    <numFmt numFmtId="171" formatCode="0.0%"/>
    <numFmt numFmtId="172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b/>
      <u val="singleAccounting"/>
      <vertAlign val="superscript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 val="singleAccounting"/>
      <sz val="11"/>
      <name val="Arial Narrow"/>
      <family val="2"/>
    </font>
    <font>
      <i/>
      <sz val="11"/>
      <color theme="1"/>
      <name val="Arial Narrow"/>
      <family val="2"/>
    </font>
    <font>
      <u/>
      <sz val="11"/>
      <color theme="1"/>
      <name val="Arial Narrow"/>
      <family val="2"/>
    </font>
    <font>
      <u/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70" fontId="3" fillId="0" borderId="0"/>
    <xf numFmtId="0" fontId="3" fillId="0" borderId="0"/>
    <xf numFmtId="0" fontId="4" fillId="0" borderId="0" applyNumberFormat="0" applyFill="0" applyBorder="0" applyAlignment="0" applyProtection="0"/>
    <xf numFmtId="166" fontId="1" fillId="0" borderId="0" applyFont="0" applyFill="0" applyBorder="0" applyAlignment="0" applyProtection="0"/>
  </cellStyleXfs>
  <cellXfs count="107">
    <xf numFmtId="0" fontId="0" fillId="0" borderId="0" xfId="0"/>
    <xf numFmtId="0" fontId="5" fillId="2" borderId="0" xfId="2" applyFont="1" applyFill="1"/>
    <xf numFmtId="0" fontId="5" fillId="0" borderId="0" xfId="2" applyFont="1"/>
    <xf numFmtId="0" fontId="6" fillId="0" borderId="0" xfId="2" applyFont="1" applyProtection="1">
      <protection locked="0"/>
    </xf>
    <xf numFmtId="0" fontId="7" fillId="0" borderId="0" xfId="2" applyFont="1" applyAlignment="1">
      <alignment horizontal="right"/>
    </xf>
    <xf numFmtId="0" fontId="8" fillId="0" borderId="2" xfId="2" applyFont="1" applyBorder="1" applyProtection="1">
      <protection locked="0"/>
    </xf>
    <xf numFmtId="0" fontId="9" fillId="0" borderId="0" xfId="7" quotePrefix="1" applyFont="1" applyFill="1"/>
    <xf numFmtId="0" fontId="9" fillId="0" borderId="0" xfId="7" quotePrefix="1" applyFont="1"/>
    <xf numFmtId="0" fontId="10" fillId="0" borderId="0" xfId="2" applyFont="1"/>
    <xf numFmtId="0" fontId="5" fillId="0" borderId="1" xfId="2" applyFont="1" applyBorder="1"/>
    <xf numFmtId="0" fontId="11" fillId="0" borderId="0" xfId="3" applyFont="1"/>
    <xf numFmtId="0" fontId="12" fillId="3" borderId="0" xfId="2" applyFont="1" applyFill="1"/>
    <xf numFmtId="0" fontId="5" fillId="3" borderId="0" xfId="2" applyFont="1" applyFill="1"/>
    <xf numFmtId="0" fontId="5" fillId="4" borderId="0" xfId="2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2" applyFont="1"/>
    <xf numFmtId="0" fontId="17" fillId="0" borderId="0" xfId="4" applyFont="1" applyAlignment="1">
      <alignment horizontal="centerContinuous"/>
    </xf>
    <xf numFmtId="0" fontId="17" fillId="0" borderId="0" xfId="4" applyFont="1" applyBorder="1" applyAlignment="1">
      <alignment horizontal="centerContinuous"/>
    </xf>
    <xf numFmtId="0" fontId="19" fillId="0" borderId="0" xfId="2" applyFont="1" applyFill="1" applyAlignment="1">
      <alignment horizontal="center"/>
    </xf>
    <xf numFmtId="0" fontId="19" fillId="0" borderId="0" xfId="2" applyFont="1" applyFill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20" fillId="0" borderId="0" xfId="2" applyFont="1" applyFill="1" applyBorder="1" applyAlignment="1">
      <alignment horizontal="centerContinuous" vertical="center"/>
    </xf>
    <xf numFmtId="0" fontId="19" fillId="0" borderId="0" xfId="2" applyFont="1" applyFill="1" applyBorder="1" applyAlignment="1">
      <alignment horizontal="center"/>
    </xf>
    <xf numFmtId="0" fontId="17" fillId="0" borderId="0" xfId="4" applyFont="1" applyAlignment="1">
      <alignment horizontal="left"/>
    </xf>
    <xf numFmtId="0" fontId="20" fillId="0" borderId="0" xfId="2" applyFont="1" applyFill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22" fillId="0" borderId="0" xfId="2" applyFont="1" applyFill="1" applyAlignment="1">
      <alignment horizontal="center"/>
    </xf>
    <xf numFmtId="0" fontId="23" fillId="0" borderId="0" xfId="2" applyFont="1" applyFill="1" applyAlignment="1">
      <alignment horizontal="center" vertical="center"/>
    </xf>
    <xf numFmtId="0" fontId="23" fillId="0" borderId="0" xfId="2" quotePrefix="1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2" fillId="0" borderId="0" xfId="2" applyFont="1" applyFill="1" applyAlignment="1">
      <alignment horizontal="center" vertical="center"/>
    </xf>
    <xf numFmtId="0" fontId="19" fillId="0" borderId="0" xfId="2" applyFont="1"/>
    <xf numFmtId="0" fontId="19" fillId="0" borderId="0" xfId="2" applyFont="1" applyAlignment="1">
      <alignment vertical="center"/>
    </xf>
    <xf numFmtId="7" fontId="19" fillId="0" borderId="0" xfId="2" applyNumberFormat="1" applyFont="1" applyAlignment="1">
      <alignment vertical="center"/>
    </xf>
    <xf numFmtId="37" fontId="19" fillId="0" borderId="0" xfId="2" applyNumberFormat="1" applyFont="1" applyAlignment="1">
      <alignment vertical="center"/>
    </xf>
    <xf numFmtId="5" fontId="19" fillId="0" borderId="0" xfId="2" applyNumberFormat="1" applyFont="1" applyAlignment="1">
      <alignment vertical="center"/>
    </xf>
    <xf numFmtId="167" fontId="19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5" fillId="2" borderId="0" xfId="2" applyFont="1" applyFill="1" applyAlignment="1">
      <alignment vertical="center"/>
    </xf>
    <xf numFmtId="167" fontId="5" fillId="2" borderId="0" xfId="2" applyNumberFormat="1" applyFont="1" applyFill="1" applyAlignment="1">
      <alignment vertical="center"/>
    </xf>
    <xf numFmtId="7" fontId="5" fillId="0" borderId="0" xfId="2" applyNumberFormat="1" applyFont="1"/>
    <xf numFmtId="37" fontId="25" fillId="0" borderId="0" xfId="2" applyNumberFormat="1" applyFont="1" applyAlignment="1">
      <alignment vertical="center"/>
    </xf>
    <xf numFmtId="5" fontId="5" fillId="0" borderId="0" xfId="2" applyNumberFormat="1" applyFont="1" applyAlignment="1">
      <alignment vertical="center"/>
    </xf>
    <xf numFmtId="5" fontId="25" fillId="0" borderId="0" xfId="2" applyNumberFormat="1" applyFont="1" applyAlignment="1">
      <alignment vertical="center"/>
    </xf>
    <xf numFmtId="167" fontId="5" fillId="0" borderId="0" xfId="2" applyNumberFormat="1" applyFont="1" applyAlignment="1">
      <alignment vertical="center"/>
    </xf>
    <xf numFmtId="7" fontId="19" fillId="0" borderId="0" xfId="2" applyNumberFormat="1" applyFont="1"/>
    <xf numFmtId="5" fontId="19" fillId="0" borderId="0" xfId="2" applyNumberFormat="1" applyFont="1"/>
    <xf numFmtId="37" fontId="26" fillId="3" borderId="0" xfId="0" applyNumberFormat="1" applyFont="1" applyFill="1" applyAlignment="1">
      <alignment vertical="top"/>
    </xf>
    <xf numFmtId="37" fontId="27" fillId="3" borderId="0" xfId="0" applyNumberFormat="1" applyFont="1" applyFill="1" applyAlignment="1">
      <alignment vertical="top"/>
    </xf>
    <xf numFmtId="37" fontId="28" fillId="3" borderId="0" xfId="0" applyNumberFormat="1" applyFont="1" applyFill="1" applyAlignment="1">
      <alignment vertical="top"/>
    </xf>
    <xf numFmtId="0" fontId="5" fillId="5" borderId="0" xfId="0" applyFont="1" applyFill="1"/>
    <xf numFmtId="0" fontId="29" fillId="0" borderId="0" xfId="4" applyFont="1" applyAlignment="1">
      <alignment horizontal="left"/>
    </xf>
    <xf numFmtId="0" fontId="31" fillId="0" borderId="0" xfId="0" applyFont="1"/>
    <xf numFmtId="0" fontId="5" fillId="0" borderId="2" xfId="0" applyFont="1" applyBorder="1"/>
    <xf numFmtId="0" fontId="7" fillId="0" borderId="0" xfId="0" applyFont="1" applyAlignment="1">
      <alignment horizontal="center"/>
    </xf>
    <xf numFmtId="0" fontId="5" fillId="5" borderId="2" xfId="0" applyFont="1" applyFill="1" applyBorder="1"/>
    <xf numFmtId="0" fontId="7" fillId="6" borderId="0" xfId="0" applyFont="1" applyFill="1"/>
    <xf numFmtId="0" fontId="5" fillId="6" borderId="0" xfId="0" applyFont="1" applyFill="1"/>
    <xf numFmtId="169" fontId="5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169" fontId="5" fillId="5" borderId="0" xfId="0" applyNumberFormat="1" applyFont="1" applyFill="1" applyAlignment="1">
      <alignment horizontal="right"/>
    </xf>
    <xf numFmtId="169" fontId="5" fillId="0" borderId="2" xfId="0" applyNumberFormat="1" applyFont="1" applyBorder="1" applyAlignment="1">
      <alignment horizontal="right"/>
    </xf>
    <xf numFmtId="164" fontId="5" fillId="5" borderId="0" xfId="0" applyNumberFormat="1" applyFont="1" applyFill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7" fontId="5" fillId="0" borderId="0" xfId="0" applyNumberFormat="1" applyFont="1" applyAlignment="1">
      <alignment horizontal="right"/>
    </xf>
    <xf numFmtId="171" fontId="5" fillId="0" borderId="0" xfId="1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5" fillId="0" borderId="2" xfId="0" applyNumberFormat="1" applyFont="1" applyBorder="1" applyAlignment="1">
      <alignment horizontal="right"/>
    </xf>
    <xf numFmtId="169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9" fontId="5" fillId="5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0" fontId="32" fillId="0" borderId="0" xfId="7" quotePrefix="1" applyFont="1" applyFill="1" applyProtection="1">
      <protection locked="0"/>
    </xf>
    <xf numFmtId="164" fontId="7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22" fillId="0" borderId="0" xfId="2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7" fontId="19" fillId="0" borderId="0" xfId="2" applyNumberFormat="1" applyFont="1" applyAlignment="1">
      <alignment horizontal="right" vertical="center"/>
    </xf>
    <xf numFmtId="171" fontId="19" fillId="0" borderId="0" xfId="1" applyNumberFormat="1" applyFont="1" applyAlignment="1">
      <alignment horizontal="right"/>
    </xf>
    <xf numFmtId="0" fontId="5" fillId="0" borderId="0" xfId="0" applyFont="1" applyFill="1"/>
    <xf numFmtId="0" fontId="7" fillId="0" borderId="0" xfId="0" applyFont="1" applyFill="1"/>
    <xf numFmtId="0" fontId="5" fillId="0" borderId="0" xfId="0" applyFont="1" applyAlignment="1">
      <alignment vertical="center"/>
    </xf>
    <xf numFmtId="0" fontId="29" fillId="0" borderId="0" xfId="4" applyFont="1" applyAlignment="1">
      <alignment horizontal="left" vertical="center"/>
    </xf>
    <xf numFmtId="0" fontId="5" fillId="0" borderId="0" xfId="0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0" borderId="2" xfId="0" applyFont="1" applyBorder="1" applyAlignment="1">
      <alignment vertical="center"/>
    </xf>
    <xf numFmtId="172" fontId="5" fillId="0" borderId="0" xfId="8" applyNumberFormat="1" applyFont="1" applyAlignment="1">
      <alignment horizontal="right" vertical="center"/>
    </xf>
    <xf numFmtId="172" fontId="5" fillId="0" borderId="2" xfId="8" applyNumberFormat="1" applyFont="1" applyBorder="1" applyAlignment="1">
      <alignment horizontal="right" vertical="center"/>
    </xf>
    <xf numFmtId="0" fontId="17" fillId="0" borderId="0" xfId="4" applyFont="1" applyAlignment="1">
      <alignment horizontal="center" vertical="center"/>
    </xf>
    <xf numFmtId="172" fontId="7" fillId="0" borderId="0" xfId="8" applyNumberFormat="1" applyFont="1" applyBorder="1" applyAlignment="1">
      <alignment horizontal="right"/>
    </xf>
    <xf numFmtId="169" fontId="5" fillId="0" borderId="0" xfId="0" applyNumberFormat="1" applyFont="1" applyAlignment="1">
      <alignment horizontal="right" vertical="center"/>
    </xf>
    <xf numFmtId="164" fontId="7" fillId="5" borderId="0" xfId="0" applyNumberFormat="1" applyFont="1" applyFill="1" applyAlignment="1">
      <alignment horizontal="right"/>
    </xf>
    <xf numFmtId="0" fontId="10" fillId="2" borderId="0" xfId="2" applyFont="1" applyFill="1"/>
    <xf numFmtId="164" fontId="7" fillId="0" borderId="0" xfId="0" applyNumberFormat="1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</cellXfs>
  <cellStyles count="9">
    <cellStyle name="=C:\WINNT\SYSTEM32\COMMAND.COM 2" xfId="6" xr:uid="{17513744-6964-4139-9C1D-FFBE53C9FC48}"/>
    <cellStyle name="Comma" xfId="8" builtinId="3"/>
    <cellStyle name="Hyperlink" xfId="7" builtinId="8"/>
    <cellStyle name="Hyperlink 2 2" xfId="3" xr:uid="{D41391FD-38C6-4CED-8615-B36C7A15082E}"/>
    <cellStyle name="Normal" xfId="0" builtinId="0"/>
    <cellStyle name="Normal 2 2 2" xfId="2" xr:uid="{A79F478B-C262-45F9-A6CF-4A76329AC37A}"/>
    <cellStyle name="Normal_Master Junior Database v2" xfId="4" xr:uid="{C07A771D-9E73-4959-8A12-069E112B0CDB}"/>
    <cellStyle name="Number 2" xfId="5" xr:uid="{8ED61268-C0E5-4926-817F-2630F06D617C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9AEDC-8251-410A-A1EF-D31D6C746ED4}">
  <dimension ref="A1:BN1"/>
  <sheetViews>
    <sheetView workbookViewId="0"/>
  </sheetViews>
  <sheetFormatPr defaultRowHeight="15" x14ac:dyDescent="0.25"/>
  <sheetData>
    <row r="1" spans="1:66" x14ac:dyDescent="0.25">
      <c r="A1">
        <v>66</v>
      </c>
      <c r="B1" t="s">
        <v>138</v>
      </c>
      <c r="C1" t="s">
        <v>139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140</v>
      </c>
      <c r="J1" t="s">
        <v>141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173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1" customWidth="1"/>
    <col min="3" max="3" width="54.42578125" style="1" customWidth="1"/>
    <col min="4" max="20" width="11" style="1" customWidth="1"/>
    <col min="21" max="16384" width="9.14062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35">
      <c r="B12" s="2"/>
      <c r="C12" s="3" t="s">
        <v>9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3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">
      <c r="B14" s="2"/>
      <c r="C14" s="5" t="s">
        <v>72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s="104" customFormat="1" ht="19.5" customHeight="1" x14ac:dyDescent="0.25">
      <c r="B15" s="8"/>
      <c r="C15" s="82" t="s">
        <v>73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s="104" customFormat="1" ht="19.5" customHeight="1" x14ac:dyDescent="0.25">
      <c r="B16" s="8"/>
      <c r="C16" s="82" t="s">
        <v>74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s="104" customFormat="1" ht="19.5" customHeight="1" x14ac:dyDescent="0.25"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s="104" customFormat="1" ht="19.5" customHeight="1" x14ac:dyDescent="0.25"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2:13" s="104" customFormat="1" ht="19.5" customHeight="1" x14ac:dyDescent="0.25"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2:13" s="104" customFormat="1" ht="17.25" customHeight="1" x14ac:dyDescent="0.25"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s="104" customFormat="1" ht="17.25" customHeight="1" x14ac:dyDescent="0.25"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s="104" customFormat="1" ht="17.25" customHeight="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'Comps Table'!A1" display="Comps Table" xr:uid="{5E563DC0-6253-4AE1-AD5C-D63364E744E9}"/>
    <hyperlink ref="C16" location="'Company Template'!A1" display="Company Template" xr:uid="{7D1BF8EA-22EC-46ED-A4B0-25918363041E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15C-C899-4C49-8644-26E26F224ED3}">
  <dimension ref="A1:AC26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109375" defaultRowHeight="16.5" outlineLevelCol="1" x14ac:dyDescent="0.3"/>
  <cols>
    <col min="1" max="1" width="5.7109375" style="2" customWidth="1"/>
    <col min="2" max="2" width="30.7109375" style="2" customWidth="1"/>
    <col min="3" max="3" width="1.7109375" style="2" customWidth="1"/>
    <col min="4" max="4" width="11.7109375" style="2"/>
    <col min="5" max="5" width="11.7109375" style="2" customWidth="1" outlineLevel="1"/>
    <col min="6" max="8" width="11.7109375" style="2"/>
    <col min="9" max="9" width="0.85546875" style="2" customWidth="1"/>
    <col min="10" max="17" width="11.7109375" style="2" customWidth="1" outlineLevel="1"/>
    <col min="18" max="18" width="0.85546875" style="2" customWidth="1" outlineLevel="1"/>
    <col min="19" max="26" width="11.7109375" style="2"/>
    <col min="27" max="27" width="0.85546875" style="2" customWidth="1"/>
    <col min="28" max="16384" width="11.7109375" style="2"/>
  </cols>
  <sheetData>
    <row r="1" spans="1:29" s="15" customFormat="1" ht="15.75" x14ac:dyDescent="0.25">
      <c r="A1" s="53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8" x14ac:dyDescent="0.3">
      <c r="A2" s="16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s="15" customFormat="1" x14ac:dyDescent="0.25">
      <c r="A3" s="54" t="s">
        <v>64</v>
      </c>
      <c r="B3" s="18"/>
      <c r="C3" s="18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x14ac:dyDescent="0.3">
      <c r="A4" s="19"/>
    </row>
    <row r="5" spans="1:29" s="21" customFormat="1" ht="23.25" x14ac:dyDescent="0.45">
      <c r="A5" s="20"/>
      <c r="D5" s="22" t="s">
        <v>28</v>
      </c>
      <c r="E5" s="22"/>
      <c r="F5" s="22"/>
      <c r="G5" s="22"/>
      <c r="H5" s="22"/>
      <c r="J5" s="23" t="s">
        <v>75</v>
      </c>
      <c r="K5" s="23"/>
      <c r="L5" s="23"/>
      <c r="M5" s="23"/>
      <c r="N5" s="23"/>
      <c r="O5" s="23"/>
      <c r="P5" s="23"/>
      <c r="Q5" s="23"/>
      <c r="S5" s="23" t="s">
        <v>47</v>
      </c>
      <c r="T5" s="23"/>
      <c r="U5" s="23"/>
      <c r="V5" s="23"/>
      <c r="W5" s="23"/>
      <c r="X5" s="23"/>
      <c r="Y5" s="23"/>
      <c r="Z5" s="23"/>
      <c r="AB5" s="23" t="s">
        <v>68</v>
      </c>
      <c r="AC5" s="23"/>
    </row>
    <row r="6" spans="1:29" s="24" customFormat="1" ht="18.75" x14ac:dyDescent="0.45">
      <c r="B6" s="25"/>
      <c r="C6" s="25"/>
      <c r="D6" s="26" t="s">
        <v>21</v>
      </c>
      <c r="E6" s="26"/>
      <c r="F6" s="26" t="s">
        <v>22</v>
      </c>
      <c r="G6" s="25"/>
      <c r="H6" s="26" t="s">
        <v>26</v>
      </c>
      <c r="I6" s="25"/>
      <c r="J6" s="22" t="s">
        <v>29</v>
      </c>
      <c r="K6" s="27"/>
      <c r="L6" s="22" t="s">
        <v>13</v>
      </c>
      <c r="M6" s="27"/>
      <c r="N6" s="22" t="s">
        <v>14</v>
      </c>
      <c r="O6" s="27"/>
      <c r="P6" s="22" t="s">
        <v>32</v>
      </c>
      <c r="Q6" s="27"/>
      <c r="R6" s="25"/>
      <c r="S6" s="22" t="s">
        <v>33</v>
      </c>
      <c r="T6" s="27"/>
      <c r="U6" s="22" t="s">
        <v>15</v>
      </c>
      <c r="V6" s="27"/>
      <c r="W6" s="22" t="s">
        <v>16</v>
      </c>
      <c r="X6" s="27"/>
      <c r="Y6" s="22" t="s">
        <v>34</v>
      </c>
      <c r="Z6" s="27"/>
      <c r="AA6" s="25"/>
      <c r="AB6" s="22" t="s">
        <v>69</v>
      </c>
      <c r="AC6" s="22"/>
    </row>
    <row r="7" spans="1:29" s="28" customFormat="1" ht="20.25" x14ac:dyDescent="0.45">
      <c r="B7" s="29" t="s">
        <v>17</v>
      </c>
      <c r="C7" s="30"/>
      <c r="D7" s="31" t="s">
        <v>10</v>
      </c>
      <c r="E7" s="31" t="s">
        <v>76</v>
      </c>
      <c r="F7" s="31" t="s">
        <v>77</v>
      </c>
      <c r="G7" s="31" t="s">
        <v>12</v>
      </c>
      <c r="H7" s="31" t="s">
        <v>78</v>
      </c>
      <c r="I7" s="30"/>
      <c r="J7" s="31" t="s">
        <v>30</v>
      </c>
      <c r="K7" s="31" t="s">
        <v>31</v>
      </c>
      <c r="L7" s="31" t="s">
        <v>30</v>
      </c>
      <c r="M7" s="31" t="s">
        <v>31</v>
      </c>
      <c r="N7" s="31" t="s">
        <v>30</v>
      </c>
      <c r="O7" s="31" t="s">
        <v>31</v>
      </c>
      <c r="P7" s="31" t="s">
        <v>30</v>
      </c>
      <c r="Q7" s="31" t="s">
        <v>31</v>
      </c>
      <c r="R7" s="30"/>
      <c r="S7" s="31" t="s">
        <v>30</v>
      </c>
      <c r="T7" s="31" t="s">
        <v>31</v>
      </c>
      <c r="U7" s="31" t="s">
        <v>30</v>
      </c>
      <c r="V7" s="31" t="s">
        <v>31</v>
      </c>
      <c r="W7" s="31" t="s">
        <v>30</v>
      </c>
      <c r="X7" s="31" t="s">
        <v>31</v>
      </c>
      <c r="Y7" s="31" t="s">
        <v>30</v>
      </c>
      <c r="Z7" s="31" t="s">
        <v>31</v>
      </c>
      <c r="AA7" s="30"/>
      <c r="AB7" s="31" t="s">
        <v>70</v>
      </c>
      <c r="AC7" s="31" t="s">
        <v>108</v>
      </c>
    </row>
    <row r="8" spans="1:29" s="32" customFormat="1" ht="12.75" x14ac:dyDescent="0.25">
      <c r="D8" s="33" t="s">
        <v>20</v>
      </c>
      <c r="E8" s="34" t="s">
        <v>25</v>
      </c>
      <c r="F8" s="33" t="s">
        <v>24</v>
      </c>
      <c r="G8" s="33" t="s">
        <v>24</v>
      </c>
      <c r="H8" s="33" t="s">
        <v>24</v>
      </c>
      <c r="I8" s="35"/>
      <c r="J8" s="33" t="s">
        <v>24</v>
      </c>
      <c r="K8" s="33" t="s">
        <v>24</v>
      </c>
      <c r="L8" s="33" t="s">
        <v>24</v>
      </c>
      <c r="M8" s="33" t="s">
        <v>24</v>
      </c>
      <c r="N8" s="33" t="s">
        <v>24</v>
      </c>
      <c r="O8" s="33" t="s">
        <v>24</v>
      </c>
      <c r="P8" s="33" t="s">
        <v>24</v>
      </c>
      <c r="Q8" s="33" t="s">
        <v>24</v>
      </c>
      <c r="R8" s="36"/>
      <c r="S8" s="33" t="s">
        <v>35</v>
      </c>
      <c r="T8" s="33" t="s">
        <v>35</v>
      </c>
      <c r="U8" s="33" t="s">
        <v>35</v>
      </c>
      <c r="V8" s="33" t="s">
        <v>35</v>
      </c>
      <c r="W8" s="33" t="s">
        <v>35</v>
      </c>
      <c r="X8" s="33" t="s">
        <v>35</v>
      </c>
      <c r="Y8" s="33" t="s">
        <v>35</v>
      </c>
      <c r="Z8" s="33" t="s">
        <v>35</v>
      </c>
      <c r="AA8" s="35"/>
      <c r="AB8" s="33" t="s">
        <v>35</v>
      </c>
      <c r="AC8" s="33" t="s">
        <v>71</v>
      </c>
    </row>
    <row r="9" spans="1:29" s="37" customFormat="1" x14ac:dyDescent="0.3">
      <c r="B9" s="40"/>
      <c r="C9" s="38"/>
      <c r="D9" s="39"/>
      <c r="E9" s="40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38"/>
      <c r="S9" s="42"/>
      <c r="T9" s="42"/>
      <c r="U9" s="42"/>
      <c r="V9" s="42"/>
      <c r="W9" s="42"/>
      <c r="X9" s="42"/>
      <c r="Y9" s="42"/>
      <c r="Z9" s="42"/>
      <c r="AA9" s="41"/>
      <c r="AB9" s="89"/>
      <c r="AC9" s="90"/>
    </row>
    <row r="10" spans="1:29" s="37" customFormat="1" x14ac:dyDescent="0.3">
      <c r="B10" s="40"/>
      <c r="C10" s="38"/>
      <c r="D10" s="39"/>
      <c r="E10" s="4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8"/>
      <c r="S10" s="42"/>
      <c r="T10" s="42"/>
      <c r="U10" s="42"/>
      <c r="V10" s="42"/>
      <c r="W10" s="42"/>
      <c r="X10" s="42"/>
      <c r="Y10" s="42"/>
      <c r="Z10" s="42"/>
      <c r="AA10" s="41"/>
      <c r="AB10" s="89"/>
      <c r="AC10" s="90"/>
    </row>
    <row r="11" spans="1:29" s="37" customFormat="1" x14ac:dyDescent="0.3">
      <c r="B11" s="40"/>
      <c r="C11" s="38"/>
      <c r="D11" s="39"/>
      <c r="E11" s="4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38"/>
      <c r="S11" s="42"/>
      <c r="T11" s="42"/>
      <c r="U11" s="42"/>
      <c r="V11" s="42"/>
      <c r="W11" s="42"/>
      <c r="X11" s="42"/>
      <c r="Y11" s="42"/>
      <c r="Z11" s="42"/>
      <c r="AA11" s="41"/>
      <c r="AB11" s="89"/>
      <c r="AC11" s="90"/>
    </row>
    <row r="12" spans="1:29" s="37" customFormat="1" x14ac:dyDescent="0.3">
      <c r="B12" s="40"/>
      <c r="C12" s="38"/>
      <c r="D12" s="39"/>
      <c r="E12" s="40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38"/>
      <c r="S12" s="42"/>
      <c r="T12" s="42"/>
      <c r="U12" s="42"/>
      <c r="V12" s="42"/>
      <c r="W12" s="42"/>
      <c r="X12" s="42"/>
      <c r="Y12" s="42"/>
      <c r="Z12" s="42"/>
      <c r="AA12" s="41"/>
      <c r="AB12" s="89"/>
      <c r="AC12" s="90"/>
    </row>
    <row r="13" spans="1:29" s="37" customFormat="1" x14ac:dyDescent="0.3">
      <c r="B13" s="40"/>
      <c r="C13" s="38"/>
      <c r="D13" s="39"/>
      <c r="E13" s="40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38"/>
      <c r="S13" s="42"/>
      <c r="T13" s="42"/>
      <c r="U13" s="42"/>
      <c r="V13" s="42"/>
      <c r="W13" s="42"/>
      <c r="X13" s="42"/>
      <c r="Y13" s="42"/>
      <c r="Z13" s="42"/>
      <c r="AA13" s="41"/>
      <c r="AB13" s="89"/>
      <c r="AC13" s="90"/>
    </row>
    <row r="14" spans="1:29" s="37" customFormat="1" x14ac:dyDescent="0.3">
      <c r="B14" s="40"/>
      <c r="C14" s="38"/>
      <c r="D14" s="39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38"/>
      <c r="S14" s="42"/>
      <c r="T14" s="42"/>
      <c r="U14" s="42"/>
      <c r="V14" s="42"/>
      <c r="W14" s="42"/>
      <c r="X14" s="42"/>
      <c r="Y14" s="42"/>
      <c r="Z14" s="42"/>
      <c r="AA14" s="41"/>
      <c r="AB14" s="89"/>
      <c r="AC14" s="90"/>
    </row>
    <row r="15" spans="1:29" s="37" customFormat="1" x14ac:dyDescent="0.3">
      <c r="B15" s="40"/>
      <c r="C15" s="38"/>
      <c r="D15" s="39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38"/>
      <c r="S15" s="42"/>
      <c r="T15" s="42"/>
      <c r="U15" s="42"/>
      <c r="V15" s="42"/>
      <c r="W15" s="42"/>
      <c r="X15" s="42"/>
      <c r="Y15" s="42"/>
      <c r="Z15" s="42"/>
      <c r="AA15" s="41"/>
      <c r="AB15" s="89"/>
      <c r="AC15" s="90"/>
    </row>
    <row r="16" spans="1:29" s="37" customFormat="1" x14ac:dyDescent="0.3">
      <c r="B16" s="40"/>
      <c r="C16" s="38"/>
      <c r="D16" s="39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38"/>
      <c r="S16" s="42"/>
      <c r="T16" s="42"/>
      <c r="U16" s="42"/>
      <c r="V16" s="42"/>
      <c r="W16" s="42"/>
      <c r="X16" s="42"/>
      <c r="Y16" s="42"/>
      <c r="Z16" s="42"/>
      <c r="AA16" s="41"/>
      <c r="AB16" s="89"/>
      <c r="AC16" s="90"/>
    </row>
    <row r="17" spans="2:29" x14ac:dyDescent="0.3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AA17" s="43"/>
    </row>
    <row r="18" spans="2:29" x14ac:dyDescent="0.3">
      <c r="B18" s="44" t="s">
        <v>18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4"/>
      <c r="AB18" s="45"/>
      <c r="AC18" s="45"/>
    </row>
    <row r="19" spans="2:29" x14ac:dyDescent="0.3">
      <c r="B19" s="44" t="s">
        <v>19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5"/>
      <c r="T19" s="45"/>
      <c r="U19" s="45"/>
      <c r="V19" s="45"/>
      <c r="W19" s="45"/>
      <c r="X19" s="45"/>
      <c r="Y19" s="45"/>
      <c r="Z19" s="45"/>
      <c r="AA19" s="44"/>
      <c r="AB19" s="45"/>
      <c r="AC19" s="45"/>
    </row>
    <row r="21" spans="2:29" x14ac:dyDescent="0.3">
      <c r="D21" s="46"/>
      <c r="E21" s="47"/>
      <c r="F21" s="48"/>
      <c r="G21" s="49"/>
      <c r="H21" s="48"/>
      <c r="I21" s="48"/>
      <c r="J21" s="49"/>
      <c r="K21" s="49"/>
      <c r="L21" s="49"/>
      <c r="M21" s="49"/>
      <c r="N21" s="49"/>
      <c r="O21" s="49"/>
      <c r="P21" s="49"/>
      <c r="Q21" s="49"/>
      <c r="R21" s="43"/>
      <c r="S21" s="50"/>
      <c r="T21" s="50"/>
      <c r="U21" s="50"/>
      <c r="V21" s="50"/>
      <c r="W21" s="50"/>
      <c r="X21" s="50"/>
      <c r="AA21" s="48"/>
    </row>
    <row r="22" spans="2:29" x14ac:dyDescent="0.3">
      <c r="B22" s="2" t="s">
        <v>23</v>
      </c>
    </row>
    <row r="23" spans="2:29" x14ac:dyDescent="0.3">
      <c r="B23" s="2" t="s">
        <v>100</v>
      </c>
    </row>
    <row r="24" spans="2:29" x14ac:dyDescent="0.3">
      <c r="B24" s="2" t="s">
        <v>83</v>
      </c>
      <c r="D24" s="51"/>
      <c r="E24" s="40"/>
      <c r="F24" s="41"/>
      <c r="G24" s="41"/>
      <c r="H24" s="52"/>
      <c r="I24" s="37"/>
      <c r="J24" s="37"/>
      <c r="K24" s="37"/>
      <c r="L24" s="37"/>
      <c r="M24" s="37"/>
      <c r="AA24" s="37"/>
    </row>
    <row r="25" spans="2:29" x14ac:dyDescent="0.3">
      <c r="B25" s="2" t="s">
        <v>38</v>
      </c>
      <c r="D25" s="51"/>
      <c r="E25" s="40"/>
      <c r="F25" s="41"/>
      <c r="G25" s="41"/>
      <c r="H25" s="52"/>
      <c r="I25" s="37"/>
      <c r="J25" s="37"/>
      <c r="K25" s="37"/>
      <c r="L25" s="37"/>
      <c r="M25" s="37"/>
      <c r="AA25" s="37"/>
    </row>
    <row r="26" spans="2:29" x14ac:dyDescent="0.3">
      <c r="B26" s="2" t="s">
        <v>46</v>
      </c>
      <c r="D26" s="51"/>
      <c r="E26" s="40"/>
      <c r="F26" s="52"/>
      <c r="G26" s="41"/>
      <c r="H26" s="52"/>
      <c r="I26" s="37"/>
      <c r="J26" s="37"/>
      <c r="K26" s="37"/>
      <c r="L26" s="37"/>
      <c r="M26" s="37"/>
      <c r="AA26" s="37"/>
    </row>
  </sheetData>
  <sortState ref="A9:AC16">
    <sortCondition descending="1" ref="H9:H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7ACF-D28D-46E3-BB4E-5BC277D9A6AD}">
  <dimension ref="A1:Z79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ColWidth="11.7109375" defaultRowHeight="16.5" x14ac:dyDescent="0.3"/>
  <cols>
    <col min="1" max="1" width="5.7109375" style="19" customWidth="1"/>
    <col min="2" max="2" width="50.7109375" style="19" customWidth="1"/>
    <col min="3" max="6" width="15.7109375" style="19" customWidth="1"/>
    <col min="7" max="7" width="50.7109375" style="19" customWidth="1"/>
    <col min="8" max="9" width="15.7109375" style="19" customWidth="1"/>
    <col min="10" max="16384" width="11.7109375" style="19"/>
  </cols>
  <sheetData>
    <row r="1" spans="1:9" s="15" customFormat="1" ht="15.75" x14ac:dyDescent="0.25">
      <c r="A1" s="53" t="s">
        <v>37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74</v>
      </c>
      <c r="B2" s="16"/>
      <c r="C2" s="16"/>
      <c r="D2" s="16"/>
      <c r="E2" s="16"/>
      <c r="F2" s="16"/>
      <c r="G2" s="16"/>
      <c r="H2" s="16"/>
      <c r="I2" s="16"/>
    </row>
    <row r="3" spans="1:9" s="15" customFormat="1" x14ac:dyDescent="0.25">
      <c r="A3" s="54" t="s">
        <v>64</v>
      </c>
      <c r="B3" s="18"/>
      <c r="C3" s="18"/>
      <c r="D3" s="18"/>
      <c r="E3" s="17"/>
      <c r="F3" s="17"/>
      <c r="G3" s="17"/>
      <c r="H3" s="17"/>
      <c r="I3" s="17"/>
    </row>
    <row r="6" spans="1:9" x14ac:dyDescent="0.3">
      <c r="B6" s="55" t="s">
        <v>67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28</v>
      </c>
      <c r="C8" s="62"/>
      <c r="D8" s="62"/>
      <c r="E8" s="62"/>
      <c r="G8" s="62" t="s">
        <v>48</v>
      </c>
      <c r="H8" s="63"/>
      <c r="I8" s="63"/>
    </row>
    <row r="9" spans="1:9" ht="5.25" customHeight="1" x14ac:dyDescent="0.3"/>
    <row r="10" spans="1:9" ht="18.75" x14ac:dyDescent="0.45">
      <c r="B10" s="19" t="s">
        <v>39</v>
      </c>
      <c r="E10" s="65"/>
      <c r="G10" s="57" t="s">
        <v>45</v>
      </c>
      <c r="H10" s="31" t="s">
        <v>30</v>
      </c>
      <c r="I10" s="31" t="s">
        <v>31</v>
      </c>
    </row>
    <row r="11" spans="1:9" x14ac:dyDescent="0.3">
      <c r="B11" s="19" t="s">
        <v>79</v>
      </c>
      <c r="E11" s="66"/>
      <c r="G11" s="19" t="s">
        <v>29</v>
      </c>
      <c r="H11" s="70"/>
      <c r="I11" s="70"/>
    </row>
    <row r="12" spans="1:9" x14ac:dyDescent="0.3">
      <c r="B12" s="19" t="s">
        <v>40</v>
      </c>
      <c r="E12" s="65"/>
      <c r="G12" s="19" t="s">
        <v>13</v>
      </c>
      <c r="H12" s="70"/>
      <c r="I12" s="70"/>
    </row>
    <row r="13" spans="1:9" x14ac:dyDescent="0.3">
      <c r="E13" s="67"/>
      <c r="G13" s="19" t="s">
        <v>14</v>
      </c>
      <c r="H13" s="70"/>
      <c r="I13" s="70"/>
    </row>
    <row r="14" spans="1:9" x14ac:dyDescent="0.3">
      <c r="B14" s="58" t="s">
        <v>41</v>
      </c>
      <c r="E14" s="67"/>
      <c r="G14" s="19" t="s">
        <v>32</v>
      </c>
      <c r="H14" s="70"/>
      <c r="I14" s="70"/>
    </row>
    <row r="15" spans="1:9" x14ac:dyDescent="0.3">
      <c r="B15" s="19" t="s">
        <v>80</v>
      </c>
      <c r="E15" s="68"/>
      <c r="H15" s="67"/>
      <c r="I15" s="67"/>
    </row>
    <row r="16" spans="1:9" ht="16.5" customHeight="1" x14ac:dyDescent="0.3">
      <c r="B16" s="93" t="s">
        <v>90</v>
      </c>
      <c r="C16" s="93"/>
      <c r="D16" s="93"/>
      <c r="E16" s="98">
        <f>+E64</f>
        <v>0</v>
      </c>
      <c r="H16" s="67"/>
      <c r="I16" s="67"/>
    </row>
    <row r="17" spans="2:9" ht="16.5" customHeight="1" x14ac:dyDescent="0.3">
      <c r="B17" s="93" t="s">
        <v>81</v>
      </c>
      <c r="C17" s="93"/>
      <c r="D17" s="93"/>
      <c r="E17" s="98" t="str">
        <f>+F51</f>
        <v>-</v>
      </c>
      <c r="G17" s="94" t="s">
        <v>47</v>
      </c>
      <c r="H17" s="100" t="s">
        <v>30</v>
      </c>
      <c r="I17" s="100" t="s">
        <v>31</v>
      </c>
    </row>
    <row r="18" spans="2:9" ht="16.5" customHeight="1" x14ac:dyDescent="0.3">
      <c r="B18" s="97" t="s">
        <v>82</v>
      </c>
      <c r="C18" s="97"/>
      <c r="D18" s="97"/>
      <c r="E18" s="99">
        <f>+E76</f>
        <v>0</v>
      </c>
      <c r="G18" s="19" t="s">
        <v>29</v>
      </c>
      <c r="H18" s="73" t="str">
        <f>IFERROR($E$32/H11,"-")</f>
        <v>-</v>
      </c>
      <c r="I18" s="73" t="str">
        <f>IFERROR($E$32/I11,"-")</f>
        <v>-</v>
      </c>
    </row>
    <row r="19" spans="2:9" x14ac:dyDescent="0.3">
      <c r="B19" s="93" t="s">
        <v>89</v>
      </c>
      <c r="E19" s="102">
        <f>SUM(E15:E18)</f>
        <v>0</v>
      </c>
      <c r="G19" s="19" t="s">
        <v>13</v>
      </c>
      <c r="H19" s="73" t="str">
        <f>IFERROR($E$32/H12,"-")</f>
        <v>-</v>
      </c>
      <c r="I19" s="73" t="str">
        <f>IFERROR($E$32/I12,"-")</f>
        <v>-</v>
      </c>
    </row>
    <row r="20" spans="2:9" x14ac:dyDescent="0.3">
      <c r="E20" s="67"/>
      <c r="G20" s="19" t="s">
        <v>14</v>
      </c>
      <c r="H20" s="73" t="str">
        <f>IFERROR($E$21/H13,"-")</f>
        <v>-</v>
      </c>
      <c r="I20" s="73" t="str">
        <f>IFERROR($E$21/I13,"-")</f>
        <v>-</v>
      </c>
    </row>
    <row r="21" spans="2:9" x14ac:dyDescent="0.3">
      <c r="B21" s="20" t="s">
        <v>42</v>
      </c>
      <c r="C21" s="20"/>
      <c r="D21" s="20"/>
      <c r="E21" s="83">
        <f>+E11*E19</f>
        <v>0</v>
      </c>
      <c r="G21" s="19" t="s">
        <v>32</v>
      </c>
      <c r="H21" s="73" t="str">
        <f>IFERROR($E$21/H14,"-")</f>
        <v>-</v>
      </c>
      <c r="I21" s="73" t="str">
        <f>IFERROR($E$21/I14,"-")</f>
        <v>-</v>
      </c>
    </row>
    <row r="22" spans="2:9" x14ac:dyDescent="0.3">
      <c r="E22" s="67"/>
      <c r="H22" s="67"/>
      <c r="I22" s="67"/>
    </row>
    <row r="23" spans="2:9" x14ac:dyDescent="0.3">
      <c r="B23" s="19" t="s">
        <v>84</v>
      </c>
      <c r="E23" s="70"/>
      <c r="G23" s="19" t="s">
        <v>50</v>
      </c>
      <c r="H23" s="67"/>
      <c r="I23" s="73" t="str">
        <f>IFERROR(E29/E34,"-")</f>
        <v>-</v>
      </c>
    </row>
    <row r="24" spans="2:9" x14ac:dyDescent="0.3">
      <c r="E24" s="67"/>
      <c r="G24" s="19" t="s">
        <v>85</v>
      </c>
      <c r="H24" s="67"/>
      <c r="I24" s="74" t="str">
        <f>IFERROR(E29/(E29+E34),"-")</f>
        <v>-</v>
      </c>
    </row>
    <row r="25" spans="2:9" x14ac:dyDescent="0.3">
      <c r="B25" s="19" t="s">
        <v>101</v>
      </c>
      <c r="E25" s="103"/>
      <c r="G25" s="19" t="s">
        <v>86</v>
      </c>
      <c r="I25" s="74" t="str">
        <f>IFERROR(E29/(E29+E21),"-")</f>
        <v>-</v>
      </c>
    </row>
    <row r="26" spans="2:9" x14ac:dyDescent="0.3">
      <c r="B26" s="19" t="s">
        <v>104</v>
      </c>
      <c r="E26" s="103"/>
      <c r="I26" s="74"/>
    </row>
    <row r="27" spans="2:9" x14ac:dyDescent="0.3">
      <c r="B27" s="19" t="s">
        <v>103</v>
      </c>
      <c r="E27" s="84">
        <f>+E25-E26</f>
        <v>0</v>
      </c>
    </row>
    <row r="28" spans="2:9" x14ac:dyDescent="0.3">
      <c r="B28" s="59" t="s">
        <v>105</v>
      </c>
      <c r="C28" s="59"/>
      <c r="D28" s="59"/>
      <c r="E28" s="71">
        <f>+E79</f>
        <v>0</v>
      </c>
    </row>
    <row r="29" spans="2:9" x14ac:dyDescent="0.3">
      <c r="B29" s="20" t="s">
        <v>102</v>
      </c>
      <c r="C29" s="20"/>
      <c r="D29" s="20"/>
      <c r="E29" s="105">
        <f>+E27+E28</f>
        <v>0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12</v>
      </c>
      <c r="E31" s="84">
        <f>+E29-E23</f>
        <v>0</v>
      </c>
    </row>
    <row r="32" spans="2:9" x14ac:dyDescent="0.3">
      <c r="B32" s="20" t="s">
        <v>44</v>
      </c>
      <c r="C32" s="20"/>
      <c r="D32" s="20"/>
      <c r="E32" s="83">
        <f>+E21+E31</f>
        <v>0</v>
      </c>
    </row>
    <row r="33" spans="2:26" x14ac:dyDescent="0.3">
      <c r="E33" s="67"/>
    </row>
    <row r="34" spans="2:26" x14ac:dyDescent="0.3">
      <c r="B34" s="19" t="s">
        <v>49</v>
      </c>
      <c r="E34" s="70"/>
    </row>
    <row r="36" spans="2:26" x14ac:dyDescent="0.3">
      <c r="B36" s="62" t="s">
        <v>51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54</v>
      </c>
      <c r="D38" s="60" t="s">
        <v>53</v>
      </c>
      <c r="E38" s="60" t="s">
        <v>54</v>
      </c>
      <c r="F38" s="60"/>
    </row>
    <row r="39" spans="2:26" ht="18.75" x14ac:dyDescent="0.45">
      <c r="B39" s="29" t="s">
        <v>52</v>
      </c>
      <c r="C39" s="31" t="s">
        <v>56</v>
      </c>
      <c r="D39" s="31" t="s">
        <v>10</v>
      </c>
      <c r="E39" s="31" t="s">
        <v>106</v>
      </c>
      <c r="F39" s="31" t="s">
        <v>55</v>
      </c>
    </row>
    <row r="40" spans="2:26" s="85" customFormat="1" ht="12.75" x14ac:dyDescent="0.25">
      <c r="C40" s="85" t="s">
        <v>25</v>
      </c>
      <c r="D40" s="86" t="s">
        <v>20</v>
      </c>
      <c r="E40" s="85" t="s">
        <v>25</v>
      </c>
      <c r="F40" s="86" t="s">
        <v>24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57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58</v>
      </c>
      <c r="C49" s="67"/>
      <c r="D49" s="67"/>
      <c r="E49" s="67"/>
      <c r="F49" s="64">
        <f>+E47</f>
        <v>0</v>
      </c>
    </row>
    <row r="50" spans="2:6" x14ac:dyDescent="0.3">
      <c r="B50" s="19" t="s">
        <v>59</v>
      </c>
      <c r="C50" s="67"/>
      <c r="D50" s="67"/>
      <c r="E50" s="67"/>
      <c r="F50" s="64" t="str">
        <f>IF(ISERR($F47/E11),"-",$F47/E11)</f>
        <v>-</v>
      </c>
    </row>
    <row r="51" spans="2:6" x14ac:dyDescent="0.3">
      <c r="B51" s="19" t="s">
        <v>87</v>
      </c>
      <c r="C51" s="67"/>
      <c r="D51" s="67"/>
      <c r="E51" s="67"/>
      <c r="F51" s="64" t="str">
        <f>+IF(ISERR(F49-F50),"-",F49-F50)</f>
        <v>-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88</v>
      </c>
      <c r="C53" s="62"/>
      <c r="D53" s="62"/>
      <c r="E53" s="62"/>
      <c r="F53" s="64"/>
    </row>
    <row r="54" spans="2:6" s="91" customFormat="1" ht="5.4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91</v>
      </c>
      <c r="F55" s="64"/>
    </row>
    <row r="56" spans="2:6" x14ac:dyDescent="0.3">
      <c r="B56" s="92"/>
      <c r="D56" s="67"/>
      <c r="E56" s="60" t="s">
        <v>54</v>
      </c>
      <c r="F56" s="64"/>
    </row>
    <row r="57" spans="2:6" ht="18.75" x14ac:dyDescent="0.45">
      <c r="B57" s="29" t="s">
        <v>52</v>
      </c>
      <c r="C57" s="29" t="s">
        <v>92</v>
      </c>
      <c r="D57" s="29" t="s">
        <v>92</v>
      </c>
      <c r="E57" s="31" t="s">
        <v>56</v>
      </c>
      <c r="F57" s="64"/>
    </row>
    <row r="58" spans="2:6" x14ac:dyDescent="0.3">
      <c r="E58" s="85" t="s">
        <v>25</v>
      </c>
      <c r="F58" s="64"/>
    </row>
    <row r="59" spans="2:6" x14ac:dyDescent="0.3">
      <c r="B59" s="56"/>
      <c r="C59" s="56"/>
      <c r="D59" s="56"/>
      <c r="E59" s="56"/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57</v>
      </c>
      <c r="D64" s="67"/>
      <c r="E64" s="101">
        <f>SUM(E59:E63)</f>
        <v>0</v>
      </c>
      <c r="F64" s="64"/>
    </row>
    <row r="66" spans="2:5" x14ac:dyDescent="0.3">
      <c r="B66" s="62" t="s">
        <v>43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61</v>
      </c>
      <c r="D68" s="60" t="s">
        <v>62</v>
      </c>
      <c r="E68" s="60" t="s">
        <v>11</v>
      </c>
    </row>
    <row r="69" spans="2:5" ht="18.75" x14ac:dyDescent="0.45">
      <c r="B69" s="29" t="s">
        <v>60</v>
      </c>
      <c r="C69" s="31" t="s">
        <v>27</v>
      </c>
      <c r="D69" s="31" t="s">
        <v>10</v>
      </c>
      <c r="E69" s="31" t="s">
        <v>63</v>
      </c>
    </row>
    <row r="70" spans="2:5" x14ac:dyDescent="0.3">
      <c r="C70" s="85" t="s">
        <v>25</v>
      </c>
      <c r="D70" s="86" t="s">
        <v>20</v>
      </c>
      <c r="E70" s="85" t="s">
        <v>25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57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65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66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12AC-E020-4D24-BA06-3F97869C7489}">
  <dimension ref="A1:Z79"/>
  <sheetViews>
    <sheetView showGridLines="0" zoomScaleNormal="100" workbookViewId="0">
      <pane ySplit="3" topLeftCell="A4" activePane="bottomLeft" state="frozen"/>
      <selection pane="bottomLeft" activeCell="C12" sqref="C12"/>
    </sheetView>
  </sheetViews>
  <sheetFormatPr defaultColWidth="11.7109375" defaultRowHeight="16.5" x14ac:dyDescent="0.3"/>
  <cols>
    <col min="1" max="1" width="5.7109375" style="19" customWidth="1"/>
    <col min="2" max="2" width="50.7109375" style="19" customWidth="1"/>
    <col min="3" max="6" width="15.7109375" style="19" customWidth="1"/>
    <col min="7" max="7" width="50.7109375" style="19" customWidth="1"/>
    <col min="8" max="9" width="15.7109375" style="19" customWidth="1"/>
    <col min="10" max="16384" width="11.7109375" style="19"/>
  </cols>
  <sheetData>
    <row r="1" spans="1:9" s="15" customFormat="1" ht="15.75" x14ac:dyDescent="0.25">
      <c r="A1" s="53" t="s">
        <v>37</v>
      </c>
      <c r="B1" s="14"/>
      <c r="C1" s="14"/>
      <c r="D1" s="14"/>
      <c r="E1" s="14"/>
      <c r="F1" s="14"/>
      <c r="G1" s="14"/>
      <c r="H1" s="14"/>
      <c r="I1" s="14"/>
    </row>
    <row r="2" spans="1:9" s="2" customFormat="1" ht="18" x14ac:dyDescent="0.3">
      <c r="A2" s="16" t="s">
        <v>177</v>
      </c>
      <c r="B2" s="16"/>
      <c r="C2" s="16"/>
      <c r="D2" s="16"/>
      <c r="E2" s="16"/>
      <c r="F2" s="16"/>
      <c r="G2" s="16"/>
      <c r="H2" s="16"/>
      <c r="I2" s="16"/>
    </row>
    <row r="3" spans="1:9" s="15" customFormat="1" x14ac:dyDescent="0.25">
      <c r="A3" s="54" t="s">
        <v>64</v>
      </c>
      <c r="B3" s="18"/>
      <c r="C3" s="18"/>
      <c r="D3" s="18"/>
      <c r="E3" s="17"/>
      <c r="F3" s="17"/>
      <c r="G3" s="17"/>
      <c r="H3" s="17"/>
      <c r="I3" s="17"/>
    </row>
    <row r="6" spans="1:9" x14ac:dyDescent="0.3">
      <c r="B6" s="55" t="s">
        <v>174</v>
      </c>
      <c r="C6" s="17"/>
      <c r="D6" s="17"/>
      <c r="E6" s="17"/>
      <c r="F6" s="17"/>
      <c r="G6" s="17"/>
      <c r="H6" s="17"/>
      <c r="I6" s="17"/>
    </row>
    <row r="8" spans="1:9" x14ac:dyDescent="0.3">
      <c r="B8" s="62" t="s">
        <v>28</v>
      </c>
      <c r="C8" s="62"/>
      <c r="D8" s="62"/>
      <c r="E8" s="62"/>
      <c r="G8" s="62" t="s">
        <v>48</v>
      </c>
      <c r="H8" s="63"/>
      <c r="I8" s="63"/>
    </row>
    <row r="9" spans="1:9" ht="5.25" customHeight="1" x14ac:dyDescent="0.3"/>
    <row r="10" spans="1:9" ht="18.75" x14ac:dyDescent="0.45">
      <c r="B10" s="19" t="s">
        <v>39</v>
      </c>
      <c r="E10" s="65" t="s">
        <v>176</v>
      </c>
      <c r="G10" s="57" t="s">
        <v>45</v>
      </c>
      <c r="H10" s="31" t="s">
        <v>30</v>
      </c>
      <c r="I10" s="31" t="s">
        <v>31</v>
      </c>
    </row>
    <row r="11" spans="1:9" x14ac:dyDescent="0.3">
      <c r="B11" s="19" t="s">
        <v>79</v>
      </c>
      <c r="E11" s="66">
        <v>141.94999999999999</v>
      </c>
      <c r="G11" s="19" t="s">
        <v>29</v>
      </c>
      <c r="H11" s="70">
        <f>602682</f>
        <v>602682</v>
      </c>
      <c r="I11" s="70">
        <f>690593</f>
        <v>690593</v>
      </c>
    </row>
    <row r="12" spans="1:9" x14ac:dyDescent="0.3">
      <c r="B12" s="19" t="s">
        <v>40</v>
      </c>
      <c r="E12" s="106">
        <v>44903</v>
      </c>
      <c r="G12" s="19" t="s">
        <v>13</v>
      </c>
      <c r="H12" s="70">
        <f>92456</f>
        <v>92456</v>
      </c>
      <c r="I12" s="70">
        <f>117950</f>
        <v>117950</v>
      </c>
    </row>
    <row r="13" spans="1:9" x14ac:dyDescent="0.3">
      <c r="E13" s="67"/>
      <c r="G13" s="19" t="s">
        <v>14</v>
      </c>
      <c r="H13" s="70">
        <v>24292</v>
      </c>
      <c r="I13" s="70">
        <v>38978</v>
      </c>
    </row>
    <row r="14" spans="1:9" x14ac:dyDescent="0.3">
      <c r="B14" s="58" t="s">
        <v>41</v>
      </c>
      <c r="E14" s="67"/>
      <c r="G14" s="19" t="s">
        <v>32</v>
      </c>
      <c r="H14" s="70">
        <f>24292/2.35*8.3</f>
        <v>85797.276595744683</v>
      </c>
      <c r="I14" s="70">
        <f>38978/3.76*11</f>
        <v>114031.38297872341</v>
      </c>
    </row>
    <row r="15" spans="1:9" x14ac:dyDescent="0.3">
      <c r="B15" s="19" t="s">
        <v>80</v>
      </c>
      <c r="E15" s="68">
        <v>10183</v>
      </c>
      <c r="H15" s="67"/>
      <c r="I15" s="67"/>
    </row>
    <row r="16" spans="1:9" ht="16.5" customHeight="1" x14ac:dyDescent="0.3">
      <c r="B16" s="93" t="s">
        <v>90</v>
      </c>
      <c r="C16" s="93"/>
      <c r="D16" s="93"/>
      <c r="E16" s="98">
        <f>+E64</f>
        <v>134.5</v>
      </c>
      <c r="H16" s="67"/>
      <c r="I16" s="67"/>
    </row>
    <row r="17" spans="2:9" ht="16.5" customHeight="1" x14ac:dyDescent="0.3">
      <c r="B17" s="93" t="s">
        <v>81</v>
      </c>
      <c r="C17" s="93"/>
      <c r="D17" s="93"/>
      <c r="E17" s="98">
        <f>+F51</f>
        <v>0</v>
      </c>
      <c r="G17" s="94" t="s">
        <v>47</v>
      </c>
      <c r="H17" s="100" t="s">
        <v>30</v>
      </c>
      <c r="I17" s="100" t="s">
        <v>31</v>
      </c>
    </row>
    <row r="18" spans="2:9" ht="16.5" customHeight="1" x14ac:dyDescent="0.3">
      <c r="B18" s="97" t="s">
        <v>82</v>
      </c>
      <c r="C18" s="97"/>
      <c r="D18" s="97"/>
      <c r="E18" s="99">
        <f>+E76</f>
        <v>0</v>
      </c>
      <c r="G18" s="19" t="s">
        <v>29</v>
      </c>
      <c r="H18" s="73">
        <f>IFERROR($E$32/H11,"-")</f>
        <v>2.6051883497433135</v>
      </c>
      <c r="I18" s="73">
        <f>IFERROR($E$32/I11,"-")</f>
        <v>2.2735534895372522</v>
      </c>
    </row>
    <row r="19" spans="2:9" x14ac:dyDescent="0.3">
      <c r="B19" s="93" t="s">
        <v>89</v>
      </c>
      <c r="E19" s="102">
        <f>SUM(E15:E18)</f>
        <v>10317.5</v>
      </c>
      <c r="G19" s="19" t="s">
        <v>13</v>
      </c>
      <c r="H19" s="73">
        <f>IFERROR($E$32/H12,"-")</f>
        <v>16.98213339318162</v>
      </c>
      <c r="I19" s="73">
        <f>IFERROR($E$32/I12,"-")</f>
        <v>13.311573760067823</v>
      </c>
    </row>
    <row r="20" spans="2:9" x14ac:dyDescent="0.3">
      <c r="E20" s="67"/>
      <c r="G20" s="19" t="s">
        <v>14</v>
      </c>
      <c r="H20" s="73">
        <f>IFERROR($E$21/H13,"-")</f>
        <v>60.290182982051697</v>
      </c>
      <c r="I20" s="73">
        <f>IFERROR($E$21/I13,"-")</f>
        <v>37.574250218071725</v>
      </c>
    </row>
    <row r="21" spans="2:9" x14ac:dyDescent="0.3">
      <c r="B21" s="20" t="s">
        <v>42</v>
      </c>
      <c r="C21" s="20"/>
      <c r="D21" s="20"/>
      <c r="E21" s="83">
        <f>+E11*E19</f>
        <v>1464569.1249999998</v>
      </c>
      <c r="G21" s="19" t="s">
        <v>32</v>
      </c>
      <c r="H21" s="73">
        <f>IFERROR($E$21/H14,"-")</f>
        <v>17.070112049135119</v>
      </c>
      <c r="I21" s="73">
        <f>IFERROR($E$21/I14,"-")</f>
        <v>12.843561892722699</v>
      </c>
    </row>
    <row r="22" spans="2:9" x14ac:dyDescent="0.3">
      <c r="E22" s="67"/>
      <c r="H22" s="67"/>
      <c r="I22" s="67"/>
    </row>
    <row r="23" spans="2:9" x14ac:dyDescent="0.3">
      <c r="B23" s="19" t="s">
        <v>84</v>
      </c>
      <c r="E23" s="70">
        <v>37478</v>
      </c>
      <c r="G23" s="19" t="s">
        <v>50</v>
      </c>
      <c r="H23" s="67"/>
      <c r="I23" s="73">
        <f>IFERROR(E29/E34,"-")</f>
        <v>1.0883319888586171</v>
      </c>
    </row>
    <row r="24" spans="2:9" x14ac:dyDescent="0.3">
      <c r="E24" s="67"/>
      <c r="G24" s="19" t="s">
        <v>85</v>
      </c>
      <c r="H24" s="67"/>
      <c r="I24" s="74">
        <f>IFERROR(E29/(E29+E34),"-")</f>
        <v>0.5211489335340056</v>
      </c>
    </row>
    <row r="25" spans="2:9" x14ac:dyDescent="0.3">
      <c r="B25" s="19" t="s">
        <v>101</v>
      </c>
      <c r="E25" s="103">
        <f>79023+58053+4998+935</f>
        <v>143009</v>
      </c>
      <c r="G25" s="19" t="s">
        <v>86</v>
      </c>
      <c r="I25" s="74">
        <f>IFERROR(E29/(E29+E21),"-")</f>
        <v>8.895928463818828E-2</v>
      </c>
    </row>
    <row r="26" spans="2:9" x14ac:dyDescent="0.3">
      <c r="B26" s="19" t="s">
        <v>104</v>
      </c>
      <c r="E26" s="103">
        <v>0</v>
      </c>
      <c r="I26" s="74"/>
    </row>
    <row r="27" spans="2:9" x14ac:dyDescent="0.3">
      <c r="B27" s="19" t="s">
        <v>103</v>
      </c>
      <c r="E27" s="84">
        <f>+E25-E26</f>
        <v>143009</v>
      </c>
    </row>
    <row r="28" spans="2:9" x14ac:dyDescent="0.3">
      <c r="B28" s="59" t="s">
        <v>105</v>
      </c>
      <c r="C28" s="59"/>
      <c r="D28" s="59"/>
      <c r="E28" s="71">
        <f>+E79</f>
        <v>0</v>
      </c>
    </row>
    <row r="29" spans="2:9" x14ac:dyDescent="0.3">
      <c r="B29" s="20" t="s">
        <v>102</v>
      </c>
      <c r="C29" s="20"/>
      <c r="D29" s="20"/>
      <c r="E29" s="105">
        <f>+E27+E28</f>
        <v>143009</v>
      </c>
    </row>
    <row r="30" spans="2:9" x14ac:dyDescent="0.3">
      <c r="B30" s="20"/>
      <c r="C30" s="20"/>
      <c r="D30" s="20"/>
      <c r="E30" s="72"/>
    </row>
    <row r="31" spans="2:9" x14ac:dyDescent="0.3">
      <c r="B31" s="19" t="s">
        <v>12</v>
      </c>
      <c r="E31" s="84">
        <f>+E29-E23</f>
        <v>105531</v>
      </c>
    </row>
    <row r="32" spans="2:9" x14ac:dyDescent="0.3">
      <c r="B32" s="20" t="s">
        <v>44</v>
      </c>
      <c r="C32" s="20"/>
      <c r="D32" s="20"/>
      <c r="E32" s="83">
        <f>+E21+E31</f>
        <v>1570100.1249999998</v>
      </c>
    </row>
    <row r="33" spans="2:26" x14ac:dyDescent="0.3">
      <c r="E33" s="67"/>
    </row>
    <row r="34" spans="2:26" x14ac:dyDescent="0.3">
      <c r="B34" s="19" t="s">
        <v>49</v>
      </c>
      <c r="E34" s="70">
        <v>131402</v>
      </c>
    </row>
    <row r="36" spans="2:26" x14ac:dyDescent="0.3">
      <c r="B36" s="62" t="s">
        <v>51</v>
      </c>
      <c r="C36" s="62"/>
      <c r="D36" s="62"/>
      <c r="E36" s="62"/>
      <c r="F36" s="62"/>
    </row>
    <row r="37" spans="2:26" ht="5.25" customHeight="1" x14ac:dyDescent="0.3"/>
    <row r="38" spans="2:26" x14ac:dyDescent="0.3">
      <c r="B38" s="60"/>
      <c r="C38" s="60" t="s">
        <v>54</v>
      </c>
      <c r="D38" s="60" t="s">
        <v>53</v>
      </c>
      <c r="E38" s="60" t="s">
        <v>54</v>
      </c>
      <c r="F38" s="60"/>
    </row>
    <row r="39" spans="2:26" ht="18.75" x14ac:dyDescent="0.45">
      <c r="B39" s="29" t="s">
        <v>52</v>
      </c>
      <c r="C39" s="31" t="s">
        <v>56</v>
      </c>
      <c r="D39" s="31" t="s">
        <v>10</v>
      </c>
      <c r="E39" s="31" t="s">
        <v>106</v>
      </c>
      <c r="F39" s="31" t="s">
        <v>55</v>
      </c>
    </row>
    <row r="40" spans="2:26" s="85" customFormat="1" ht="12.75" x14ac:dyDescent="0.25">
      <c r="C40" s="85" t="s">
        <v>25</v>
      </c>
      <c r="D40" s="86" t="s">
        <v>20</v>
      </c>
      <c r="E40" s="85" t="s">
        <v>25</v>
      </c>
      <c r="F40" s="86" t="s">
        <v>24</v>
      </c>
      <c r="G40" s="86"/>
      <c r="H40" s="86"/>
      <c r="I40" s="87"/>
      <c r="J40" s="86"/>
      <c r="K40" s="86"/>
      <c r="L40" s="86"/>
      <c r="M40" s="86"/>
      <c r="N40" s="86"/>
      <c r="O40" s="86"/>
      <c r="P40" s="86"/>
      <c r="Q40" s="86"/>
      <c r="R40" s="88"/>
      <c r="S40" s="86"/>
      <c r="T40" s="86"/>
      <c r="U40" s="86"/>
      <c r="V40" s="86"/>
      <c r="W40" s="86"/>
      <c r="X40" s="86"/>
      <c r="Y40" s="86"/>
      <c r="Z40" s="86"/>
    </row>
    <row r="41" spans="2:26" x14ac:dyDescent="0.3">
      <c r="B41" s="56"/>
      <c r="C41" s="68"/>
      <c r="D41" s="66"/>
      <c r="E41" s="64">
        <f>+IF(D41&lt;$E$11,C41,0)</f>
        <v>0</v>
      </c>
      <c r="F41" s="75">
        <f>+D41*E41</f>
        <v>0</v>
      </c>
    </row>
    <row r="42" spans="2:26" x14ac:dyDescent="0.3">
      <c r="B42" s="56"/>
      <c r="C42" s="68"/>
      <c r="D42" s="66"/>
      <c r="E42" s="64">
        <f t="shared" ref="E42:E46" si="0">+IF(D42&lt;$E$11,C42,0)</f>
        <v>0</v>
      </c>
      <c r="F42" s="75">
        <f t="shared" ref="F42:F46" si="1">+D42*E42</f>
        <v>0</v>
      </c>
    </row>
    <row r="43" spans="2:26" x14ac:dyDescent="0.3">
      <c r="B43" s="56"/>
      <c r="C43" s="68"/>
      <c r="D43" s="66"/>
      <c r="E43" s="64">
        <f t="shared" si="0"/>
        <v>0</v>
      </c>
      <c r="F43" s="75">
        <f t="shared" si="1"/>
        <v>0</v>
      </c>
    </row>
    <row r="44" spans="2:26" x14ac:dyDescent="0.3">
      <c r="B44" s="56"/>
      <c r="C44" s="68"/>
      <c r="D44" s="66"/>
      <c r="E44" s="64">
        <f t="shared" si="0"/>
        <v>0</v>
      </c>
      <c r="F44" s="75">
        <f t="shared" si="1"/>
        <v>0</v>
      </c>
    </row>
    <row r="45" spans="2:26" x14ac:dyDescent="0.3">
      <c r="B45" s="56"/>
      <c r="C45" s="68"/>
      <c r="D45" s="66"/>
      <c r="E45" s="64">
        <f t="shared" si="0"/>
        <v>0</v>
      </c>
      <c r="F45" s="75">
        <f t="shared" si="1"/>
        <v>0</v>
      </c>
    </row>
    <row r="46" spans="2:26" x14ac:dyDescent="0.3">
      <c r="B46" s="61"/>
      <c r="C46" s="79"/>
      <c r="D46" s="80"/>
      <c r="E46" s="69">
        <f t="shared" si="0"/>
        <v>0</v>
      </c>
      <c r="F46" s="76">
        <f t="shared" si="1"/>
        <v>0</v>
      </c>
    </row>
    <row r="47" spans="2:26" x14ac:dyDescent="0.3">
      <c r="B47" s="20" t="s">
        <v>57</v>
      </c>
      <c r="C47" s="72"/>
      <c r="D47" s="72"/>
      <c r="E47" s="77">
        <f>SUM(E41:E46)</f>
        <v>0</v>
      </c>
      <c r="F47" s="78">
        <f>SUM(F41:F46)</f>
        <v>0</v>
      </c>
    </row>
    <row r="48" spans="2:26" x14ac:dyDescent="0.3">
      <c r="C48" s="67"/>
      <c r="D48" s="67"/>
      <c r="E48" s="67"/>
      <c r="F48" s="67"/>
    </row>
    <row r="49" spans="2:6" x14ac:dyDescent="0.3">
      <c r="B49" s="19" t="s">
        <v>58</v>
      </c>
      <c r="C49" s="67"/>
      <c r="D49" s="67"/>
      <c r="E49" s="67"/>
      <c r="F49" s="64">
        <f>+E47</f>
        <v>0</v>
      </c>
    </row>
    <row r="50" spans="2:6" x14ac:dyDescent="0.3">
      <c r="B50" s="19" t="s">
        <v>59</v>
      </c>
      <c r="C50" s="67"/>
      <c r="D50" s="67"/>
      <c r="E50" s="67"/>
      <c r="F50" s="64">
        <f>IF(ISERR($F47/E11),"-",$F47/E11)</f>
        <v>0</v>
      </c>
    </row>
    <row r="51" spans="2:6" x14ac:dyDescent="0.3">
      <c r="B51" s="19" t="s">
        <v>87</v>
      </c>
      <c r="C51" s="67"/>
      <c r="D51" s="67"/>
      <c r="E51" s="67"/>
      <c r="F51" s="64">
        <f>+IF(ISERR(F49-F50),"-",F49-F50)</f>
        <v>0</v>
      </c>
    </row>
    <row r="52" spans="2:6" x14ac:dyDescent="0.3">
      <c r="C52" s="67"/>
      <c r="D52" s="67"/>
      <c r="E52" s="67"/>
      <c r="F52" s="64"/>
    </row>
    <row r="53" spans="2:6" x14ac:dyDescent="0.3">
      <c r="B53" s="62" t="s">
        <v>88</v>
      </c>
      <c r="C53" s="62"/>
      <c r="D53" s="62"/>
      <c r="E53" s="62"/>
      <c r="F53" s="64"/>
    </row>
    <row r="54" spans="2:6" s="91" customFormat="1" ht="5.45" customHeight="1" x14ac:dyDescent="0.3">
      <c r="B54" s="92"/>
      <c r="D54" s="95"/>
      <c r="E54" s="92"/>
      <c r="F54" s="96"/>
    </row>
    <row r="55" spans="2:6" x14ac:dyDescent="0.3">
      <c r="B55" s="92"/>
      <c r="D55" s="67"/>
      <c r="E55" s="60" t="s">
        <v>91</v>
      </c>
      <c r="F55" s="64"/>
    </row>
    <row r="56" spans="2:6" x14ac:dyDescent="0.3">
      <c r="B56" s="92"/>
      <c r="D56" s="67"/>
      <c r="E56" s="60" t="s">
        <v>54</v>
      </c>
      <c r="F56" s="64"/>
    </row>
    <row r="57" spans="2:6" ht="18.75" x14ac:dyDescent="0.45">
      <c r="B57" s="29" t="s">
        <v>52</v>
      </c>
      <c r="C57" s="29" t="s">
        <v>92</v>
      </c>
      <c r="D57" s="29" t="s">
        <v>92</v>
      </c>
      <c r="E57" s="31" t="s">
        <v>56</v>
      </c>
      <c r="F57" s="64"/>
    </row>
    <row r="58" spans="2:6" x14ac:dyDescent="0.3">
      <c r="E58" s="85" t="s">
        <v>25</v>
      </c>
      <c r="F58" s="64"/>
    </row>
    <row r="59" spans="2:6" x14ac:dyDescent="0.3">
      <c r="B59" s="56" t="s">
        <v>175</v>
      </c>
      <c r="C59" s="56"/>
      <c r="D59" s="56"/>
      <c r="E59" s="56">
        <v>134.5</v>
      </c>
      <c r="F59" s="64"/>
    </row>
    <row r="60" spans="2:6" x14ac:dyDescent="0.3">
      <c r="B60" s="56"/>
      <c r="C60" s="56"/>
      <c r="D60" s="56"/>
      <c r="E60" s="56"/>
      <c r="F60" s="64"/>
    </row>
    <row r="61" spans="2:6" x14ac:dyDescent="0.3">
      <c r="B61" s="56"/>
      <c r="C61" s="56"/>
      <c r="D61" s="56"/>
      <c r="E61" s="56"/>
      <c r="F61" s="64"/>
    </row>
    <row r="62" spans="2:6" x14ac:dyDescent="0.3">
      <c r="B62" s="56"/>
      <c r="C62" s="56"/>
      <c r="D62" s="56"/>
      <c r="E62" s="56"/>
      <c r="F62" s="64"/>
    </row>
    <row r="63" spans="2:6" x14ac:dyDescent="0.3">
      <c r="B63" s="61"/>
      <c r="C63" s="61"/>
      <c r="D63" s="61"/>
      <c r="E63" s="61"/>
      <c r="F63" s="64"/>
    </row>
    <row r="64" spans="2:6" x14ac:dyDescent="0.3">
      <c r="B64" s="20" t="s">
        <v>57</v>
      </c>
      <c r="D64" s="67"/>
      <c r="E64" s="101">
        <f>SUM(E59:E63)</f>
        <v>134.5</v>
      </c>
      <c r="F64" s="64"/>
    </row>
    <row r="66" spans="2:5" x14ac:dyDescent="0.3">
      <c r="B66" s="62" t="s">
        <v>43</v>
      </c>
      <c r="C66" s="62"/>
      <c r="D66" s="62"/>
      <c r="E66" s="62"/>
    </row>
    <row r="67" spans="2:5" ht="5.25" customHeight="1" x14ac:dyDescent="0.3"/>
    <row r="68" spans="2:5" x14ac:dyDescent="0.3">
      <c r="B68" s="60"/>
      <c r="C68" s="60" t="s">
        <v>61</v>
      </c>
      <c r="D68" s="60" t="s">
        <v>62</v>
      </c>
      <c r="E68" s="60" t="s">
        <v>11</v>
      </c>
    </row>
    <row r="69" spans="2:5" ht="18.75" x14ac:dyDescent="0.45">
      <c r="B69" s="29" t="s">
        <v>60</v>
      </c>
      <c r="C69" s="31" t="s">
        <v>27</v>
      </c>
      <c r="D69" s="31" t="s">
        <v>10</v>
      </c>
      <c r="E69" s="31" t="s">
        <v>63</v>
      </c>
    </row>
    <row r="70" spans="2:5" x14ac:dyDescent="0.3">
      <c r="C70" s="85" t="s">
        <v>25</v>
      </c>
      <c r="D70" s="86" t="s">
        <v>20</v>
      </c>
      <c r="E70" s="85" t="s">
        <v>25</v>
      </c>
    </row>
    <row r="71" spans="2:5" x14ac:dyDescent="0.3">
      <c r="B71" s="56"/>
      <c r="C71" s="70"/>
      <c r="D71" s="66"/>
      <c r="E71" s="64">
        <f>IF(ISNUMBER($D71),IF($E$11&gt;$D71,$C71/$D71,0),0)</f>
        <v>0</v>
      </c>
    </row>
    <row r="72" spans="2:5" x14ac:dyDescent="0.3">
      <c r="B72" s="56"/>
      <c r="C72" s="70"/>
      <c r="D72" s="66"/>
      <c r="E72" s="64">
        <f t="shared" ref="E72:E75" si="2">IF(ISNUMBER($D72),IF($E$11&gt;$D72,$C72/$D72,0),0)</f>
        <v>0</v>
      </c>
    </row>
    <row r="73" spans="2:5" x14ac:dyDescent="0.3">
      <c r="B73" s="56"/>
      <c r="C73" s="70"/>
      <c r="D73" s="66"/>
      <c r="E73" s="64">
        <f t="shared" si="2"/>
        <v>0</v>
      </c>
    </row>
    <row r="74" spans="2:5" x14ac:dyDescent="0.3">
      <c r="B74" s="56"/>
      <c r="C74" s="70"/>
      <c r="D74" s="66"/>
      <c r="E74" s="64">
        <f t="shared" si="2"/>
        <v>0</v>
      </c>
    </row>
    <row r="75" spans="2:5" x14ac:dyDescent="0.3">
      <c r="B75" s="61"/>
      <c r="C75" s="81"/>
      <c r="D75" s="80"/>
      <c r="E75" s="69">
        <f t="shared" si="2"/>
        <v>0</v>
      </c>
    </row>
    <row r="76" spans="2:5" x14ac:dyDescent="0.3">
      <c r="B76" s="20" t="s">
        <v>57</v>
      </c>
      <c r="C76" s="83">
        <f>SUM(C71:C75)</f>
        <v>0</v>
      </c>
      <c r="D76" s="72"/>
      <c r="E76" s="77">
        <f>SUM(E71:E75)</f>
        <v>0</v>
      </c>
    </row>
    <row r="77" spans="2:5" x14ac:dyDescent="0.3">
      <c r="C77" s="67"/>
      <c r="D77" s="67"/>
      <c r="E77" s="67"/>
    </row>
    <row r="78" spans="2:5" x14ac:dyDescent="0.3">
      <c r="B78" s="19" t="s">
        <v>65</v>
      </c>
      <c r="C78" s="67"/>
      <c r="D78" s="67"/>
      <c r="E78" s="84">
        <f>SUMIF(D71:D75,"&lt;"&amp;$E$11,C71:C75)</f>
        <v>0</v>
      </c>
    </row>
    <row r="79" spans="2:5" x14ac:dyDescent="0.3">
      <c r="B79" s="19" t="s">
        <v>66</v>
      </c>
      <c r="C79" s="67"/>
      <c r="D79" s="67"/>
      <c r="E79" s="84">
        <f>+C76-E78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D5F-CDDD-4AB5-83CE-BA3A6FC1F3C9}">
  <dimension ref="B2:B9"/>
  <sheetViews>
    <sheetView tabSelected="1" workbookViewId="0"/>
  </sheetViews>
  <sheetFormatPr defaultRowHeight="15" x14ac:dyDescent="0.25"/>
  <sheetData>
    <row r="2" spans="2:2" x14ac:dyDescent="0.25">
      <c r="B2" t="s">
        <v>93</v>
      </c>
    </row>
    <row r="3" spans="2:2" x14ac:dyDescent="0.25">
      <c r="B3" t="s">
        <v>94</v>
      </c>
    </row>
    <row r="4" spans="2:2" x14ac:dyDescent="0.25">
      <c r="B4" t="s">
        <v>95</v>
      </c>
    </row>
    <row r="5" spans="2:2" x14ac:dyDescent="0.25">
      <c r="B5" t="s">
        <v>96</v>
      </c>
    </row>
    <row r="6" spans="2:2" x14ac:dyDescent="0.25">
      <c r="B6" t="s">
        <v>97</v>
      </c>
    </row>
    <row r="7" spans="2:2" x14ac:dyDescent="0.25">
      <c r="B7" t="s">
        <v>99</v>
      </c>
    </row>
    <row r="8" spans="2:2" x14ac:dyDescent="0.25">
      <c r="B8" t="s">
        <v>107</v>
      </c>
    </row>
    <row r="9" spans="2:2" x14ac:dyDescent="0.25">
      <c r="B9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Comps Table</vt:lpstr>
      <vt:lpstr>Company Template</vt:lpstr>
      <vt:lpstr>AMZN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2020-09-13T07:04:14Z</dcterms:created>
  <dcterms:modified xsi:type="dcterms:W3CDTF">2022-08-13T23:34:12Z</dcterms:modified>
</cp:coreProperties>
</file>