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F0AC2879-12C7-4C33-81A4-9D94419A323F}" xr6:coauthVersionLast="40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uestion (Information)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"10/28/2020 01:06:47"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O17" i="1" l="1"/>
  <c r="O21" i="1"/>
  <c r="O12" i="1"/>
  <c r="O11" i="1"/>
  <c r="O9" i="1"/>
  <c r="M30" i="1"/>
  <c r="L30" i="1"/>
  <c r="O24" i="1"/>
  <c r="O22" i="1"/>
  <c r="O16" i="1"/>
  <c r="O8" i="1"/>
  <c r="O7" i="1"/>
  <c r="O23" i="1" l="1"/>
  <c r="O25" i="1" s="1"/>
  <c r="O26" i="1" l="1"/>
  <c r="N30" i="1" s="1"/>
  <c r="O30" i="1" s="1"/>
</calcChain>
</file>

<file path=xl/sharedStrings.xml><?xml version="1.0" encoding="utf-8"?>
<sst xmlns="http://schemas.openxmlformats.org/spreadsheetml/2006/main" count="43" uniqueCount="39">
  <si>
    <t>© Corporate Finance Institute. All rights reserved.</t>
  </si>
  <si>
    <t>Pro-Forma Adjustments Qualified Assessment</t>
  </si>
  <si>
    <t>All Amounts Denominated in US$MM Unless Otherwise Stated</t>
  </si>
  <si>
    <t>Acquisition Assumptions</t>
  </si>
  <si>
    <t>Acquisition of Facebook by Amazon</t>
  </si>
  <si>
    <t>PP&amp;E, Goodwill and Other Intangibles Assumptions</t>
  </si>
  <si>
    <t>Total Book Value of PP&amp;E, Goodwill and Other Intangibles</t>
  </si>
  <si>
    <t>FMV of PP&amp;E, Goodwill and Other Intangibles</t>
  </si>
  <si>
    <t>FMV of PP&amp;E, Goodwill and Intangibles Attributed to Depreciable Property</t>
  </si>
  <si>
    <t>FMV of PP&amp;E, Goodwill and Intangibles Attributed to Non-Depreciable Property</t>
  </si>
  <si>
    <t>Average Amortization Period (Years)</t>
  </si>
  <si>
    <t>Debt Assumptions</t>
  </si>
  <si>
    <t>Debt issued for acquisition of Facebook</t>
  </si>
  <si>
    <t>Interest on New Debt</t>
  </si>
  <si>
    <t>Term of New Debt</t>
  </si>
  <si>
    <t>New Debt Financing Fees</t>
  </si>
  <si>
    <t>Other Assumptions</t>
  </si>
  <si>
    <t>Other Transaction Costs</t>
  </si>
  <si>
    <t>Effective Tax Rate</t>
  </si>
  <si>
    <t>Amazon Net Earnings</t>
  </si>
  <si>
    <t>Facebook Net Earnings</t>
  </si>
  <si>
    <t>Incremental Depreciation</t>
  </si>
  <si>
    <t>FMV Adjustment for PP&amp;E, Goodwill and Other Intangibles</t>
  </si>
  <si>
    <t>FMV Adjustment for PP&amp;E, Goodwill and Other Intangibles Attributed to Depreciable Property</t>
  </si>
  <si>
    <t>Other Adjustments</t>
  </si>
  <si>
    <t>Additional Interest Expense</t>
  </si>
  <si>
    <t>Amortization of Debt Financing Fees</t>
  </si>
  <si>
    <t>Net Earnings Adjustment (FY+1)</t>
  </si>
  <si>
    <t>Incremental Interest</t>
  </si>
  <si>
    <t>Debt Issue Cost Amortization</t>
  </si>
  <si>
    <t>Transaction Costs</t>
  </si>
  <si>
    <t>Tax Impact</t>
  </si>
  <si>
    <t>Total Net Earnings Adjustment</t>
  </si>
  <si>
    <t>Pro-Forma Net Earnings Calculation</t>
  </si>
  <si>
    <t>Amazon</t>
  </si>
  <si>
    <t>Facebook</t>
  </si>
  <si>
    <t>Adjustments</t>
  </si>
  <si>
    <t>Pro Forma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</si>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</sst>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;\-&quot;$&quot;#,##0"/>
    <numFmt numFmtId="165" formatCode="&quot;$&quot;#,##0.00;\-&quot;$&quot;#,##0.00"/>
    <numFmt numFmtId="166" formatCode="_-* #,##0.00_-;\-* #,##0.00_-;_-* &quot;-&quot;??_-;_-@_-"/>
    <numFmt numFmtId="167" formatCode="&quot;$&quot;#,##0"/>
    <numFmt numFmtId="168" formatCode="_-* #,##0_-;\-* #,##0_-;_-* &quot;-&quot;??_-;_-@"/>
    <numFmt numFmtId="169" formatCode="#,##0_ ;\-#,##0\ "/>
    <numFmt numFmtId="170" formatCode="#.0\ &quot;Years&quot;"/>
    <numFmt numFmtId="171" formatCode="0.0%"/>
    <numFmt numFmtId="172" formatCode="#\ &quot;Years&quot;"/>
    <numFmt numFmtId="173" formatCode="&quot;$&quot;#,##0.00"/>
    <numFmt numFmtId="174" formatCode="_-* #,##0_-;\-* #,##0_-;_-* &quot;-&quot;??_-;_-@_-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ED942D"/>
        <bgColor rgb="FFED942D"/>
      </patternFill>
    </fill>
    <fill>
      <patternFill patternType="solid">
        <fgColor rgb="FFE6E7E8"/>
        <bgColor rgb="FFE6E7E8"/>
      </patternFill>
    </fill>
    <fill>
      <patternFill patternType="solid">
        <fgColor rgb="FFE6E7E8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/>
    <xf numFmtId="166" fontId="1" fillId="0" borderId="1" applyFont="0" applyFill="0" applyBorder="0" applyAlignment="0" applyProtection="0"/>
    <xf numFmtId="9" fontId="1" fillId="0" borderId="1" applyFont="0" applyFill="0" applyBorder="0" applyAlignment="0" applyProtection="0"/>
  </cellStyleXfs>
  <cellXfs count="53">
    <xf numFmtId="0" fontId="0" fillId="0" borderId="0" xfId="0" applyFont="1" applyAlignment="1"/>
    <xf numFmtId="37" fontId="2" fillId="2" borderId="1" xfId="0" applyNumberFormat="1" applyFont="1" applyFill="1" applyBorder="1" applyAlignment="1">
      <alignment vertical="top"/>
    </xf>
    <xf numFmtId="0" fontId="3" fillId="0" borderId="0" xfId="0" applyFont="1"/>
    <xf numFmtId="37" fontId="4" fillId="2" borderId="1" xfId="0" applyNumberFormat="1" applyFont="1" applyFill="1" applyBorder="1" applyAlignment="1">
      <alignment horizontal="left" vertical="top"/>
    </xf>
    <xf numFmtId="37" fontId="5" fillId="2" borderId="1" xfId="0" applyNumberFormat="1" applyFont="1" applyFill="1" applyBorder="1" applyAlignment="1">
      <alignment horizontal="left" vertical="top"/>
    </xf>
    <xf numFmtId="37" fontId="6" fillId="2" borderId="1" xfId="0" applyNumberFormat="1" applyFont="1" applyFill="1" applyBorder="1" applyAlignment="1">
      <alignment vertical="top"/>
    </xf>
    <xf numFmtId="37" fontId="7" fillId="2" borderId="1" xfId="0" applyNumberFormat="1" applyFont="1" applyFill="1" applyBorder="1" applyAlignment="1">
      <alignment vertical="top"/>
    </xf>
    <xf numFmtId="37" fontId="8" fillId="2" borderId="1" xfId="0" applyNumberFormat="1" applyFont="1" applyFill="1" applyBorder="1" applyAlignment="1">
      <alignment vertical="top"/>
    </xf>
    <xf numFmtId="0" fontId="9" fillId="0" borderId="0" xfId="0" applyFont="1"/>
    <xf numFmtId="0" fontId="5" fillId="3" borderId="1" xfId="0" applyFont="1" applyFill="1" applyBorder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10" fillId="4" borderId="1" xfId="0" applyFont="1" applyFill="1" applyBorder="1"/>
    <xf numFmtId="0" fontId="9" fillId="4" borderId="1" xfId="0" applyFont="1" applyFill="1" applyBorder="1"/>
    <xf numFmtId="167" fontId="13" fillId="0" borderId="0" xfId="0" applyNumberFormat="1" applyFont="1"/>
    <xf numFmtId="168" fontId="9" fillId="0" borderId="0" xfId="0" applyNumberFormat="1" applyFont="1"/>
    <xf numFmtId="10" fontId="13" fillId="0" borderId="0" xfId="0" applyNumberFormat="1" applyFont="1"/>
    <xf numFmtId="164" fontId="9" fillId="0" borderId="0" xfId="0" applyNumberFormat="1" applyFont="1"/>
    <xf numFmtId="170" fontId="13" fillId="0" borderId="0" xfId="0" applyNumberFormat="1" applyFont="1"/>
    <xf numFmtId="2" fontId="9" fillId="0" borderId="0" xfId="0" applyNumberFormat="1" applyFont="1"/>
    <xf numFmtId="171" fontId="13" fillId="0" borderId="0" xfId="0" applyNumberFormat="1" applyFont="1"/>
    <xf numFmtId="172" fontId="13" fillId="0" borderId="0" xfId="0" applyNumberFormat="1" applyFont="1"/>
    <xf numFmtId="171" fontId="13" fillId="0" borderId="0" xfId="0" applyNumberFormat="1" applyFont="1" applyAlignment="1">
      <alignment horizontal="right"/>
    </xf>
    <xf numFmtId="0" fontId="1" fillId="0" borderId="1" xfId="1"/>
    <xf numFmtId="0" fontId="9" fillId="0" borderId="1" xfId="1" applyFont="1"/>
    <xf numFmtId="0" fontId="10" fillId="0" borderId="1" xfId="1" applyFont="1"/>
    <xf numFmtId="0" fontId="10" fillId="5" borderId="1" xfId="1" applyFont="1" applyFill="1"/>
    <xf numFmtId="0" fontId="10" fillId="0" borderId="3" xfId="1" applyFont="1" applyBorder="1"/>
    <xf numFmtId="0" fontId="9" fillId="0" borderId="1" xfId="1" applyFont="1" applyFill="1"/>
    <xf numFmtId="165" fontId="9" fillId="0" borderId="1" xfId="1" applyNumberFormat="1" applyFont="1" applyFill="1"/>
    <xf numFmtId="0" fontId="9" fillId="0" borderId="1" xfId="1" applyFont="1" applyFill="1" applyBorder="1"/>
    <xf numFmtId="0" fontId="10" fillId="0" borderId="1" xfId="1" applyFont="1" applyFill="1" applyBorder="1"/>
    <xf numFmtId="169" fontId="9" fillId="0" borderId="1" xfId="1" applyNumberFormat="1" applyFont="1" applyFill="1" applyBorder="1"/>
    <xf numFmtId="164" fontId="10" fillId="0" borderId="1" xfId="1" applyNumberFormat="1" applyFont="1" applyFill="1" applyBorder="1"/>
    <xf numFmtId="0" fontId="5" fillId="0" borderId="1" xfId="1" applyFont="1" applyFill="1" applyBorder="1"/>
    <xf numFmtId="0" fontId="9" fillId="0" borderId="3" xfId="1" applyFont="1" applyBorder="1"/>
    <xf numFmtId="37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167" fontId="9" fillId="6" borderId="1" xfId="1" applyNumberFormat="1" applyFont="1" applyFill="1" applyBorder="1"/>
    <xf numFmtId="164" fontId="10" fillId="6" borderId="1" xfId="1" applyNumberFormat="1" applyFont="1" applyFill="1" applyBorder="1"/>
    <xf numFmtId="167" fontId="9" fillId="6" borderId="3" xfId="1" applyNumberFormat="1" applyFont="1" applyFill="1" applyBorder="1"/>
    <xf numFmtId="164" fontId="9" fillId="6" borderId="1" xfId="1" applyNumberFormat="1" applyFont="1" applyFill="1" applyBorder="1"/>
    <xf numFmtId="173" fontId="9" fillId="6" borderId="1" xfId="1" applyNumberFormat="1" applyFont="1" applyFill="1"/>
    <xf numFmtId="164" fontId="9" fillId="6" borderId="1" xfId="1" applyNumberFormat="1" applyFont="1" applyFill="1" applyAlignment="1">
      <alignment horizontal="right"/>
    </xf>
    <xf numFmtId="164" fontId="10" fillId="6" borderId="3" xfId="1" applyNumberFormat="1" applyFont="1" applyFill="1" applyBorder="1" applyAlignment="1">
      <alignment horizontal="right"/>
    </xf>
    <xf numFmtId="174" fontId="9" fillId="6" borderId="1" xfId="1" applyNumberFormat="1" applyFont="1" applyFill="1"/>
    <xf numFmtId="164" fontId="9" fillId="6" borderId="1" xfId="1" applyNumberFormat="1" applyFont="1" applyFill="1"/>
    <xf numFmtId="0" fontId="10" fillId="0" borderId="0" xfId="0" applyFont="1" applyAlignment="1">
      <alignment horizontal="center" vertical="center"/>
    </xf>
    <xf numFmtId="0" fontId="0" fillId="0" borderId="0" xfId="0" applyFont="1" applyAlignment="1"/>
  </cellXfs>
  <cellStyles count="4">
    <cellStyle name="Comma 2" xfId="2" xr:uid="{9352DE1C-C7B3-466C-A497-906D5BF38670}"/>
    <cellStyle name="Normal" xfId="0" builtinId="0"/>
    <cellStyle name="Normal 2" xfId="1" xr:uid="{4F86AD69-27E4-4ED5-AF29-EB51D6C32753}"/>
    <cellStyle name="Percent 2" xfId="3" xr:uid="{B910086D-4B3D-40F1-9B5D-559374D44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C3" workbookViewId="0">
      <selection activeCell="J3" sqref="J3"/>
    </sheetView>
  </sheetViews>
  <sheetFormatPr defaultColWidth="12.625" defaultRowHeight="15" customHeight="1" x14ac:dyDescent="0.2"/>
  <cols>
    <col min="1" max="1" width="5" customWidth="1"/>
    <col min="2" max="7" width="11.125" customWidth="1"/>
    <col min="8" max="8" width="5" customWidth="1"/>
    <col min="9" max="9" width="11.125" customWidth="1"/>
    <col min="10" max="10" width="27" customWidth="1"/>
    <col min="11" max="26" width="11.125" customWidth="1"/>
  </cols>
  <sheetData>
    <row r="1" spans="1:26" ht="1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25">
      <c r="A2" s="3" t="s">
        <v>1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5" t="s">
        <v>2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8"/>
      <c r="B5" s="9" t="s">
        <v>3</v>
      </c>
      <c r="C5" s="9"/>
      <c r="D5" s="9"/>
      <c r="E5" s="9"/>
      <c r="F5" s="9"/>
      <c r="G5" s="9"/>
      <c r="H5" s="8"/>
      <c r="I5" s="10"/>
      <c r="J5" s="30" t="s">
        <v>21</v>
      </c>
      <c r="K5" s="30"/>
      <c r="L5" s="30"/>
      <c r="M5" s="30"/>
      <c r="N5" s="30"/>
      <c r="O5" s="30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3">
      <c r="A6" s="8"/>
      <c r="B6" s="11"/>
      <c r="C6" s="12"/>
      <c r="D6" s="13"/>
      <c r="E6" s="14"/>
      <c r="F6" s="15"/>
      <c r="G6" s="8"/>
      <c r="H6" s="8"/>
      <c r="I6" s="8"/>
      <c r="J6" s="32"/>
      <c r="K6" s="32"/>
      <c r="L6" s="32"/>
      <c r="M6" s="32"/>
      <c r="N6" s="32"/>
      <c r="O6" s="33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3">
      <c r="A7" s="8"/>
      <c r="B7" s="51" t="s">
        <v>4</v>
      </c>
      <c r="C7" s="52"/>
      <c r="D7" s="52"/>
      <c r="E7" s="52"/>
      <c r="F7" s="52"/>
      <c r="G7" s="52"/>
      <c r="H7" s="8"/>
      <c r="I7" s="8"/>
      <c r="J7" s="34" t="s">
        <v>6</v>
      </c>
      <c r="K7" s="34"/>
      <c r="L7" s="34"/>
      <c r="M7" s="34"/>
      <c r="N7" s="34"/>
      <c r="O7" s="42">
        <f>G10</f>
        <v>71505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8"/>
      <c r="B8" s="8"/>
      <c r="C8" s="8"/>
      <c r="D8" s="8"/>
      <c r="E8" s="8"/>
      <c r="F8" s="8"/>
      <c r="G8" s="8"/>
      <c r="H8" s="8"/>
      <c r="I8" s="11"/>
      <c r="J8" s="35" t="s">
        <v>7</v>
      </c>
      <c r="K8" s="35"/>
      <c r="L8" s="35"/>
      <c r="M8" s="35"/>
      <c r="N8" s="35"/>
      <c r="O8" s="43">
        <f>G11</f>
        <v>766981.17556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8"/>
      <c r="B9" s="16" t="s">
        <v>5</v>
      </c>
      <c r="C9" s="17"/>
      <c r="D9" s="17"/>
      <c r="E9" s="17"/>
      <c r="F9" s="17"/>
      <c r="G9" s="17"/>
      <c r="H9" s="8"/>
      <c r="I9" s="8"/>
      <c r="J9" s="39" t="s">
        <v>22</v>
      </c>
      <c r="K9" s="39"/>
      <c r="L9" s="39"/>
      <c r="M9" s="39"/>
      <c r="N9" s="39"/>
      <c r="O9" s="44">
        <f>O8-O7</f>
        <v>695476.17556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8"/>
      <c r="B10" s="8" t="s">
        <v>6</v>
      </c>
      <c r="C10" s="8"/>
      <c r="D10" s="8"/>
      <c r="E10" s="8"/>
      <c r="F10" s="8"/>
      <c r="G10" s="18">
        <v>71505</v>
      </c>
      <c r="H10" s="19"/>
      <c r="I10" s="8"/>
      <c r="J10" s="34"/>
      <c r="K10" s="34"/>
      <c r="L10" s="34"/>
      <c r="M10" s="34"/>
      <c r="N10" s="34"/>
      <c r="O10" s="3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3">
      <c r="A11" s="8"/>
      <c r="B11" s="8" t="s">
        <v>7</v>
      </c>
      <c r="C11" s="8"/>
      <c r="D11" s="8"/>
      <c r="E11" s="8"/>
      <c r="F11" s="8"/>
      <c r="G11" s="18">
        <v>766981.17556</v>
      </c>
      <c r="H11" s="8"/>
      <c r="I11" s="11"/>
      <c r="J11" s="28" t="s">
        <v>23</v>
      </c>
      <c r="K11" s="35"/>
      <c r="L11" s="35"/>
      <c r="M11" s="35"/>
      <c r="N11" s="35"/>
      <c r="O11" s="43">
        <f>O9*G12</f>
        <v>497268.91704489262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3">
      <c r="A12" s="8"/>
      <c r="B12" s="8" t="s">
        <v>8</v>
      </c>
      <c r="C12" s="8"/>
      <c r="D12" s="8"/>
      <c r="E12" s="8"/>
      <c r="F12" s="8"/>
      <c r="G12" s="20">
        <v>0.71500496281485104</v>
      </c>
      <c r="H12" s="8"/>
      <c r="I12" s="8"/>
      <c r="J12" s="29" t="s">
        <v>21</v>
      </c>
      <c r="K12" s="34"/>
      <c r="L12" s="34"/>
      <c r="M12" s="34"/>
      <c r="N12" s="34"/>
      <c r="O12" s="45">
        <f>O11/G14</f>
        <v>36846.677879720315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3">
      <c r="A13" s="8"/>
      <c r="B13" s="8" t="s">
        <v>9</v>
      </c>
      <c r="C13" s="8"/>
      <c r="D13" s="8"/>
      <c r="E13" s="8"/>
      <c r="F13" s="8"/>
      <c r="G13" s="20">
        <v>0.28499503718514896</v>
      </c>
      <c r="H13" s="8"/>
      <c r="I13" s="8"/>
      <c r="J13" s="35"/>
      <c r="K13" s="35"/>
      <c r="L13" s="35"/>
      <c r="M13" s="35"/>
      <c r="N13" s="35"/>
      <c r="O13" s="3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3">
      <c r="A14" s="8"/>
      <c r="B14" s="8" t="s">
        <v>10</v>
      </c>
      <c r="C14" s="8"/>
      <c r="D14" s="8"/>
      <c r="E14" s="8"/>
      <c r="F14" s="8"/>
      <c r="G14" s="22">
        <v>13.495624182677799</v>
      </c>
      <c r="H14" s="8"/>
      <c r="I14" s="8"/>
      <c r="J14" s="30" t="s">
        <v>24</v>
      </c>
      <c r="K14" s="30"/>
      <c r="L14" s="30"/>
      <c r="M14" s="30"/>
      <c r="N14" s="30"/>
      <c r="O14" s="3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3">
      <c r="A15" s="8"/>
      <c r="B15" s="8"/>
      <c r="C15" s="8"/>
      <c r="D15" s="8"/>
      <c r="E15" s="8"/>
      <c r="F15" s="8"/>
      <c r="G15" s="23"/>
      <c r="H15" s="8"/>
      <c r="I15" s="8"/>
      <c r="J15" s="27"/>
      <c r="K15" s="27"/>
      <c r="L15" s="27"/>
      <c r="M15" s="27"/>
      <c r="N15" s="27"/>
      <c r="O15" s="2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3">
      <c r="A16" s="8"/>
      <c r="B16" s="16" t="s">
        <v>11</v>
      </c>
      <c r="C16" s="17"/>
      <c r="D16" s="17"/>
      <c r="E16" s="17"/>
      <c r="F16" s="17"/>
      <c r="G16" s="17"/>
      <c r="H16" s="8"/>
      <c r="I16" s="8"/>
      <c r="J16" s="28" t="s">
        <v>25</v>
      </c>
      <c r="K16" s="34"/>
      <c r="L16" s="34"/>
      <c r="M16" s="34"/>
      <c r="N16" s="34"/>
      <c r="O16" s="45">
        <f>G17*G18</f>
        <v>7481.5060151520001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8"/>
      <c r="B17" s="8" t="s">
        <v>12</v>
      </c>
      <c r="C17" s="8"/>
      <c r="D17" s="8"/>
      <c r="E17" s="8"/>
      <c r="F17" s="8"/>
      <c r="G17" s="18">
        <v>187037.6503788</v>
      </c>
      <c r="H17" s="8"/>
      <c r="I17" s="11"/>
      <c r="J17" s="28" t="s">
        <v>26</v>
      </c>
      <c r="K17" s="27"/>
      <c r="L17" s="27"/>
      <c r="M17" s="27"/>
      <c r="N17" s="27"/>
      <c r="O17" s="46">
        <f>(G17*G20)/G19</f>
        <v>93.518825189400005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8"/>
      <c r="B18" s="8" t="s">
        <v>13</v>
      </c>
      <c r="C18" s="8"/>
      <c r="D18" s="8"/>
      <c r="E18" s="8"/>
      <c r="F18" s="8"/>
      <c r="G18" s="24">
        <v>0.04</v>
      </c>
      <c r="H18" s="8"/>
      <c r="I18" s="8"/>
      <c r="J18" s="27"/>
      <c r="K18" s="27"/>
      <c r="L18" s="27"/>
      <c r="M18" s="27"/>
      <c r="N18" s="27"/>
      <c r="O18" s="2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3">
      <c r="A19" s="8"/>
      <c r="B19" s="8" t="s">
        <v>14</v>
      </c>
      <c r="C19" s="8"/>
      <c r="D19" s="8"/>
      <c r="E19" s="8"/>
      <c r="F19" s="8"/>
      <c r="G19" s="25">
        <v>10</v>
      </c>
      <c r="H19" s="8"/>
      <c r="I19" s="8"/>
      <c r="J19" s="30" t="s">
        <v>27</v>
      </c>
      <c r="K19" s="30"/>
      <c r="L19" s="30"/>
      <c r="M19" s="30"/>
      <c r="N19" s="30"/>
      <c r="O19" s="30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3">
      <c r="A20" s="8"/>
      <c r="B20" s="8" t="s">
        <v>15</v>
      </c>
      <c r="C20" s="8"/>
      <c r="D20" s="8"/>
      <c r="E20" s="8"/>
      <c r="F20" s="8"/>
      <c r="G20" s="24">
        <v>5.0000000000000001E-3</v>
      </c>
      <c r="H20" s="8"/>
      <c r="I20" s="8"/>
      <c r="J20" s="27"/>
      <c r="K20" s="27"/>
      <c r="L20" s="27"/>
      <c r="M20" s="27"/>
      <c r="N20" s="27"/>
      <c r="O20" s="27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34" t="s">
        <v>21</v>
      </c>
      <c r="K21" s="34"/>
      <c r="L21" s="34"/>
      <c r="M21" s="34"/>
      <c r="N21" s="34"/>
      <c r="O21" s="47">
        <f>-O12</f>
        <v>-36846.677879720315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3">
      <c r="A22" s="8"/>
      <c r="B22" s="16" t="s">
        <v>16</v>
      </c>
      <c r="C22" s="17"/>
      <c r="D22" s="17"/>
      <c r="E22" s="17"/>
      <c r="F22" s="17"/>
      <c r="G22" s="17"/>
      <c r="H22" s="8"/>
      <c r="I22" s="8"/>
      <c r="J22" s="34" t="s">
        <v>28</v>
      </c>
      <c r="K22" s="38"/>
      <c r="L22" s="38"/>
      <c r="M22" s="38"/>
      <c r="N22" s="38"/>
      <c r="O22" s="47">
        <f>-O16</f>
        <v>-7481.5060151520001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/>
      <c r="B23" s="8" t="s">
        <v>17</v>
      </c>
      <c r="C23" s="8"/>
      <c r="D23" s="8"/>
      <c r="E23" s="8"/>
      <c r="F23" s="8"/>
      <c r="G23" s="18">
        <v>20</v>
      </c>
      <c r="H23" s="8"/>
      <c r="I23" s="8"/>
      <c r="J23" s="34" t="s">
        <v>29</v>
      </c>
      <c r="K23" s="34"/>
      <c r="L23" s="34"/>
      <c r="M23" s="34"/>
      <c r="N23" s="34"/>
      <c r="O23" s="47">
        <f>-O17</f>
        <v>-93.518825189400005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3">
      <c r="A24" s="8"/>
      <c r="B24" s="8" t="s">
        <v>18</v>
      </c>
      <c r="C24" s="8"/>
      <c r="D24" s="8"/>
      <c r="E24" s="8"/>
      <c r="F24" s="8"/>
      <c r="G24" s="26">
        <v>0.3</v>
      </c>
      <c r="H24" s="8"/>
      <c r="I24" s="8"/>
      <c r="J24" s="34" t="s">
        <v>30</v>
      </c>
      <c r="K24" s="34"/>
      <c r="L24" s="34"/>
      <c r="M24" s="34"/>
      <c r="N24" s="34"/>
      <c r="O24" s="47">
        <f>-G23</f>
        <v>-20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3">
      <c r="A25" s="8"/>
      <c r="B25" s="8" t="s">
        <v>19</v>
      </c>
      <c r="C25" s="8"/>
      <c r="D25" s="8"/>
      <c r="E25" s="8"/>
      <c r="F25" s="8"/>
      <c r="G25" s="18">
        <v>23687.62614</v>
      </c>
      <c r="H25" s="8"/>
      <c r="I25" s="8"/>
      <c r="J25" s="34" t="s">
        <v>31</v>
      </c>
      <c r="K25" s="34"/>
      <c r="L25" s="34"/>
      <c r="M25" s="34"/>
      <c r="N25" s="34"/>
      <c r="O25" s="47">
        <f>-SUM(O21:O24)*G24</f>
        <v>13332.510816018514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3">
      <c r="A26" s="8"/>
      <c r="B26" s="8" t="s">
        <v>20</v>
      </c>
      <c r="C26" s="8"/>
      <c r="D26" s="8"/>
      <c r="E26" s="8"/>
      <c r="F26" s="8"/>
      <c r="G26" s="18">
        <v>30132.750929999998</v>
      </c>
      <c r="H26" s="8"/>
      <c r="I26" s="8"/>
      <c r="J26" s="31" t="s">
        <v>32</v>
      </c>
      <c r="K26" s="31"/>
      <c r="L26" s="31"/>
      <c r="M26" s="39"/>
      <c r="N26" s="39"/>
      <c r="O26" s="48">
        <f>SUM(O21:O25)</f>
        <v>-31109.191904043204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3">
      <c r="A27" s="8"/>
      <c r="B27" s="8"/>
      <c r="C27" s="8"/>
      <c r="D27" s="8"/>
      <c r="E27" s="8"/>
      <c r="F27" s="8"/>
      <c r="G27" s="2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30" t="s">
        <v>33</v>
      </c>
      <c r="K28" s="30"/>
      <c r="L28" s="30"/>
      <c r="M28" s="30"/>
      <c r="N28" s="30"/>
      <c r="O28" s="3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27"/>
      <c r="K29" s="27"/>
      <c r="L29" s="40" t="s">
        <v>34</v>
      </c>
      <c r="M29" s="40" t="s">
        <v>35</v>
      </c>
      <c r="N29" s="41" t="s">
        <v>36</v>
      </c>
      <c r="O29" s="41" t="s">
        <v>37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28" t="s">
        <v>38</v>
      </c>
      <c r="K30" s="27"/>
      <c r="L30" s="49">
        <f>G25</f>
        <v>23687.62614</v>
      </c>
      <c r="M30" s="49">
        <f>G26</f>
        <v>30132.750929999998</v>
      </c>
      <c r="N30" s="50">
        <f>O26</f>
        <v>-31109.191904043204</v>
      </c>
      <c r="O30" s="49">
        <f>L30+M30+N30</f>
        <v>22711.185165956798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7:G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(Information)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GIll</dc:creator>
  <cp:lastModifiedBy>Ferdinand</cp:lastModifiedBy>
  <dcterms:created xsi:type="dcterms:W3CDTF">2020-11-24T23:58:13Z</dcterms:created>
  <dcterms:modified xsi:type="dcterms:W3CDTF">2022-08-15T18:37:39Z</dcterms:modified>
</cp:coreProperties>
</file>