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00A32F33-567A-4053-92B9-A74C6CF2450D}" xr6:coauthVersionLast="40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Question (Information)" sheetId="1" r:id="rId1"/>
  </sheets>
  <calcPr calcId="191029"/>
  <extLst>
    <ext uri="GoogleSheetsCustomDataVersion1">
      <go:sheetsCustomData xmlns:go="http://customooxmlschemas.google.com/" r:id="rId5" roundtripDataSignature="AMtx7miHHQ+9jgaB6DljhzvjuEuwl37KtQ=="/>
    </ext>
  </extLst>
</workbook>
</file>

<file path=xl/calcChain.xml><?xml version="1.0" encoding="utf-8"?>
<calcChain xmlns="http://schemas.openxmlformats.org/spreadsheetml/2006/main">
  <c r="O19" i="1" l="1"/>
  <c r="O13" i="1"/>
  <c r="O23" i="1"/>
  <c r="O22" i="1"/>
  <c r="O21" i="1"/>
  <c r="O20" i="1"/>
  <c r="O16" i="1"/>
  <c r="O15" i="1"/>
  <c r="O12" i="1"/>
  <c r="O11" i="1"/>
  <c r="O10" i="1"/>
  <c r="O8" i="1"/>
  <c r="O7" i="1"/>
  <c r="O6" i="1"/>
</calcChain>
</file>

<file path=xl/sharedStrings.xml><?xml version="1.0" encoding="utf-8"?>
<sst xmlns="http://schemas.openxmlformats.org/spreadsheetml/2006/main" count="40" uniqueCount="35">
  <si>
    <t>© Corporate Finance Institute. All rights reserved.</t>
  </si>
  <si>
    <t>Transaction Costs Qualified Assessment</t>
  </si>
  <si>
    <t>All Amounts Denominated in US$MM Unless Otherwise Stated</t>
  </si>
  <si>
    <t>Acquisition Assumptions</t>
  </si>
  <si>
    <t>Acquisition Structure</t>
  </si>
  <si>
    <t>Target Share Price</t>
  </si>
  <si>
    <t>Acquisition of Walmart by Amazon</t>
  </si>
  <si>
    <t>Acquisition Premium</t>
  </si>
  <si>
    <t>Offer Price</t>
  </si>
  <si>
    <t>Acquisition Structure Assumptions</t>
  </si>
  <si>
    <t>Diluted Shares Outstanding</t>
  </si>
  <si>
    <t>Equity Issuance Discount (to Current Price)</t>
  </si>
  <si>
    <t>Purchase Price</t>
  </si>
  <si>
    <t>Current Net Debt</t>
  </si>
  <si>
    <t>% Debt Financing</t>
  </si>
  <si>
    <t>Transaction Value</t>
  </si>
  <si>
    <t>% Equity Financing</t>
  </si>
  <si>
    <t>Debt Financing</t>
  </si>
  <si>
    <t>Acquirer and Target Assumptions</t>
  </si>
  <si>
    <t>Equity Financing</t>
  </si>
  <si>
    <t>Amazon</t>
  </si>
  <si>
    <t>Walmart</t>
  </si>
  <si>
    <t>Acquirer</t>
  </si>
  <si>
    <t>Target</t>
  </si>
  <si>
    <t>Transaction Costs</t>
  </si>
  <si>
    <t>Share Price ($/sh.)</t>
  </si>
  <si>
    <t>Target Debt Early Redemption Premium</t>
  </si>
  <si>
    <t>Fully Diluted Shares Outstanding (MM)</t>
  </si>
  <si>
    <t>Debt Financing Fees</t>
  </si>
  <si>
    <t>Cash and Cash Equivalents</t>
  </si>
  <si>
    <t>Equity Financing Fees</t>
  </si>
  <si>
    <t>Total Debt</t>
  </si>
  <si>
    <t>Other Transaction Costs</t>
  </si>
  <si>
    <t>Total Transaction Costs</t>
  </si>
  <si>
    <t>Transaction Costs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</si>
</sst>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164" formatCode="&quot;$&quot;#,##0;\-&quot;$&quot;#,##0"/>
    <numFmt numFmtId="165" formatCode="&quot;$&quot;#,##0.00;\-&quot;$&quot;#,##0.00"/>
    <numFmt numFmtId="166" formatCode="#,##0_ ;\-#,##0\ "/>
    <numFmt numFmtId="167" formatCode="_-* #,##0_-;\-* #,##0_-;_-* &quot;-&quot;??_-;_-@"/>
    <numFmt numFmtId="168" formatCode="_-&quot;$&quot;* #,##0_-;\-&quot;$&quot;* #,##0_-;_-&quot;$&quot;* &quot;-&quot;??_-;_-@"/>
    <numFmt numFmtId="169" formatCode="0.0%"/>
    <numFmt numFmtId="170" formatCode="&quot;$&quot;#,##0"/>
  </numFmts>
  <fonts count="16" x14ac:knownFonts="1">
    <font>
      <sz val="11"/>
      <color theme="1"/>
      <name val="Arial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i/>
      <sz val="11"/>
      <color theme="0"/>
      <name val="Arial Narrow"/>
      <family val="2"/>
    </font>
    <font>
      <i/>
      <sz val="10"/>
      <color theme="0"/>
      <name val="Arial Narrow"/>
      <family val="2"/>
    </font>
    <font>
      <i/>
      <sz val="12"/>
      <color theme="0"/>
      <name val="Arial Narrow"/>
      <family val="2"/>
    </font>
    <font>
      <sz val="11"/>
      <color theme="1"/>
      <name val="Arial Narrow"/>
      <family val="2"/>
    </font>
    <font>
      <b/>
      <sz val="12"/>
      <color rgb="FFFFFFFF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rgb="FF132E57"/>
      </patternFill>
    </fill>
    <fill>
      <patternFill patternType="solid">
        <fgColor rgb="FFED942D"/>
        <bgColor rgb="FFED942D"/>
      </patternFill>
    </fill>
    <fill>
      <patternFill patternType="solid">
        <fgColor rgb="FFE6E7E8"/>
        <bgColor rgb="FFE6E7E8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37" fontId="1" fillId="2" borderId="1" xfId="0" applyNumberFormat="1" applyFont="1" applyFill="1" applyBorder="1" applyAlignment="1">
      <alignment vertical="top"/>
    </xf>
    <xf numFmtId="0" fontId="2" fillId="0" borderId="0" xfId="0" applyFont="1"/>
    <xf numFmtId="37" fontId="3" fillId="2" borderId="1" xfId="0" applyNumberFormat="1" applyFont="1" applyFill="1" applyBorder="1" applyAlignment="1">
      <alignment horizontal="left" vertical="top"/>
    </xf>
    <xf numFmtId="37" fontId="4" fillId="2" borderId="1" xfId="0" applyNumberFormat="1" applyFont="1" applyFill="1" applyBorder="1" applyAlignment="1">
      <alignment horizontal="left" vertical="top"/>
    </xf>
    <xf numFmtId="37" fontId="5" fillId="2" borderId="1" xfId="0" applyNumberFormat="1" applyFont="1" applyFill="1" applyBorder="1" applyAlignment="1">
      <alignment vertical="top"/>
    </xf>
    <xf numFmtId="37" fontId="6" fillId="2" borderId="1" xfId="0" applyNumberFormat="1" applyFont="1" applyFill="1" applyBorder="1" applyAlignment="1">
      <alignment vertical="top"/>
    </xf>
    <xf numFmtId="37" fontId="7" fillId="2" borderId="1" xfId="0" applyNumberFormat="1" applyFont="1" applyFill="1" applyBorder="1" applyAlignment="1">
      <alignment vertical="top"/>
    </xf>
    <xf numFmtId="0" fontId="8" fillId="0" borderId="0" xfId="0" applyFont="1"/>
    <xf numFmtId="0" fontId="4" fillId="3" borderId="1" xfId="0" applyFont="1" applyFill="1" applyBorder="1"/>
    <xf numFmtId="0" fontId="9" fillId="3" borderId="1" xfId="0" applyFont="1" applyFill="1" applyBorder="1" applyAlignment="1"/>
    <xf numFmtId="0" fontId="9" fillId="3" borderId="2" xfId="0" applyFont="1" applyFill="1" applyBorder="1" applyAlignme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 vertical="center"/>
    </xf>
    <xf numFmtId="0" fontId="13" fillId="0" borderId="3" xfId="0" applyFont="1" applyBorder="1" applyAlignment="1"/>
    <xf numFmtId="0" fontId="13" fillId="0" borderId="0" xfId="0" applyFont="1" applyAlignment="1"/>
    <xf numFmtId="0" fontId="10" fillId="4" borderId="1" xfId="0" applyFont="1" applyFill="1" applyBorder="1"/>
    <xf numFmtId="0" fontId="8" fillId="4" borderId="1" xfId="0" applyFont="1" applyFill="1" applyBorder="1"/>
    <xf numFmtId="9" fontId="15" fillId="0" borderId="0" xfId="0" applyNumberFormat="1" applyFont="1"/>
    <xf numFmtId="0" fontId="15" fillId="0" borderId="0" xfId="0" applyFont="1"/>
    <xf numFmtId="0" fontId="13" fillId="0" borderId="4" xfId="0" applyFont="1" applyBorder="1" applyAlignment="1"/>
    <xf numFmtId="0" fontId="9" fillId="3" borderId="5" xfId="0" applyFont="1" applyFill="1" applyBorder="1" applyAlignment="1"/>
    <xf numFmtId="0" fontId="9" fillId="3" borderId="6" xfId="0" applyFont="1" applyFill="1" applyBorder="1" applyAlignment="1"/>
    <xf numFmtId="165" fontId="15" fillId="0" borderId="0" xfId="0" applyNumberFormat="1" applyFont="1"/>
    <xf numFmtId="0" fontId="13" fillId="0" borderId="3" xfId="0" applyFont="1" applyBorder="1" applyAlignment="1"/>
    <xf numFmtId="167" fontId="15" fillId="0" borderId="0" xfId="0" applyNumberFormat="1" applyFont="1"/>
    <xf numFmtId="164" fontId="15" fillId="0" borderId="0" xfId="0" applyNumberFormat="1" applyFont="1"/>
    <xf numFmtId="164" fontId="8" fillId="0" borderId="0" xfId="0" applyNumberFormat="1" applyFont="1"/>
    <xf numFmtId="0" fontId="8" fillId="0" borderId="0" xfId="0" applyFont="1" applyAlignment="1">
      <alignment horizontal="left"/>
    </xf>
    <xf numFmtId="169" fontId="15" fillId="0" borderId="0" xfId="0" applyNumberFormat="1" applyFont="1"/>
    <xf numFmtId="170" fontId="15" fillId="0" borderId="0" xfId="0" applyNumberFormat="1" applyFont="1"/>
    <xf numFmtId="169" fontId="15" fillId="0" borderId="0" xfId="0" applyNumberFormat="1" applyFont="1" applyAlignment="1">
      <alignment horizontal="right"/>
    </xf>
    <xf numFmtId="165" fontId="8" fillId="0" borderId="0" xfId="0" applyNumberFormat="1" applyFont="1"/>
    <xf numFmtId="0" fontId="14" fillId="0" borderId="7" xfId="0" applyFont="1" applyBorder="1" applyAlignment="1"/>
    <xf numFmtId="0" fontId="14" fillId="0" borderId="8" xfId="0" applyFont="1" applyBorder="1" applyAlignment="1"/>
    <xf numFmtId="165" fontId="13" fillId="5" borderId="0" xfId="0" applyNumberFormat="1" applyFont="1" applyFill="1" applyAlignment="1">
      <alignment horizontal="right"/>
    </xf>
    <xf numFmtId="9" fontId="13" fillId="5" borderId="0" xfId="0" applyNumberFormat="1" applyFont="1" applyFill="1" applyAlignment="1">
      <alignment horizontal="right"/>
    </xf>
    <xf numFmtId="165" fontId="14" fillId="5" borderId="7" xfId="0" applyNumberFormat="1" applyFont="1" applyFill="1" applyBorder="1" applyAlignment="1">
      <alignment horizontal="right"/>
    </xf>
    <xf numFmtId="166" fontId="13" fillId="5" borderId="0" xfId="0" applyNumberFormat="1" applyFont="1" applyFill="1" applyAlignment="1">
      <alignment horizontal="right"/>
    </xf>
    <xf numFmtId="164" fontId="14" fillId="5" borderId="7" xfId="0" applyNumberFormat="1" applyFont="1" applyFill="1" applyBorder="1" applyAlignment="1">
      <alignment horizontal="right"/>
    </xf>
    <xf numFmtId="164" fontId="13" fillId="5" borderId="0" xfId="0" applyNumberFormat="1" applyFont="1" applyFill="1" applyAlignment="1">
      <alignment horizontal="right"/>
    </xf>
    <xf numFmtId="168" fontId="13" fillId="5" borderId="0" xfId="0" applyNumberFormat="1" applyFont="1" applyFill="1" applyAlignment="1">
      <alignment horizontal="right"/>
    </xf>
    <xf numFmtId="164" fontId="14" fillId="5" borderId="8" xfId="0" applyNumberFormat="1" applyFont="1" applyFill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0" fillId="0" borderId="0" xfId="0" applyFont="1" applyAlignment="1"/>
    <xf numFmtId="7" fontId="13" fillId="5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K29" sqref="K29"/>
    </sheetView>
  </sheetViews>
  <sheetFormatPr defaultColWidth="12.625" defaultRowHeight="15" customHeight="1" x14ac:dyDescent="0.2"/>
  <cols>
    <col min="1" max="1" width="5" customWidth="1"/>
    <col min="2" max="7" width="11.125" customWidth="1"/>
    <col min="8" max="8" width="5" customWidth="1"/>
    <col min="9" max="26" width="11.125" customWidth="1"/>
  </cols>
  <sheetData>
    <row r="1" spans="1:26" ht="13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x14ac:dyDescent="0.25">
      <c r="A2" s="3" t="s">
        <v>1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5">
      <c r="A3" s="5" t="s">
        <v>2</v>
      </c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3">
      <c r="A5" s="8"/>
      <c r="B5" s="9" t="s">
        <v>3</v>
      </c>
      <c r="C5" s="9"/>
      <c r="D5" s="9"/>
      <c r="E5" s="9"/>
      <c r="F5" s="9"/>
      <c r="G5" s="9"/>
      <c r="H5" s="8"/>
      <c r="I5" s="10" t="s">
        <v>4</v>
      </c>
      <c r="J5" s="11"/>
      <c r="K5" s="11"/>
      <c r="L5" s="11"/>
      <c r="M5" s="11"/>
      <c r="N5" s="11"/>
      <c r="O5" s="11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customHeight="1" x14ac:dyDescent="0.3">
      <c r="A6" s="8"/>
      <c r="B6" s="12"/>
      <c r="C6" s="13"/>
      <c r="D6" s="14"/>
      <c r="E6" s="15"/>
      <c r="F6" s="16"/>
      <c r="G6" s="8"/>
      <c r="H6" s="8"/>
      <c r="I6" s="17" t="s">
        <v>5</v>
      </c>
      <c r="J6" s="18"/>
      <c r="K6" s="18"/>
      <c r="L6" s="18"/>
      <c r="M6" s="18"/>
      <c r="N6" s="18"/>
      <c r="O6" s="38">
        <f>G19</f>
        <v>140.5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3">
      <c r="A7" s="8"/>
      <c r="B7" s="46" t="s">
        <v>6</v>
      </c>
      <c r="C7" s="47"/>
      <c r="D7" s="47"/>
      <c r="E7" s="47"/>
      <c r="F7" s="47"/>
      <c r="G7" s="47"/>
      <c r="H7" s="8"/>
      <c r="I7" s="17" t="s">
        <v>7</v>
      </c>
      <c r="J7" s="18"/>
      <c r="K7" s="18"/>
      <c r="L7" s="18"/>
      <c r="M7" s="18"/>
      <c r="N7" s="18"/>
      <c r="O7" s="39">
        <f>G10</f>
        <v>0.2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3">
      <c r="A8" s="8"/>
      <c r="B8" s="8"/>
      <c r="C8" s="8"/>
      <c r="D8" s="8"/>
      <c r="E8" s="8"/>
      <c r="F8" s="8"/>
      <c r="G8" s="8"/>
      <c r="H8" s="8"/>
      <c r="I8" s="36" t="s">
        <v>8</v>
      </c>
      <c r="J8" s="36"/>
      <c r="K8" s="36"/>
      <c r="L8" s="36"/>
      <c r="M8" s="36"/>
      <c r="N8" s="36"/>
      <c r="O8" s="40">
        <f>(O7+1)*O6</f>
        <v>168.6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8"/>
      <c r="B9" s="19" t="s">
        <v>9</v>
      </c>
      <c r="C9" s="20"/>
      <c r="D9" s="20"/>
      <c r="E9" s="20"/>
      <c r="F9" s="20"/>
      <c r="G9" s="20"/>
      <c r="H9" s="8"/>
      <c r="I9" s="18"/>
      <c r="J9" s="18"/>
      <c r="K9" s="18"/>
      <c r="L9" s="18"/>
      <c r="M9" s="18"/>
      <c r="N9" s="18"/>
      <c r="O9" s="1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3">
      <c r="A10" s="8"/>
      <c r="B10" s="8" t="s">
        <v>7</v>
      </c>
      <c r="C10" s="8"/>
      <c r="D10" s="8"/>
      <c r="E10" s="8"/>
      <c r="F10" s="8"/>
      <c r="G10" s="21">
        <v>0.2</v>
      </c>
      <c r="H10" s="8"/>
      <c r="I10" s="17" t="s">
        <v>10</v>
      </c>
      <c r="J10" s="18"/>
      <c r="K10" s="18"/>
      <c r="L10" s="18"/>
      <c r="M10" s="18"/>
      <c r="N10" s="18"/>
      <c r="O10" s="41">
        <f>G20</f>
        <v>2863.0589399999999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3">
      <c r="A11" s="8"/>
      <c r="B11" s="8" t="s">
        <v>11</v>
      </c>
      <c r="C11" s="8"/>
      <c r="D11" s="8"/>
      <c r="E11" s="8"/>
      <c r="F11" s="8"/>
      <c r="G11" s="21">
        <v>0.05</v>
      </c>
      <c r="H11" s="8"/>
      <c r="I11" s="36" t="s">
        <v>12</v>
      </c>
      <c r="J11" s="36"/>
      <c r="K11" s="36"/>
      <c r="L11" s="36"/>
      <c r="M11" s="36"/>
      <c r="N11" s="36"/>
      <c r="O11" s="42">
        <f>O8*O10</f>
        <v>482711.73728399997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3">
      <c r="A12" s="8"/>
      <c r="B12" s="8"/>
      <c r="C12" s="8"/>
      <c r="D12" s="8"/>
      <c r="E12" s="8"/>
      <c r="F12" s="8"/>
      <c r="G12" s="22"/>
      <c r="H12" s="8"/>
      <c r="I12" s="17" t="s">
        <v>13</v>
      </c>
      <c r="J12" s="18"/>
      <c r="K12" s="18"/>
      <c r="L12" s="18"/>
      <c r="M12" s="18"/>
      <c r="N12" s="18"/>
      <c r="O12" s="43">
        <f>G22-G21</f>
        <v>53336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3">
      <c r="A13" s="8"/>
      <c r="B13" s="8" t="s">
        <v>14</v>
      </c>
      <c r="C13" s="8"/>
      <c r="D13" s="8"/>
      <c r="E13" s="8"/>
      <c r="F13" s="8"/>
      <c r="G13" s="21">
        <v>0.5</v>
      </c>
      <c r="H13" s="8"/>
      <c r="I13" s="36" t="s">
        <v>15</v>
      </c>
      <c r="J13" s="36"/>
      <c r="K13" s="36"/>
      <c r="L13" s="36"/>
      <c r="M13" s="36"/>
      <c r="N13" s="36"/>
      <c r="O13" s="42">
        <f>SUM(O11:O12)</f>
        <v>536047.73728400003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3">
      <c r="A14" s="8"/>
      <c r="B14" s="8" t="s">
        <v>16</v>
      </c>
      <c r="C14" s="8"/>
      <c r="D14" s="8"/>
      <c r="E14" s="8"/>
      <c r="F14" s="8"/>
      <c r="G14" s="21">
        <v>0.5</v>
      </c>
      <c r="H14" s="8"/>
      <c r="I14" s="18"/>
      <c r="J14" s="18"/>
      <c r="K14" s="18"/>
      <c r="L14" s="18"/>
      <c r="M14" s="18"/>
      <c r="N14" s="18"/>
      <c r="O14" s="1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3">
      <c r="A15" s="8"/>
      <c r="B15" s="8"/>
      <c r="C15" s="8"/>
      <c r="D15" s="8"/>
      <c r="E15" s="8"/>
      <c r="F15" s="8"/>
      <c r="G15" s="8"/>
      <c r="H15" s="8"/>
      <c r="I15" s="18" t="s">
        <v>17</v>
      </c>
      <c r="J15" s="18"/>
      <c r="K15" s="18"/>
      <c r="L15" s="18"/>
      <c r="M15" s="18"/>
      <c r="N15" s="18"/>
      <c r="O15" s="48">
        <f>G13*O11</f>
        <v>241355.86864199999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 x14ac:dyDescent="0.3">
      <c r="A16" s="8"/>
      <c r="B16" s="19" t="s">
        <v>18</v>
      </c>
      <c r="C16" s="20"/>
      <c r="D16" s="20"/>
      <c r="E16" s="20"/>
      <c r="F16" s="20"/>
      <c r="G16" s="20"/>
      <c r="H16" s="8"/>
      <c r="I16" s="17" t="s">
        <v>19</v>
      </c>
      <c r="J16" s="18"/>
      <c r="K16" s="18"/>
      <c r="L16" s="18"/>
      <c r="M16" s="18"/>
      <c r="N16" s="18"/>
      <c r="O16" s="48">
        <f>G14*O11</f>
        <v>241355.86864199999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3">
      <c r="A17" s="8"/>
      <c r="B17" s="8"/>
      <c r="C17" s="8"/>
      <c r="D17" s="8"/>
      <c r="E17" s="8"/>
      <c r="F17" s="14" t="s">
        <v>20</v>
      </c>
      <c r="G17" s="14" t="s">
        <v>21</v>
      </c>
      <c r="H17" s="8"/>
      <c r="I17" s="23"/>
      <c r="J17" s="23"/>
      <c r="K17" s="23"/>
      <c r="L17" s="23"/>
      <c r="M17" s="23"/>
      <c r="N17" s="23"/>
      <c r="O17" s="23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3">
      <c r="A18" s="8"/>
      <c r="B18" s="8"/>
      <c r="C18" s="8"/>
      <c r="D18" s="8"/>
      <c r="E18" s="8"/>
      <c r="F18" s="15" t="s">
        <v>22</v>
      </c>
      <c r="G18" s="15" t="s">
        <v>23</v>
      </c>
      <c r="H18" s="8"/>
      <c r="I18" s="24" t="s">
        <v>24</v>
      </c>
      <c r="J18" s="25"/>
      <c r="K18" s="25"/>
      <c r="L18" s="25"/>
      <c r="M18" s="25"/>
      <c r="N18" s="25"/>
      <c r="O18" s="25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 x14ac:dyDescent="0.3">
      <c r="A19" s="8"/>
      <c r="B19" s="8" t="s">
        <v>25</v>
      </c>
      <c r="C19" s="8"/>
      <c r="D19" s="8"/>
      <c r="E19" s="8"/>
      <c r="F19" s="26">
        <v>3099.4</v>
      </c>
      <c r="G19" s="26">
        <v>140.5</v>
      </c>
      <c r="H19" s="8"/>
      <c r="I19" s="17" t="s">
        <v>26</v>
      </c>
      <c r="J19" s="27"/>
      <c r="K19" s="18"/>
      <c r="L19" s="18"/>
      <c r="M19" s="18"/>
      <c r="N19" s="18"/>
      <c r="O19" s="43">
        <f>G28*G22</f>
        <v>2107.2599999999998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 x14ac:dyDescent="0.3">
      <c r="A20" s="8"/>
      <c r="B20" s="8" t="s">
        <v>27</v>
      </c>
      <c r="C20" s="8"/>
      <c r="D20" s="8"/>
      <c r="E20" s="8"/>
      <c r="F20" s="28">
        <v>518.20000000000005</v>
      </c>
      <c r="G20" s="28">
        <v>2863.0589399999999</v>
      </c>
      <c r="H20" s="8"/>
      <c r="I20" s="17" t="s">
        <v>28</v>
      </c>
      <c r="J20" s="18"/>
      <c r="K20" s="18"/>
      <c r="L20" s="18"/>
      <c r="M20" s="18"/>
      <c r="N20" s="18"/>
      <c r="O20" s="43">
        <f>O15*G26</f>
        <v>3620.3380296299997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 x14ac:dyDescent="0.3">
      <c r="A21" s="8"/>
      <c r="B21" s="8" t="s">
        <v>29</v>
      </c>
      <c r="C21" s="8"/>
      <c r="D21" s="8"/>
      <c r="E21" s="8"/>
      <c r="F21" s="29">
        <v>37466</v>
      </c>
      <c r="G21" s="29">
        <v>16906</v>
      </c>
      <c r="H21" s="8"/>
      <c r="I21" s="17" t="s">
        <v>30</v>
      </c>
      <c r="J21" s="18"/>
      <c r="K21" s="18"/>
      <c r="L21" s="18"/>
      <c r="M21" s="18"/>
      <c r="N21" s="18"/>
      <c r="O21" s="43">
        <f>O16*G25</f>
        <v>13274.57277531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5" customHeight="1" x14ac:dyDescent="0.3">
      <c r="A22" s="8"/>
      <c r="B22" s="8" t="s">
        <v>31</v>
      </c>
      <c r="C22" s="8"/>
      <c r="D22" s="8"/>
      <c r="E22" s="8"/>
      <c r="F22" s="29">
        <v>91401</v>
      </c>
      <c r="G22" s="29">
        <v>70242</v>
      </c>
      <c r="H22" s="8"/>
      <c r="I22" s="17" t="s">
        <v>32</v>
      </c>
      <c r="J22" s="18"/>
      <c r="K22" s="18"/>
      <c r="L22" s="18"/>
      <c r="M22" s="18"/>
      <c r="N22" s="18"/>
      <c r="O22" s="44">
        <f>G27</f>
        <v>3000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/>
      <c r="B23" s="8"/>
      <c r="C23" s="8"/>
      <c r="D23" s="8"/>
      <c r="E23" s="8"/>
      <c r="F23" s="30"/>
      <c r="G23" s="30"/>
      <c r="H23" s="8"/>
      <c r="I23" s="37" t="s">
        <v>33</v>
      </c>
      <c r="J23" s="37"/>
      <c r="K23" s="37"/>
      <c r="L23" s="37"/>
      <c r="M23" s="37"/>
      <c r="N23" s="37"/>
      <c r="O23" s="45">
        <f>SUM(O19:O22)</f>
        <v>22002.17080494</v>
      </c>
      <c r="P23" s="12"/>
      <c r="Q23" s="12"/>
      <c r="R23" s="12"/>
      <c r="S23" s="8"/>
      <c r="T23" s="8"/>
      <c r="U23" s="8"/>
      <c r="V23" s="8"/>
      <c r="W23" s="8"/>
      <c r="X23" s="8"/>
      <c r="Y23" s="8"/>
      <c r="Z23" s="8"/>
    </row>
    <row r="24" spans="1:26" ht="13.5" customHeight="1" x14ac:dyDescent="0.3">
      <c r="A24" s="8"/>
      <c r="B24" s="19" t="s">
        <v>34</v>
      </c>
      <c r="C24" s="20"/>
      <c r="D24" s="20"/>
      <c r="E24" s="20"/>
      <c r="F24" s="20"/>
      <c r="G24" s="2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5" customHeight="1" x14ac:dyDescent="0.3">
      <c r="A25" s="8"/>
      <c r="B25" s="31" t="s">
        <v>30</v>
      </c>
      <c r="C25" s="8"/>
      <c r="D25" s="8"/>
      <c r="E25" s="8"/>
      <c r="F25" s="8"/>
      <c r="G25" s="32">
        <v>5.5E-2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5" customHeight="1" x14ac:dyDescent="0.3">
      <c r="A26" s="8"/>
      <c r="B26" s="31" t="s">
        <v>28</v>
      </c>
      <c r="C26" s="8"/>
      <c r="D26" s="8"/>
      <c r="E26" s="8"/>
      <c r="F26" s="8"/>
      <c r="G26" s="32">
        <v>1.4999999999999999E-2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5" customHeight="1" x14ac:dyDescent="0.3">
      <c r="A27" s="8"/>
      <c r="B27" s="8" t="s">
        <v>32</v>
      </c>
      <c r="C27" s="8"/>
      <c r="D27" s="8"/>
      <c r="E27" s="8"/>
      <c r="F27" s="8"/>
      <c r="G27" s="33">
        <v>3000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 x14ac:dyDescent="0.3">
      <c r="A28" s="8"/>
      <c r="B28" s="8" t="s">
        <v>26</v>
      </c>
      <c r="C28" s="8"/>
      <c r="D28" s="8"/>
      <c r="E28" s="8"/>
      <c r="F28" s="8"/>
      <c r="G28" s="34">
        <v>0.03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5" customHeight="1" x14ac:dyDescent="0.3">
      <c r="A29" s="8"/>
      <c r="B29" s="8"/>
      <c r="C29" s="8"/>
      <c r="D29" s="8"/>
      <c r="E29" s="8"/>
      <c r="F29" s="8"/>
      <c r="G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 x14ac:dyDescent="0.3">
      <c r="A31" s="8"/>
      <c r="B31" s="8"/>
      <c r="C31" s="8"/>
      <c r="D31" s="8"/>
      <c r="E31" s="8"/>
      <c r="F31" s="8"/>
      <c r="G31" s="3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.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.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.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.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.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.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.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.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.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.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.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.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.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.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.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.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.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.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.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.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.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.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.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.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.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.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.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.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.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.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.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.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.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.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.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.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.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.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.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.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.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.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.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.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.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.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.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.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.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.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.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.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.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.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.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.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.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.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.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.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.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.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.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.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.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.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.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.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.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.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.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.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.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.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.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.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.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.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.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.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.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.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.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.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.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.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.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.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.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.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.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.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.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.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.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.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.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.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.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.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.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.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.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.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.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.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.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.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.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.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.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.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.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.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.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.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.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.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.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.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.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.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.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.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.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.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.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.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.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.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.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.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.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.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.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.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.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.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.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.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.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.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.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.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.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.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.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.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.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.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.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.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.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.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.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.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.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.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.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.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.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.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.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.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.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.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.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.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.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.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.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.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.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.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.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.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.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.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.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.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.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.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.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.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.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.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.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.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.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.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.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.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.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.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.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.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.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.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.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.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.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.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.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.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.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.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.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.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.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.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.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.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.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.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.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.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.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.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.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.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.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.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.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.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.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.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.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.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.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.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.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.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.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.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.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.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.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.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.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.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.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.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.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.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.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.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.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.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.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.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.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.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.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.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.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.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.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.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.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.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.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.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.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.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.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.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.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.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.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.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.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.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.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.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.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.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.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.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.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.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.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.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.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.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.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.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.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.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.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.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.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.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.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.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.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.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.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.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.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.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.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.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.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.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.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.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.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.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.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.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.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.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.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.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.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.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.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.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.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.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.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.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.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.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.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.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.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.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.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.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.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.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.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.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.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.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.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.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.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.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.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.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.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.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.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.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.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.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.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.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.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.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.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.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.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.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.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.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.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.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.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.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.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.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.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.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.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.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.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.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.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.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.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.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.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.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.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.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.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.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.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.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.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.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.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.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.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.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.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.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.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.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.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.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.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.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.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.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.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.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.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.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.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.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.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.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.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.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.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.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.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.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.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.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.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.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.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.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.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.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.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.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.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.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.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.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.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.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.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.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.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.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.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.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.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.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.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.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.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.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.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.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.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.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.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.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.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.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.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.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.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.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.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.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.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.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.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.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.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.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.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.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.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.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.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.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.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.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.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.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.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.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.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.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.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.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.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.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.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.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.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.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.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.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.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.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.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.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.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.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.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.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.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.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.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.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.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.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.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.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.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.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.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.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.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.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.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.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.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.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.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.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.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.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.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.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.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.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.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.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.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.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.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.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.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.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.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.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.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.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.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.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.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.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.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.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.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.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.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.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.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.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.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.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.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.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.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.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.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.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.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.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.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.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.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.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.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.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.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.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.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.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.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.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.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.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.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.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.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.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.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.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.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.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.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.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.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.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.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.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.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.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.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.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.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.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.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.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.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.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.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.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.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.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.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.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.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.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.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.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.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.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.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.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.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.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.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.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.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.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.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.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.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.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.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.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.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.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.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.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.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.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.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.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.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.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.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.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.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.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.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.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.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.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.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.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.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.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.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.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.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.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.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.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.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.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.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.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.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.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.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.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.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.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.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.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.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.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.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.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.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.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.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.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.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.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.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.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.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.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.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.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.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.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.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.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.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.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.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.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.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.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.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.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.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.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.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.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.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.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.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.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.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.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.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.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.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.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.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.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.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.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.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.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.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.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.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.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.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.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.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.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.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.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.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.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.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.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.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.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.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.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.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.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.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.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.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.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.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.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.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.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.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.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.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.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.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.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.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.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.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.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.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.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.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.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.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.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.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.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.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.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.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.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.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.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.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.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.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.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.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.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.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.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.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.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.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.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.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.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.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.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.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.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.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.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.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.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.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.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.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.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.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.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.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.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.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.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.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.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.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.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.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.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.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.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.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.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.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.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.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.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.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.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.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.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.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.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.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.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.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.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.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.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B7:G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(Information)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GIll</dc:creator>
  <cp:lastModifiedBy>Ferdinand</cp:lastModifiedBy>
  <dcterms:created xsi:type="dcterms:W3CDTF">2020-11-24T19:45:39Z</dcterms:created>
  <dcterms:modified xsi:type="dcterms:W3CDTF">2022-08-15T18:37:27Z</dcterms:modified>
</cp:coreProperties>
</file>