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yu2\OneDrive - inalfa.com\Desktop\"/>
    </mc:Choice>
  </mc:AlternateContent>
  <xr:revisionPtr revIDLastSave="0" documentId="8_{92774382-4936-4069-B6E8-D11FB6A27A1B}" xr6:coauthVersionLast="47" xr6:coauthVersionMax="47" xr10:uidLastSave="{00000000-0000-0000-0000-000000000000}"/>
  <bookViews>
    <workbookView xWindow="-108" yWindow="-108" windowWidth="23256" windowHeight="12576" xr2:uid="{1E3D8054-7DD4-438E-BA07-5797883DF312}"/>
  </bookViews>
  <sheets>
    <sheet name="FBL" sheetId="1" r:id="rId1"/>
  </sheets>
  <externalReferences>
    <externalReference r:id="rId2"/>
    <externalReference r:id="rId3"/>
  </externalReferences>
  <definedNames>
    <definedName name="Time">[1]V!$A$5:$A$8</definedName>
    <definedName name="tm">[2]V!$C$4:$C$7</definedName>
    <definedName name="When">[1]V!$C$5:$C$16</definedName>
    <definedName name="Who">[1]V!$B$5:$B$22</definedName>
    <definedName name="wie">[2]V!$I$4:$I$20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59" i="1" l="1"/>
  <c r="Z159" i="1"/>
  <c r="Y159" i="1"/>
  <c r="X159" i="1"/>
  <c r="W159" i="1"/>
  <c r="V159" i="1"/>
  <c r="U159" i="1"/>
  <c r="T159" i="1"/>
  <c r="S159" i="1"/>
  <c r="R159" i="1"/>
  <c r="Q159" i="1"/>
  <c r="N30" i="1"/>
  <c r="N29" i="1"/>
</calcChain>
</file>

<file path=xl/sharedStrings.xml><?xml version="1.0" encoding="utf-8"?>
<sst xmlns="http://schemas.openxmlformats.org/spreadsheetml/2006/main" count="66" uniqueCount="66">
  <si>
    <t>汽车 ECU FlashBootLoader 常见刷写流程</t>
  </si>
  <si>
    <t>TX</t>
    <phoneticPr fontId="2" type="noConversion"/>
  </si>
  <si>
    <t>00 0b 34 00 44 70 10 00 00 00 00 08 00 cc cc cc</t>
    <phoneticPr fontId="2" type="noConversion"/>
  </si>
  <si>
    <r>
      <rPr>
        <b/>
        <sz val="11"/>
        <color theme="1"/>
        <rFont val="等线"/>
        <scheme val="minor"/>
      </rPr>
      <t>#1 34:</t>
    </r>
    <r>
      <rPr>
        <sz val="11"/>
        <color theme="1"/>
        <rFont val="等线"/>
        <family val="2"/>
        <scheme val="minor"/>
      </rPr>
      <t xml:space="preserve"> RequestDownload Request Service ID
</t>
    </r>
    <r>
      <rPr>
        <b/>
        <sz val="11"/>
        <color theme="1"/>
        <rFont val="等线"/>
        <scheme val="minor"/>
      </rPr>
      <t>#2 00:</t>
    </r>
    <r>
      <rPr>
        <sz val="11"/>
        <color theme="1"/>
        <rFont val="等线"/>
        <family val="2"/>
        <scheme val="minor"/>
      </rPr>
      <t xml:space="preserve">dataFormatldentifier/数据格式标识符，7~4位定议了压缩方法，3~0位定义了加密方法
</t>
    </r>
    <r>
      <rPr>
        <b/>
        <sz val="11"/>
        <color theme="1"/>
        <rFont val="等线"/>
        <scheme val="minor"/>
      </rPr>
      <t>#3 44：</t>
    </r>
    <r>
      <rPr>
        <sz val="11"/>
        <color theme="1"/>
        <rFont val="等线"/>
        <scheme val="minor"/>
      </rPr>
      <t xml:space="preserve">(0100 0100)7-4表示memoryAddress的字字数，3-0表示memorySize的字节数
</t>
    </r>
    <r>
      <rPr>
        <b/>
        <sz val="11"/>
        <color theme="1"/>
        <rFont val="等线"/>
        <scheme val="minor"/>
      </rPr>
      <t>#4 70:</t>
    </r>
    <r>
      <rPr>
        <sz val="11"/>
        <color theme="1"/>
        <rFont val="等线"/>
        <scheme val="minor"/>
      </rPr>
      <t>（0111 0000)7-4位表示该数据即将要烧录到的内存起始地址</t>
    </r>
    <phoneticPr fontId="2" type="noConversion"/>
  </si>
  <si>
    <t>bootloader是指基于UDS诊断的车载控制器mcu程序刷新。</t>
  </si>
  <si>
    <t>RX</t>
    <phoneticPr fontId="2" type="noConversion"/>
  </si>
  <si>
    <t>06 74 40 00 00 04 02 aa</t>
  </si>
  <si>
    <t>成品车上要进行ECU的软件刷新，可以通过即Bootloader刷写和OTA升级。通过OBD接口进行Bootloader刷新的方式是目前的主流方式。</t>
  </si>
  <si>
    <t>14 02 36 01 00 00 00 01 d8 01 10 70 18 01 10 70 6f f4 04 00 0d 00 00 03 00 90 ff ff 0d 00 c0 04 4d c0 e2 2f 0d 00 40 03 3c 01 00 90 20 08 91 40 80 ff 48 df 16 10 74 af 54 af 6e 02 82 12 3c 01</t>
    <phoneticPr fontId="2" type="noConversion"/>
  </si>
  <si>
    <t>Bootloader分为Primary Bootloader跟Secondary Bootloader。</t>
  </si>
  <si>
    <t>21 00 90 ff ff 20 08 82 02 91 40 80 ff 48 df 16 08 74 af 54 af 6e 02 82 12 3c 01 00 90 37 04 68 0c da af 7e 03 da 01 3c 02 da 00 6e 03 82 22 3c 03 3b 80 00 20 3c 01 00 90 20 08 82 02 91 40 80</t>
    <phoneticPr fontId="2" type="noConversion"/>
  </si>
  <si>
    <t>Primary Bootloader由ECU供应商预先编辑到非易失性存储器中，包含PBL的区域必须防止擦除，避免由于意外擦除PBL。</t>
  </si>
  <si>
    <t>Secondary Bootloader存储在易失性存储器中。</t>
  </si>
  <si>
    <t>Bootloader的主要流程如下：</t>
  </si>
  <si>
    <t>Part1:</t>
  </si>
  <si>
    <t>1、通过22服务读取供应商ECU硬件版本号、引导程序软件识别号、零件BOM号</t>
  </si>
  <si>
    <t>2、通过10 03切换到扩展会话模式，并且获取 P2CAN_Server_max,P2*CAN_Server_max，时间参数。分别代表ECU对诊断仪请求回复的最大时间限值，和收到增强响应时间后的最大响应时间限值。</t>
  </si>
  <si>
    <t>比如发送10 03后收到50 03 00 32 00 C8。</t>
  </si>
  <si>
    <t>那么P2CAN_Server_max就等于0x32划算为10进制后为50ms</t>
  </si>
  <si>
    <t>P2*CAN_Server_max就等于0xC8划算为10进制后200x10=2000ms，注意这里有个10倍的关系。</t>
  </si>
  <si>
    <t>3、通过85服务关闭DTC存储，因为切换到10 02会话后会停止发送应用报文，避免其他ECU记录节点丢失DTC故障。</t>
  </si>
  <si>
    <t>4、通过28服务Disable应用报文收发。</t>
  </si>
  <si>
    <t>Part2：</t>
  </si>
  <si>
    <t>1、通过10 02切换到ProgrammingSession。</t>
  </si>
  <si>
    <t>2、通过27服务进行安全解锁。</t>
  </si>
  <si>
    <t>3、通过2E服务写入诊断仪序列号及ECU软件刷新日期。</t>
  </si>
  <si>
    <t>Part3：</t>
  </si>
  <si>
    <t>1、通过34、36、37服务下载Secondary Bootloader，即FlashDriver文件。</t>
  </si>
  <si>
    <t>2、通过31服务检查SBL程序的数据一致性和完整性。</t>
  </si>
  <si>
    <t>Bootloader会计算所有下载数据的校验和，此校验和将于31服务发送的Data进行比较。如果相同则认为数据可用。</t>
  </si>
  <si>
    <t>3、通过31服务请求目标ECU清除部分内存。</t>
  </si>
  <si>
    <t>4、通过34、36、37服务下载APP程序，即最终的mcu程序。</t>
  </si>
  <si>
    <t>5、通过31服务检查APP程序的数据一致性和完整性。</t>
  </si>
  <si>
    <t>6、通过31服务请求目标ECU运行一个例程，检查所有下载的软件部分的依赖关系。</t>
  </si>
  <si>
    <t>Part4:</t>
  </si>
  <si>
    <t>1、通过11 01 重启。</t>
  </si>
  <si>
    <t>2、等待2S。</t>
  </si>
  <si>
    <t>3、通过10 03切换到扩展会话。</t>
  </si>
  <si>
    <t>4、通过28服务Enable应用报文发送接收。</t>
  </si>
  <si>
    <t>5、通过85服务Enable DTC记录。</t>
  </si>
  <si>
    <t>6、通过10 01切换到默认会话。</t>
  </si>
  <si>
    <t>7、通过14 FF FF FF 清除DTC。</t>
  </si>
  <si>
    <t>至此，已经通过Bootloader完整的刷新了一遍ECU软件。</t>
  </si>
  <si>
    <t>S19文件介绍</t>
    <phoneticPr fontId="2" type="noConversion"/>
  </si>
  <si>
    <t>https://blog.csdn.net/qq_42184299/article/details/129479418</t>
    <phoneticPr fontId="2" type="noConversion"/>
  </si>
  <si>
    <t>一、S19文件解析：</t>
  </si>
  <si>
    <r>
      <t>S19文件格式与</t>
    </r>
    <r>
      <rPr>
        <u/>
        <sz val="11"/>
        <color theme="10"/>
        <rFont val="等线"/>
        <scheme val="minor"/>
      </rPr>
      <t>mot文件只是命名方式不同，看数据格式的话，其实是同一种文件，这里以S19文件为例。</t>
    </r>
  </si>
  <si>
    <t>S19文件每一行数据全部由记录类型和十六进制数字组成，包含类型、长度、地址、数据和校验和五个部分</t>
  </si>
  <si>
    <t>0B</t>
    <phoneticPr fontId="2" type="noConversion"/>
  </si>
  <si>
    <t>A4</t>
    <phoneticPr fontId="2" type="noConversion"/>
  </si>
  <si>
    <t>34:下载请求</t>
    <phoneticPr fontId="2" type="noConversion"/>
  </si>
  <si>
    <t>00:没有采用加密和压缩方法</t>
    <phoneticPr fontId="2" type="noConversion"/>
  </si>
  <si>
    <t>44：数据存放的地址长度4，数据长茺4</t>
    <phoneticPr fontId="2" type="noConversion"/>
  </si>
  <si>
    <t>01A40400:数据要存放的地址</t>
    <phoneticPr fontId="2" type="noConversion"/>
  </si>
  <si>
    <t>数据DEC转HEX</t>
    <phoneticPr fontId="2" type="noConversion"/>
  </si>
  <si>
    <t>CheckSUM</t>
    <phoneticPr fontId="2" type="noConversion"/>
  </si>
  <si>
    <t>DEC</t>
    <phoneticPr fontId="2" type="noConversion"/>
  </si>
  <si>
    <t>S3258002000091E002F8D9FFB452DC0F0090000000000000000000000000000000000000000094</t>
    <phoneticPr fontId="2" type="noConversion"/>
  </si>
  <si>
    <t>HEX</t>
    <phoneticPr fontId="2" type="noConversion"/>
  </si>
  <si>
    <t>类型</t>
    <phoneticPr fontId="2" type="noConversion"/>
  </si>
  <si>
    <t>长度(0x)</t>
    <phoneticPr fontId="2" type="noConversion"/>
  </si>
  <si>
    <t>地址(0x)</t>
    <phoneticPr fontId="2" type="noConversion"/>
  </si>
  <si>
    <t>数据(0x) 32长度</t>
    <phoneticPr fontId="2" type="noConversion"/>
  </si>
  <si>
    <t>校验和(0x)</t>
    <phoneticPr fontId="2" type="noConversion"/>
  </si>
  <si>
    <t>S3</t>
    <phoneticPr fontId="2" type="noConversion"/>
  </si>
  <si>
    <t>91E002F8D9FFB452DC0F00900000000000000000000000000000000000000000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</si>
</sst>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b/>
      <sz val="15"/>
      <color rgb="FF333333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scheme val="minor"/>
    </font>
    <font>
      <b/>
      <sz val="11"/>
      <color theme="1"/>
      <name val="等线"/>
      <scheme val="minor"/>
    </font>
    <font>
      <sz val="11"/>
      <color rgb="FF333333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u/>
      <sz val="11"/>
      <color theme="10"/>
      <name val="等线"/>
      <family val="2"/>
      <scheme val="minor"/>
    </font>
    <font>
      <sz val="13"/>
      <color rgb="FF4F4F4F"/>
      <name val="Microsoft YaHei"/>
      <family val="2"/>
      <charset val="134"/>
    </font>
    <font>
      <u/>
      <sz val="11"/>
      <color theme="10"/>
      <name val="等线"/>
      <scheme val="minor"/>
    </font>
    <font>
      <sz val="10"/>
      <color rgb="FF4D4D4D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1" applyAlignment="1"/>
    <xf numFmtId="0" fontId="9" fillId="0" borderId="0" xfId="0" applyFont="1" applyAlignment="1">
      <alignment vertical="center"/>
    </xf>
    <xf numFmtId="0" fontId="8" fillId="0" borderId="0" xfId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48</xdr:row>
      <xdr:rowOff>10705</xdr:rowOff>
    </xdr:from>
    <xdr:to>
      <xdr:col>12</xdr:col>
      <xdr:colOff>554244</xdr:colOff>
      <xdr:row>62</xdr:row>
      <xdr:rowOff>72901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66651E-A124-4114-96B4-0B754B3B7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162325"/>
          <a:ext cx="9617690" cy="25158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145676</xdr:rowOff>
    </xdr:from>
    <xdr:to>
      <xdr:col>12</xdr:col>
      <xdr:colOff>352918</xdr:colOff>
      <xdr:row>118</xdr:row>
      <xdr:rowOff>38492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4F3A09-5825-41B6-840A-E382C325F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503536"/>
          <a:ext cx="9416364" cy="79547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12</xdr:col>
      <xdr:colOff>465329</xdr:colOff>
      <xdr:row>70</xdr:row>
      <xdr:rowOff>74087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7E6B65-8CED-4C23-B017-7B6B25A46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131040"/>
          <a:ext cx="9528775" cy="9503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12</xdr:col>
      <xdr:colOff>394835</xdr:colOff>
      <xdr:row>155</xdr:row>
      <xdr:rowOff>143269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1995DE-C025-4D2A-A2F4-7E06B7E48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770340"/>
          <a:ext cx="9458281" cy="6277369"/>
        </a:xfrm>
        <a:prstGeom prst="rect">
          <a:avLst/>
        </a:prstGeom>
      </xdr:spPr>
    </xdr:pic>
    <xdr:clientData/>
  </xdr:twoCellAnchor>
  <xdr:twoCellAnchor editAs="oneCell">
    <xdr:from>
      <xdr:col>21</xdr:col>
      <xdr:colOff>242047</xdr:colOff>
      <xdr:row>0</xdr:row>
      <xdr:rowOff>0</xdr:rowOff>
    </xdr:from>
    <xdr:to>
      <xdr:col>36</xdr:col>
      <xdr:colOff>84413</xdr:colOff>
      <xdr:row>31</xdr:row>
      <xdr:rowOff>66454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8CAB75-0770-4E9D-A79A-5D03447AD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22667" y="0"/>
          <a:ext cx="8341932" cy="616245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37</xdr:row>
      <xdr:rowOff>0</xdr:rowOff>
    </xdr:from>
    <xdr:to>
      <xdr:col>36</xdr:col>
      <xdr:colOff>244104</xdr:colOff>
      <xdr:row>68</xdr:row>
      <xdr:rowOff>143120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25D9086-D564-4E2C-B9D4-FF8B37D22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07340" y="7147560"/>
          <a:ext cx="8393150" cy="56523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s\H%20disk\Action%20list%20template%20Edwin%20van%20Boxt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s\dfs\home$\logtfr\My%20Documents\Action%20list%20mechanisms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"/>
      <sheetName val="wk 10xx"/>
      <sheetName val="Sheet2"/>
      <sheetName val="Tables"/>
      <sheetName val="support workstream"/>
      <sheetName val="wk_10xx1"/>
      <sheetName val="wk_10xx"/>
      <sheetName val="wk_10xx2"/>
      <sheetName val="Selection lists(1)"/>
      <sheetName val="Status"/>
      <sheetName val="Data"/>
      <sheetName val="m-control"/>
      <sheetName val="Lists"/>
      <sheetName val="Tables_ProgramData"/>
      <sheetName val="P&amp;L"/>
      <sheetName val="PL"/>
      <sheetName val="Lookups"/>
    </sheetNames>
    <sheetDataSet>
      <sheetData sheetId="0">
        <row r="1">
          <cell r="C1" t="str">
            <v>Q 102</v>
          </cell>
        </row>
        <row r="5">
          <cell r="A5">
            <v>1</v>
          </cell>
          <cell r="B5" t="str">
            <v>JS</v>
          </cell>
          <cell r="C5" t="str">
            <v>wk 1026</v>
          </cell>
        </row>
        <row r="6">
          <cell r="A6">
            <v>2</v>
          </cell>
          <cell r="B6" t="str">
            <v xml:space="preserve">PMa </v>
          </cell>
          <cell r="C6" t="str">
            <v>wk 1027</v>
          </cell>
        </row>
        <row r="7">
          <cell r="A7">
            <v>3</v>
          </cell>
          <cell r="B7" t="str">
            <v>JG</v>
          </cell>
          <cell r="C7" t="str">
            <v>wk 1028</v>
          </cell>
        </row>
        <row r="8">
          <cell r="A8">
            <v>4</v>
          </cell>
          <cell r="B8" t="str">
            <v>PMu</v>
          </cell>
          <cell r="C8" t="str">
            <v>wk 1029</v>
          </cell>
        </row>
        <row r="9">
          <cell r="B9" t="str">
            <v>SdB</v>
          </cell>
          <cell r="C9" t="str">
            <v>wk 1030</v>
          </cell>
        </row>
        <row r="10">
          <cell r="B10" t="str">
            <v>FL</v>
          </cell>
          <cell r="C10" t="str">
            <v>wk 1031</v>
          </cell>
        </row>
        <row r="11">
          <cell r="B11" t="str">
            <v>RGe</v>
          </cell>
          <cell r="C11" t="str">
            <v>Q 102</v>
          </cell>
        </row>
        <row r="12">
          <cell r="B12" t="str">
            <v>MN</v>
          </cell>
          <cell r="C12" t="str">
            <v>Q 103</v>
          </cell>
        </row>
        <row r="13">
          <cell r="B13" t="str">
            <v>EBo</v>
          </cell>
          <cell r="C13" t="str">
            <v>Q 104</v>
          </cell>
        </row>
        <row r="14">
          <cell r="B14" t="str">
            <v>SV</v>
          </cell>
          <cell r="C14" t="str">
            <v>Q 111</v>
          </cell>
        </row>
        <row r="15">
          <cell r="B15" t="str">
            <v>TL</v>
          </cell>
          <cell r="C15" t="str">
            <v>Done</v>
          </cell>
        </row>
        <row r="16">
          <cell r="B16" t="str">
            <v>NF</v>
          </cell>
        </row>
        <row r="17">
          <cell r="B17" t="str">
            <v>Student</v>
          </cell>
        </row>
        <row r="22">
          <cell r="B22" t="str">
            <v>END</v>
          </cell>
        </row>
      </sheetData>
      <sheetData sheetId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"/>
      <sheetName val="wk 901"/>
      <sheetName val="wk 906"/>
      <sheetName val="wk 907"/>
      <sheetName val="wk 910"/>
      <sheetName val="wk 911"/>
      <sheetName val="wk 913"/>
      <sheetName val="wk 919"/>
      <sheetName val="wk 931"/>
      <sheetName val="wk 934"/>
      <sheetName val="wk 936"/>
      <sheetName val="wk 940"/>
      <sheetName val="wk 942"/>
      <sheetName val="wk 943"/>
      <sheetName val="wk 945"/>
      <sheetName val="wk 946"/>
      <sheetName val="wk 1002"/>
      <sheetName val="wk 1003"/>
      <sheetName val="wk 1004"/>
      <sheetName val="wk 1011"/>
      <sheetName val="wk 1013"/>
      <sheetName val="wk 1014"/>
      <sheetName val="wk 1015"/>
      <sheetName val="wk_9011"/>
      <sheetName val="wk_9061"/>
      <sheetName val="wk_9071"/>
      <sheetName val="wk_9101"/>
      <sheetName val="wk_9111"/>
      <sheetName val="wk_9131"/>
      <sheetName val="wk_9191"/>
      <sheetName val="wk_9311"/>
      <sheetName val="wk_9341"/>
      <sheetName val="wk_9361"/>
      <sheetName val="wk_9401"/>
      <sheetName val="wk_9421"/>
      <sheetName val="wk_9431"/>
      <sheetName val="wk_9451"/>
      <sheetName val="wk_9461"/>
      <sheetName val="wk_10021"/>
      <sheetName val="wk_10031"/>
      <sheetName val="wk_10041"/>
      <sheetName val="wk_10111"/>
      <sheetName val="wk_10131"/>
      <sheetName val="wk_10141"/>
      <sheetName val="wk_10151"/>
      <sheetName val="wk_901"/>
      <sheetName val="wk_906"/>
      <sheetName val="wk_907"/>
      <sheetName val="wk_910"/>
      <sheetName val="wk_911"/>
      <sheetName val="wk_913"/>
      <sheetName val="wk_919"/>
      <sheetName val="wk_931"/>
      <sheetName val="wk_934"/>
      <sheetName val="wk_936"/>
      <sheetName val="wk_940"/>
      <sheetName val="wk_942"/>
      <sheetName val="wk_943"/>
      <sheetName val="wk_945"/>
      <sheetName val="wk_946"/>
      <sheetName val="wk_1002"/>
      <sheetName val="wk_1003"/>
      <sheetName val="wk_1004"/>
      <sheetName val="wk_1011"/>
      <sheetName val="wk_1013"/>
      <sheetName val="wk_1014"/>
      <sheetName val="wk_1015"/>
      <sheetName val="wk_9012"/>
      <sheetName val="wk_9062"/>
      <sheetName val="wk_9072"/>
      <sheetName val="wk_9102"/>
      <sheetName val="wk_9112"/>
      <sheetName val="wk_9132"/>
      <sheetName val="wk_9192"/>
      <sheetName val="wk_9312"/>
      <sheetName val="wk_9342"/>
      <sheetName val="wk_9362"/>
      <sheetName val="wk_9402"/>
      <sheetName val="wk_9422"/>
      <sheetName val="wk_9432"/>
      <sheetName val="wk_9452"/>
      <sheetName val="wk_9462"/>
      <sheetName val="wk_10022"/>
      <sheetName val="wk_10032"/>
      <sheetName val="wk_10042"/>
      <sheetName val="wk_10112"/>
      <sheetName val="wk_10132"/>
      <sheetName val="wk_10142"/>
      <sheetName val="wk_10152"/>
    </sheetNames>
    <sheetDataSet>
      <sheetData sheetId="0">
        <row r="4">
          <cell r="C4">
            <v>1</v>
          </cell>
          <cell r="I4" t="str">
            <v>Flo</v>
          </cell>
        </row>
        <row r="5">
          <cell r="C5">
            <v>2</v>
          </cell>
          <cell r="I5" t="str">
            <v>Team</v>
          </cell>
        </row>
        <row r="6">
          <cell r="C6">
            <v>3</v>
          </cell>
          <cell r="I6" t="str">
            <v>BMW</v>
          </cell>
        </row>
        <row r="7">
          <cell r="C7">
            <v>4</v>
          </cell>
          <cell r="I7" t="str">
            <v>DC</v>
          </cell>
        </row>
        <row r="8">
          <cell r="I8" t="str">
            <v>MW</v>
          </cell>
        </row>
        <row r="9">
          <cell r="I9" t="str">
            <v>DvR</v>
          </cell>
        </row>
        <row r="10">
          <cell r="I10" t="str">
            <v>ARu</v>
          </cell>
        </row>
        <row r="11">
          <cell r="I11" t="str">
            <v>AvdW</v>
          </cell>
        </row>
        <row r="12">
          <cell r="I12" t="str">
            <v>HSc</v>
          </cell>
        </row>
        <row r="13">
          <cell r="I13" t="str">
            <v>Lpe</v>
          </cell>
        </row>
        <row r="14">
          <cell r="I14" t="str">
            <v>Grace</v>
          </cell>
        </row>
        <row r="15">
          <cell r="I15" t="str">
            <v>Shin</v>
          </cell>
        </row>
        <row r="16">
          <cell r="I16" t="str">
            <v>Student</v>
          </cell>
        </row>
        <row r="17">
          <cell r="I17" t="str">
            <v>RGe</v>
          </cell>
        </row>
        <row r="18">
          <cell r="I18" t="str">
            <v>Pollmann</v>
          </cell>
        </row>
        <row r="19">
          <cell r="I19" t="str">
            <v>Wahl</v>
          </cell>
        </row>
        <row r="20">
          <cell r="I20" t="str">
            <v>Meflex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so.csdn.net/so/search?q=mot&amp;spm=1001.2101.3001.7020" TargetMode="External"/><Relationship Id="rId1" Type="http://schemas.openxmlformats.org/officeDocument/2006/relationships/hyperlink" Target="https://blog.csdn.net/qq_42184299/article/details/1294794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8F8D-1232-4D34-B9D1-EEF1A8CA66C3}">
  <dimension ref="A1:AW161"/>
  <sheetViews>
    <sheetView tabSelected="1" topLeftCell="A118" zoomScale="70" zoomScaleNormal="70" workbookViewId="0">
      <selection activeCell="B23" sqref="B23"/>
    </sheetView>
  </sheetViews>
  <sheetFormatPr defaultColWidth="8.8984375" defaultRowHeight="13.8" x14ac:dyDescent="0.25"/>
  <cols>
    <col min="1" max="1" width="10.19921875" customWidth="1"/>
    <col min="3" max="3" width="9.69921875" bestFit="1" customWidth="1"/>
    <col min="14" max="14" width="13.09765625" customWidth="1"/>
    <col min="17" max="17" width="3.296875" bestFit="1" customWidth="1"/>
    <col min="18" max="18" width="4.19921875" bestFit="1" customWidth="1"/>
    <col min="19" max="19" width="3.296875" bestFit="1" customWidth="1"/>
    <col min="20" max="20" width="2.296875" bestFit="1" customWidth="1"/>
    <col min="21" max="22" width="3.296875" bestFit="1" customWidth="1"/>
    <col min="23" max="23" width="2.296875" bestFit="1" customWidth="1"/>
    <col min="24" max="24" width="3.296875" bestFit="1" customWidth="1"/>
    <col min="25" max="25" width="2.296875" bestFit="1" customWidth="1"/>
    <col min="26" max="26" width="3.296875" bestFit="1" customWidth="1"/>
    <col min="27" max="27" width="8.8984375" customWidth="1"/>
    <col min="40" max="46" width="3.59765625" style="2" customWidth="1"/>
    <col min="47" max="47" width="3.69921875" style="2" customWidth="1"/>
    <col min="48" max="48" width="3.59765625" customWidth="1"/>
    <col min="49" max="49" width="78.09765625" customWidth="1"/>
  </cols>
  <sheetData>
    <row r="1" spans="1:49" ht="19.2" x14ac:dyDescent="0.25">
      <c r="A1" s="1" t="s">
        <v>0</v>
      </c>
      <c r="AU1" s="2" t="s">
        <v>1</v>
      </c>
      <c r="AV1">
        <v>1</v>
      </c>
      <c r="AW1" t="s">
        <v>2</v>
      </c>
    </row>
    <row r="2" spans="1:49" ht="55.2" x14ac:dyDescent="0.25">
      <c r="A2" s="1"/>
      <c r="AW2" s="3" t="s">
        <v>3</v>
      </c>
    </row>
    <row r="3" spans="1:49" x14ac:dyDescent="0.25">
      <c r="A3" s="4" t="s">
        <v>4</v>
      </c>
      <c r="AU3" s="2" t="s">
        <v>5</v>
      </c>
      <c r="AV3">
        <v>2</v>
      </c>
      <c r="AW3" t="s">
        <v>6</v>
      </c>
    </row>
    <row r="4" spans="1:49" x14ac:dyDescent="0.25">
      <c r="A4" s="4" t="s">
        <v>7</v>
      </c>
      <c r="AV4">
        <v>3</v>
      </c>
      <c r="AW4" t="s">
        <v>8</v>
      </c>
    </row>
    <row r="5" spans="1:49" x14ac:dyDescent="0.25">
      <c r="A5" s="4" t="s">
        <v>9</v>
      </c>
      <c r="AV5">
        <v>4</v>
      </c>
      <c r="AW5" t="s">
        <v>10</v>
      </c>
    </row>
    <row r="6" spans="1:49" x14ac:dyDescent="0.25">
      <c r="A6" s="4" t="s">
        <v>11</v>
      </c>
      <c r="AV6">
        <v>5</v>
      </c>
      <c r="AW6" s="5">
        <v>22</v>
      </c>
    </row>
    <row r="7" spans="1:49" x14ac:dyDescent="0.25">
      <c r="A7" s="4" t="s">
        <v>12</v>
      </c>
      <c r="AV7">
        <v>6</v>
      </c>
      <c r="AW7" s="5">
        <v>23</v>
      </c>
    </row>
    <row r="8" spans="1:49" x14ac:dyDescent="0.25">
      <c r="A8" s="4" t="s">
        <v>13</v>
      </c>
      <c r="AW8" s="5"/>
    </row>
    <row r="9" spans="1:49" ht="19.2" x14ac:dyDescent="0.25">
      <c r="A9" s="1"/>
      <c r="AW9" s="5"/>
    </row>
    <row r="10" spans="1:49" x14ac:dyDescent="0.25">
      <c r="A10" s="6" t="s">
        <v>14</v>
      </c>
      <c r="AW10" s="5"/>
    </row>
    <row r="11" spans="1:49" x14ac:dyDescent="0.25">
      <c r="A11" s="7" t="s">
        <v>15</v>
      </c>
      <c r="AW11" s="5"/>
    </row>
    <row r="12" spans="1:49" x14ac:dyDescent="0.25">
      <c r="A12" s="7" t="s">
        <v>16</v>
      </c>
      <c r="AW12" s="5"/>
    </row>
    <row r="13" spans="1:49" x14ac:dyDescent="0.25">
      <c r="A13" s="7" t="s">
        <v>17</v>
      </c>
      <c r="AW13" s="5"/>
    </row>
    <row r="14" spans="1:49" x14ac:dyDescent="0.25">
      <c r="A14" s="7" t="s">
        <v>18</v>
      </c>
      <c r="AW14" s="5"/>
    </row>
    <row r="15" spans="1:49" x14ac:dyDescent="0.25">
      <c r="A15" s="7" t="s">
        <v>19</v>
      </c>
    </row>
    <row r="16" spans="1:49" x14ac:dyDescent="0.25">
      <c r="A16" s="7" t="s">
        <v>20</v>
      </c>
    </row>
    <row r="17" spans="1:40" x14ac:dyDescent="0.25">
      <c r="A17" s="7" t="s">
        <v>21</v>
      </c>
    </row>
    <row r="18" spans="1:40" x14ac:dyDescent="0.25">
      <c r="A18" s="6" t="s">
        <v>22</v>
      </c>
    </row>
    <row r="19" spans="1:40" x14ac:dyDescent="0.25">
      <c r="A19" s="7" t="s">
        <v>23</v>
      </c>
    </row>
    <row r="20" spans="1:40" x14ac:dyDescent="0.25">
      <c r="A20" s="7" t="s">
        <v>24</v>
      </c>
    </row>
    <row r="21" spans="1:40" x14ac:dyDescent="0.25">
      <c r="A21" s="7" t="s">
        <v>25</v>
      </c>
    </row>
    <row r="22" spans="1:40" x14ac:dyDescent="0.25">
      <c r="A22" s="6" t="s">
        <v>26</v>
      </c>
    </row>
    <row r="23" spans="1:40" x14ac:dyDescent="0.25">
      <c r="A23" s="7" t="s">
        <v>27</v>
      </c>
      <c r="AN23" s="2">
        <v>44</v>
      </c>
    </row>
    <row r="24" spans="1:40" x14ac:dyDescent="0.25">
      <c r="A24" s="7" t="s">
        <v>28</v>
      </c>
    </row>
    <row r="25" spans="1:40" x14ac:dyDescent="0.25">
      <c r="A25" s="7" t="s">
        <v>29</v>
      </c>
    </row>
    <row r="26" spans="1:40" x14ac:dyDescent="0.25">
      <c r="A26" s="7" t="s">
        <v>30</v>
      </c>
    </row>
    <row r="27" spans="1:40" x14ac:dyDescent="0.25">
      <c r="A27" s="7" t="s">
        <v>31</v>
      </c>
      <c r="N27">
        <v>100</v>
      </c>
      <c r="O27">
        <v>0.2</v>
      </c>
    </row>
    <row r="28" spans="1:40" x14ac:dyDescent="0.25">
      <c r="A28" s="7" t="s">
        <v>32</v>
      </c>
      <c r="N28">
        <v>20</v>
      </c>
    </row>
    <row r="29" spans="1:40" x14ac:dyDescent="0.25">
      <c r="A29" s="7" t="s">
        <v>33</v>
      </c>
      <c r="N29">
        <f>N28/N27</f>
        <v>0.2</v>
      </c>
    </row>
    <row r="30" spans="1:40" x14ac:dyDescent="0.25">
      <c r="A30" s="6" t="s">
        <v>34</v>
      </c>
      <c r="N30">
        <f>N29*O27</f>
        <v>4.0000000000000008E-2</v>
      </c>
    </row>
    <row r="31" spans="1:40" x14ac:dyDescent="0.25">
      <c r="A31" s="7" t="s">
        <v>35</v>
      </c>
    </row>
    <row r="32" spans="1:40" x14ac:dyDescent="0.25">
      <c r="A32" s="7" t="s">
        <v>36</v>
      </c>
    </row>
    <row r="33" spans="1:3" x14ac:dyDescent="0.25">
      <c r="A33" s="7" t="s">
        <v>37</v>
      </c>
    </row>
    <row r="34" spans="1:3" x14ac:dyDescent="0.25">
      <c r="A34" s="7" t="s">
        <v>38</v>
      </c>
    </row>
    <row r="35" spans="1:3" x14ac:dyDescent="0.25">
      <c r="A35" s="7" t="s">
        <v>39</v>
      </c>
    </row>
    <row r="36" spans="1:3" x14ac:dyDescent="0.25">
      <c r="A36" s="7" t="s">
        <v>40</v>
      </c>
    </row>
    <row r="37" spans="1:3" x14ac:dyDescent="0.25">
      <c r="A37" s="7" t="s">
        <v>41</v>
      </c>
    </row>
    <row r="38" spans="1:3" x14ac:dyDescent="0.25">
      <c r="A38" s="7" t="s">
        <v>42</v>
      </c>
    </row>
    <row r="42" spans="1:3" x14ac:dyDescent="0.25">
      <c r="A42" t="s">
        <v>43</v>
      </c>
      <c r="C42" s="8" t="s">
        <v>44</v>
      </c>
    </row>
    <row r="45" spans="1:3" ht="19.8" x14ac:dyDescent="0.25">
      <c r="A45" s="9" t="s">
        <v>45</v>
      </c>
    </row>
    <row r="46" spans="1:3" x14ac:dyDescent="0.25">
      <c r="A46" s="10" t="s">
        <v>46</v>
      </c>
    </row>
    <row r="47" spans="1:3" x14ac:dyDescent="0.25">
      <c r="A47" s="11" t="s">
        <v>47</v>
      </c>
    </row>
    <row r="60" spans="40:47" x14ac:dyDescent="0.25">
      <c r="AN60" s="2">
        <v>10</v>
      </c>
      <c r="AO60" s="2" t="s">
        <v>48</v>
      </c>
      <c r="AP60" s="2">
        <v>34</v>
      </c>
      <c r="AQ60" s="2">
        <v>0</v>
      </c>
      <c r="AR60" s="2">
        <v>44</v>
      </c>
      <c r="AS60" s="2">
        <v>1</v>
      </c>
      <c r="AT60" s="2" t="s">
        <v>49</v>
      </c>
      <c r="AU60" s="2">
        <v>4</v>
      </c>
    </row>
    <row r="61" spans="40:47" x14ac:dyDescent="0.25">
      <c r="AP61" s="12" t="s">
        <v>50</v>
      </c>
    </row>
    <row r="62" spans="40:47" x14ac:dyDescent="0.25">
      <c r="AQ62" s="12" t="s">
        <v>51</v>
      </c>
    </row>
    <row r="63" spans="40:47" x14ac:dyDescent="0.25">
      <c r="AR63" s="12" t="s">
        <v>52</v>
      </c>
    </row>
    <row r="64" spans="40:47" x14ac:dyDescent="0.25">
      <c r="AS64" s="12" t="s">
        <v>53</v>
      </c>
    </row>
    <row r="156" spans="1:29" x14ac:dyDescent="0.25">
      <c r="P156" s="13" t="s">
        <v>54</v>
      </c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29" x14ac:dyDescent="0.25"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 t="s">
        <v>55</v>
      </c>
    </row>
    <row r="158" spans="1:29" x14ac:dyDescent="0.25">
      <c r="P158" s="14" t="s">
        <v>56</v>
      </c>
      <c r="Q158" s="15">
        <v>37</v>
      </c>
      <c r="R158" s="15">
        <v>112</v>
      </c>
      <c r="S158" s="15">
        <v>16</v>
      </c>
      <c r="T158" s="15">
        <v>0</v>
      </c>
      <c r="U158" s="15">
        <v>32</v>
      </c>
      <c r="V158" s="15">
        <v>13</v>
      </c>
      <c r="W158" s="15">
        <v>0</v>
      </c>
      <c r="X158" s="15">
        <v>64</v>
      </c>
      <c r="Y158" s="15">
        <v>3</v>
      </c>
      <c r="Z158" s="15">
        <v>60</v>
      </c>
      <c r="AA158" s="14"/>
      <c r="AB158" s="14"/>
      <c r="AC158" s="15">
        <v>99</v>
      </c>
    </row>
    <row r="159" spans="1:29" x14ac:dyDescent="0.25">
      <c r="A159" t="s">
        <v>57</v>
      </c>
      <c r="P159" s="14" t="s">
        <v>58</v>
      </c>
      <c r="Q159" s="15" t="str">
        <f>DEC2HEX(Q158)</f>
        <v>25</v>
      </c>
      <c r="R159" s="15" t="str">
        <f t="shared" ref="R159:Z159" si="0">DEC2HEX(R158)</f>
        <v>70</v>
      </c>
      <c r="S159" s="15" t="str">
        <f t="shared" si="0"/>
        <v>10</v>
      </c>
      <c r="T159" s="15" t="str">
        <f t="shared" si="0"/>
        <v>0</v>
      </c>
      <c r="U159" s="15" t="str">
        <f t="shared" si="0"/>
        <v>20</v>
      </c>
      <c r="V159" s="15" t="str">
        <f t="shared" si="0"/>
        <v>D</v>
      </c>
      <c r="W159" s="15" t="str">
        <f t="shared" si="0"/>
        <v>0</v>
      </c>
      <c r="X159" s="15" t="str">
        <f t="shared" si="0"/>
        <v>40</v>
      </c>
      <c r="Y159" s="15" t="str">
        <f t="shared" si="0"/>
        <v>3</v>
      </c>
      <c r="Z159" s="15" t="str">
        <f t="shared" si="0"/>
        <v>3C</v>
      </c>
      <c r="AA159" s="14"/>
      <c r="AB159" s="14"/>
      <c r="AC159" s="15" t="str">
        <f t="shared" ref="AC159" si="1">DEC2HEX(AC158)</f>
        <v>63</v>
      </c>
    </row>
    <row r="160" spans="1:29" x14ac:dyDescent="0.25">
      <c r="A160" t="s">
        <v>59</v>
      </c>
      <c r="B160" t="s">
        <v>60</v>
      </c>
      <c r="C160" t="s">
        <v>61</v>
      </c>
      <c r="D160" t="s">
        <v>62</v>
      </c>
      <c r="L160" t="s">
        <v>63</v>
      </c>
    </row>
    <row r="161" spans="1:12" x14ac:dyDescent="0.25">
      <c r="A161" t="s">
        <v>64</v>
      </c>
      <c r="B161">
        <v>25</v>
      </c>
      <c r="C161">
        <v>80020000</v>
      </c>
      <c r="D161" t="s">
        <v>65</v>
      </c>
      <c r="L161">
        <v>94</v>
      </c>
    </row>
  </sheetData>
  <mergeCells count="1">
    <mergeCell ref="P156:AC156"/>
  </mergeCells>
  <phoneticPr fontId="2" type="noConversion"/>
  <hyperlinks>
    <hyperlink ref="C42" r:id="rId1" xr:uid="{66DB7EA0-948D-46AF-80EB-A6DF8B347E9A}"/>
    <hyperlink ref="A46" r:id="rId2" display="https://so.csdn.net/so/search?q=mot&amp;spm=1001.2101.3001.7020" xr:uid="{6263689D-F84E-4B2E-BE81-DA201E2CD288}"/>
  </hyperlinks>
  <pageMargins left="0.7" right="0.7" top="0.75" bottom="0.75" header="0.3" footer="0.3"/>
  <headerFooter>
    <oddHeader>&amp;C&amp;"Arial"&amp;8&amp;KA6A6A6 Public&amp;1#_x000D_</oddHead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AF6369FA2E2848B312F68547C537E0" ma:contentTypeVersion="13" ma:contentTypeDescription="Create a new document." ma:contentTypeScope="" ma:versionID="2f562a810d9a7ea86561c1d3893a1b3a">
  <xsd:schema xmlns:xsd="http://www.w3.org/2001/XMLSchema" xmlns:xs="http://www.w3.org/2001/XMLSchema" xmlns:p="http://schemas.microsoft.com/office/2006/metadata/properties" xmlns:ns3="9e00e9e7-6188-4819-ad9a-2eb36d11e10e" xmlns:ns4="1a851a34-5909-4563-bf0e-1fae428805a9" targetNamespace="http://schemas.microsoft.com/office/2006/metadata/properties" ma:root="true" ma:fieldsID="d0b7d684146f2a9c51baba8d59d522d9" ns3:_="" ns4:_="">
    <xsd:import namespace="9e00e9e7-6188-4819-ad9a-2eb36d11e10e"/>
    <xsd:import namespace="1a851a34-5909-4563-bf0e-1fae428805a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LengthInSeconds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CR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00e9e7-6188-4819-ad9a-2eb36d11e10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851a34-5909-4563-bf0e-1fae428805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a851a34-5909-4563-bf0e-1fae428805a9" xsi:nil="true"/>
  </documentManagement>
</p:properties>
</file>

<file path=customXml/itemProps1.xml><?xml version="1.0" encoding="utf-8"?>
<ds:datastoreItem xmlns:ds="http://schemas.openxmlformats.org/officeDocument/2006/customXml" ds:itemID="{EA5D73B3-110F-4DFE-81E1-7C7041AA6A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00e9e7-6188-4819-ad9a-2eb36d11e10e"/>
    <ds:schemaRef ds:uri="1a851a34-5909-4563-bf0e-1fae428805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BC8A18-CCEA-480E-862B-2FD5CA803F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EF8393-DAD0-4529-848B-6DE0DBDF6DE7}">
  <ds:schemaRefs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1a851a34-5909-4563-bf0e-1fae428805a9"/>
    <ds:schemaRef ds:uri="http://purl.org/dc/elements/1.1/"/>
    <ds:schemaRef ds:uri="9e00e9e7-6188-4819-ad9a-2eb36d11e10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FBL</vt:lpstr>
    </vt:vector>
  </TitlesOfParts>
  <Company>Inalfa Roof Systems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Liu1 (刘宇)</dc:creator>
  <cp:lastModifiedBy>Yu Liu1 (刘宇)</cp:lastModifiedBy>
  <dcterms:created xsi:type="dcterms:W3CDTF">2023-09-06T14:09:11Z</dcterms:created>
  <dcterms:modified xsi:type="dcterms:W3CDTF">2023-09-06T14:10:32Z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0d3c68-311e-4ec6-a018-2297cc6249b1_Enabled">
    <vt:lpwstr>true</vt:lpwstr>
  </property>
  <property fmtid="{D5CDD505-2E9C-101B-9397-08002B2CF9AE}" pid="3" name="MSIP_Label_be0d3c68-311e-4ec6-a018-2297cc6249b1_SetDate">
    <vt:lpwstr>2023-09-06T14:09:32Z</vt:lpwstr>
  </property>
  <property fmtid="{D5CDD505-2E9C-101B-9397-08002B2CF9AE}" pid="4" name="MSIP_Label_be0d3c68-311e-4ec6-a018-2297cc6249b1_Method">
    <vt:lpwstr>Privileged</vt:lpwstr>
  </property>
  <property fmtid="{D5CDD505-2E9C-101B-9397-08002B2CF9AE}" pid="5" name="MSIP_Label_be0d3c68-311e-4ec6-a018-2297cc6249b1_Name">
    <vt:lpwstr>Public</vt:lpwstr>
  </property>
  <property fmtid="{D5CDD505-2E9C-101B-9397-08002B2CF9AE}" pid="6" name="MSIP_Label_be0d3c68-311e-4ec6-a018-2297cc6249b1_SiteId">
    <vt:lpwstr>c623fd68-0d60-4d10-9429-bbf9c7858d7d</vt:lpwstr>
  </property>
  <property fmtid="{D5CDD505-2E9C-101B-9397-08002B2CF9AE}" pid="7" name="MSIP_Label_be0d3c68-311e-4ec6-a018-2297cc6249b1_ActionId">
    <vt:lpwstr>34e79bbe-05db-459f-bdd6-55389ac0815e</vt:lpwstr>
  </property>
  <property fmtid="{D5CDD505-2E9C-101B-9397-08002B2CF9AE}" pid="8" name="MSIP_Label_be0d3c68-311e-4ec6-a018-2297cc6249b1_ContentBits">
    <vt:lpwstr>1</vt:lpwstr>
  </property>
  <property fmtid="{D5CDD505-2E9C-101B-9397-08002B2CF9AE}" pid="9" name="ContentTypeId">
    <vt:lpwstr>0x0101007AAF6369FA2E2848B312F68547C537E0</vt:lpwstr>
  </property>
</Properties>
</file>