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3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<sst xmlns="http://schemas.openxmlformats.org/spreadsheetml/2006/main" count="64" uniqueCount="34">
  <si>
    <t>(12x1+10x2 -&gt;)max</t>
  </si>
  <si>
    <t>7x1+8x2&lt;=476</t>
  </si>
  <si>
    <t>6x1+3x2&lt;=364</t>
  </si>
  <si>
    <t>5x1+2x2&lt;=320</t>
  </si>
  <si>
    <t>x1,x2&gt;=0</t>
  </si>
  <si>
    <t>гамбургер</t>
  </si>
  <si>
    <t>хот-дог</t>
  </si>
  <si>
    <t>Базис</t>
  </si>
  <si>
    <t>Ci</t>
  </si>
  <si>
    <t>План</t>
  </si>
  <si>
    <t>x</t>
  </si>
  <si>
    <t>P1</t>
  </si>
  <si>
    <t>P2</t>
  </si>
  <si>
    <t>P3</t>
  </si>
  <si>
    <t>P4</t>
  </si>
  <si>
    <t>P5</t>
  </si>
  <si>
    <t>точка максимума = (54.963; 11.407)</t>
  </si>
  <si>
    <t>Целевая функция равна 773,63</t>
  </si>
  <si>
    <t>11 гамбургера и 54 хот-догов</t>
  </si>
  <si>
    <t>Затраты</t>
  </si>
  <si>
    <t>Остатки</t>
  </si>
  <si>
    <t>Кол-во</t>
  </si>
  <si>
    <t>Мяса</t>
  </si>
  <si>
    <t>Хлеба</t>
  </si>
  <si>
    <t>Соуса</t>
  </si>
  <si>
    <t>Заработок</t>
  </si>
  <si>
    <t>Для гамбургера требуется 7шт мяса, 6шт хлеба, 5шт соуса</t>
  </si>
  <si>
    <t>Гамбургеров</t>
  </si>
  <si>
    <t>Для хот-дога требуется 8шт мяса, 3шт хлеба, 2шт соуса</t>
  </si>
  <si>
    <t>Хотдогов</t>
  </si>
  <si>
    <t>На складе имеется 476шт мяса, 364шт хлеба, 320шт соуса</t>
  </si>
  <si>
    <t>Сумм</t>
  </si>
  <si>
    <t>Гамбургеры продаются по 12юаней, а хотдоги по 10юаней</t>
  </si>
  <si>
    <t>Как получить максимальную прибыль?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</si>
</sst>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134"/>
      <scheme val="minor"/>
    </font>
    <font>
      <sz val="11"/>
      <name val="Calibri"/>
      <charset val="204"/>
      <scheme val="minor"/>
    </font>
    <font>
      <sz val="11"/>
      <color rgb="FF3F3F3F"/>
      <name val="Calibri"/>
      <charset val="20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3F3F3F"/>
      <name val="Calibri"/>
      <charset val="204"/>
      <scheme val="minor"/>
    </font>
    <font>
      <sz val="2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5" fillId="6" borderId="8" applyNumberFormat="0" applyAlignment="0" applyProtection="0"/>
    <xf numFmtId="0" fontId="16" fillId="6" borderId="14" applyNumberFormat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" fillId="2" borderId="7" xfId="0" applyFont="1" applyFill="1" applyBorder="1"/>
    <xf numFmtId="0" fontId="2" fillId="2" borderId="8" xfId="17" applyFont="1" applyFill="1"/>
    <xf numFmtId="0" fontId="0" fillId="3" borderId="7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4" fillId="0" borderId="7" xfId="0" applyFont="1" applyFill="1" applyBorder="1"/>
    <xf numFmtId="0" fontId="3" fillId="0" borderId="7" xfId="0" applyFont="1" applyBorder="1"/>
    <xf numFmtId="0" fontId="5" fillId="2" borderId="8" xfId="17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436218</xdr:colOff>
      <xdr:row>0</xdr:row>
      <xdr:rowOff>0</xdr:rowOff>
    </xdr:from>
    <xdr:to>
      <xdr:col>6</xdr:col>
      <xdr:colOff>17809</xdr:colOff>
      <xdr:row>5</xdr:row>
      <xdr:rowOff>133850</xdr:rowOff>
    </xdr:to>
    <xdr:pic>
      <xdr:nvPicPr>
        <xdr:cNvPr id="5" name="Рисунок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3540" y="0"/>
          <a:ext cx="2394585" cy="1095375"/>
        </a:xfrm>
        <a:prstGeom prst="rect">
          <a:avLst/>
        </a:prstGeom>
      </xdr:spPr>
    </xdr:pic>
    <xdr:clientData/>
  </xdr:twoCellAnchor>
  <xdr:twoCellAnchor editAs="oneCell">
    <xdr:from>
      <xdr:col>10</xdr:col>
      <xdr:colOff>298498</xdr:colOff>
      <xdr:row>0</xdr:row>
      <xdr:rowOff>122331</xdr:rowOff>
    </xdr:from>
    <xdr:to>
      <xdr:col>23</xdr:col>
      <xdr:colOff>578193</xdr:colOff>
      <xdr:row>29</xdr:row>
      <xdr:rowOff>64962</xdr:rowOff>
    </xdr:to>
    <xdr:pic>
      <xdr:nvPicPr>
        <xdr:cNvPr id="6" name="Рисунок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86270" y="121920"/>
          <a:ext cx="8080375" cy="54864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0</xdr:row>
      <xdr:rowOff>635</xdr:rowOff>
    </xdr:from>
    <xdr:to>
      <xdr:col>10</xdr:col>
      <xdr:colOff>104775</xdr:colOff>
      <xdr:row>5</xdr:row>
      <xdr:rowOff>143510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58945" y="635"/>
          <a:ext cx="2533650" cy="1104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tabSelected="1" topLeftCell="A7" workbookViewId="0">
      <selection activeCell="F30" sqref="F30"/>
    </sheetView>
  </sheetViews>
  <sheetFormatPr defaultColWidth="9" defaultRowHeight="15"/>
  <cols>
    <col min="2" max="2" width="9.26666666666667" customWidth="1"/>
    <col min="3" max="3" width="14"/>
    <col min="4" max="4" width="10.1809523809524" customWidth="1"/>
    <col min="9" max="9" width="12.8571428571429"/>
  </cols>
  <sheetData>
    <row r="1" spans="1:2">
      <c r="A1" s="1" t="s">
        <v>0</v>
      </c>
      <c r="B1" s="2"/>
    </row>
    <row r="2" spans="1:2">
      <c r="A2" s="3" t="s">
        <v>1</v>
      </c>
      <c r="B2" s="4"/>
    </row>
    <row r="3" spans="1:2">
      <c r="A3" s="3" t="s">
        <v>2</v>
      </c>
      <c r="B3" s="4"/>
    </row>
    <row r="4" spans="1:2">
      <c r="A4" s="3" t="s">
        <v>3</v>
      </c>
      <c r="B4" s="4"/>
    </row>
    <row r="5" ht="15.75" spans="1:2">
      <c r="A5" s="5" t="s">
        <v>4</v>
      </c>
      <c r="B5" s="6"/>
    </row>
    <row r="7" spans="4:5">
      <c r="D7" t="s">
        <v>5</v>
      </c>
      <c r="E7" t="s">
        <v>6</v>
      </c>
    </row>
    <row r="8" spans="1:9">
      <c r="A8" s="7" t="s">
        <v>7</v>
      </c>
      <c r="B8" s="7" t="s">
        <v>8</v>
      </c>
      <c r="C8" s="7" t="s">
        <v>9</v>
      </c>
      <c r="D8" s="7">
        <v>-14</v>
      </c>
      <c r="E8" s="7">
        <v>-10</v>
      </c>
      <c r="F8" s="7">
        <v>0</v>
      </c>
      <c r="G8" s="7">
        <v>0</v>
      </c>
      <c r="H8" s="7">
        <v>0</v>
      </c>
      <c r="I8" s="7"/>
    </row>
    <row r="9" spans="1:9">
      <c r="A9" s="7"/>
      <c r="B9" s="7"/>
      <c r="C9" s="7" t="s">
        <v>10</v>
      </c>
      <c r="D9" s="7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/>
    </row>
    <row r="10" spans="1:9">
      <c r="A10" s="7" t="s">
        <v>13</v>
      </c>
      <c r="B10" s="7">
        <v>0</v>
      </c>
      <c r="C10" s="7">
        <v>476</v>
      </c>
      <c r="D10" s="8">
        <v>7</v>
      </c>
      <c r="E10" s="9">
        <v>8</v>
      </c>
      <c r="F10" s="7">
        <v>1</v>
      </c>
      <c r="G10" s="7">
        <v>0</v>
      </c>
      <c r="H10" s="7">
        <v>0</v>
      </c>
      <c r="I10" s="7">
        <f>C10/D10</f>
        <v>68</v>
      </c>
    </row>
    <row r="11" spans="1:9">
      <c r="A11" s="7" t="s">
        <v>14</v>
      </c>
      <c r="B11" s="7">
        <v>0</v>
      </c>
      <c r="C11" s="7">
        <v>364</v>
      </c>
      <c r="D11" s="10">
        <v>6</v>
      </c>
      <c r="E11" s="7">
        <v>3</v>
      </c>
      <c r="F11" s="7">
        <v>0</v>
      </c>
      <c r="G11" s="7">
        <v>1</v>
      </c>
      <c r="H11" s="7">
        <v>0</v>
      </c>
      <c r="I11" s="7">
        <f>C11/D11</f>
        <v>60.6666666666667</v>
      </c>
    </row>
    <row r="12" spans="1:9">
      <c r="A12" s="7" t="s">
        <v>15</v>
      </c>
      <c r="B12" s="7">
        <v>0</v>
      </c>
      <c r="C12" s="7">
        <v>320</v>
      </c>
      <c r="D12" s="7">
        <v>5</v>
      </c>
      <c r="E12">
        <v>1</v>
      </c>
      <c r="F12" s="7">
        <v>0</v>
      </c>
      <c r="G12" s="7">
        <v>0</v>
      </c>
      <c r="H12" s="7">
        <v>1</v>
      </c>
      <c r="I12" s="7">
        <f t="shared" ref="I11:I13" si="0">C12/D12</f>
        <v>64</v>
      </c>
    </row>
    <row r="13" spans="1:9">
      <c r="A13" s="7"/>
      <c r="B13" s="7"/>
      <c r="C13" s="11">
        <v>0</v>
      </c>
      <c r="D13" s="12">
        <f>B10*C10+B11*C11+B12*C12-D8</f>
        <v>14</v>
      </c>
      <c r="E13" s="13">
        <f>B10*C10+B11*C11+B12*C12-E8</f>
        <v>10</v>
      </c>
      <c r="F13" s="11">
        <v>0</v>
      </c>
      <c r="G13" s="11">
        <v>0</v>
      </c>
      <c r="H13" s="11">
        <v>0</v>
      </c>
      <c r="I13" s="7">
        <f t="shared" si="0"/>
        <v>0</v>
      </c>
    </row>
    <row r="14" spans="9:9">
      <c r="I14" s="7"/>
    </row>
    <row r="15" spans="1:9">
      <c r="A15" s="7" t="s">
        <v>7</v>
      </c>
      <c r="B15" s="7" t="s">
        <v>8</v>
      </c>
      <c r="C15" s="7" t="s">
        <v>9</v>
      </c>
      <c r="D15" s="7">
        <v>-12</v>
      </c>
      <c r="E15" s="7">
        <v>-10</v>
      </c>
      <c r="F15" s="7">
        <v>0</v>
      </c>
      <c r="G15" s="7">
        <v>0</v>
      </c>
      <c r="H15" s="7">
        <v>0</v>
      </c>
      <c r="I15" s="7"/>
    </row>
    <row r="16" spans="1:9">
      <c r="A16" s="7"/>
      <c r="B16" s="7"/>
      <c r="C16" s="7" t="s">
        <v>10</v>
      </c>
      <c r="D16" s="7" t="s">
        <v>11</v>
      </c>
      <c r="E16" s="7" t="s">
        <v>12</v>
      </c>
      <c r="F16" s="7" t="s">
        <v>13</v>
      </c>
      <c r="G16" s="7" t="s">
        <v>14</v>
      </c>
      <c r="H16" s="7" t="s">
        <v>15</v>
      </c>
      <c r="I16" s="7"/>
    </row>
    <row r="17" spans="1:9">
      <c r="A17" s="7" t="s">
        <v>13</v>
      </c>
      <c r="B17" s="7"/>
      <c r="C17" s="7">
        <f>C10-C18*($D10/$D$18)</f>
        <v>51.3333333333334</v>
      </c>
      <c r="D17" s="7">
        <f>D10-D18*($D10/$D$18)</f>
        <v>0</v>
      </c>
      <c r="E17" s="10">
        <f t="shared" ref="E17:H17" si="1">E10-E18*($D10/$D$18)</f>
        <v>4.5</v>
      </c>
      <c r="F17" s="7">
        <f t="shared" si="1"/>
        <v>1</v>
      </c>
      <c r="G17" s="7">
        <f t="shared" si="1"/>
        <v>-1.16666666666667</v>
      </c>
      <c r="H17" s="7">
        <f t="shared" si="1"/>
        <v>0</v>
      </c>
      <c r="I17" s="7">
        <f t="shared" ref="I17:I19" si="2">C17/E17</f>
        <v>11.4074074074074</v>
      </c>
    </row>
    <row r="18" spans="1:9">
      <c r="A18" s="7" t="s">
        <v>11</v>
      </c>
      <c r="B18" s="7"/>
      <c r="C18" s="7">
        <f>C11/$D$11</f>
        <v>60.6666666666667</v>
      </c>
      <c r="D18" s="7">
        <f>D11/$D$11</f>
        <v>1</v>
      </c>
      <c r="E18" s="7">
        <f t="shared" ref="E18:H18" si="3">E11/$D$11</f>
        <v>0.5</v>
      </c>
      <c r="F18" s="7">
        <f t="shared" si="3"/>
        <v>0</v>
      </c>
      <c r="G18" s="7">
        <f t="shared" si="3"/>
        <v>0.166666666666667</v>
      </c>
      <c r="H18" s="7">
        <f t="shared" si="3"/>
        <v>0</v>
      </c>
      <c r="I18" s="7">
        <f t="shared" si="2"/>
        <v>121.333333333333</v>
      </c>
    </row>
    <row r="19" spans="1:9">
      <c r="A19" s="7" t="s">
        <v>15</v>
      </c>
      <c r="B19" s="10"/>
      <c r="C19" s="7">
        <f>C12-C18*($D12/$D$18)</f>
        <v>16.6666666666667</v>
      </c>
      <c r="D19" s="7">
        <f>D12-D18*($D12/$D$18)</f>
        <v>0</v>
      </c>
      <c r="E19" s="7">
        <f t="shared" ref="E19:H19" si="4">E12-E18*($D12/$D$18)</f>
        <v>-1.5</v>
      </c>
      <c r="F19" s="7">
        <f t="shared" si="4"/>
        <v>0</v>
      </c>
      <c r="G19" s="7">
        <f t="shared" si="4"/>
        <v>-0.833333333333335</v>
      </c>
      <c r="H19" s="7">
        <f t="shared" si="4"/>
        <v>1</v>
      </c>
      <c r="I19" s="7">
        <f t="shared" si="2"/>
        <v>-11.1111111111111</v>
      </c>
    </row>
    <row r="20" spans="1:9">
      <c r="A20" s="7"/>
      <c r="B20" s="7"/>
      <c r="C20" s="7">
        <f>C13-C18*($D13/$D$18)</f>
        <v>-849.333333333334</v>
      </c>
      <c r="D20" s="7">
        <f>D13-D18*($D13/$D$18)</f>
        <v>0</v>
      </c>
      <c r="E20" s="14">
        <f>E13-E18*($D13/$D$18)</f>
        <v>3</v>
      </c>
      <c r="F20" s="7">
        <f t="shared" ref="E20:H20" si="5">F13-F18*($D13/$D$18)</f>
        <v>0</v>
      </c>
      <c r="G20" s="7">
        <f t="shared" si="5"/>
        <v>-2.33333333333334</v>
      </c>
      <c r="H20" s="7">
        <f t="shared" si="5"/>
        <v>0</v>
      </c>
      <c r="I20" s="7"/>
    </row>
    <row r="22" spans="1:9">
      <c r="A22" s="7" t="s">
        <v>7</v>
      </c>
      <c r="B22" s="7" t="s">
        <v>8</v>
      </c>
      <c r="C22" s="7" t="s">
        <v>9</v>
      </c>
      <c r="D22" s="7">
        <v>-12</v>
      </c>
      <c r="E22" s="7">
        <v>-10</v>
      </c>
      <c r="F22" s="7">
        <v>0</v>
      </c>
      <c r="G22" s="7">
        <v>0</v>
      </c>
      <c r="H22" s="7">
        <v>0</v>
      </c>
      <c r="I22" s="7"/>
    </row>
    <row r="23" spans="1:9">
      <c r="A23" s="7"/>
      <c r="B23" s="7"/>
      <c r="C23" s="7" t="s">
        <v>10</v>
      </c>
      <c r="D23" s="7" t="s">
        <v>11</v>
      </c>
      <c r="E23" s="7" t="s">
        <v>12</v>
      </c>
      <c r="F23" s="7" t="s">
        <v>13</v>
      </c>
      <c r="G23" s="7" t="s">
        <v>14</v>
      </c>
      <c r="H23" s="7" t="s">
        <v>15</v>
      </c>
      <c r="I23" s="7"/>
    </row>
    <row r="24" spans="1:9">
      <c r="A24" s="7" t="s">
        <v>12</v>
      </c>
      <c r="B24" s="7"/>
      <c r="C24" s="15">
        <f t="shared" ref="C24:E24" si="6">C17/$E$17</f>
        <v>11.4074074074074</v>
      </c>
      <c r="D24" s="15">
        <f t="shared" si="6"/>
        <v>0</v>
      </c>
      <c r="E24" s="15">
        <f t="shared" si="6"/>
        <v>1</v>
      </c>
      <c r="F24" s="15">
        <f t="shared" ref="F24:H24" si="7">F17/$E$17</f>
        <v>0.222222222222222</v>
      </c>
      <c r="G24" s="15">
        <f t="shared" si="7"/>
        <v>-0.259259259259259</v>
      </c>
      <c r="H24" s="15">
        <f t="shared" si="7"/>
        <v>0</v>
      </c>
      <c r="I24" s="7">
        <f>C24/G24</f>
        <v>-44</v>
      </c>
    </row>
    <row r="25" spans="1:9">
      <c r="A25" s="7" t="s">
        <v>11</v>
      </c>
      <c r="B25" s="7"/>
      <c r="C25" s="7">
        <f t="shared" ref="C25" si="8">C18-C24*($E18/$E$24)</f>
        <v>54.962962962963</v>
      </c>
      <c r="D25" s="7">
        <f t="shared" ref="D25:E25" si="9">D18-D24*($E18/$E$24)</f>
        <v>1</v>
      </c>
      <c r="E25" s="7">
        <f t="shared" si="9"/>
        <v>0</v>
      </c>
      <c r="F25" s="7">
        <f t="shared" ref="F25:H25" si="10">F18-F24*($E18/$E$24)</f>
        <v>-0.111111111111111</v>
      </c>
      <c r="G25" s="7">
        <f t="shared" si="10"/>
        <v>0.296296296296296</v>
      </c>
      <c r="H25" s="7">
        <f t="shared" si="10"/>
        <v>0</v>
      </c>
      <c r="I25" s="7">
        <f t="shared" ref="I25:I27" si="11">C25/G25</f>
        <v>185.5</v>
      </c>
    </row>
    <row r="26" spans="1:9">
      <c r="A26" s="7" t="s">
        <v>15</v>
      </c>
      <c r="B26" s="10"/>
      <c r="C26" s="7">
        <f>C19-C24*($E19/$E$24)</f>
        <v>33.7777777777778</v>
      </c>
      <c r="D26" s="7">
        <f t="shared" ref="C26:E26" si="12">D19-D24*($E19/$E$24)</f>
        <v>0</v>
      </c>
      <c r="E26" s="7">
        <f t="shared" si="12"/>
        <v>0</v>
      </c>
      <c r="F26" s="7">
        <f t="shared" ref="F26:H26" si="13">F19-F24*($E19/$E$24)</f>
        <v>0.333333333333333</v>
      </c>
      <c r="G26" s="7">
        <f t="shared" si="13"/>
        <v>-1.22222222222222</v>
      </c>
      <c r="H26" s="7">
        <f t="shared" si="13"/>
        <v>1</v>
      </c>
      <c r="I26" s="7">
        <f t="shared" si="11"/>
        <v>-27.6363636363636</v>
      </c>
    </row>
    <row r="27" spans="1:9">
      <c r="A27" s="7"/>
      <c r="B27" s="7"/>
      <c r="C27" s="7">
        <f>C20-C24*($E20/$E$24)</f>
        <v>-883.555555555556</v>
      </c>
      <c r="D27" s="7">
        <f t="shared" ref="C27:E27" si="14">D20-D24*($E20/$E$24)</f>
        <v>0</v>
      </c>
      <c r="E27" s="7">
        <f t="shared" si="14"/>
        <v>0</v>
      </c>
      <c r="F27" s="7">
        <f t="shared" ref="F27:H27" si="15">F20-F24*($E20/$E$24)</f>
        <v>-0.666666666666666</v>
      </c>
      <c r="G27" s="14">
        <f t="shared" si="15"/>
        <v>-1.55555555555556</v>
      </c>
      <c r="H27" s="7">
        <f t="shared" si="15"/>
        <v>0</v>
      </c>
      <c r="I27" s="7">
        <f t="shared" si="11"/>
        <v>567.999999999998</v>
      </c>
    </row>
    <row r="29" ht="15.75"/>
    <row r="30" spans="1:4">
      <c r="A30" s="1" t="s">
        <v>16</v>
      </c>
      <c r="B30" s="16"/>
      <c r="C30" s="16"/>
      <c r="D30" s="2"/>
    </row>
    <row r="31" ht="15.75" spans="1:24">
      <c r="A31" s="5" t="s">
        <v>17</v>
      </c>
      <c r="B31" s="17"/>
      <c r="C31" s="17"/>
      <c r="D31" s="6"/>
      <c r="N31" t="s">
        <v>18</v>
      </c>
      <c r="S31" s="19" t="s">
        <v>19</v>
      </c>
      <c r="T31" s="19"/>
      <c r="U31" s="19"/>
      <c r="V31" s="19" t="s">
        <v>20</v>
      </c>
      <c r="W31" s="19"/>
      <c r="X31" s="19"/>
    </row>
    <row r="32" spans="18:26">
      <c r="R32" t="s">
        <v>21</v>
      </c>
      <c r="S32" t="s">
        <v>22</v>
      </c>
      <c r="T32" t="s">
        <v>23</v>
      </c>
      <c r="U32" t="s">
        <v>24</v>
      </c>
      <c r="V32" t="s">
        <v>22</v>
      </c>
      <c r="W32" t="s">
        <v>23</v>
      </c>
      <c r="X32" t="s">
        <v>24</v>
      </c>
      <c r="Y32" s="20" t="s">
        <v>25</v>
      </c>
      <c r="Z32" s="20"/>
    </row>
    <row r="33" ht="31.5" spans="1:25">
      <c r="A33" s="18" t="s">
        <v>26</v>
      </c>
      <c r="P33" s="19" t="s">
        <v>27</v>
      </c>
      <c r="Q33" s="19"/>
      <c r="R33">
        <v>55</v>
      </c>
      <c r="S33">
        <f>R33*D10</f>
        <v>385</v>
      </c>
      <c r="T33">
        <f>R33*D11</f>
        <v>330</v>
      </c>
      <c r="U33">
        <f>R33*D12</f>
        <v>275</v>
      </c>
      <c r="V33">
        <f>C10-S35</f>
        <v>3</v>
      </c>
      <c r="W33">
        <f>C11-T35</f>
        <v>1</v>
      </c>
      <c r="X33">
        <f>C12-U35</f>
        <v>34</v>
      </c>
      <c r="Y33">
        <f>R33*12</f>
        <v>660</v>
      </c>
    </row>
    <row r="34" ht="31.5" spans="1:25">
      <c r="A34" s="18" t="s">
        <v>28</v>
      </c>
      <c r="P34" s="19" t="s">
        <v>29</v>
      </c>
      <c r="Q34" s="19"/>
      <c r="R34">
        <v>11</v>
      </c>
      <c r="S34">
        <f>R34*E10</f>
        <v>88</v>
      </c>
      <c r="T34">
        <f>R34*E11</f>
        <v>33</v>
      </c>
      <c r="U34">
        <f>R34*E12</f>
        <v>11</v>
      </c>
      <c r="Y34">
        <f>R34*10</f>
        <v>110</v>
      </c>
    </row>
    <row r="35" ht="31.5" spans="1:25">
      <c r="A35" s="18" t="s">
        <v>30</v>
      </c>
      <c r="P35" s="19" t="s">
        <v>31</v>
      </c>
      <c r="Q35" s="19"/>
      <c r="S35">
        <f>SUM(S33:S34)</f>
        <v>473</v>
      </c>
      <c r="T35">
        <f t="shared" ref="T35:U35" si="16">SUM(T33:T34)</f>
        <v>363</v>
      </c>
      <c r="U35">
        <f t="shared" si="16"/>
        <v>286</v>
      </c>
      <c r="Y35">
        <f t="shared" ref="Y35" si="17">SUM(Y33:Y34)</f>
        <v>770</v>
      </c>
    </row>
    <row r="36" ht="31.5" spans="1:1">
      <c r="A36" s="18" t="s">
        <v>32</v>
      </c>
    </row>
    <row r="37" ht="31.5" spans="1:1">
      <c r="A37" s="18" t="s">
        <v>33</v>
      </c>
    </row>
  </sheetData>
  <mergeCells count="12">
    <mergeCell ref="A1:B1"/>
    <mergeCell ref="A2:B2"/>
    <mergeCell ref="A3:B3"/>
    <mergeCell ref="A4:B4"/>
    <mergeCell ref="A5:B5"/>
    <mergeCell ref="A30:D30"/>
    <mergeCell ref="A31:D31"/>
    <mergeCell ref="S31:U31"/>
    <mergeCell ref="V31:X31"/>
    <mergeCell ref="P33:Q33"/>
    <mergeCell ref="P34:Q34"/>
    <mergeCell ref="P35:Q35"/>
  </mergeCells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ВЫХУХОЛЬ</cp:lastModifiedBy>
  <dcterms:created xsi:type="dcterms:W3CDTF">2006-09-16T00:00:00Z</dcterms:created>
  <dcterms:modified xsi:type="dcterms:W3CDTF">2024-05-30T04:15:43Z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EC790D474E674A2D8589356810925562_12</vt:lpwstr>
  </property>
  <property fmtid="{D5CDD505-2E9C-101B-9397-08002B2CF9AE}" pid="3" name="KSOProductBuildVer">
    <vt:lpwstr>1049-12.2.0.13472</vt:lpwstr>
  </property>
</Properties>
</file>