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 activeTab="1"/>
  </bookViews>
  <sheets>
    <sheet name="Лист1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<sst xmlns="http://schemas.openxmlformats.org/spreadsheetml/2006/main" count="273" uniqueCount="46">
  <si>
    <r>
      <rPr>
        <sz val="11"/>
        <color theme="1"/>
        <rFont val="Aptos Narrow"/>
        <charset val="204"/>
        <scheme val="minor"/>
      </rPr>
      <t>6x1+x2</t>
    </r>
    <r>
      <rPr>
        <sz val="11"/>
        <color theme="1"/>
        <rFont val="Aptos Narrow"/>
        <charset val="134"/>
      </rPr>
      <t>→max</t>
    </r>
  </si>
  <si>
    <t>2x1+7x2+x3=27</t>
  </si>
  <si>
    <t>3x1-8x2+x4=5</t>
  </si>
  <si>
    <t>-3x1+3x2+x5=4</t>
  </si>
  <si>
    <t>x1, x2,x3,x4,x5≥0</t>
  </si>
  <si>
    <t xml:space="preserve">Базис </t>
  </si>
  <si>
    <t>С</t>
  </si>
  <si>
    <t>План</t>
  </si>
  <si>
    <t>p1</t>
  </si>
  <si>
    <t>p2</t>
  </si>
  <si>
    <t>p3</t>
  </si>
  <si>
    <t>p4</t>
  </si>
  <si>
    <t>p5</t>
  </si>
  <si>
    <t>Производящая строка</t>
  </si>
  <si>
    <t>Отсечение:</t>
  </si>
  <si>
    <r>
      <rPr>
        <sz val="11"/>
        <color theme="1"/>
        <rFont val="Aptos Narrow"/>
        <charset val="134"/>
        <scheme val="minor"/>
      </rPr>
      <t>3/37x3+35/37x4</t>
    </r>
    <r>
      <rPr>
        <sz val="11"/>
        <color theme="1"/>
        <rFont val="Aptos Narrow"/>
        <charset val="134"/>
      </rPr>
      <t>≥34/37</t>
    </r>
  </si>
  <si>
    <t>3x3+35x4-x6=34</t>
  </si>
  <si>
    <t>x1</t>
  </si>
  <si>
    <t>x2</t>
  </si>
  <si>
    <t>x3</t>
  </si>
  <si>
    <t>x4</t>
  </si>
  <si>
    <t>x5</t>
  </si>
  <si>
    <t>x6</t>
  </si>
  <si>
    <t>преобразование Жордана</t>
  </si>
  <si>
    <r>
      <rPr>
        <sz val="11"/>
        <color theme="1"/>
        <rFont val="Aptos Narrow"/>
        <charset val="204"/>
        <scheme val="minor"/>
      </rPr>
      <t>2x1+7x2</t>
    </r>
    <r>
      <rPr>
        <sz val="11"/>
        <color theme="1"/>
        <rFont val="Aptos Narrow"/>
        <charset val="134"/>
      </rPr>
      <t>≤</t>
    </r>
    <r>
      <rPr>
        <sz val="11"/>
        <color theme="1"/>
        <rFont val="Aptos Narrow"/>
        <charset val="204"/>
        <scheme val="minor"/>
      </rPr>
      <t>27</t>
    </r>
  </si>
  <si>
    <t>3x1-8x2≤5</t>
  </si>
  <si>
    <t>3x1-8x2+x4 =5</t>
  </si>
  <si>
    <t>-3x1+3x2≤4</t>
  </si>
  <si>
    <r>
      <rPr>
        <sz val="11"/>
        <color theme="1"/>
        <rFont val="Aptos Narrow"/>
        <charset val="204"/>
        <scheme val="minor"/>
      </rPr>
      <t>111x1-259x2</t>
    </r>
    <r>
      <rPr>
        <sz val="11"/>
        <color theme="1"/>
        <rFont val="Aptos Narrow"/>
        <charset val="134"/>
      </rPr>
      <t>≤</t>
    </r>
    <r>
      <rPr>
        <sz val="11"/>
        <color theme="1"/>
        <rFont val="Aptos Narrow"/>
        <charset val="204"/>
      </rPr>
      <t>222</t>
    </r>
  </si>
  <si>
    <r>
      <rPr>
        <sz val="11"/>
        <color theme="1"/>
        <rFont val="Aptos Narrow"/>
        <charset val="204"/>
        <scheme val="minor"/>
      </rPr>
      <t>111x1-259x2+x6=</t>
    </r>
    <r>
      <rPr>
        <sz val="11"/>
        <color theme="1"/>
        <rFont val="Aptos Narrow"/>
        <charset val="204"/>
      </rPr>
      <t>222</t>
    </r>
  </si>
  <si>
    <t>p6</t>
  </si>
  <si>
    <t xml:space="preserve"> Отсечение</t>
  </si>
  <si>
    <t>3/35x3+35/35x4+34/35x6≥34/35</t>
  </si>
  <si>
    <t>3x3+35x4+34x6-x7=34</t>
  </si>
  <si>
    <t>x1, x2,x3,x4,x5,x6≥0</t>
  </si>
  <si>
    <t>x7</t>
  </si>
  <si>
    <r>
      <rPr>
        <sz val="11"/>
        <color theme="1"/>
        <rFont val="Aptos Narrow"/>
        <charset val="204"/>
        <scheme val="minor"/>
      </rPr>
      <t>-3886x1-9065x2</t>
    </r>
    <r>
      <rPr>
        <sz val="11"/>
        <color theme="1"/>
        <rFont val="Aptos Narrow"/>
        <charset val="134"/>
      </rPr>
      <t>≤</t>
    </r>
    <r>
      <rPr>
        <sz val="11"/>
        <color theme="1"/>
        <rFont val="Aptos Narrow"/>
        <charset val="204"/>
      </rPr>
      <t>7770</t>
    </r>
  </si>
  <si>
    <t>x1, x2,x3,x4,x5,x6,x7≥0</t>
  </si>
  <si>
    <t>Двойственный сиплекс-метод</t>
  </si>
  <si>
    <t>6x1+x2→max</t>
  </si>
  <si>
    <t>Отсечение</t>
  </si>
  <si>
    <r>
      <rPr>
        <sz val="11"/>
        <color theme="1"/>
        <rFont val="Aptos Narrow"/>
        <charset val="204"/>
        <scheme val="minor"/>
      </rPr>
      <t>3/37x3+35/37x4</t>
    </r>
    <r>
      <rPr>
        <sz val="11"/>
        <color theme="1"/>
        <rFont val="Calibri"/>
        <charset val="204"/>
      </rPr>
      <t>≥</t>
    </r>
    <r>
      <rPr>
        <sz val="11"/>
        <color theme="1"/>
        <rFont val="Aptos Narrow"/>
        <charset val="204"/>
      </rPr>
      <t>34/37</t>
    </r>
  </si>
  <si>
    <t>Органичение</t>
  </si>
  <si>
    <r>
      <rPr>
        <sz val="11"/>
        <color theme="1"/>
        <rFont val="Aptos Narrow"/>
        <charset val="204"/>
        <scheme val="minor"/>
      </rPr>
      <t>-3/37x3-35/37x4+x6</t>
    </r>
    <r>
      <rPr>
        <sz val="11"/>
        <color theme="1"/>
        <rFont val="Calibri"/>
        <charset val="204"/>
      </rPr>
      <t>≥-</t>
    </r>
    <r>
      <rPr>
        <sz val="11"/>
        <color theme="1"/>
        <rFont val="Aptos Narrow"/>
        <charset val="204"/>
      </rPr>
      <t>34/37</t>
    </r>
  </si>
  <si>
    <t>Встраиваем ограничение</t>
  </si>
  <si>
    <t>Вычисляем дополнительную строку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</si>
</sst>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??/??"/>
  </numFmts>
  <fonts count="28">
    <font>
      <sz val="11"/>
      <color theme="1"/>
      <name val="Aptos Narrow"/>
      <charset val="204"/>
      <scheme val="minor"/>
    </font>
    <font>
      <sz val="11"/>
      <color rgb="FFFF0000"/>
      <name val="Aptos Narrow"/>
      <charset val="204"/>
      <scheme val="minor"/>
    </font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1"/>
      <name val="Aptos Narrow"/>
      <charset val="20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theme="1"/>
      <name val="Calibri"/>
      <charset val="204"/>
    </font>
    <font>
      <sz val="11"/>
      <color theme="1"/>
      <name val="Aptos Narrow"/>
      <charset val="204"/>
    </font>
    <font>
      <sz val="11"/>
      <color theme="1"/>
      <name val="Aptos Narrow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/>
    <xf numFmtId="180" fontId="0" fillId="0" borderId="1" xfId="0" applyNumberFormat="1" applyBorder="1"/>
    <xf numFmtId="180" fontId="0" fillId="2" borderId="1" xfId="0" applyNumberFormat="1" applyFill="1" applyBorder="1"/>
    <xf numFmtId="0" fontId="0" fillId="3" borderId="1" xfId="0" applyFill="1" applyBorder="1"/>
    <xf numFmtId="180" fontId="1" fillId="0" borderId="1" xfId="0" applyNumberFormat="1" applyFont="1" applyBorder="1"/>
    <xf numFmtId="180" fontId="0" fillId="0" borderId="0" xfId="0" applyNumberFormat="1"/>
    <xf numFmtId="180" fontId="1" fillId="0" borderId="0" xfId="0" applyNumberFormat="1" applyFont="1"/>
    <xf numFmtId="0" fontId="2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1" xfId="0" applyFont="1" applyBorder="1"/>
    <xf numFmtId="180" fontId="2" fillId="4" borderId="1" xfId="0" applyNumberFormat="1" applyFont="1" applyFill="1" applyBorder="1"/>
    <xf numFmtId="180" fontId="2" fillId="0" borderId="1" xfId="0" applyNumberFormat="1" applyFont="1" applyBorder="1"/>
    <xf numFmtId="0" fontId="2" fillId="0" borderId="0" xfId="0" applyFont="1"/>
    <xf numFmtId="0" fontId="0" fillId="5" borderId="0" xfId="0" applyFill="1"/>
    <xf numFmtId="0" fontId="4" fillId="5" borderId="0" xfId="0" applyFont="1" applyFill="1"/>
    <xf numFmtId="0" fontId="2" fillId="5" borderId="0" xfId="0" applyFont="1" applyFill="1"/>
    <xf numFmtId="0" fontId="0" fillId="4" borderId="1" xfId="0" applyFill="1" applyBorder="1"/>
    <xf numFmtId="0" fontId="0" fillId="5" borderId="1" xfId="0" applyFill="1" applyBorder="1"/>
    <xf numFmtId="180" fontId="0" fillId="4" borderId="1" xfId="0" applyNumberFormat="1" applyFill="1" applyBorder="1"/>
    <xf numFmtId="180" fontId="0" fillId="6" borderId="1" xfId="0" applyNumberFormat="1" applyFill="1" applyBorder="1"/>
    <xf numFmtId="0" fontId="0" fillId="0" borderId="0" xfId="0" quotePrefix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247788</xdr:colOff>
      <xdr:row>8</xdr:row>
      <xdr:rowOff>38168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80975"/>
          <a:ext cx="2990850" cy="1304925"/>
        </a:xfrm>
        <a:prstGeom prst="rect">
          <a:avLst/>
        </a:prstGeom>
      </xdr:spPr>
    </xdr:pic>
    <xdr:clientData/>
  </xdr:twoCellAnchor>
  <xdr:twoCellAnchor editAs="oneCell">
    <xdr:from>
      <xdr:col>9</xdr:col>
      <xdr:colOff>330200</xdr:colOff>
      <xdr:row>60</xdr:row>
      <xdr:rowOff>67130</xdr:rowOff>
    </xdr:from>
    <xdr:to>
      <xdr:col>16</xdr:col>
      <xdr:colOff>514684</xdr:colOff>
      <xdr:row>77</xdr:row>
      <xdr:rowOff>82785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02400" y="10925175"/>
          <a:ext cx="4984750" cy="30924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1689</xdr:rowOff>
    </xdr:from>
    <xdr:to>
      <xdr:col>12</xdr:col>
      <xdr:colOff>439727</xdr:colOff>
      <xdr:row>174</xdr:row>
      <xdr:rowOff>124783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3200" y="28414345"/>
          <a:ext cx="5925820" cy="3199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1:K164"/>
  <sheetViews>
    <sheetView topLeftCell="A100" workbookViewId="0">
      <selection activeCell="E113" sqref="E113"/>
    </sheetView>
  </sheetViews>
  <sheetFormatPr defaultColWidth="9" defaultRowHeight="14.25"/>
  <sheetData>
    <row r="11" spans="2:2">
      <c r="B11" t="s">
        <v>0</v>
      </c>
    </row>
    <row r="12" spans="2:2">
      <c r="B12" t="s">
        <v>1</v>
      </c>
    </row>
    <row r="13" spans="2:2">
      <c r="B13" t="s">
        <v>2</v>
      </c>
    </row>
    <row r="14" spans="2:2">
      <c r="B14" s="22" t="s">
        <v>3</v>
      </c>
    </row>
    <row r="15" spans="2:2">
      <c r="B15" t="s">
        <v>4</v>
      </c>
    </row>
    <row r="17" spans="2:9">
      <c r="B17" s="8"/>
      <c r="C17" s="8"/>
      <c r="D17" s="8"/>
      <c r="E17" s="8">
        <v>-6</v>
      </c>
      <c r="F17" s="8">
        <v>-1</v>
      </c>
      <c r="G17" s="8">
        <v>0</v>
      </c>
      <c r="H17" s="8">
        <v>0</v>
      </c>
      <c r="I17" s="8">
        <v>0</v>
      </c>
    </row>
    <row r="18" spans="2:9">
      <c r="B18" s="8" t="s">
        <v>5</v>
      </c>
      <c r="C18" s="8" t="s">
        <v>6</v>
      </c>
      <c r="D18" s="8" t="s">
        <v>7</v>
      </c>
      <c r="E18" s="8" t="s">
        <v>8</v>
      </c>
      <c r="F18" s="8" t="s">
        <v>9</v>
      </c>
      <c r="G18" s="8" t="s">
        <v>10</v>
      </c>
      <c r="H18" s="8" t="s">
        <v>11</v>
      </c>
      <c r="I18" s="8" t="s">
        <v>12</v>
      </c>
    </row>
    <row r="19" spans="2:10">
      <c r="B19" s="8" t="s">
        <v>10</v>
      </c>
      <c r="C19" s="8">
        <v>0</v>
      </c>
      <c r="D19" s="1">
        <v>27</v>
      </c>
      <c r="E19" s="8">
        <v>2</v>
      </c>
      <c r="F19" s="8">
        <v>7</v>
      </c>
      <c r="G19" s="8">
        <v>1</v>
      </c>
      <c r="H19" s="8">
        <v>0</v>
      </c>
      <c r="I19" s="8">
        <v>0</v>
      </c>
      <c r="J19">
        <f>D19/E19</f>
        <v>13.5</v>
      </c>
    </row>
    <row r="20" spans="2:10">
      <c r="B20" s="8" t="s">
        <v>11</v>
      </c>
      <c r="C20" s="8">
        <v>0</v>
      </c>
      <c r="D20" s="1">
        <v>5</v>
      </c>
      <c r="E20" s="9">
        <v>3</v>
      </c>
      <c r="F20" s="8">
        <v>-8</v>
      </c>
      <c r="G20" s="8">
        <v>0</v>
      </c>
      <c r="H20" s="8">
        <v>1</v>
      </c>
      <c r="I20" s="8">
        <v>0</v>
      </c>
      <c r="J20" s="15">
        <f>D20/E20</f>
        <v>1.66666666666667</v>
      </c>
    </row>
    <row r="21" spans="2:10">
      <c r="B21" s="8" t="s">
        <v>12</v>
      </c>
      <c r="C21" s="8">
        <v>0</v>
      </c>
      <c r="D21" s="1">
        <v>4</v>
      </c>
      <c r="E21" s="8">
        <v>-3</v>
      </c>
      <c r="F21" s="8">
        <v>3</v>
      </c>
      <c r="G21" s="8">
        <v>0</v>
      </c>
      <c r="H21" s="8">
        <v>0</v>
      </c>
      <c r="I21" s="8">
        <v>1</v>
      </c>
      <c r="J21">
        <f>D21/E21</f>
        <v>-1.33333333333333</v>
      </c>
    </row>
    <row r="22" spans="2:9">
      <c r="B22" s="8"/>
      <c r="C22" s="8"/>
      <c r="D22" s="8"/>
      <c r="E22" s="10">
        <v>6</v>
      </c>
      <c r="F22" s="11">
        <v>1</v>
      </c>
      <c r="G22" s="8">
        <v>0</v>
      </c>
      <c r="H22" s="8">
        <v>0</v>
      </c>
      <c r="I22" s="8">
        <v>0</v>
      </c>
    </row>
    <row r="24" spans="2:9">
      <c r="B24" s="8"/>
      <c r="C24" s="8"/>
      <c r="D24" s="8"/>
      <c r="E24" s="8">
        <v>-6</v>
      </c>
      <c r="F24" s="8">
        <v>-1</v>
      </c>
      <c r="G24" s="8">
        <v>0</v>
      </c>
      <c r="H24" s="8">
        <v>0</v>
      </c>
      <c r="I24" s="8">
        <v>0</v>
      </c>
    </row>
    <row r="25" spans="2:9">
      <c r="B25" s="8" t="s">
        <v>5</v>
      </c>
      <c r="C25" s="8" t="s">
        <v>6</v>
      </c>
      <c r="D25" s="8" t="s">
        <v>7</v>
      </c>
      <c r="E25" s="8" t="s">
        <v>8</v>
      </c>
      <c r="F25" s="8" t="s">
        <v>9</v>
      </c>
      <c r="G25" s="8" t="s">
        <v>10</v>
      </c>
      <c r="H25" s="8" t="s">
        <v>11</v>
      </c>
      <c r="I25" s="8" t="s">
        <v>12</v>
      </c>
    </row>
    <row r="26" spans="2:10">
      <c r="B26" s="8" t="s">
        <v>10</v>
      </c>
      <c r="C26" s="8">
        <v>0</v>
      </c>
      <c r="D26" s="8">
        <f t="shared" ref="D26:I26" si="0">D19-($E$19*D20)/$E$20</f>
        <v>23.6666666666667</v>
      </c>
      <c r="E26" s="8">
        <f t="shared" si="0"/>
        <v>0</v>
      </c>
      <c r="F26" s="9">
        <f t="shared" si="0"/>
        <v>12.3333333333333</v>
      </c>
      <c r="G26" s="8">
        <f t="shared" si="0"/>
        <v>1</v>
      </c>
      <c r="H26" s="8">
        <f t="shared" si="0"/>
        <v>-0.666666666666667</v>
      </c>
      <c r="I26" s="8">
        <f t="shared" si="0"/>
        <v>0</v>
      </c>
      <c r="J26" s="17">
        <f>D26/F26</f>
        <v>1.91891891891892</v>
      </c>
    </row>
    <row r="27" spans="2:10">
      <c r="B27" s="8" t="s">
        <v>8</v>
      </c>
      <c r="C27" s="8">
        <v>0</v>
      </c>
      <c r="D27" s="8">
        <f>D20/$E$20</f>
        <v>1.66666666666667</v>
      </c>
      <c r="E27" s="8">
        <f>E20/$E$20</f>
        <v>1</v>
      </c>
      <c r="F27" s="8">
        <f t="shared" ref="F27:I27" si="1">F20/$E$20</f>
        <v>-2.66666666666667</v>
      </c>
      <c r="G27" s="8">
        <f t="shared" si="1"/>
        <v>0</v>
      </c>
      <c r="H27" s="8">
        <f t="shared" si="1"/>
        <v>0.333333333333333</v>
      </c>
      <c r="I27" s="8">
        <f t="shared" si="1"/>
        <v>0</v>
      </c>
      <c r="J27" s="14">
        <f>D27/F27</f>
        <v>-0.625</v>
      </c>
    </row>
    <row r="28" spans="2:10">
      <c r="B28" s="8" t="s">
        <v>12</v>
      </c>
      <c r="C28" s="8">
        <v>0</v>
      </c>
      <c r="D28" s="8">
        <f t="shared" ref="D28:I28" si="2">D21-($E$21*D20)/$E$20</f>
        <v>9</v>
      </c>
      <c r="E28" s="8">
        <f t="shared" si="2"/>
        <v>0</v>
      </c>
      <c r="F28" s="8">
        <f t="shared" si="2"/>
        <v>-5</v>
      </c>
      <c r="G28" s="8">
        <f t="shared" si="2"/>
        <v>0</v>
      </c>
      <c r="H28" s="8">
        <f t="shared" si="2"/>
        <v>1</v>
      </c>
      <c r="I28" s="8">
        <f t="shared" si="2"/>
        <v>1</v>
      </c>
      <c r="J28" s="14">
        <f>D28/F28</f>
        <v>-1.8</v>
      </c>
    </row>
    <row r="29" spans="2:9">
      <c r="B29" s="8"/>
      <c r="C29" s="8"/>
      <c r="D29" s="8">
        <f t="shared" ref="D29:I29" si="3">D22-($E$22*D20)/$E$20</f>
        <v>-10</v>
      </c>
      <c r="E29" s="8">
        <f t="shared" si="3"/>
        <v>0</v>
      </c>
      <c r="F29" s="10">
        <f t="shared" si="3"/>
        <v>17</v>
      </c>
      <c r="G29" s="8">
        <f t="shared" si="3"/>
        <v>0</v>
      </c>
      <c r="H29" s="8">
        <f t="shared" si="3"/>
        <v>-2</v>
      </c>
      <c r="I29" s="8">
        <f t="shared" si="3"/>
        <v>0</v>
      </c>
    </row>
    <row r="31" spans="2:9">
      <c r="B31" s="8"/>
      <c r="C31" s="8"/>
      <c r="D31" s="8"/>
      <c r="E31" s="8">
        <v>-6</v>
      </c>
      <c r="F31" s="8">
        <v>-1</v>
      </c>
      <c r="G31" s="8">
        <v>0</v>
      </c>
      <c r="H31" s="8">
        <v>0</v>
      </c>
      <c r="I31" s="8">
        <v>0</v>
      </c>
    </row>
    <row r="32" spans="2:9">
      <c r="B32" s="8" t="s">
        <v>5</v>
      </c>
      <c r="C32" s="8" t="s">
        <v>6</v>
      </c>
      <c r="D32" s="8" t="s">
        <v>7</v>
      </c>
      <c r="E32" s="8" t="s">
        <v>8</v>
      </c>
      <c r="F32" s="8" t="s">
        <v>9</v>
      </c>
      <c r="G32" s="8" t="s">
        <v>10</v>
      </c>
      <c r="H32" s="8" t="s">
        <v>11</v>
      </c>
      <c r="I32" s="8" t="s">
        <v>12</v>
      </c>
    </row>
    <row r="33" spans="2:10">
      <c r="B33" s="8" t="s">
        <v>9</v>
      </c>
      <c r="C33" s="8">
        <v>0</v>
      </c>
      <c r="D33" s="12">
        <f t="shared" ref="D33:I33" si="4">D26/$F$26</f>
        <v>1.91891891891892</v>
      </c>
      <c r="E33" s="13">
        <f t="shared" si="4"/>
        <v>0</v>
      </c>
      <c r="F33" s="13">
        <f t="shared" si="4"/>
        <v>1</v>
      </c>
      <c r="G33" s="13">
        <f t="shared" si="4"/>
        <v>0.0810810810810811</v>
      </c>
      <c r="H33" s="13">
        <f t="shared" si="4"/>
        <v>-0.0540540540540541</v>
      </c>
      <c r="I33" s="13">
        <f t="shared" si="4"/>
        <v>0</v>
      </c>
      <c r="J33" t="s">
        <v>13</v>
      </c>
    </row>
    <row r="34" spans="2:9">
      <c r="B34" s="8" t="s">
        <v>8</v>
      </c>
      <c r="C34" s="8">
        <v>0</v>
      </c>
      <c r="D34" s="13">
        <f t="shared" ref="D34:I34" si="5">D27-($F$27*D26)/$F$26</f>
        <v>6.78378378378379</v>
      </c>
      <c r="E34" s="13">
        <f t="shared" si="5"/>
        <v>1</v>
      </c>
      <c r="F34" s="13">
        <f t="shared" si="5"/>
        <v>0</v>
      </c>
      <c r="G34" s="13">
        <f t="shared" si="5"/>
        <v>0.216216216216216</v>
      </c>
      <c r="H34" s="13">
        <f t="shared" si="5"/>
        <v>0.189189189189189</v>
      </c>
      <c r="I34" s="13">
        <f t="shared" si="5"/>
        <v>0</v>
      </c>
    </row>
    <row r="35" spans="2:9">
      <c r="B35" s="8" t="s">
        <v>12</v>
      </c>
      <c r="C35" s="8">
        <v>0</v>
      </c>
      <c r="D35" s="13">
        <f t="shared" ref="D35:I35" si="6">D28-($F$28*D26)/$F$26</f>
        <v>18.5945945945946</v>
      </c>
      <c r="E35" s="13">
        <f t="shared" si="6"/>
        <v>0</v>
      </c>
      <c r="F35" s="13">
        <f t="shared" si="6"/>
        <v>0</v>
      </c>
      <c r="G35" s="13">
        <f t="shared" si="6"/>
        <v>0.405405405405405</v>
      </c>
      <c r="H35" s="13">
        <f t="shared" si="6"/>
        <v>0.72972972972973</v>
      </c>
      <c r="I35" s="13">
        <f t="shared" si="6"/>
        <v>1</v>
      </c>
    </row>
    <row r="36" spans="2:9">
      <c r="B36" s="8"/>
      <c r="C36" s="8"/>
      <c r="D36" s="13">
        <f t="shared" ref="D36:I36" si="7">D29-($F$29*D26)/$F$26</f>
        <v>-42.6216216216216</v>
      </c>
      <c r="E36" s="13">
        <f t="shared" si="7"/>
        <v>0</v>
      </c>
      <c r="F36" s="13">
        <f t="shared" si="7"/>
        <v>0</v>
      </c>
      <c r="G36" s="13">
        <f t="shared" si="7"/>
        <v>-1.37837837837838</v>
      </c>
      <c r="H36" s="13">
        <f t="shared" si="7"/>
        <v>-1.08108108108108</v>
      </c>
      <c r="I36" s="13">
        <f t="shared" si="7"/>
        <v>0</v>
      </c>
    </row>
    <row r="38" spans="2:2">
      <c r="B38" s="14" t="s">
        <v>14</v>
      </c>
    </row>
    <row r="39" spans="2:2">
      <c r="B39" s="14" t="s">
        <v>15</v>
      </c>
    </row>
    <row r="41" spans="2:2">
      <c r="B41" t="s">
        <v>0</v>
      </c>
    </row>
    <row r="42" spans="2:2">
      <c r="B42" t="s">
        <v>1</v>
      </c>
    </row>
    <row r="43" spans="2:2">
      <c r="B43" t="s">
        <v>2</v>
      </c>
    </row>
    <row r="44" spans="2:2">
      <c r="B44" s="22" t="s">
        <v>3</v>
      </c>
    </row>
    <row r="45" spans="2:2">
      <c r="B45" t="s">
        <v>16</v>
      </c>
    </row>
    <row r="46" spans="2:2">
      <c r="B46" t="s">
        <v>4</v>
      </c>
    </row>
    <row r="49" spans="2:7">
      <c r="B49" t="s">
        <v>17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</row>
    <row r="50" spans="2:10">
      <c r="B50">
        <v>2</v>
      </c>
      <c r="C50">
        <v>7</v>
      </c>
      <c r="D50" s="15">
        <v>1</v>
      </c>
      <c r="E50" s="15">
        <v>0</v>
      </c>
      <c r="F50" s="15">
        <v>0</v>
      </c>
      <c r="G50" s="15">
        <v>0</v>
      </c>
      <c r="H50">
        <v>27</v>
      </c>
      <c r="J50" t="s">
        <v>23</v>
      </c>
    </row>
    <row r="51" spans="2:8">
      <c r="B51">
        <v>3</v>
      </c>
      <c r="C51">
        <v>-8</v>
      </c>
      <c r="D51" s="15">
        <v>0</v>
      </c>
      <c r="E51" s="15">
        <v>1</v>
      </c>
      <c r="F51" s="15">
        <v>0</v>
      </c>
      <c r="G51" s="15">
        <v>0</v>
      </c>
      <c r="H51">
        <v>5</v>
      </c>
    </row>
    <row r="52" spans="2:8">
      <c r="B52">
        <v>-3</v>
      </c>
      <c r="C52">
        <v>3</v>
      </c>
      <c r="D52" s="15">
        <v>0</v>
      </c>
      <c r="E52" s="15">
        <v>0</v>
      </c>
      <c r="F52" s="15">
        <v>1</v>
      </c>
      <c r="G52" s="15">
        <v>0</v>
      </c>
      <c r="H52">
        <v>4</v>
      </c>
    </row>
    <row r="53" spans="2:8">
      <c r="B53">
        <v>0</v>
      </c>
      <c r="C53">
        <v>0</v>
      </c>
      <c r="D53" s="15">
        <v>3</v>
      </c>
      <c r="E53" s="15">
        <v>35</v>
      </c>
      <c r="F53" s="15">
        <v>0</v>
      </c>
      <c r="G53" s="15">
        <v>-1</v>
      </c>
      <c r="H53">
        <v>34</v>
      </c>
    </row>
    <row r="55" spans="2:7">
      <c r="B55" t="s">
        <v>17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</row>
    <row r="56" spans="2:8">
      <c r="B56">
        <v>2</v>
      </c>
      <c r="C56">
        <v>7</v>
      </c>
      <c r="D56" s="15">
        <v>1</v>
      </c>
      <c r="E56" s="15">
        <v>0</v>
      </c>
      <c r="F56" s="15">
        <v>0</v>
      </c>
      <c r="G56" s="15">
        <v>0</v>
      </c>
      <c r="H56">
        <v>27</v>
      </c>
    </row>
    <row r="57" spans="2:8">
      <c r="B57">
        <v>3</v>
      </c>
      <c r="C57">
        <v>-8</v>
      </c>
      <c r="D57" s="15">
        <v>0</v>
      </c>
      <c r="E57" s="15">
        <v>1</v>
      </c>
      <c r="F57" s="15">
        <v>0</v>
      </c>
      <c r="G57" s="15">
        <v>0</v>
      </c>
      <c r="H57">
        <v>5</v>
      </c>
    </row>
    <row r="58" spans="2:8">
      <c r="B58">
        <v>-3</v>
      </c>
      <c r="C58">
        <v>3</v>
      </c>
      <c r="D58" s="15">
        <v>0</v>
      </c>
      <c r="E58" s="15">
        <v>0</v>
      </c>
      <c r="F58" s="15">
        <v>1</v>
      </c>
      <c r="G58" s="15">
        <v>0</v>
      </c>
      <c r="H58">
        <v>4</v>
      </c>
    </row>
    <row r="59" spans="2:8">
      <c r="B59">
        <f>B53-($D$53*B50)</f>
        <v>-6</v>
      </c>
      <c r="C59">
        <f>C53-($D$53*C50)</f>
        <v>-21</v>
      </c>
      <c r="D59" s="15">
        <f>D53-($D$53*D50)</f>
        <v>0</v>
      </c>
      <c r="E59" s="15">
        <f>E53-($D$53*E50)</f>
        <v>35</v>
      </c>
      <c r="F59" s="15">
        <f>F53-($D$53*F50)</f>
        <v>0</v>
      </c>
      <c r="G59" s="15">
        <f>G53-($D$53*G50)</f>
        <v>-1</v>
      </c>
      <c r="H59">
        <f>H53-($D$53*H50)</f>
        <v>-47</v>
      </c>
    </row>
    <row r="61" spans="2:7">
      <c r="B61" t="s">
        <v>17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</row>
    <row r="62" spans="2:8">
      <c r="B62">
        <v>2</v>
      </c>
      <c r="C62">
        <v>7</v>
      </c>
      <c r="D62" s="16">
        <v>1</v>
      </c>
      <c r="E62" s="16">
        <v>0</v>
      </c>
      <c r="F62" s="16">
        <v>0</v>
      </c>
      <c r="G62" s="16">
        <v>0</v>
      </c>
      <c r="H62">
        <v>27</v>
      </c>
    </row>
    <row r="63" spans="2:8">
      <c r="B63">
        <v>3</v>
      </c>
      <c r="C63">
        <v>-8</v>
      </c>
      <c r="D63" s="16">
        <v>0</v>
      </c>
      <c r="E63" s="16">
        <v>1</v>
      </c>
      <c r="F63" s="16">
        <v>0</v>
      </c>
      <c r="G63" s="16">
        <v>0</v>
      </c>
      <c r="H63">
        <v>5</v>
      </c>
    </row>
    <row r="64" spans="2:8">
      <c r="B64">
        <v>-3</v>
      </c>
      <c r="C64">
        <v>3</v>
      </c>
      <c r="D64" s="16">
        <v>0</v>
      </c>
      <c r="E64" s="16">
        <v>0</v>
      </c>
      <c r="F64" s="16">
        <v>1</v>
      </c>
      <c r="G64" s="16">
        <v>0</v>
      </c>
      <c r="H64">
        <v>4</v>
      </c>
    </row>
    <row r="65" spans="2:8">
      <c r="B65">
        <f t="shared" ref="B65:H65" si="8">B59-($E$59*B57)</f>
        <v>-111</v>
      </c>
      <c r="C65">
        <f t="shared" si="8"/>
        <v>259</v>
      </c>
      <c r="D65" s="16">
        <f t="shared" si="8"/>
        <v>0</v>
      </c>
      <c r="E65" s="16">
        <f t="shared" si="8"/>
        <v>0</v>
      </c>
      <c r="F65" s="16">
        <f t="shared" si="8"/>
        <v>0</v>
      </c>
      <c r="G65" s="16">
        <f t="shared" si="8"/>
        <v>-1</v>
      </c>
      <c r="H65">
        <f t="shared" si="8"/>
        <v>-222</v>
      </c>
    </row>
    <row r="67" spans="2:7">
      <c r="B67" t="s">
        <v>17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</row>
    <row r="68" spans="2:8">
      <c r="B68">
        <v>2</v>
      </c>
      <c r="C68">
        <v>7</v>
      </c>
      <c r="D68" s="16">
        <v>1</v>
      </c>
      <c r="E68" s="16">
        <v>0</v>
      </c>
      <c r="F68" s="16">
        <v>0</v>
      </c>
      <c r="G68" s="16">
        <v>0</v>
      </c>
      <c r="H68">
        <v>27</v>
      </c>
    </row>
    <row r="69" spans="2:8">
      <c r="B69">
        <v>3</v>
      </c>
      <c r="C69">
        <v>-8</v>
      </c>
      <c r="D69" s="16">
        <v>0</v>
      </c>
      <c r="E69" s="16">
        <v>1</v>
      </c>
      <c r="F69" s="16">
        <v>0</v>
      </c>
      <c r="G69" s="16">
        <v>0</v>
      </c>
      <c r="H69">
        <v>5</v>
      </c>
    </row>
    <row r="70" spans="2:8">
      <c r="B70">
        <v>-3</v>
      </c>
      <c r="C70">
        <v>3</v>
      </c>
      <c r="D70" s="16">
        <v>0</v>
      </c>
      <c r="E70" s="16">
        <v>0</v>
      </c>
      <c r="F70" s="16">
        <v>1</v>
      </c>
      <c r="G70" s="16">
        <v>0</v>
      </c>
      <c r="H70">
        <v>4</v>
      </c>
    </row>
    <row r="71" spans="2:8">
      <c r="B71">
        <f>-111*-1</f>
        <v>111</v>
      </c>
      <c r="C71">
        <f>259*-1</f>
        <v>-259</v>
      </c>
      <c r="D71" s="16">
        <v>0</v>
      </c>
      <c r="E71" s="16">
        <v>0</v>
      </c>
      <c r="F71" s="16">
        <v>0</v>
      </c>
      <c r="G71" s="16">
        <f>-1*-1</f>
        <v>1</v>
      </c>
      <c r="H71">
        <f>-222*-1</f>
        <v>222</v>
      </c>
    </row>
    <row r="73" spans="2:5">
      <c r="B73" t="s">
        <v>0</v>
      </c>
      <c r="E73" t="s">
        <v>0</v>
      </c>
    </row>
    <row r="74" spans="2:5">
      <c r="B74" t="s">
        <v>24</v>
      </c>
      <c r="E74" t="s">
        <v>1</v>
      </c>
    </row>
    <row r="75" spans="2:5">
      <c r="B75" t="s">
        <v>25</v>
      </c>
      <c r="E75" t="s">
        <v>26</v>
      </c>
    </row>
    <row r="76" spans="2:5">
      <c r="B76" s="22" t="s">
        <v>27</v>
      </c>
      <c r="E76" s="22" t="s">
        <v>3</v>
      </c>
    </row>
    <row r="77" spans="2:5">
      <c r="B77" t="s">
        <v>28</v>
      </c>
      <c r="E77" t="s">
        <v>29</v>
      </c>
    </row>
    <row r="78" spans="2:5">
      <c r="B78" t="s">
        <v>4</v>
      </c>
      <c r="E78" t="s">
        <v>4</v>
      </c>
    </row>
    <row r="80" spans="2:10">
      <c r="B80" s="8"/>
      <c r="C80" s="8"/>
      <c r="D80" s="8"/>
      <c r="E80" s="8">
        <v>-6</v>
      </c>
      <c r="F80" s="8">
        <v>-1</v>
      </c>
      <c r="G80" s="8">
        <v>0</v>
      </c>
      <c r="H80" s="8">
        <v>0</v>
      </c>
      <c r="I80" s="8">
        <v>0</v>
      </c>
      <c r="J80" s="1">
        <v>0</v>
      </c>
    </row>
    <row r="81" spans="2:10">
      <c r="B81" s="8" t="s">
        <v>5</v>
      </c>
      <c r="C81" s="8" t="s">
        <v>6</v>
      </c>
      <c r="D81" s="8" t="s">
        <v>7</v>
      </c>
      <c r="E81" s="8" t="s">
        <v>8</v>
      </c>
      <c r="F81" s="8" t="s">
        <v>9</v>
      </c>
      <c r="G81" s="8" t="s">
        <v>10</v>
      </c>
      <c r="H81" s="8" t="s">
        <v>11</v>
      </c>
      <c r="I81" s="8" t="s">
        <v>12</v>
      </c>
      <c r="J81" s="1" t="s">
        <v>30</v>
      </c>
    </row>
    <row r="82" spans="2:11">
      <c r="B82" s="8" t="s">
        <v>10</v>
      </c>
      <c r="C82" s="8">
        <v>0</v>
      </c>
      <c r="D82" s="1">
        <v>27</v>
      </c>
      <c r="E82" s="8">
        <v>2</v>
      </c>
      <c r="F82" s="8">
        <v>7</v>
      </c>
      <c r="G82" s="8">
        <v>1</v>
      </c>
      <c r="H82" s="8">
        <v>0</v>
      </c>
      <c r="I82" s="8">
        <v>0</v>
      </c>
      <c r="J82" s="1">
        <v>0</v>
      </c>
      <c r="K82">
        <f>D82/E82</f>
        <v>13.5</v>
      </c>
    </row>
    <row r="83" spans="2:11">
      <c r="B83" s="8" t="s">
        <v>11</v>
      </c>
      <c r="C83" s="8">
        <v>0</v>
      </c>
      <c r="D83" s="1">
        <v>5</v>
      </c>
      <c r="E83" s="9">
        <v>3</v>
      </c>
      <c r="F83" s="8">
        <v>-8</v>
      </c>
      <c r="G83" s="8">
        <v>0</v>
      </c>
      <c r="H83" s="8">
        <v>1</v>
      </c>
      <c r="I83" s="8">
        <v>0</v>
      </c>
      <c r="J83" s="1">
        <v>0</v>
      </c>
      <c r="K83" s="15">
        <f>D83/E83</f>
        <v>1.66666666666667</v>
      </c>
    </row>
    <row r="84" spans="2:11">
      <c r="B84" s="8" t="s">
        <v>12</v>
      </c>
      <c r="C84" s="8">
        <v>0</v>
      </c>
      <c r="D84" s="1">
        <v>4</v>
      </c>
      <c r="E84" s="8">
        <v>-3</v>
      </c>
      <c r="F84" s="8">
        <v>3</v>
      </c>
      <c r="G84" s="8">
        <v>0</v>
      </c>
      <c r="H84" s="8">
        <v>0</v>
      </c>
      <c r="I84" s="8">
        <v>1</v>
      </c>
      <c r="J84" s="1">
        <v>0</v>
      </c>
      <c r="K84">
        <f>D84/E84</f>
        <v>-1.33333333333333</v>
      </c>
    </row>
    <row r="85" spans="2:11">
      <c r="B85" s="8" t="s">
        <v>30</v>
      </c>
      <c r="C85" s="8">
        <v>0</v>
      </c>
      <c r="D85" s="1">
        <v>222</v>
      </c>
      <c r="E85" s="8">
        <v>111</v>
      </c>
      <c r="F85" s="8">
        <v>-259</v>
      </c>
      <c r="G85" s="8">
        <v>0</v>
      </c>
      <c r="H85" s="8">
        <v>0</v>
      </c>
      <c r="I85" s="8">
        <v>0</v>
      </c>
      <c r="J85" s="1">
        <v>1</v>
      </c>
      <c r="K85">
        <f>D85/E85</f>
        <v>2</v>
      </c>
    </row>
    <row r="86" spans="2:10">
      <c r="B86" s="8"/>
      <c r="C86" s="8"/>
      <c r="D86" s="8"/>
      <c r="E86" s="10">
        <v>6</v>
      </c>
      <c r="F86" s="11">
        <v>1</v>
      </c>
      <c r="G86" s="8">
        <v>0</v>
      </c>
      <c r="H86" s="8">
        <v>0</v>
      </c>
      <c r="I86" s="8">
        <v>0</v>
      </c>
      <c r="J86" s="1">
        <v>0</v>
      </c>
    </row>
    <row r="88" spans="2:10">
      <c r="B88" s="8"/>
      <c r="C88" s="8"/>
      <c r="D88" s="8"/>
      <c r="E88" s="8">
        <v>-6</v>
      </c>
      <c r="F88" s="8">
        <v>-1</v>
      </c>
      <c r="G88" s="8">
        <v>0</v>
      </c>
      <c r="H88" s="8">
        <v>0</v>
      </c>
      <c r="I88" s="8">
        <v>0</v>
      </c>
      <c r="J88" s="1">
        <v>0</v>
      </c>
    </row>
    <row r="89" spans="2:10">
      <c r="B89" s="8" t="s">
        <v>5</v>
      </c>
      <c r="C89" s="8" t="s">
        <v>6</v>
      </c>
      <c r="D89" s="8" t="s">
        <v>7</v>
      </c>
      <c r="E89" s="8" t="s">
        <v>8</v>
      </c>
      <c r="F89" s="8" t="s">
        <v>9</v>
      </c>
      <c r="G89" s="8" t="s">
        <v>10</v>
      </c>
      <c r="H89" s="8" t="s">
        <v>11</v>
      </c>
      <c r="I89" s="8" t="s">
        <v>12</v>
      </c>
      <c r="J89" s="1" t="s">
        <v>30</v>
      </c>
    </row>
    <row r="90" spans="2:11">
      <c r="B90" s="8" t="s">
        <v>10</v>
      </c>
      <c r="C90" s="8">
        <v>0</v>
      </c>
      <c r="D90" s="1">
        <f t="shared" ref="D90:J90" si="9">D82-($E$82*D83)/$E$83</f>
        <v>23.6666666666667</v>
      </c>
      <c r="E90" s="1">
        <f t="shared" si="9"/>
        <v>0</v>
      </c>
      <c r="F90" s="1">
        <f t="shared" si="9"/>
        <v>12.3333333333333</v>
      </c>
      <c r="G90" s="1">
        <f t="shared" si="9"/>
        <v>1</v>
      </c>
      <c r="H90" s="1">
        <f t="shared" si="9"/>
        <v>-0.666666666666667</v>
      </c>
      <c r="I90" s="1">
        <f t="shared" si="9"/>
        <v>0</v>
      </c>
      <c r="J90" s="1">
        <f t="shared" si="9"/>
        <v>0</v>
      </c>
      <c r="K90">
        <f>D90/F90</f>
        <v>1.91891891891892</v>
      </c>
    </row>
    <row r="91" spans="2:11">
      <c r="B91" s="8" t="s">
        <v>8</v>
      </c>
      <c r="C91" s="8">
        <v>0</v>
      </c>
      <c r="D91" s="8">
        <f>D83/$E$83</f>
        <v>1.66666666666667</v>
      </c>
      <c r="E91" s="8">
        <f>E83/$E$83</f>
        <v>1</v>
      </c>
      <c r="F91" s="8">
        <f t="shared" ref="F91:J91" si="10">F83/$E$83</f>
        <v>-2.66666666666667</v>
      </c>
      <c r="G91" s="8">
        <f t="shared" si="10"/>
        <v>0</v>
      </c>
      <c r="H91" s="8">
        <f t="shared" si="10"/>
        <v>0.333333333333333</v>
      </c>
      <c r="I91" s="8">
        <f t="shared" si="10"/>
        <v>0</v>
      </c>
      <c r="J91" s="8">
        <f t="shared" si="10"/>
        <v>0</v>
      </c>
      <c r="K91">
        <f>D91/F91</f>
        <v>-0.625</v>
      </c>
    </row>
    <row r="92" spans="2:11">
      <c r="B92" s="8" t="s">
        <v>12</v>
      </c>
      <c r="C92" s="8">
        <v>0</v>
      </c>
      <c r="D92" s="1">
        <f t="shared" ref="D92:J92" si="11">D84-($E$84*D83)/$E$83</f>
        <v>9</v>
      </c>
      <c r="E92" s="1">
        <f t="shared" si="11"/>
        <v>0</v>
      </c>
      <c r="F92" s="1">
        <f t="shared" si="11"/>
        <v>-5</v>
      </c>
      <c r="G92" s="1">
        <f t="shared" si="11"/>
        <v>0</v>
      </c>
      <c r="H92" s="1">
        <f t="shared" si="11"/>
        <v>1</v>
      </c>
      <c r="I92" s="1">
        <f t="shared" si="11"/>
        <v>1</v>
      </c>
      <c r="J92" s="1">
        <f t="shared" si="11"/>
        <v>0</v>
      </c>
      <c r="K92">
        <f>D92/F92</f>
        <v>-1.8</v>
      </c>
    </row>
    <row r="93" spans="2:11">
      <c r="B93" s="8" t="s">
        <v>30</v>
      </c>
      <c r="C93" s="8">
        <v>0</v>
      </c>
      <c r="D93" s="1">
        <f t="shared" ref="D93:J93" si="12">D85-($E$85*D83)/$E$83</f>
        <v>37</v>
      </c>
      <c r="E93" s="1">
        <f t="shared" si="12"/>
        <v>0</v>
      </c>
      <c r="F93" s="18">
        <f t="shared" si="12"/>
        <v>37</v>
      </c>
      <c r="G93" s="1">
        <f t="shared" si="12"/>
        <v>0</v>
      </c>
      <c r="H93" s="1">
        <f t="shared" si="12"/>
        <v>-37</v>
      </c>
      <c r="I93" s="1">
        <f t="shared" si="12"/>
        <v>0</v>
      </c>
      <c r="J93" s="1">
        <f t="shared" si="12"/>
        <v>1</v>
      </c>
      <c r="K93" s="15">
        <f>D93/F93</f>
        <v>1</v>
      </c>
    </row>
    <row r="94" spans="2:10">
      <c r="B94" s="8"/>
      <c r="C94" s="8"/>
      <c r="D94" s="1">
        <f t="shared" ref="D94:J94" si="13">D86-($E$86*D83)/$E$83</f>
        <v>-10</v>
      </c>
      <c r="E94" s="1">
        <f t="shared" si="13"/>
        <v>0</v>
      </c>
      <c r="F94" s="19">
        <f t="shared" si="13"/>
        <v>17</v>
      </c>
      <c r="G94" s="1">
        <f t="shared" si="13"/>
        <v>0</v>
      </c>
      <c r="H94" s="1">
        <f t="shared" si="13"/>
        <v>-2</v>
      </c>
      <c r="I94" s="1">
        <f t="shared" si="13"/>
        <v>0</v>
      </c>
      <c r="J94" s="1">
        <f t="shared" si="13"/>
        <v>0</v>
      </c>
    </row>
    <row r="96" spans="2:10">
      <c r="B96" s="8"/>
      <c r="C96" s="8"/>
      <c r="D96" s="8"/>
      <c r="E96" s="8">
        <v>-6</v>
      </c>
      <c r="F96" s="8">
        <v>-1</v>
      </c>
      <c r="G96" s="8">
        <v>0</v>
      </c>
      <c r="H96" s="8">
        <v>0</v>
      </c>
      <c r="I96" s="8">
        <v>0</v>
      </c>
      <c r="J96" s="1">
        <v>0</v>
      </c>
    </row>
    <row r="97" spans="2:10">
      <c r="B97" s="8" t="s">
        <v>5</v>
      </c>
      <c r="C97" s="8" t="s">
        <v>6</v>
      </c>
      <c r="D97" s="8" t="s">
        <v>7</v>
      </c>
      <c r="E97" s="8" t="s">
        <v>8</v>
      </c>
      <c r="F97" s="8" t="s">
        <v>9</v>
      </c>
      <c r="G97" s="8" t="s">
        <v>10</v>
      </c>
      <c r="H97" s="8" t="s">
        <v>11</v>
      </c>
      <c r="I97" s="8" t="s">
        <v>12</v>
      </c>
      <c r="J97" s="1" t="s">
        <v>30</v>
      </c>
    </row>
    <row r="98" spans="2:11">
      <c r="B98" s="8" t="s">
        <v>10</v>
      </c>
      <c r="C98" s="8">
        <v>0</v>
      </c>
      <c r="D98" s="1">
        <f t="shared" ref="D98:J98" si="14">D90-($F$90*D93)/$F$93</f>
        <v>11.3333333333333</v>
      </c>
      <c r="E98" s="1">
        <f t="shared" si="14"/>
        <v>0</v>
      </c>
      <c r="F98" s="1">
        <f t="shared" si="14"/>
        <v>0</v>
      </c>
      <c r="G98" s="1">
        <f t="shared" si="14"/>
        <v>1</v>
      </c>
      <c r="H98" s="18">
        <f t="shared" si="14"/>
        <v>11.6666666666667</v>
      </c>
      <c r="I98" s="1">
        <f t="shared" si="14"/>
        <v>0</v>
      </c>
      <c r="J98" s="1">
        <f t="shared" si="14"/>
        <v>-0.333333333333333</v>
      </c>
      <c r="K98" s="15">
        <f>D98/H98</f>
        <v>0.971428571428572</v>
      </c>
    </row>
    <row r="99" spans="2:11">
      <c r="B99" s="8" t="s">
        <v>8</v>
      </c>
      <c r="C99" s="8">
        <v>0</v>
      </c>
      <c r="D99" s="8">
        <f t="shared" ref="D99:J99" si="15">D91-($F$91*D93)/$F$93</f>
        <v>4.33333333333333</v>
      </c>
      <c r="E99" s="8">
        <f t="shared" si="15"/>
        <v>1</v>
      </c>
      <c r="F99" s="8">
        <f t="shared" si="15"/>
        <v>0</v>
      </c>
      <c r="G99" s="8">
        <f t="shared" si="15"/>
        <v>0</v>
      </c>
      <c r="H99" s="8">
        <f t="shared" si="15"/>
        <v>-2.33333333333333</v>
      </c>
      <c r="I99" s="8">
        <f t="shared" si="15"/>
        <v>0</v>
      </c>
      <c r="J99" s="8">
        <f t="shared" si="15"/>
        <v>0.0720720720720721</v>
      </c>
      <c r="K99">
        <f>D99/H99</f>
        <v>-1.85714285714286</v>
      </c>
    </row>
    <row r="100" spans="2:11">
      <c r="B100" s="8" t="s">
        <v>12</v>
      </c>
      <c r="C100" s="8">
        <v>0</v>
      </c>
      <c r="D100" s="1">
        <f t="shared" ref="D100:J100" si="16">D92-($F$92*D93)/$F$93</f>
        <v>14</v>
      </c>
      <c r="E100" s="1">
        <f t="shared" si="16"/>
        <v>0</v>
      </c>
      <c r="F100" s="1">
        <f t="shared" si="16"/>
        <v>0</v>
      </c>
      <c r="G100" s="1">
        <f t="shared" si="16"/>
        <v>0</v>
      </c>
      <c r="H100" s="1">
        <f t="shared" si="16"/>
        <v>-4</v>
      </c>
      <c r="I100" s="1">
        <f t="shared" si="16"/>
        <v>1</v>
      </c>
      <c r="J100" s="1">
        <f t="shared" si="16"/>
        <v>0.135135135135135</v>
      </c>
      <c r="K100">
        <f>D100/H100</f>
        <v>-3.5</v>
      </c>
    </row>
    <row r="101" spans="2:11">
      <c r="B101" s="8" t="s">
        <v>9</v>
      </c>
      <c r="C101" s="8">
        <v>0</v>
      </c>
      <c r="D101" s="1">
        <f t="shared" ref="D101:J101" si="17">D93/$F$93</f>
        <v>1</v>
      </c>
      <c r="E101" s="1">
        <f t="shared" si="17"/>
        <v>0</v>
      </c>
      <c r="F101" s="1">
        <f t="shared" si="17"/>
        <v>1</v>
      </c>
      <c r="G101" s="1">
        <f t="shared" si="17"/>
        <v>0</v>
      </c>
      <c r="H101" s="1">
        <f t="shared" si="17"/>
        <v>-1</v>
      </c>
      <c r="I101" s="1">
        <f t="shared" si="17"/>
        <v>0</v>
      </c>
      <c r="J101" s="1">
        <f t="shared" si="17"/>
        <v>0.027027027027027</v>
      </c>
      <c r="K101">
        <f>D101/H101</f>
        <v>-1</v>
      </c>
    </row>
    <row r="102" spans="2:10">
      <c r="B102" s="8"/>
      <c r="C102" s="8"/>
      <c r="D102" s="1">
        <f t="shared" ref="D102:J102" si="18">D94-($F$94*D93)/$F$93</f>
        <v>-27</v>
      </c>
      <c r="E102" s="1">
        <f t="shared" si="18"/>
        <v>0</v>
      </c>
      <c r="F102" s="1">
        <f t="shared" si="18"/>
        <v>0</v>
      </c>
      <c r="G102" s="1">
        <f t="shared" si="18"/>
        <v>0</v>
      </c>
      <c r="H102" s="19">
        <f t="shared" si="18"/>
        <v>15</v>
      </c>
      <c r="I102" s="1">
        <f t="shared" si="18"/>
        <v>0</v>
      </c>
      <c r="J102" s="1">
        <f t="shared" si="18"/>
        <v>-0.459459459459459</v>
      </c>
    </row>
    <row r="104" spans="2:10">
      <c r="B104" s="8"/>
      <c r="C104" s="8"/>
      <c r="D104" s="8"/>
      <c r="E104" s="8">
        <v>-6</v>
      </c>
      <c r="F104" s="8">
        <v>-1</v>
      </c>
      <c r="G104" s="8">
        <v>0</v>
      </c>
      <c r="H104" s="8">
        <v>0</v>
      </c>
      <c r="I104" s="8">
        <v>0</v>
      </c>
      <c r="J104" s="1">
        <v>0</v>
      </c>
    </row>
    <row r="105" spans="2:10">
      <c r="B105" s="8" t="s">
        <v>5</v>
      </c>
      <c r="C105" s="8" t="s">
        <v>6</v>
      </c>
      <c r="D105" s="8" t="s">
        <v>7</v>
      </c>
      <c r="E105" s="8" t="s">
        <v>8</v>
      </c>
      <c r="F105" s="8" t="s">
        <v>9</v>
      </c>
      <c r="G105" s="8" t="s">
        <v>10</v>
      </c>
      <c r="H105" s="8" t="s">
        <v>11</v>
      </c>
      <c r="I105" s="8" t="s">
        <v>12</v>
      </c>
      <c r="J105" s="1" t="s">
        <v>30</v>
      </c>
    </row>
    <row r="106" spans="2:11">
      <c r="B106" s="8" t="s">
        <v>11</v>
      </c>
      <c r="C106" s="8">
        <v>0</v>
      </c>
      <c r="D106" s="20">
        <f t="shared" ref="D106:J106" si="19">D98/$H$98</f>
        <v>0.971428571428572</v>
      </c>
      <c r="E106" s="21">
        <f t="shared" si="19"/>
        <v>0</v>
      </c>
      <c r="F106" s="21">
        <f t="shared" si="19"/>
        <v>0</v>
      </c>
      <c r="G106" s="21">
        <f t="shared" si="19"/>
        <v>0.0857142857142857</v>
      </c>
      <c r="H106" s="21">
        <f t="shared" si="19"/>
        <v>1</v>
      </c>
      <c r="I106" s="21">
        <f t="shared" si="19"/>
        <v>0</v>
      </c>
      <c r="J106" s="21">
        <f t="shared" si="19"/>
        <v>-0.0285714285714286</v>
      </c>
      <c r="K106" t="s">
        <v>13</v>
      </c>
    </row>
    <row r="107" spans="2:10">
      <c r="B107" s="8" t="s">
        <v>8</v>
      </c>
      <c r="C107" s="8">
        <v>0</v>
      </c>
      <c r="D107" s="13">
        <f t="shared" ref="D107:J107" si="20">D99-($H$99*D98)/$H$98</f>
        <v>6.6</v>
      </c>
      <c r="E107" s="13">
        <f t="shared" si="20"/>
        <v>1</v>
      </c>
      <c r="F107" s="13">
        <f t="shared" si="20"/>
        <v>0</v>
      </c>
      <c r="G107" s="13">
        <f t="shared" si="20"/>
        <v>0.2</v>
      </c>
      <c r="H107" s="13">
        <f t="shared" si="20"/>
        <v>0</v>
      </c>
      <c r="I107" s="13">
        <f t="shared" si="20"/>
        <v>0</v>
      </c>
      <c r="J107" s="13">
        <f t="shared" si="20"/>
        <v>0.00540540540540541</v>
      </c>
    </row>
    <row r="108" spans="2:10">
      <c r="B108" s="8" t="s">
        <v>12</v>
      </c>
      <c r="C108" s="8">
        <v>0</v>
      </c>
      <c r="D108" s="2">
        <f t="shared" ref="D108:J108" si="21">D100-($H$100*D98)/$H$98</f>
        <v>17.8857142857143</v>
      </c>
      <c r="E108" s="2">
        <f t="shared" si="21"/>
        <v>0</v>
      </c>
      <c r="F108" s="2">
        <f t="shared" si="21"/>
        <v>0</v>
      </c>
      <c r="G108" s="2">
        <f t="shared" si="21"/>
        <v>0.342857142857143</v>
      </c>
      <c r="H108" s="2">
        <f t="shared" si="21"/>
        <v>0</v>
      </c>
      <c r="I108" s="2">
        <f t="shared" si="21"/>
        <v>1</v>
      </c>
      <c r="J108" s="2">
        <f t="shared" si="21"/>
        <v>0.0208494208494209</v>
      </c>
    </row>
    <row r="109" spans="2:10">
      <c r="B109" s="8" t="s">
        <v>9</v>
      </c>
      <c r="C109" s="8">
        <v>0</v>
      </c>
      <c r="D109" s="2">
        <f t="shared" ref="D109:J109" si="22">D101-($H$101*D98)/$H$98</f>
        <v>1.97142857142857</v>
      </c>
      <c r="E109" s="2">
        <f t="shared" si="22"/>
        <v>0</v>
      </c>
      <c r="F109" s="2">
        <f t="shared" si="22"/>
        <v>1</v>
      </c>
      <c r="G109" s="2">
        <f t="shared" si="22"/>
        <v>0.0857142857142857</v>
      </c>
      <c r="H109" s="2">
        <f t="shared" si="22"/>
        <v>0</v>
      </c>
      <c r="I109" s="2">
        <f t="shared" si="22"/>
        <v>0</v>
      </c>
      <c r="J109" s="2">
        <f t="shared" si="22"/>
        <v>-0.00154440154440154</v>
      </c>
    </row>
    <row r="110" spans="2:10">
      <c r="B110" s="8"/>
      <c r="C110" s="8"/>
      <c r="D110" s="2">
        <f t="shared" ref="D110:J110" si="23">D102-($H$102*D98)/$H$98</f>
        <v>-41.5714285714286</v>
      </c>
      <c r="E110" s="2">
        <f t="shared" si="23"/>
        <v>0</v>
      </c>
      <c r="F110" s="2">
        <f t="shared" si="23"/>
        <v>0</v>
      </c>
      <c r="G110" s="2">
        <f t="shared" si="23"/>
        <v>-1.28571428571429</v>
      </c>
      <c r="H110" s="2">
        <f t="shared" si="23"/>
        <v>0</v>
      </c>
      <c r="I110" s="2">
        <f t="shared" si="23"/>
        <v>0</v>
      </c>
      <c r="J110" s="2">
        <f t="shared" si="23"/>
        <v>-0.0308880308880309</v>
      </c>
    </row>
    <row r="112" spans="2:2">
      <c r="B112" s="14" t="s">
        <v>31</v>
      </c>
    </row>
    <row r="113" spans="2:2">
      <c r="B113" s="14" t="s">
        <v>32</v>
      </c>
    </row>
    <row r="115" spans="2:2">
      <c r="B115" t="s">
        <v>0</v>
      </c>
    </row>
    <row r="116" spans="2:2">
      <c r="B116" t="s">
        <v>1</v>
      </c>
    </row>
    <row r="117" spans="2:2">
      <c r="B117" t="s">
        <v>26</v>
      </c>
    </row>
    <row r="118" spans="2:2">
      <c r="B118" s="22" t="s">
        <v>3</v>
      </c>
    </row>
    <row r="119" spans="2:2">
      <c r="B119" t="s">
        <v>29</v>
      </c>
    </row>
    <row r="120" spans="2:2">
      <c r="B120" t="s">
        <v>33</v>
      </c>
    </row>
    <row r="121" spans="2:2">
      <c r="B121" t="s">
        <v>34</v>
      </c>
    </row>
    <row r="123" spans="2:8">
      <c r="B123" t="s">
        <v>17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35</v>
      </c>
    </row>
    <row r="124" spans="2:9">
      <c r="B124">
        <v>2</v>
      </c>
      <c r="C124">
        <v>7</v>
      </c>
      <c r="D124" s="15">
        <v>1</v>
      </c>
      <c r="E124" s="15">
        <v>0</v>
      </c>
      <c r="F124" s="15">
        <v>0</v>
      </c>
      <c r="G124" s="15">
        <v>0</v>
      </c>
      <c r="H124" s="15">
        <v>0</v>
      </c>
      <c r="I124">
        <v>27</v>
      </c>
    </row>
    <row r="125" spans="2:9">
      <c r="B125">
        <v>3</v>
      </c>
      <c r="C125">
        <v>-8</v>
      </c>
      <c r="D125" s="15">
        <v>0</v>
      </c>
      <c r="E125" s="15">
        <v>1</v>
      </c>
      <c r="F125" s="15">
        <v>0</v>
      </c>
      <c r="G125" s="15">
        <v>0</v>
      </c>
      <c r="H125" s="15">
        <v>0</v>
      </c>
      <c r="I125">
        <v>5</v>
      </c>
    </row>
    <row r="126" spans="2:9">
      <c r="B126">
        <v>-3</v>
      </c>
      <c r="C126">
        <v>3</v>
      </c>
      <c r="D126" s="15">
        <v>0</v>
      </c>
      <c r="E126" s="15">
        <v>0</v>
      </c>
      <c r="F126" s="15">
        <v>1</v>
      </c>
      <c r="G126" s="15">
        <v>0</v>
      </c>
      <c r="H126" s="15">
        <v>0</v>
      </c>
      <c r="I126">
        <v>4</v>
      </c>
    </row>
    <row r="127" spans="2:9">
      <c r="B127">
        <v>111</v>
      </c>
      <c r="C127">
        <v>-259</v>
      </c>
      <c r="D127" s="15">
        <v>0</v>
      </c>
      <c r="E127" s="15">
        <v>0</v>
      </c>
      <c r="F127" s="15">
        <v>0</v>
      </c>
      <c r="G127" s="15">
        <v>1</v>
      </c>
      <c r="H127" s="15">
        <v>0</v>
      </c>
      <c r="I127">
        <v>222</v>
      </c>
    </row>
    <row r="128" spans="2:9">
      <c r="B128">
        <v>0</v>
      </c>
      <c r="C128">
        <v>0</v>
      </c>
      <c r="D128" s="15">
        <v>3</v>
      </c>
      <c r="E128" s="15">
        <v>35</v>
      </c>
      <c r="F128" s="15">
        <v>0</v>
      </c>
      <c r="G128" s="15">
        <v>0</v>
      </c>
      <c r="H128" s="15">
        <v>-1</v>
      </c>
      <c r="I128">
        <v>34</v>
      </c>
    </row>
    <row r="130" spans="2:8"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35</v>
      </c>
    </row>
    <row r="131" spans="2:9">
      <c r="B131">
        <v>2</v>
      </c>
      <c r="C131">
        <v>7</v>
      </c>
      <c r="D131" s="15">
        <v>1</v>
      </c>
      <c r="E131" s="15">
        <v>0</v>
      </c>
      <c r="F131" s="15">
        <v>0</v>
      </c>
      <c r="G131" s="15">
        <v>0</v>
      </c>
      <c r="H131" s="15">
        <v>0</v>
      </c>
      <c r="I131">
        <v>27</v>
      </c>
    </row>
    <row r="132" spans="2:9">
      <c r="B132">
        <v>3</v>
      </c>
      <c r="C132">
        <v>-8</v>
      </c>
      <c r="D132" s="15">
        <v>0</v>
      </c>
      <c r="E132" s="15">
        <v>1</v>
      </c>
      <c r="F132" s="15">
        <v>0</v>
      </c>
      <c r="G132" s="15">
        <v>0</v>
      </c>
      <c r="H132" s="15">
        <v>0</v>
      </c>
      <c r="I132">
        <v>5</v>
      </c>
    </row>
    <row r="133" spans="2:9">
      <c r="B133">
        <v>-3</v>
      </c>
      <c r="C133">
        <v>3</v>
      </c>
      <c r="D133" s="15">
        <v>0</v>
      </c>
      <c r="E133" s="15">
        <v>0</v>
      </c>
      <c r="F133" s="15">
        <v>1</v>
      </c>
      <c r="G133" s="15">
        <v>0</v>
      </c>
      <c r="H133" s="15">
        <v>0</v>
      </c>
      <c r="I133">
        <v>4</v>
      </c>
    </row>
    <row r="134" spans="2:9">
      <c r="B134">
        <v>111</v>
      </c>
      <c r="C134">
        <v>-259</v>
      </c>
      <c r="D134" s="15">
        <v>0</v>
      </c>
      <c r="E134" s="15">
        <v>0</v>
      </c>
      <c r="F134" s="15">
        <v>0</v>
      </c>
      <c r="G134" s="15">
        <v>1</v>
      </c>
      <c r="H134" s="15">
        <v>0</v>
      </c>
      <c r="I134">
        <v>222</v>
      </c>
    </row>
    <row r="135" spans="2:9">
      <c r="B135">
        <f t="shared" ref="B135:I135" si="24">B128-($D$128*B124)</f>
        <v>-6</v>
      </c>
      <c r="C135">
        <f t="shared" si="24"/>
        <v>-21</v>
      </c>
      <c r="D135" s="15">
        <f t="shared" si="24"/>
        <v>0</v>
      </c>
      <c r="E135" s="15">
        <f t="shared" si="24"/>
        <v>35</v>
      </c>
      <c r="F135" s="15">
        <f t="shared" si="24"/>
        <v>0</v>
      </c>
      <c r="G135" s="15">
        <f t="shared" si="24"/>
        <v>0</v>
      </c>
      <c r="H135" s="15">
        <f t="shared" si="24"/>
        <v>-1</v>
      </c>
      <c r="I135">
        <f t="shared" si="24"/>
        <v>-47</v>
      </c>
    </row>
    <row r="137" spans="2:8">
      <c r="B137" t="s">
        <v>17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35</v>
      </c>
    </row>
    <row r="138" spans="2:9">
      <c r="B138">
        <v>2</v>
      </c>
      <c r="C138">
        <v>7</v>
      </c>
      <c r="D138" s="15">
        <v>1</v>
      </c>
      <c r="E138" s="15">
        <v>0</v>
      </c>
      <c r="F138" s="15">
        <v>0</v>
      </c>
      <c r="G138" s="15">
        <v>0</v>
      </c>
      <c r="H138" s="15">
        <v>0</v>
      </c>
      <c r="I138">
        <v>27</v>
      </c>
    </row>
    <row r="139" spans="2:9">
      <c r="B139">
        <v>3</v>
      </c>
      <c r="C139">
        <v>-8</v>
      </c>
      <c r="D139" s="15">
        <v>0</v>
      </c>
      <c r="E139" s="15">
        <v>1</v>
      </c>
      <c r="F139" s="15">
        <v>0</v>
      </c>
      <c r="G139" s="15">
        <v>0</v>
      </c>
      <c r="H139" s="15">
        <v>0</v>
      </c>
      <c r="I139">
        <v>5</v>
      </c>
    </row>
    <row r="140" spans="2:9">
      <c r="B140">
        <v>-3</v>
      </c>
      <c r="C140">
        <v>3</v>
      </c>
      <c r="D140" s="15">
        <v>0</v>
      </c>
      <c r="E140" s="15">
        <v>0</v>
      </c>
      <c r="F140" s="15">
        <v>1</v>
      </c>
      <c r="G140" s="15">
        <v>0</v>
      </c>
      <c r="H140" s="15">
        <v>0</v>
      </c>
      <c r="I140">
        <v>4</v>
      </c>
    </row>
    <row r="141" spans="2:9">
      <c r="B141">
        <v>111</v>
      </c>
      <c r="C141">
        <v>-259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>
        <v>222</v>
      </c>
    </row>
    <row r="142" spans="2:9">
      <c r="B142">
        <f t="shared" ref="B142:I142" si="25">B135-($E$128*B125)</f>
        <v>-111</v>
      </c>
      <c r="C142">
        <f t="shared" si="25"/>
        <v>259</v>
      </c>
      <c r="D142" s="15">
        <f t="shared" si="25"/>
        <v>0</v>
      </c>
      <c r="E142" s="15">
        <f t="shared" si="25"/>
        <v>0</v>
      </c>
      <c r="F142" s="15">
        <f t="shared" si="25"/>
        <v>0</v>
      </c>
      <c r="G142" s="15">
        <f t="shared" si="25"/>
        <v>0</v>
      </c>
      <c r="H142" s="15">
        <f t="shared" si="25"/>
        <v>-1</v>
      </c>
      <c r="I142">
        <f t="shared" si="25"/>
        <v>-222</v>
      </c>
    </row>
    <row r="144" spans="2:8">
      <c r="B144" t="s">
        <v>17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35</v>
      </c>
    </row>
    <row r="145" spans="2:9">
      <c r="B145">
        <v>2</v>
      </c>
      <c r="C145">
        <v>7</v>
      </c>
      <c r="D145" s="15">
        <v>1</v>
      </c>
      <c r="E145" s="15">
        <v>0</v>
      </c>
      <c r="F145" s="15">
        <v>0</v>
      </c>
      <c r="G145" s="15">
        <v>0</v>
      </c>
      <c r="H145" s="15">
        <v>0</v>
      </c>
      <c r="I145">
        <v>27</v>
      </c>
    </row>
    <row r="146" spans="2:9">
      <c r="B146">
        <v>3</v>
      </c>
      <c r="C146">
        <v>-8</v>
      </c>
      <c r="D146" s="15">
        <v>0</v>
      </c>
      <c r="E146" s="15">
        <v>1</v>
      </c>
      <c r="F146" s="15">
        <v>0</v>
      </c>
      <c r="G146" s="15">
        <v>0</v>
      </c>
      <c r="H146" s="15">
        <v>0</v>
      </c>
      <c r="I146">
        <v>5</v>
      </c>
    </row>
    <row r="147" spans="2:9">
      <c r="B147">
        <v>-3</v>
      </c>
      <c r="C147">
        <v>3</v>
      </c>
      <c r="D147" s="15">
        <v>0</v>
      </c>
      <c r="E147" s="15">
        <v>0</v>
      </c>
      <c r="F147" s="15">
        <v>1</v>
      </c>
      <c r="G147" s="15">
        <v>0</v>
      </c>
      <c r="H147" s="15">
        <v>0</v>
      </c>
      <c r="I147">
        <v>4</v>
      </c>
    </row>
    <row r="148" spans="2:9">
      <c r="B148">
        <v>111</v>
      </c>
      <c r="C148">
        <v>-259</v>
      </c>
      <c r="D148" s="15">
        <v>0</v>
      </c>
      <c r="E148" s="15">
        <v>0</v>
      </c>
      <c r="F148" s="15">
        <v>0</v>
      </c>
      <c r="G148" s="15">
        <v>1</v>
      </c>
      <c r="H148" s="15">
        <v>0</v>
      </c>
      <c r="I148">
        <v>222</v>
      </c>
    </row>
    <row r="149" spans="2:9">
      <c r="B149">
        <f t="shared" ref="B149:I149" si="26">B142-($G$142*B141)</f>
        <v>-111</v>
      </c>
      <c r="C149">
        <f t="shared" si="26"/>
        <v>259</v>
      </c>
      <c r="D149" s="15">
        <f t="shared" si="26"/>
        <v>0</v>
      </c>
      <c r="E149" s="15">
        <f t="shared" si="26"/>
        <v>0</v>
      </c>
      <c r="F149" s="15">
        <f t="shared" si="26"/>
        <v>0</v>
      </c>
      <c r="G149" s="15">
        <f t="shared" si="26"/>
        <v>0</v>
      </c>
      <c r="H149" s="15">
        <f t="shared" si="26"/>
        <v>-1</v>
      </c>
      <c r="I149">
        <f t="shared" si="26"/>
        <v>-222</v>
      </c>
    </row>
    <row r="151" spans="2:8">
      <c r="B151" t="s">
        <v>17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35</v>
      </c>
    </row>
    <row r="152" spans="2:9">
      <c r="B152">
        <v>2</v>
      </c>
      <c r="C152">
        <v>7</v>
      </c>
      <c r="D152" s="15">
        <v>1</v>
      </c>
      <c r="E152" s="15">
        <v>0</v>
      </c>
      <c r="F152" s="15">
        <v>0</v>
      </c>
      <c r="G152" s="15">
        <v>0</v>
      </c>
      <c r="H152" s="15">
        <v>0</v>
      </c>
      <c r="I152">
        <v>27</v>
      </c>
    </row>
    <row r="153" spans="2:9">
      <c r="B153">
        <v>3</v>
      </c>
      <c r="C153">
        <v>-8</v>
      </c>
      <c r="D153" s="15">
        <v>0</v>
      </c>
      <c r="E153" s="15">
        <v>1</v>
      </c>
      <c r="F153" s="15">
        <v>0</v>
      </c>
      <c r="G153" s="15">
        <v>0</v>
      </c>
      <c r="H153" s="15">
        <v>0</v>
      </c>
      <c r="I153">
        <v>5</v>
      </c>
    </row>
    <row r="154" spans="2:9">
      <c r="B154">
        <v>-3</v>
      </c>
      <c r="C154">
        <v>3</v>
      </c>
      <c r="D154" s="15">
        <v>0</v>
      </c>
      <c r="E154" s="15">
        <v>0</v>
      </c>
      <c r="F154" s="15">
        <v>1</v>
      </c>
      <c r="G154" s="15">
        <v>0</v>
      </c>
      <c r="H154" s="15">
        <v>0</v>
      </c>
      <c r="I154">
        <v>4</v>
      </c>
    </row>
    <row r="155" spans="2:9">
      <c r="B155">
        <v>111</v>
      </c>
      <c r="C155">
        <v>-259</v>
      </c>
      <c r="D155" s="15">
        <v>0</v>
      </c>
      <c r="E155" s="15">
        <v>0</v>
      </c>
      <c r="F155" s="15">
        <v>0</v>
      </c>
      <c r="G155" s="15">
        <v>1</v>
      </c>
      <c r="H155" s="15">
        <v>0</v>
      </c>
      <c r="I155">
        <v>222</v>
      </c>
    </row>
    <row r="156" spans="2:9">
      <c r="B156">
        <f>-3885+-1</f>
        <v>-3886</v>
      </c>
      <c r="C156">
        <f>-1*9065</f>
        <v>-9065</v>
      </c>
      <c r="D156" s="15">
        <v>0</v>
      </c>
      <c r="E156" s="15">
        <v>0</v>
      </c>
      <c r="F156" s="15">
        <v>0</v>
      </c>
      <c r="G156" s="15">
        <v>0</v>
      </c>
      <c r="H156" s="15">
        <f>-1*-1</f>
        <v>1</v>
      </c>
      <c r="I156">
        <f>-7770*-1</f>
        <v>7770</v>
      </c>
    </row>
    <row r="158" spans="2:2">
      <c r="B158" t="s">
        <v>0</v>
      </c>
    </row>
    <row r="159" spans="2:2">
      <c r="B159" t="s">
        <v>24</v>
      </c>
    </row>
    <row r="160" spans="2:2">
      <c r="B160" t="s">
        <v>25</v>
      </c>
    </row>
    <row r="161" spans="2:2">
      <c r="B161" s="22" t="s">
        <v>27</v>
      </c>
    </row>
    <row r="162" spans="2:2">
      <c r="B162" t="s">
        <v>28</v>
      </c>
    </row>
    <row r="163" spans="2:2">
      <c r="B163" s="22" t="s">
        <v>36</v>
      </c>
    </row>
    <row r="164" spans="2:2">
      <c r="B164" t="s">
        <v>37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4"/>
  <sheetViews>
    <sheetView tabSelected="1" topLeftCell="A43" workbookViewId="0">
      <selection activeCell="L59" sqref="L59"/>
    </sheetView>
  </sheetViews>
  <sheetFormatPr defaultColWidth="9" defaultRowHeight="14.25"/>
  <sheetData>
    <row r="2" spans="4:4">
      <c r="D2" t="s">
        <v>38</v>
      </c>
    </row>
    <row r="3" spans="2:2">
      <c r="B3" t="s">
        <v>39</v>
      </c>
    </row>
    <row r="4" spans="2:2">
      <c r="B4" t="s">
        <v>1</v>
      </c>
    </row>
    <row r="5" spans="2:2">
      <c r="B5" t="s">
        <v>2</v>
      </c>
    </row>
    <row r="6" spans="2:2">
      <c r="B6" t="s">
        <v>3</v>
      </c>
    </row>
    <row r="7" spans="2:2">
      <c r="B7" t="s">
        <v>4</v>
      </c>
    </row>
    <row r="9" spans="2:9">
      <c r="B9" s="1"/>
      <c r="C9" s="1"/>
      <c r="D9" s="1"/>
      <c r="E9" s="1">
        <v>-6</v>
      </c>
      <c r="F9" s="1">
        <v>-1</v>
      </c>
      <c r="G9" s="1">
        <v>0</v>
      </c>
      <c r="H9" s="1">
        <v>0</v>
      </c>
      <c r="I9" s="1">
        <v>0</v>
      </c>
    </row>
    <row r="10" spans="2:9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</row>
    <row r="11" spans="2:10">
      <c r="B11" s="1" t="s">
        <v>10</v>
      </c>
      <c r="C11" s="1">
        <v>0</v>
      </c>
      <c r="D11" s="1">
        <v>27</v>
      </c>
      <c r="E11" s="1">
        <v>2</v>
      </c>
      <c r="F11" s="1">
        <v>7</v>
      </c>
      <c r="G11" s="1">
        <v>1</v>
      </c>
      <c r="H11" s="1">
        <v>0</v>
      </c>
      <c r="I11" s="1">
        <v>0</v>
      </c>
      <c r="J11">
        <v>13.5</v>
      </c>
    </row>
    <row r="12" spans="2:10">
      <c r="B12" s="1" t="s">
        <v>11</v>
      </c>
      <c r="C12" s="1">
        <v>0</v>
      </c>
      <c r="D12" s="1">
        <v>5</v>
      </c>
      <c r="E12" s="1">
        <v>3</v>
      </c>
      <c r="F12" s="1">
        <v>-8</v>
      </c>
      <c r="G12" s="1">
        <v>0</v>
      </c>
      <c r="H12" s="1">
        <v>1</v>
      </c>
      <c r="I12" s="1">
        <v>0</v>
      </c>
      <c r="J12">
        <v>1.66666666666667</v>
      </c>
    </row>
    <row r="13" spans="2:10">
      <c r="B13" s="1" t="s">
        <v>12</v>
      </c>
      <c r="C13" s="1">
        <v>0</v>
      </c>
      <c r="D13" s="1">
        <v>4</v>
      </c>
      <c r="E13" s="1">
        <v>-3</v>
      </c>
      <c r="F13" s="1">
        <v>3</v>
      </c>
      <c r="G13" s="1">
        <v>0</v>
      </c>
      <c r="H13" s="1">
        <v>0</v>
      </c>
      <c r="I13" s="1">
        <v>1</v>
      </c>
      <c r="J13">
        <v>-1.33333333333333</v>
      </c>
    </row>
    <row r="14" spans="2:9">
      <c r="B14" s="1"/>
      <c r="C14" s="1"/>
      <c r="D14" s="1"/>
      <c r="E14" s="1">
        <v>6</v>
      </c>
      <c r="F14" s="1">
        <v>1</v>
      </c>
      <c r="G14" s="1">
        <v>0</v>
      </c>
      <c r="H14" s="1">
        <v>0</v>
      </c>
      <c r="I14" s="1">
        <v>0</v>
      </c>
    </row>
    <row r="16" spans="2:9">
      <c r="B16" s="1"/>
      <c r="C16" s="1"/>
      <c r="D16" s="1"/>
      <c r="E16" s="1">
        <v>-6</v>
      </c>
      <c r="F16" s="1">
        <v>-1</v>
      </c>
      <c r="G16" s="1">
        <v>0</v>
      </c>
      <c r="H16" s="1">
        <v>0</v>
      </c>
      <c r="I16" s="1">
        <v>0</v>
      </c>
    </row>
    <row r="17" spans="2:9"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</row>
    <row r="18" spans="2:10">
      <c r="B18" s="1" t="s">
        <v>10</v>
      </c>
      <c r="C18" s="1">
        <v>0</v>
      </c>
      <c r="D18" s="1">
        <v>23.6666666666667</v>
      </c>
      <c r="E18" s="1">
        <v>0</v>
      </c>
      <c r="F18" s="1">
        <v>12.3333333333333</v>
      </c>
      <c r="G18" s="1">
        <v>1</v>
      </c>
      <c r="H18" s="1">
        <v>-0.666666666666667</v>
      </c>
      <c r="I18" s="1">
        <v>0</v>
      </c>
      <c r="J18">
        <v>1.91891891891892</v>
      </c>
    </row>
    <row r="19" spans="2:10">
      <c r="B19" s="1" t="s">
        <v>8</v>
      </c>
      <c r="C19" s="1">
        <v>0</v>
      </c>
      <c r="D19" s="1">
        <v>1.66666666666667</v>
      </c>
      <c r="E19" s="1">
        <v>1</v>
      </c>
      <c r="F19" s="1">
        <v>-2.66666666666667</v>
      </c>
      <c r="G19" s="1">
        <v>0</v>
      </c>
      <c r="H19" s="1">
        <v>0.333333333333333</v>
      </c>
      <c r="I19" s="1">
        <v>0</v>
      </c>
      <c r="J19">
        <v>-0.625</v>
      </c>
    </row>
    <row r="20" spans="2:10">
      <c r="B20" s="1" t="s">
        <v>12</v>
      </c>
      <c r="C20" s="1">
        <v>0</v>
      </c>
      <c r="D20" s="1">
        <v>9</v>
      </c>
      <c r="E20" s="1">
        <v>0</v>
      </c>
      <c r="F20" s="1">
        <v>-5</v>
      </c>
      <c r="G20" s="1">
        <v>0</v>
      </c>
      <c r="H20" s="1">
        <v>1</v>
      </c>
      <c r="I20" s="1">
        <v>1</v>
      </c>
      <c r="J20">
        <v>-1.8</v>
      </c>
    </row>
    <row r="21" spans="2:9">
      <c r="B21" s="1"/>
      <c r="C21" s="1"/>
      <c r="D21" s="1">
        <v>-10</v>
      </c>
      <c r="E21" s="1">
        <v>0</v>
      </c>
      <c r="F21" s="1">
        <v>17</v>
      </c>
      <c r="G21" s="1">
        <v>0</v>
      </c>
      <c r="H21" s="1">
        <v>-2</v>
      </c>
      <c r="I21" s="1">
        <v>0</v>
      </c>
    </row>
    <row r="23" spans="2:9">
      <c r="B23" s="1"/>
      <c r="C23" s="1"/>
      <c r="D23" s="1"/>
      <c r="E23" s="1">
        <v>-6</v>
      </c>
      <c r="F23" s="1">
        <v>-1</v>
      </c>
      <c r="G23" s="1">
        <v>0</v>
      </c>
      <c r="H23" s="1">
        <v>0</v>
      </c>
      <c r="I23" s="1">
        <v>0</v>
      </c>
    </row>
    <row r="24" spans="2:9">
      <c r="B24" s="1" t="s">
        <v>5</v>
      </c>
      <c r="C24" s="1" t="s">
        <v>6</v>
      </c>
      <c r="D24" s="1" t="s">
        <v>7</v>
      </c>
      <c r="E24" s="1" t="s">
        <v>8</v>
      </c>
      <c r="F24" s="1" t="s">
        <v>9</v>
      </c>
      <c r="G24" s="1" t="s">
        <v>10</v>
      </c>
      <c r="H24" s="1" t="s">
        <v>11</v>
      </c>
      <c r="I24" s="1" t="s">
        <v>12</v>
      </c>
    </row>
    <row r="25" spans="2:10">
      <c r="B25" s="1" t="s">
        <v>9</v>
      </c>
      <c r="C25" s="2">
        <v>0</v>
      </c>
      <c r="D25" s="3">
        <v>1.91891891891892</v>
      </c>
      <c r="E25" s="2">
        <v>0</v>
      </c>
      <c r="F25" s="2">
        <v>1</v>
      </c>
      <c r="G25" s="2">
        <v>0.0810810810810811</v>
      </c>
      <c r="H25" s="2">
        <v>-0.0540540540540541</v>
      </c>
      <c r="I25" s="2">
        <v>0</v>
      </c>
      <c r="J25" t="s">
        <v>13</v>
      </c>
    </row>
    <row r="26" spans="2:9">
      <c r="B26" s="1" t="s">
        <v>8</v>
      </c>
      <c r="C26" s="2">
        <v>0</v>
      </c>
      <c r="D26" s="2">
        <v>6.78378378378379</v>
      </c>
      <c r="E26" s="2">
        <v>1</v>
      </c>
      <c r="F26" s="2">
        <v>0</v>
      </c>
      <c r="G26" s="2">
        <v>0.216216216216216</v>
      </c>
      <c r="H26" s="2">
        <v>0.189189189189189</v>
      </c>
      <c r="I26" s="2">
        <v>0</v>
      </c>
    </row>
    <row r="27" spans="2:9">
      <c r="B27" s="1" t="s">
        <v>12</v>
      </c>
      <c r="C27" s="2">
        <v>0</v>
      </c>
      <c r="D27" s="2">
        <v>18.5945945945946</v>
      </c>
      <c r="E27" s="2">
        <v>0</v>
      </c>
      <c r="F27" s="2">
        <v>0</v>
      </c>
      <c r="G27" s="2">
        <v>0.405405405405405</v>
      </c>
      <c r="H27" s="2">
        <v>0.72972972972973</v>
      </c>
      <c r="I27" s="2">
        <v>1</v>
      </c>
    </row>
    <row r="28" spans="2:9">
      <c r="B28" s="1"/>
      <c r="C28" s="2"/>
      <c r="D28" s="2">
        <v>-42.6216216216216</v>
      </c>
      <c r="E28" s="2">
        <v>0</v>
      </c>
      <c r="F28" s="2">
        <v>0</v>
      </c>
      <c r="G28" s="2">
        <v>-1.37837837837838</v>
      </c>
      <c r="H28" s="2">
        <v>-1.08108108108108</v>
      </c>
      <c r="I28" s="2">
        <v>0</v>
      </c>
    </row>
    <row r="30" spans="2:2">
      <c r="B30" t="s">
        <v>40</v>
      </c>
    </row>
    <row r="31" ht="15" spans="2:2">
      <c r="B31" t="s">
        <v>41</v>
      </c>
    </row>
    <row r="33" spans="2:2">
      <c r="B33" t="s">
        <v>42</v>
      </c>
    </row>
    <row r="35" ht="15" spans="2:2">
      <c r="B35" s="22" t="s">
        <v>43</v>
      </c>
    </row>
    <row r="38" spans="2:10">
      <c r="B38" s="1"/>
      <c r="C38" s="1"/>
      <c r="D38" s="1"/>
      <c r="E38" s="1">
        <v>-6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</row>
    <row r="39" spans="2:10">
      <c r="B39" s="1" t="s">
        <v>5</v>
      </c>
      <c r="C39" s="1" t="s">
        <v>6</v>
      </c>
      <c r="D39" s="1" t="s">
        <v>7</v>
      </c>
      <c r="E39" s="1" t="s">
        <v>8</v>
      </c>
      <c r="F39" s="1" t="s">
        <v>9</v>
      </c>
      <c r="G39" s="1" t="s">
        <v>10</v>
      </c>
      <c r="H39" s="1" t="s">
        <v>11</v>
      </c>
      <c r="I39" s="1" t="s">
        <v>12</v>
      </c>
      <c r="J39" s="1" t="s">
        <v>30</v>
      </c>
    </row>
    <row r="40" spans="2:10">
      <c r="B40" s="1" t="s">
        <v>9</v>
      </c>
      <c r="C40" s="2">
        <v>0</v>
      </c>
      <c r="D40" s="2">
        <v>1.91891891891892</v>
      </c>
      <c r="E40" s="2">
        <v>0</v>
      </c>
      <c r="F40" s="2">
        <v>1</v>
      </c>
      <c r="G40" s="2">
        <v>0.0810810810810811</v>
      </c>
      <c r="H40" s="2">
        <v>-0.0540540540540541</v>
      </c>
      <c r="I40" s="2">
        <v>0</v>
      </c>
      <c r="J40" s="1">
        <v>0</v>
      </c>
    </row>
    <row r="41" spans="2:10">
      <c r="B41" s="1" t="s">
        <v>8</v>
      </c>
      <c r="C41" s="2">
        <v>0</v>
      </c>
      <c r="D41" s="2">
        <v>6.78378378378379</v>
      </c>
      <c r="E41" s="2">
        <v>1</v>
      </c>
      <c r="F41" s="2">
        <v>0</v>
      </c>
      <c r="G41" s="2">
        <v>0.216216216216216</v>
      </c>
      <c r="H41" s="2">
        <v>0.189189189189189</v>
      </c>
      <c r="I41" s="2">
        <v>0</v>
      </c>
      <c r="J41" s="1">
        <v>0</v>
      </c>
    </row>
    <row r="42" spans="2:10">
      <c r="B42" s="1" t="s">
        <v>12</v>
      </c>
      <c r="C42" s="2">
        <v>0</v>
      </c>
      <c r="D42" s="2">
        <v>18.5945945945946</v>
      </c>
      <c r="E42" s="2">
        <v>0</v>
      </c>
      <c r="F42" s="2">
        <v>0</v>
      </c>
      <c r="G42" s="2">
        <v>0.405405405405405</v>
      </c>
      <c r="H42" s="2">
        <v>0.72972972972973</v>
      </c>
      <c r="I42" s="2">
        <v>1</v>
      </c>
      <c r="J42" s="1">
        <v>0</v>
      </c>
    </row>
    <row r="43" spans="2:11">
      <c r="B43" s="1" t="s">
        <v>30</v>
      </c>
      <c r="C43" s="2">
        <v>0</v>
      </c>
      <c r="D43" s="2">
        <v>-0.918918918918919</v>
      </c>
      <c r="E43" s="2">
        <v>0</v>
      </c>
      <c r="F43" s="2">
        <v>0</v>
      </c>
      <c r="G43" s="2">
        <v>-0.0810810810810811</v>
      </c>
      <c r="H43" s="2">
        <v>-0.945945945945946</v>
      </c>
      <c r="I43" s="2">
        <v>0</v>
      </c>
      <c r="J43" s="1">
        <v>1</v>
      </c>
      <c r="K43" t="s">
        <v>44</v>
      </c>
    </row>
    <row r="44" spans="2:10">
      <c r="B44" s="1"/>
      <c r="C44" s="2"/>
      <c r="D44" s="2">
        <v>-42.6216216216216</v>
      </c>
      <c r="E44" s="2">
        <v>0</v>
      </c>
      <c r="F44" s="2">
        <v>0</v>
      </c>
      <c r="G44" s="2">
        <v>-1.37837837837838</v>
      </c>
      <c r="H44" s="2">
        <v>-1.08108108108108</v>
      </c>
      <c r="I44" s="2">
        <v>0</v>
      </c>
      <c r="J44" s="1">
        <v>0</v>
      </c>
    </row>
    <row r="45" spans="2:11">
      <c r="B45" s="1"/>
      <c r="C45" s="1"/>
      <c r="D45" s="1"/>
      <c r="E45" s="1"/>
      <c r="F45" s="1"/>
      <c r="G45" s="2">
        <f>G44/G43</f>
        <v>17</v>
      </c>
      <c r="H45" s="3">
        <f>H44/H43</f>
        <v>1.14285714285714</v>
      </c>
      <c r="I45" s="1"/>
      <c r="J45" s="1"/>
      <c r="K45" t="s">
        <v>45</v>
      </c>
    </row>
    <row r="48" spans="2:10">
      <c r="B48" s="1"/>
      <c r="C48" s="1"/>
      <c r="D48" s="1"/>
      <c r="E48" s="1">
        <v>-6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</row>
    <row r="49" spans="2:10">
      <c r="B49" s="1" t="s">
        <v>5</v>
      </c>
      <c r="C49" s="1" t="s">
        <v>6</v>
      </c>
      <c r="D49" s="1" t="s">
        <v>7</v>
      </c>
      <c r="E49" s="1" t="s">
        <v>8</v>
      </c>
      <c r="F49" s="1" t="s">
        <v>9</v>
      </c>
      <c r="G49" s="1" t="s">
        <v>10</v>
      </c>
      <c r="H49" s="1" t="s">
        <v>11</v>
      </c>
      <c r="I49" s="1" t="s">
        <v>12</v>
      </c>
      <c r="J49" s="1" t="s">
        <v>30</v>
      </c>
    </row>
    <row r="50" spans="2:11">
      <c r="B50" s="1" t="s">
        <v>9</v>
      </c>
      <c r="C50" s="2">
        <v>0</v>
      </c>
      <c r="D50" s="2">
        <v>1.91891891891892</v>
      </c>
      <c r="E50" s="2">
        <v>0</v>
      </c>
      <c r="F50" s="2">
        <v>1</v>
      </c>
      <c r="G50" s="2">
        <v>0.0810810810810811</v>
      </c>
      <c r="H50" s="2">
        <v>-0.0540540540540541</v>
      </c>
      <c r="I50" s="2">
        <v>0</v>
      </c>
      <c r="J50" s="1">
        <v>0</v>
      </c>
      <c r="K50" s="6">
        <f>D50/H50</f>
        <v>-35.5</v>
      </c>
    </row>
    <row r="51" spans="2:11">
      <c r="B51" s="1" t="s">
        <v>8</v>
      </c>
      <c r="C51" s="2">
        <v>0</v>
      </c>
      <c r="D51" s="2">
        <v>6.78378378378379</v>
      </c>
      <c r="E51" s="2">
        <v>1</v>
      </c>
      <c r="F51" s="2">
        <v>0</v>
      </c>
      <c r="G51" s="2">
        <v>0.216216216216216</v>
      </c>
      <c r="H51" s="2">
        <v>0.189189189189189</v>
      </c>
      <c r="I51" s="2">
        <v>0</v>
      </c>
      <c r="J51" s="1">
        <v>0</v>
      </c>
      <c r="K51" s="6">
        <f t="shared" ref="K51:K53" si="0">D51/H51</f>
        <v>35.8571428571429</v>
      </c>
    </row>
    <row r="52" spans="2:11">
      <c r="B52" s="1" t="s">
        <v>12</v>
      </c>
      <c r="C52" s="2">
        <v>0</v>
      </c>
      <c r="D52" s="2">
        <v>18.5945945945946</v>
      </c>
      <c r="E52" s="2">
        <v>0</v>
      </c>
      <c r="F52" s="2">
        <v>0</v>
      </c>
      <c r="G52" s="2">
        <v>0.405405405405405</v>
      </c>
      <c r="H52" s="2">
        <v>0.72972972972973</v>
      </c>
      <c r="I52" s="2">
        <v>1</v>
      </c>
      <c r="J52" s="1">
        <v>0</v>
      </c>
      <c r="K52" s="6">
        <f t="shared" si="0"/>
        <v>25.4814814814815</v>
      </c>
    </row>
    <row r="53" spans="2:11">
      <c r="B53" s="4" t="s">
        <v>11</v>
      </c>
      <c r="C53" s="2">
        <v>0</v>
      </c>
      <c r="D53" s="2">
        <v>-0.918918918918919</v>
      </c>
      <c r="E53" s="2">
        <v>0</v>
      </c>
      <c r="F53" s="2">
        <v>0</v>
      </c>
      <c r="G53" s="2">
        <v>-0.0810810810810811</v>
      </c>
      <c r="H53" s="5">
        <v>-0.945945945945946</v>
      </c>
      <c r="I53" s="2">
        <v>0</v>
      </c>
      <c r="J53" s="1">
        <v>1</v>
      </c>
      <c r="K53" s="7">
        <f t="shared" si="0"/>
        <v>0.971428571428572</v>
      </c>
    </row>
    <row r="54" spans="2:10">
      <c r="B54" s="1"/>
      <c r="C54" s="2"/>
      <c r="D54" s="2">
        <v>-42.6216216216216</v>
      </c>
      <c r="E54" s="2">
        <v>0</v>
      </c>
      <c r="F54" s="2">
        <v>0</v>
      </c>
      <c r="G54" s="2">
        <v>-1.37837837837838</v>
      </c>
      <c r="H54" s="2">
        <v>-1.08108108108108</v>
      </c>
      <c r="I54" s="2">
        <v>0</v>
      </c>
      <c r="J54" s="1">
        <v>0</v>
      </c>
    </row>
    <row r="55" spans="2:10">
      <c r="B55" s="1"/>
      <c r="C55" s="1"/>
      <c r="D55" s="1"/>
      <c r="E55" s="1"/>
      <c r="F55" s="1"/>
      <c r="G55" s="2">
        <f>G54/G53</f>
        <v>17</v>
      </c>
      <c r="H55" s="3">
        <f>H54/H53</f>
        <v>1.14285714285714</v>
      </c>
      <c r="I55" s="1"/>
      <c r="J55" s="1"/>
    </row>
    <row r="57" spans="2:10">
      <c r="B57" s="1"/>
      <c r="C57" s="1"/>
      <c r="D57" s="1"/>
      <c r="E57" s="1">
        <v>-6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</row>
    <row r="58" spans="2:10">
      <c r="B58" s="1" t="s">
        <v>5</v>
      </c>
      <c r="C58" s="1" t="s">
        <v>6</v>
      </c>
      <c r="D58" s="1" t="s">
        <v>7</v>
      </c>
      <c r="E58" s="1" t="s">
        <v>8</v>
      </c>
      <c r="F58" s="1" t="s">
        <v>9</v>
      </c>
      <c r="G58" s="1" t="s">
        <v>10</v>
      </c>
      <c r="H58" s="1" t="s">
        <v>11</v>
      </c>
      <c r="I58" s="1" t="s">
        <v>12</v>
      </c>
      <c r="J58" s="1" t="s">
        <v>30</v>
      </c>
    </row>
    <row r="59" spans="2:10">
      <c r="B59" s="1" t="s">
        <v>9</v>
      </c>
      <c r="C59" s="2">
        <f t="shared" ref="C59:H59" si="1">C50-(C53*$H$50)/$H$53</f>
        <v>0</v>
      </c>
      <c r="D59" s="2">
        <f t="shared" si="1"/>
        <v>1.97142857142857</v>
      </c>
      <c r="E59" s="2">
        <f t="shared" si="1"/>
        <v>0</v>
      </c>
      <c r="F59" s="2">
        <f t="shared" si="1"/>
        <v>1</v>
      </c>
      <c r="G59" s="2">
        <f t="shared" si="1"/>
        <v>0.0857142857142857</v>
      </c>
      <c r="H59" s="2">
        <f t="shared" si="1"/>
        <v>0</v>
      </c>
      <c r="I59" s="2">
        <f t="shared" ref="I59:J59" si="2">I50-(I53*$H$50)/$H$53</f>
        <v>0</v>
      </c>
      <c r="J59" s="2">
        <f t="shared" si="2"/>
        <v>-0.0571428571428571</v>
      </c>
    </row>
    <row r="60" spans="2:10">
      <c r="B60" s="1" t="s">
        <v>8</v>
      </c>
      <c r="C60" s="2">
        <f t="shared" ref="C60:H60" si="3">C51-(C53*$H$51)/$H$53</f>
        <v>0</v>
      </c>
      <c r="D60" s="2">
        <f t="shared" si="3"/>
        <v>6.6</v>
      </c>
      <c r="E60" s="2">
        <f t="shared" si="3"/>
        <v>1</v>
      </c>
      <c r="F60" s="2">
        <f t="shared" si="3"/>
        <v>0</v>
      </c>
      <c r="G60" s="2">
        <f t="shared" si="3"/>
        <v>0.2</v>
      </c>
      <c r="H60" s="2">
        <f t="shared" si="3"/>
        <v>0</v>
      </c>
      <c r="I60" s="2">
        <f t="shared" ref="I60:J60" si="4">I51-(I53*$H$51)/$H$53</f>
        <v>0</v>
      </c>
      <c r="J60" s="2">
        <f t="shared" si="4"/>
        <v>0.2</v>
      </c>
    </row>
    <row r="61" spans="2:10">
      <c r="B61" s="1" t="s">
        <v>12</v>
      </c>
      <c r="C61" s="2">
        <f t="shared" ref="C61:H61" si="5">C52-(C53*$H$52)/$H$53</f>
        <v>0</v>
      </c>
      <c r="D61" s="2">
        <f t="shared" si="5"/>
        <v>17.8857142857143</v>
      </c>
      <c r="E61" s="2">
        <f t="shared" si="5"/>
        <v>0</v>
      </c>
      <c r="F61" s="2">
        <f t="shared" si="5"/>
        <v>0</v>
      </c>
      <c r="G61" s="2">
        <f t="shared" si="5"/>
        <v>0.342857142857143</v>
      </c>
      <c r="H61" s="2">
        <f t="shared" si="5"/>
        <v>0</v>
      </c>
      <c r="I61" s="2">
        <f t="shared" ref="I61:J61" si="6">I52-(I53*$H$52)/$H$53</f>
        <v>1</v>
      </c>
      <c r="J61" s="2">
        <f t="shared" si="6"/>
        <v>0.771428571428571</v>
      </c>
    </row>
    <row r="62" spans="2:10">
      <c r="B62" s="4" t="s">
        <v>11</v>
      </c>
      <c r="C62" s="2">
        <f t="shared" ref="C62:H62" si="7">C53/$H$53</f>
        <v>0</v>
      </c>
      <c r="D62" s="2">
        <f t="shared" si="7"/>
        <v>0.971428571428572</v>
      </c>
      <c r="E62" s="2">
        <f t="shared" si="7"/>
        <v>0</v>
      </c>
      <c r="F62" s="2">
        <f t="shared" si="7"/>
        <v>0</v>
      </c>
      <c r="G62" s="2">
        <f t="shared" si="7"/>
        <v>0.0857142857142857</v>
      </c>
      <c r="H62" s="2">
        <f t="shared" si="7"/>
        <v>1</v>
      </c>
      <c r="I62" s="2">
        <f t="shared" ref="I62:J62" si="8">I53/$H$53</f>
        <v>0</v>
      </c>
      <c r="J62" s="2">
        <f t="shared" si="8"/>
        <v>-1.05714285714286</v>
      </c>
    </row>
    <row r="63" spans="2:10">
      <c r="B63" s="1"/>
      <c r="C63" s="2">
        <f t="shared" ref="C63:H63" si="9">C54-(C53*$H$54)/$H$53</f>
        <v>0</v>
      </c>
      <c r="D63" s="2">
        <f t="shared" si="9"/>
        <v>-41.5714285714286</v>
      </c>
      <c r="E63" s="2">
        <f t="shared" si="9"/>
        <v>0</v>
      </c>
      <c r="F63" s="2">
        <f t="shared" si="9"/>
        <v>0</v>
      </c>
      <c r="G63" s="2">
        <f t="shared" si="9"/>
        <v>-1.28571428571429</v>
      </c>
      <c r="H63" s="2">
        <f t="shared" si="9"/>
        <v>0</v>
      </c>
      <c r="I63" s="2">
        <f t="shared" ref="I63:J63" si="10">I54-(I53*$H$54)/$H$53</f>
        <v>0</v>
      </c>
      <c r="J63" s="2">
        <f t="shared" si="10"/>
        <v>-1.14285714285714</v>
      </c>
    </row>
    <row r="64" spans="2:10">
      <c r="B64" s="1"/>
      <c r="C64" s="2"/>
      <c r="D64" s="2"/>
      <c r="E64" s="2"/>
      <c r="F64" s="2"/>
      <c r="G64" s="2"/>
      <c r="H64" s="2"/>
      <c r="I64" s="2"/>
      <c r="J64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Булгакова</dc:creator>
  <cp:lastModifiedBy>ВЫХУХОЛЬ</cp:lastModifiedBy>
  <dcterms:created xsi:type="dcterms:W3CDTF">2024-05-25T05:37:00Z</dcterms:created>
  <dcterms:modified xsi:type="dcterms:W3CDTF">2024-06-03T09:35:40Z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C9350AC85F4E46CF974C897AF15784E4_13</vt:lpwstr>
  </property>
  <property fmtid="{D5CDD505-2E9C-101B-9397-08002B2CF9AE}" pid="3" name="KSOProductBuildVer">
    <vt:lpwstr>1049-12.2.0.13472</vt:lpwstr>
  </property>
</Properties>
</file>