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Лист2" sheetId="2" r:id="rId1"/>
  </sheets>
  <definedNames>
    <definedName name="solver_adj" localSheetId="0" hidden="1">Лист2!$G$2:$G$14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0</definedName>
    <definedName name="solver_lhs1" localSheetId="0" hidden="1">Лист2!$J$27</definedName>
    <definedName name="solver_lhs2" localSheetId="0" hidden="1">Лист2!$G$2:$G$14</definedName>
    <definedName name="solver_mip" localSheetId="0" hidden="1">0</definedName>
    <definedName name="solver_mni" localSheetId="0" hidden="1">30</definedName>
    <definedName name="solver_mrt" localSheetId="0" hidden="1">0.075</definedName>
    <definedName name="solver_msl" localSheetId="0" hidden="1">0</definedName>
    <definedName name="solver_neg" localSheetId="0" hidden="1">1</definedName>
    <definedName name="solver_nod" localSheetId="0" hidden="1">0</definedName>
    <definedName name="solver_num" localSheetId="0" hidden="1">2</definedName>
    <definedName name="solver_nwt" localSheetId="0" hidden="1">1</definedName>
    <definedName name="solver_opt" localSheetId="0" hidden="1">Лист2!$J$26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4</definedName>
    <definedName name="solver_rhs1" localSheetId="0" hidden="1">8</definedName>
    <definedName name="solver_rhs2" localSheetId="0" hidden="1">0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0</definedName>
    <definedName name="solver_ssz" localSheetId="0" hidden="1">100</definedName>
    <definedName name="solver_tim" localSheetId="0" hidden="1">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lin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<sst xmlns="http://schemas.openxmlformats.org/spreadsheetml/2006/main" count="43" uniqueCount="26">
  <si>
    <t>Tн</t>
  </si>
  <si>
    <t>Ту</t>
  </si>
  <si>
    <t>Сн</t>
  </si>
  <si>
    <t>Сп</t>
  </si>
  <si>
    <t>y(i,j)</t>
  </si>
  <si>
    <t>Z(i,j)</t>
  </si>
  <si>
    <t>k(i,j)</t>
  </si>
  <si>
    <t>затраты</t>
  </si>
  <si>
    <t>x(i,j)</t>
  </si>
  <si>
    <t>A</t>
  </si>
  <si>
    <t>-</t>
  </si>
  <si>
    <t>B</t>
  </si>
  <si>
    <t>C</t>
  </si>
  <si>
    <t>D</t>
  </si>
  <si>
    <t>E</t>
  </si>
  <si>
    <t>F</t>
  </si>
  <si>
    <t>G</t>
  </si>
  <si>
    <t>H</t>
  </si>
  <si>
    <t>I</t>
  </si>
  <si>
    <t>E,F</t>
  </si>
  <si>
    <t>J</t>
  </si>
  <si>
    <t>G,H</t>
  </si>
  <si>
    <t>K</t>
  </si>
  <si>
    <t>I,J</t>
  </si>
  <si>
    <t>Общие затраты</t>
  </si>
  <si>
    <t>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</si>
</sst>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J26" sqref="J26"/>
    </sheetView>
  </sheetViews>
  <sheetFormatPr defaultColWidth="9" defaultRowHeight="15"/>
  <cols>
    <col min="1" max="6" width="9" style="1"/>
    <col min="7" max="7" width="12.8571428571429" style="1"/>
    <col min="8" max="10" width="9" style="1"/>
    <col min="11" max="11" width="11.7142857142857" style="1"/>
    <col min="12" max="16384" width="9" style="1"/>
  </cols>
  <sheetData>
    <row r="1" spans="1:1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2" t="s">
        <v>9</v>
      </c>
      <c r="B2" s="2" t="s">
        <v>10</v>
      </c>
      <c r="C2" s="2">
        <v>1</v>
      </c>
      <c r="D2" s="2">
        <v>0.5</v>
      </c>
      <c r="E2" s="2">
        <v>5</v>
      </c>
      <c r="F2" s="2">
        <v>15</v>
      </c>
      <c r="G2" s="2">
        <v>0</v>
      </c>
      <c r="H2" s="2">
        <f>C2-D2</f>
        <v>0.5</v>
      </c>
      <c r="I2" s="2">
        <f>IF(H2=0,0,(F2-E2)/(H2))</f>
        <v>20</v>
      </c>
      <c r="J2" s="2">
        <f>MAX(F2*G2,E2)</f>
        <v>5</v>
      </c>
      <c r="K2" s="2">
        <f>IF(G2&lt;&gt;0,D2,C2)</f>
        <v>1</v>
      </c>
    </row>
    <row r="3" spans="1:11">
      <c r="A3" s="2" t="s">
        <v>11</v>
      </c>
      <c r="B3" s="2" t="s">
        <v>10</v>
      </c>
      <c r="C3" s="2">
        <v>2</v>
      </c>
      <c r="D3" s="2">
        <v>1</v>
      </c>
      <c r="E3" s="2">
        <v>6</v>
      </c>
      <c r="F3" s="2">
        <v>16</v>
      </c>
      <c r="G3" s="2">
        <v>0</v>
      </c>
      <c r="H3" s="2">
        <f t="shared" ref="H3:H12" si="0">C3-D3</f>
        <v>1</v>
      </c>
      <c r="I3" s="2">
        <f t="shared" ref="I2:I12" si="1">IF(H3=0,0,(F3-E3)/(H3))</f>
        <v>10</v>
      </c>
      <c r="J3" s="2">
        <f>MAX(F3*G3,E3)</f>
        <v>6</v>
      </c>
      <c r="K3" s="2">
        <f>IF(G3&lt;&gt;0,D3,C3)</f>
        <v>2</v>
      </c>
    </row>
    <row r="4" spans="1:11">
      <c r="A4" s="2" t="s">
        <v>12</v>
      </c>
      <c r="B4" s="2" t="s">
        <v>10</v>
      </c>
      <c r="C4" s="2">
        <v>3</v>
      </c>
      <c r="D4" s="2">
        <v>2</v>
      </c>
      <c r="E4" s="2">
        <v>7</v>
      </c>
      <c r="F4" s="2">
        <v>15</v>
      </c>
      <c r="G4" s="2">
        <v>0</v>
      </c>
      <c r="H4" s="2">
        <f t="shared" si="0"/>
        <v>1</v>
      </c>
      <c r="I4" s="2">
        <f t="shared" si="1"/>
        <v>8</v>
      </c>
      <c r="J4" s="2">
        <f t="shared" ref="J4:J12" si="2">MAX(F4*G4,E4)</f>
        <v>7</v>
      </c>
      <c r="K4" s="2">
        <f>IF(G4&lt;&gt;0,D4,C4)</f>
        <v>3</v>
      </c>
    </row>
    <row r="5" spans="1:11">
      <c r="A5" s="2" t="s">
        <v>13</v>
      </c>
      <c r="B5" s="2" t="s">
        <v>10</v>
      </c>
      <c r="C5" s="2">
        <v>2</v>
      </c>
      <c r="D5" s="2">
        <v>1</v>
      </c>
      <c r="E5" s="2">
        <v>5</v>
      </c>
      <c r="F5" s="2">
        <v>10</v>
      </c>
      <c r="G5" s="2">
        <v>0</v>
      </c>
      <c r="H5" s="2">
        <f t="shared" si="0"/>
        <v>1</v>
      </c>
      <c r="I5" s="2">
        <f t="shared" si="1"/>
        <v>5</v>
      </c>
      <c r="J5" s="2">
        <f t="shared" si="2"/>
        <v>5</v>
      </c>
      <c r="K5" s="2">
        <f>IF(G5&lt;&gt;0,D5,C5)</f>
        <v>2</v>
      </c>
    </row>
    <row r="6" spans="1:11">
      <c r="A6" s="2" t="s">
        <v>14</v>
      </c>
      <c r="B6" s="2" t="s">
        <v>9</v>
      </c>
      <c r="C6" s="2">
        <v>3</v>
      </c>
      <c r="D6" s="2">
        <v>2</v>
      </c>
      <c r="E6" s="2">
        <v>4</v>
      </c>
      <c r="F6" s="2">
        <v>8</v>
      </c>
      <c r="G6" s="2">
        <v>0</v>
      </c>
      <c r="H6" s="2">
        <f t="shared" si="0"/>
        <v>1</v>
      </c>
      <c r="I6" s="2">
        <f t="shared" si="1"/>
        <v>4</v>
      </c>
      <c r="J6" s="2">
        <f t="shared" si="2"/>
        <v>4</v>
      </c>
      <c r="K6" s="2">
        <f>IF(G6&lt;&gt;0,D6,C6)+K2</f>
        <v>4</v>
      </c>
    </row>
    <row r="7" spans="1:11">
      <c r="A7" s="2" t="s">
        <v>15</v>
      </c>
      <c r="B7" s="2" t="s">
        <v>11</v>
      </c>
      <c r="C7" s="2">
        <v>4</v>
      </c>
      <c r="D7" s="2">
        <v>3</v>
      </c>
      <c r="E7" s="2">
        <v>6</v>
      </c>
      <c r="F7" s="2">
        <v>15</v>
      </c>
      <c r="G7" s="2">
        <v>0</v>
      </c>
      <c r="H7" s="2">
        <f t="shared" si="0"/>
        <v>1</v>
      </c>
      <c r="I7" s="2">
        <f t="shared" si="1"/>
        <v>9</v>
      </c>
      <c r="J7" s="2">
        <f t="shared" si="2"/>
        <v>6</v>
      </c>
      <c r="K7" s="2">
        <f>IF(G7&lt;&gt;0,D7,C7)+K3</f>
        <v>6</v>
      </c>
    </row>
    <row r="8" spans="1:11">
      <c r="A8" s="2" t="s">
        <v>16</v>
      </c>
      <c r="B8" s="2" t="s">
        <v>12</v>
      </c>
      <c r="C8" s="2">
        <v>3</v>
      </c>
      <c r="D8" s="2">
        <v>2</v>
      </c>
      <c r="E8" s="2">
        <v>8</v>
      </c>
      <c r="F8" s="2">
        <v>25</v>
      </c>
      <c r="G8" s="2">
        <v>0</v>
      </c>
      <c r="H8" s="2">
        <f t="shared" si="0"/>
        <v>1</v>
      </c>
      <c r="I8" s="2">
        <f t="shared" si="1"/>
        <v>17</v>
      </c>
      <c r="J8" s="2">
        <f t="shared" si="2"/>
        <v>8</v>
      </c>
      <c r="K8" s="2">
        <f>IF(G8&lt;&gt;0,D8,C8)+K4</f>
        <v>6</v>
      </c>
    </row>
    <row r="9" spans="1:11">
      <c r="A9" s="2" t="s">
        <v>17</v>
      </c>
      <c r="B9" s="2" t="s">
        <v>13</v>
      </c>
      <c r="C9" s="2">
        <v>2</v>
      </c>
      <c r="D9" s="2">
        <v>1</v>
      </c>
      <c r="E9" s="2">
        <v>9</v>
      </c>
      <c r="F9" s="2">
        <v>15</v>
      </c>
      <c r="G9" s="2">
        <v>0</v>
      </c>
      <c r="H9" s="2">
        <f t="shared" si="0"/>
        <v>1</v>
      </c>
      <c r="I9" s="2">
        <f t="shared" si="1"/>
        <v>6</v>
      </c>
      <c r="J9" s="2">
        <f t="shared" si="2"/>
        <v>9</v>
      </c>
      <c r="K9" s="2">
        <f>IF(G9&lt;&gt;0,D9,C9)+K5</f>
        <v>4</v>
      </c>
    </row>
    <row r="10" spans="1:11">
      <c r="A10" s="2" t="s">
        <v>18</v>
      </c>
      <c r="B10" s="2" t="s">
        <v>19</v>
      </c>
      <c r="C10" s="2">
        <v>2</v>
      </c>
      <c r="D10" s="2">
        <v>1</v>
      </c>
      <c r="E10" s="2">
        <v>4</v>
      </c>
      <c r="F10" s="2">
        <v>10</v>
      </c>
      <c r="G10" s="2">
        <v>0</v>
      </c>
      <c r="H10" s="2">
        <f t="shared" si="0"/>
        <v>1</v>
      </c>
      <c r="I10" s="2">
        <f t="shared" si="1"/>
        <v>6</v>
      </c>
      <c r="J10" s="2">
        <f t="shared" si="2"/>
        <v>4</v>
      </c>
      <c r="K10" s="2">
        <f>IF(G10&lt;&gt;0,D10,C10)+K6</f>
        <v>6</v>
      </c>
    </row>
    <row r="11" spans="1:11">
      <c r="A11" s="2" t="s">
        <v>18</v>
      </c>
      <c r="B11" s="2" t="s">
        <v>19</v>
      </c>
      <c r="C11" s="2">
        <v>2</v>
      </c>
      <c r="D11" s="2">
        <v>1</v>
      </c>
      <c r="E11" s="2">
        <v>4</v>
      </c>
      <c r="F11" s="2">
        <v>10</v>
      </c>
      <c r="G11" s="2">
        <v>0</v>
      </c>
      <c r="H11" s="2">
        <f t="shared" si="0"/>
        <v>1</v>
      </c>
      <c r="I11" s="2">
        <f t="shared" si="1"/>
        <v>6</v>
      </c>
      <c r="J11" s="2">
        <f t="shared" si="2"/>
        <v>4</v>
      </c>
      <c r="K11" s="2">
        <f t="shared" ref="K11:K16" si="3">IF(G11&lt;&gt;0,D11,C11)+K7</f>
        <v>8</v>
      </c>
    </row>
    <row r="12" spans="1:11">
      <c r="A12" s="2" t="s">
        <v>20</v>
      </c>
      <c r="B12" s="2" t="s">
        <v>21</v>
      </c>
      <c r="C12" s="2">
        <v>3</v>
      </c>
      <c r="D12" s="2">
        <v>2</v>
      </c>
      <c r="E12" s="2">
        <v>7</v>
      </c>
      <c r="F12" s="2">
        <v>28</v>
      </c>
      <c r="G12" s="2">
        <v>0</v>
      </c>
      <c r="H12" s="2">
        <f t="shared" ref="H12:H17" si="4">C12-D12</f>
        <v>1</v>
      </c>
      <c r="I12" s="2">
        <f t="shared" ref="I12:I17" si="5">IF(H12=0,0,(F12-E12)/(H12))</f>
        <v>21</v>
      </c>
      <c r="J12" s="2">
        <f t="shared" ref="J12:J17" si="6">MAX(F12*G12,E12)</f>
        <v>7</v>
      </c>
      <c r="K12" s="2">
        <f t="shared" si="3"/>
        <v>9</v>
      </c>
    </row>
    <row r="13" spans="1:11">
      <c r="A13" s="2" t="s">
        <v>20</v>
      </c>
      <c r="B13" s="2" t="s">
        <v>21</v>
      </c>
      <c r="C13" s="2">
        <v>3</v>
      </c>
      <c r="D13" s="2">
        <v>2</v>
      </c>
      <c r="E13" s="2">
        <v>7</v>
      </c>
      <c r="F13" s="2">
        <v>28</v>
      </c>
      <c r="G13" s="2">
        <v>0</v>
      </c>
      <c r="H13" s="2">
        <f t="shared" si="4"/>
        <v>1</v>
      </c>
      <c r="I13" s="2">
        <f t="shared" si="5"/>
        <v>21</v>
      </c>
      <c r="J13" s="2">
        <f t="shared" si="6"/>
        <v>7</v>
      </c>
      <c r="K13" s="2">
        <f t="shared" si="3"/>
        <v>7</v>
      </c>
    </row>
    <row r="14" spans="1:11">
      <c r="A14" s="2" t="s">
        <v>22</v>
      </c>
      <c r="B14" s="2" t="s">
        <v>23</v>
      </c>
      <c r="C14" s="2">
        <v>2</v>
      </c>
      <c r="D14" s="2">
        <v>1</v>
      </c>
      <c r="E14" s="2">
        <v>4</v>
      </c>
      <c r="F14" s="2">
        <v>20</v>
      </c>
      <c r="G14" s="2">
        <v>0</v>
      </c>
      <c r="H14" s="2">
        <f t="shared" si="4"/>
        <v>1</v>
      </c>
      <c r="I14" s="2">
        <f t="shared" si="5"/>
        <v>16</v>
      </c>
      <c r="J14" s="2">
        <f t="shared" si="6"/>
        <v>4</v>
      </c>
      <c r="K14" s="2">
        <f t="shared" si="3"/>
        <v>8</v>
      </c>
    </row>
    <row r="15" spans="1:11">
      <c r="A15" s="2" t="s">
        <v>22</v>
      </c>
      <c r="B15" s="2" t="s">
        <v>23</v>
      </c>
      <c r="C15" s="2">
        <v>2</v>
      </c>
      <c r="D15" s="2">
        <v>1</v>
      </c>
      <c r="E15" s="2">
        <v>4</v>
      </c>
      <c r="F15" s="2">
        <v>20</v>
      </c>
      <c r="G15" s="2">
        <v>1</v>
      </c>
      <c r="H15" s="2">
        <f t="shared" si="4"/>
        <v>1</v>
      </c>
      <c r="I15" s="2">
        <f t="shared" si="5"/>
        <v>16</v>
      </c>
      <c r="J15" s="2">
        <f t="shared" si="6"/>
        <v>20</v>
      </c>
      <c r="K15" s="2">
        <f>IF(G15&lt;&gt;0,D15,C15)+K11</f>
        <v>9</v>
      </c>
    </row>
    <row r="16" spans="1:11">
      <c r="A16" s="2" t="s">
        <v>22</v>
      </c>
      <c r="B16" s="2" t="s">
        <v>23</v>
      </c>
      <c r="C16" s="2">
        <v>2</v>
      </c>
      <c r="D16" s="2">
        <v>1</v>
      </c>
      <c r="E16" s="2">
        <v>4</v>
      </c>
      <c r="F16" s="2">
        <v>20</v>
      </c>
      <c r="G16" s="2">
        <v>1</v>
      </c>
      <c r="H16" s="2">
        <f t="shared" si="4"/>
        <v>1</v>
      </c>
      <c r="I16" s="2">
        <f t="shared" si="5"/>
        <v>16</v>
      </c>
      <c r="J16" s="2">
        <f t="shared" si="6"/>
        <v>20</v>
      </c>
      <c r="K16" s="2">
        <f t="shared" si="3"/>
        <v>10</v>
      </c>
    </row>
    <row r="17" spans="1:11">
      <c r="A17" s="2" t="s">
        <v>22</v>
      </c>
      <c r="B17" s="2" t="s">
        <v>23</v>
      </c>
      <c r="C17" s="2">
        <v>2</v>
      </c>
      <c r="D17" s="2">
        <v>1</v>
      </c>
      <c r="E17" s="2">
        <v>4</v>
      </c>
      <c r="F17" s="2">
        <v>20</v>
      </c>
      <c r="G17" s="2">
        <v>1</v>
      </c>
      <c r="H17" s="2">
        <f t="shared" si="4"/>
        <v>1</v>
      </c>
      <c r="I17" s="2">
        <f t="shared" si="5"/>
        <v>16</v>
      </c>
      <c r="J17" s="2">
        <f t="shared" si="6"/>
        <v>20</v>
      </c>
      <c r="K17" s="2">
        <f>IF(G17&lt;&gt;0,D17,C17)+K13</f>
        <v>8</v>
      </c>
    </row>
    <row r="26" spans="8:11">
      <c r="H26" s="1" t="s">
        <v>24</v>
      </c>
      <c r="J26" s="3">
        <f>SUM(J2:J9)</f>
        <v>50</v>
      </c>
      <c r="K26" s="1" cm="1">
        <f t="array" ref="K26">SUM(G2:G17*I2:I17)</f>
        <v>48</v>
      </c>
    </row>
    <row r="27" spans="9:10">
      <c r="I27" s="1" t="s">
        <v>25</v>
      </c>
      <c r="J27" s="1">
        <f>MIN(K14:K17)</f>
        <v>8</v>
      </c>
    </row>
  </sheetData>
  <mergeCells count="1">
    <mergeCell ref="H26:I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ВЫХУХОЛЬ</cp:lastModifiedBy>
  <dcterms:created xsi:type="dcterms:W3CDTF">2024-11-29T09:09:00Z</dcterms:created>
  <dcterms:modified xsi:type="dcterms:W3CDTF">2024-12-14T08:58:41Z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96A1925EBE2D4E02A016CDDF600C4546_13</vt:lpwstr>
  </property>
  <property fmtid="{D5CDD505-2E9C-101B-9397-08002B2CF9AE}" pid="3" name="KSOProductBuildVer">
    <vt:lpwstr>1049-12.2.0.18639</vt:lpwstr>
  </property>
</Properties>
</file>