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\2021\TRIMESTRE II\2315924 COGNITUS\"/>
    </mc:Choice>
  </mc:AlternateContent>
  <xr:revisionPtr revIDLastSave="0" documentId="13_ncr:1_{F3ADD33F-BFF2-489F-9F96-D1FE0A3EDB8E}" xr6:coauthVersionLast="36" xr6:coauthVersionMax="36" xr10:uidLastSave="{00000000-0000-0000-0000-000000000000}"/>
  <bookViews>
    <workbookView xWindow="0" yWindow="0" windowWidth="20490" windowHeight="7545" activeTab="4" xr2:uid="{052280B8-AE50-4640-B028-CEA93BD4FEF5}"/>
  </bookViews>
  <sheets>
    <sheet name="NUMERO BINARIOS" sheetId="1" r:id="rId1"/>
    <sheet name="TIPOS DE DATOS NUMÉRICOS" sheetId="2" r:id="rId2"/>
    <sheet name="CARACTER" sheetId="3" r:id="rId3"/>
    <sheet name="FECHA" sheetId="4" r:id="rId4"/>
    <sheet name="BOOLEAN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D24" i="4"/>
  <c r="D23" i="4"/>
  <c r="D22" i="4"/>
  <c r="E21" i="4"/>
  <c r="E20" i="4"/>
  <c r="G15" i="4"/>
  <c r="F16" i="4" s="1"/>
  <c r="F17" i="4" s="1"/>
  <c r="F14" i="4"/>
  <c r="E10" i="4"/>
  <c r="G10" i="4"/>
  <c r="G11" i="4" s="1"/>
  <c r="F7" i="4"/>
  <c r="F5" i="4"/>
  <c r="G44" i="3"/>
  <c r="G36" i="3"/>
  <c r="C14" i="3"/>
  <c r="C13" i="3"/>
  <c r="D11" i="3"/>
  <c r="D10" i="3"/>
  <c r="D9" i="3"/>
  <c r="D8" i="3"/>
  <c r="F30" i="2"/>
  <c r="E29" i="2"/>
  <c r="F22" i="2"/>
  <c r="D16" i="2"/>
  <c r="F16" i="2"/>
  <c r="E15" i="2"/>
  <c r="E14" i="2"/>
  <c r="E13" i="2"/>
  <c r="R50" i="1"/>
  <c r="R51" i="1" s="1"/>
  <c r="Q50" i="1"/>
  <c r="Q51" i="1" s="1"/>
  <c r="P50" i="1"/>
  <c r="P51" i="1" s="1"/>
  <c r="O50" i="1"/>
  <c r="O51" i="1" s="1"/>
  <c r="N50" i="1"/>
  <c r="N51" i="1" s="1"/>
  <c r="M50" i="1"/>
  <c r="M51" i="1" s="1"/>
  <c r="L50" i="1"/>
  <c r="L51" i="1" s="1"/>
  <c r="K50" i="1"/>
  <c r="K51" i="1" s="1"/>
  <c r="J50" i="1"/>
  <c r="J51" i="1" s="1"/>
  <c r="I50" i="1"/>
  <c r="I51" i="1" s="1"/>
  <c r="H50" i="1"/>
  <c r="H51" i="1" s="1"/>
  <c r="G50" i="1"/>
  <c r="G51" i="1" s="1"/>
  <c r="F50" i="1"/>
  <c r="F51" i="1" s="1"/>
  <c r="E50" i="1"/>
  <c r="E51" i="1" s="1"/>
  <c r="D50" i="1"/>
  <c r="D51" i="1" s="1"/>
  <c r="C50" i="1"/>
  <c r="C51" i="1" s="1"/>
  <c r="S51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C44" i="1"/>
  <c r="C45" i="1" s="1"/>
  <c r="K40" i="1"/>
  <c r="J39" i="1"/>
  <c r="J40" i="1" s="1"/>
  <c r="I39" i="1"/>
  <c r="I40" i="1" s="1"/>
  <c r="H39" i="1"/>
  <c r="H40" i="1" s="1"/>
  <c r="G39" i="1"/>
  <c r="G40" i="1" s="1"/>
  <c r="F39" i="1"/>
  <c r="F40" i="1" s="1"/>
  <c r="E39" i="1"/>
  <c r="E40" i="1" s="1"/>
  <c r="D39" i="1"/>
  <c r="D40" i="1" s="1"/>
  <c r="C39" i="1"/>
  <c r="C40" i="1" s="1"/>
  <c r="K33" i="1"/>
  <c r="F33" i="1"/>
  <c r="G33" i="1"/>
  <c r="H33" i="1"/>
  <c r="I33" i="1"/>
  <c r="J33" i="1"/>
  <c r="E33" i="1"/>
  <c r="D33" i="1"/>
  <c r="C33" i="1"/>
  <c r="C32" i="1"/>
  <c r="D32" i="1"/>
  <c r="E32" i="1"/>
  <c r="F32" i="1"/>
  <c r="G32" i="1"/>
  <c r="H32" i="1"/>
  <c r="I32" i="1"/>
  <c r="J32" i="1"/>
  <c r="B17" i="1"/>
  <c r="E13" i="1"/>
  <c r="E12" i="1"/>
  <c r="G12" i="4" l="1"/>
</calcChain>
</file>

<file path=xl/sharedStrings.xml><?xml version="1.0" encoding="utf-8"?>
<sst xmlns="http://schemas.openxmlformats.org/spreadsheetml/2006/main" count="195" uniqueCount="176">
  <si>
    <t>NUMEROS BINARIOS</t>
  </si>
  <si>
    <t>ALEJANDRO</t>
  </si>
  <si>
    <t>semiconductores</t>
  </si>
  <si>
    <t>en un momento pasa electricidad</t>
  </si>
  <si>
    <t>en otro momentono pasa electricidad</t>
  </si>
  <si>
    <t>estados</t>
  </si>
  <si>
    <t>Encendido</t>
  </si>
  <si>
    <t>Apagado</t>
  </si>
  <si>
    <t>Cual es la unidad mínima en Informática?</t>
  </si>
  <si>
    <t>BIT</t>
  </si>
  <si>
    <t>encendido</t>
  </si>
  <si>
    <t>apagado</t>
  </si>
  <si>
    <t>numerico</t>
  </si>
  <si>
    <t>electrónico</t>
  </si>
  <si>
    <t>booleano</t>
  </si>
  <si>
    <t>TRUE</t>
  </si>
  <si>
    <t>FALSE</t>
  </si>
  <si>
    <t>sistema binario?</t>
  </si>
  <si>
    <t>funciona en base 2</t>
  </si>
  <si>
    <t>dos opciones</t>
  </si>
  <si>
    <t>1 y 0</t>
  </si>
  <si>
    <t>sistema decimal</t>
  </si>
  <si>
    <t>funciona en base 10</t>
  </si>
  <si>
    <t>10 opciones</t>
  </si>
  <si>
    <t>0,1,2,3,4,5,6,7,8 y 9</t>
  </si>
  <si>
    <t>a</t>
  </si>
  <si>
    <t>ASCII</t>
  </si>
  <si>
    <t>A</t>
  </si>
  <si>
    <t>conversiones Decimal a Binario</t>
  </si>
  <si>
    <t>numero decimal</t>
  </si>
  <si>
    <t>numero binario?</t>
  </si>
  <si>
    <t>En informática se trabajan combinaciones de 8 bits. 8 bits se conoce como 1 BYTE</t>
  </si>
  <si>
    <t>PALABRA</t>
  </si>
  <si>
    <t>POSICION</t>
  </si>
  <si>
    <t>1 byte</t>
  </si>
  <si>
    <t>POTENCIA</t>
  </si>
  <si>
    <t>MULTIPLIC.</t>
  </si>
  <si>
    <t>CONVERSION BINARIO A DECIMAL</t>
  </si>
  <si>
    <t>CUAL SERÁ EL MAYOR NÚMERO DECIMAL QUE PUEDO OBTENER DE 1 BYTE?</t>
  </si>
  <si>
    <t>TIPOS DE DATOS EN BASES DE DATOS</t>
  </si>
  <si>
    <t>NUMERICOS</t>
  </si>
  <si>
    <t>CARACTER</t>
  </si>
  <si>
    <t>FECHA</t>
  </si>
  <si>
    <t>BOOLEANOS</t>
  </si>
  <si>
    <t>TIPOS DE DATOS NUMÉRICOS</t>
  </si>
  <si>
    <t>en los tipos de datos numéricos se pueden almacenar digitos del 0 al 9, el caracter . (punto) Y el caracter -</t>
  </si>
  <si>
    <t>como se dividen?</t>
  </si>
  <si>
    <t>ENTEROS</t>
  </si>
  <si>
    <r>
      <t xml:space="preserve">solo puedo almacenar numeros </t>
    </r>
    <r>
      <rPr>
        <b/>
        <sz val="14"/>
        <color theme="1"/>
        <rFont val="Calibri"/>
        <family val="2"/>
        <scheme val="minor"/>
      </rPr>
      <t>SIN DECIMALES</t>
    </r>
  </si>
  <si>
    <t>int</t>
  </si>
  <si>
    <t>BYTES</t>
  </si>
  <si>
    <t>Rango sin signo (positivo)</t>
  </si>
  <si>
    <t>rango con signo  ( pos y neg)</t>
  </si>
  <si>
    <t>tinyint</t>
  </si>
  <si>
    <t>smallint</t>
  </si>
  <si>
    <t>mediumint</t>
  </si>
  <si>
    <t>bigint</t>
  </si>
  <si>
    <t>Registro</t>
  </si>
  <si>
    <t>documento</t>
  </si>
  <si>
    <t>nombres</t>
  </si>
  <si>
    <t>direccion</t>
  </si>
  <si>
    <t>….</t>
  </si>
  <si>
    <t>es una combinación de campos    que tiene un limite de 65535 bytes</t>
  </si>
  <si>
    <t>FLOTANTES O REALES</t>
  </si>
  <si>
    <r>
      <t xml:space="preserve">Se pueden almacenar numeros </t>
    </r>
    <r>
      <rPr>
        <b/>
        <sz val="12"/>
        <color theme="1"/>
        <rFont val="Calibri"/>
        <family val="2"/>
        <scheme val="minor"/>
      </rPr>
      <t>CON DECIMALES</t>
    </r>
  </si>
  <si>
    <t>SE BUSCA PRECISIÓN</t>
  </si>
  <si>
    <t>float</t>
  </si>
  <si>
    <t>estatura en metros</t>
  </si>
  <si>
    <t>leslie</t>
  </si>
  <si>
    <t>double</t>
  </si>
  <si>
    <t>RECOMENDACIÓN</t>
  </si>
  <si>
    <t>Para manejar valores, precios de articulos, existencias, etc, es recomendable definir tipos de datos flotantes</t>
  </si>
  <si>
    <t>se pueden almacenar valores enteros en tipos de datos float, pero NO SE PUEDEN ALMACENAR valores flotantes en tipos de datos enteros</t>
  </si>
  <si>
    <t>TIPOS DE DATOS CARACTER</t>
  </si>
  <si>
    <t>los tipos de datos caracter permiten almacenar los caracteres del standard ASCII  (Números, letras, Símbolos) Practicamente cualquier caracter disponible en nuestro teclado</t>
  </si>
  <si>
    <t>para estos tipos de datos es OBLIGATORIO DEFINIR UNA LONGITUD (BYTES)</t>
  </si>
  <si>
    <t>CHAR</t>
  </si>
  <si>
    <t>TIPO DE DATO</t>
  </si>
  <si>
    <t>LONGITUD (BYTES)</t>
  </si>
  <si>
    <t>yo puedo almacenar HASTA 10 caracteres</t>
  </si>
  <si>
    <t>VANNESA</t>
  </si>
  <si>
    <t>JUAN ESTEBAN</t>
  </si>
  <si>
    <t>JUAN ESTEB</t>
  </si>
  <si>
    <t>La definición de la longitud de un tipo de datos char depende de:</t>
  </si>
  <si>
    <t>Factores lógicos</t>
  </si>
  <si>
    <t>MASCULINO</t>
  </si>
  <si>
    <t>FEMENINO</t>
  </si>
  <si>
    <t>CHAR(10)</t>
  </si>
  <si>
    <t>M</t>
  </si>
  <si>
    <t>F</t>
  </si>
  <si>
    <t>CHAR(1)</t>
  </si>
  <si>
    <t>factores normativos</t>
  </si>
  <si>
    <t>documento de identidad</t>
  </si>
  <si>
    <t>software en salud</t>
  </si>
  <si>
    <t>20 caracteres según norma</t>
  </si>
  <si>
    <t>definicios propias</t>
  </si>
  <si>
    <t>estado civil</t>
  </si>
  <si>
    <t>casado(a)</t>
  </si>
  <si>
    <t>Soltero(a)</t>
  </si>
  <si>
    <t>Viudo(a)</t>
  </si>
  <si>
    <t>…</t>
  </si>
  <si>
    <t>char(20)</t>
  </si>
  <si>
    <r>
      <t xml:space="preserve">el manejo de la memoria en los tipos de datos char es </t>
    </r>
    <r>
      <rPr>
        <b/>
        <sz val="14"/>
        <color theme="1"/>
        <rFont val="Calibri"/>
        <family val="2"/>
        <scheme val="minor"/>
      </rPr>
      <t>ESTÁTICA</t>
    </r>
  </si>
  <si>
    <t>CHAR(50)</t>
  </si>
  <si>
    <t>se reservan 50 bytes INDEPENDIENTEMENTE de lo que se almacene allí</t>
  </si>
  <si>
    <t>esto permite que los tipos de datos char sean más rápidos</t>
  </si>
  <si>
    <t>el tamaño máximo para un tipo de datos char es de 255 bytes - 255 caracteres</t>
  </si>
  <si>
    <t>char(255)</t>
  </si>
  <si>
    <t>válido. Es el limite</t>
  </si>
  <si>
    <t>char(500)</t>
  </si>
  <si>
    <t>no válido. La BD no lo va a permitir</t>
  </si>
  <si>
    <t>VARCHAR</t>
  </si>
  <si>
    <t>El tipo de datos varchar permite almacenar cualquier carácter pero la diferencia es que el manejo de la memoria es DINÁMICO, Y nos permite manejar mayores longitudes</t>
  </si>
  <si>
    <t>observaciones</t>
  </si>
  <si>
    <t>conducta: reposo en casa</t>
  </si>
  <si>
    <t>conducta: debe realizar ejercicio por lo menor 3 dias a la semana. Seguir protocolos de bioseguridad según lineamientos de la IPS. No consumir bebidas alchólicas. Tomar agua en abundancia. No frecuentar sitios donde exista mucho ruido, etc,etc,etc. asgdsafdsafdgasfdasfdhasf sdjfgashfgsdjfgsdjfgsdj dsfgsdjfgsdhf sdhfgsdhfgsdhf sdhfgsdfAKFHSADIFJSADKFHSADKFHSDFJSHDFJASDH</t>
  </si>
  <si>
    <t>varchar(1000)</t>
  </si>
  <si>
    <t>donde utilizar tipos de datos varchar?</t>
  </si>
  <si>
    <t>donde la cantidad de caracteres sea IMPREDECIBLE o cuando se requieran cadenas de caracteres grandes (textos largos)</t>
  </si>
  <si>
    <t xml:space="preserve">el manejo de los tipos varchar puede llegar a ser un poco más lento que los tipos de datos char </t>
  </si>
  <si>
    <t>ejemplos</t>
  </si>
  <si>
    <t>conducta medica</t>
  </si>
  <si>
    <t>formula medica</t>
  </si>
  <si>
    <t>capitulos de una ley</t>
  </si>
  <si>
    <t>parágrafos de una resolución</t>
  </si>
  <si>
    <t>detalle para el pago de una compra</t>
  </si>
  <si>
    <t>varchar(100)</t>
  </si>
  <si>
    <t>char(100)</t>
  </si>
  <si>
    <t>varchar(8000)</t>
  </si>
  <si>
    <t>varchar(4000)</t>
  </si>
  <si>
    <t>TEXT</t>
  </si>
  <si>
    <t>cadenas de texto grandes</t>
  </si>
  <si>
    <t>incluso almacenar imágenes codificadas</t>
  </si>
  <si>
    <t>varchar(4)</t>
  </si>
  <si>
    <t>char(4)</t>
  </si>
  <si>
    <t>char(60)</t>
  </si>
  <si>
    <t>varchar(80)</t>
  </si>
  <si>
    <t>varchar(500)</t>
  </si>
  <si>
    <t>TIPOS DE DATOS FECHA</t>
  </si>
  <si>
    <t>Nos permiten almacenar fechas con UN FORMATO DEFINIDO</t>
  </si>
  <si>
    <t>DATE</t>
  </si>
  <si>
    <t>permite almacenar solo la fecha en un formato</t>
  </si>
  <si>
    <t>dd/mm/aaaa</t>
  </si>
  <si>
    <t>aaaa/mm/dd</t>
  </si>
  <si>
    <t>DATETIME</t>
  </si>
  <si>
    <t>permite almacenar la fecha y la hora</t>
  </si>
  <si>
    <t>fecha</t>
  </si>
  <si>
    <t>hora</t>
  </si>
  <si>
    <t>fechahora</t>
  </si>
  <si>
    <t>puedo manejar fechas en tipos de datos caracter?</t>
  </si>
  <si>
    <r>
      <t>si …….</t>
    </r>
    <r>
      <rPr>
        <b/>
        <sz val="14"/>
        <color theme="1"/>
        <rFont val="Calibri"/>
        <family val="2"/>
        <scheme val="minor"/>
      </rPr>
      <t xml:space="preserve"> PEROOOO….</t>
    </r>
  </si>
  <si>
    <t>DIAS</t>
  </si>
  <si>
    <t>AÑOS</t>
  </si>
  <si>
    <t>OBSERVACIONES</t>
  </si>
  <si>
    <t>no podria calcular directamente</t>
  </si>
  <si>
    <t>si podria calcular</t>
  </si>
  <si>
    <t>no tiene validaciones</t>
  </si>
  <si>
    <t>si tiene validaciones</t>
  </si>
  <si>
    <t>20/20/1995</t>
  </si>
  <si>
    <t>20 de junio del 95</t>
  </si>
  <si>
    <t>generalmente no se podrían utilizar</t>
  </si>
  <si>
    <t>funciones para manipular los</t>
  </si>
  <si>
    <t>componentes de la fecha</t>
  </si>
  <si>
    <t>fecha de citologia</t>
  </si>
  <si>
    <t>no se</t>
  </si>
  <si>
    <t>no me acuerdo</t>
  </si>
  <si>
    <t xml:space="preserve">en julio </t>
  </si>
  <si>
    <t>el mes pasado</t>
  </si>
  <si>
    <t>TIPOS DE DATOS BOOLEANOS</t>
  </si>
  <si>
    <t>generalmente estos tipos de datos se definen para manejar estados. Es decir, 2 posibles valores</t>
  </si>
  <si>
    <t>false</t>
  </si>
  <si>
    <t>true</t>
  </si>
  <si>
    <t>N</t>
  </si>
  <si>
    <t>S</t>
  </si>
  <si>
    <t>bit</t>
  </si>
  <si>
    <t>según el motor de base de datos su implementación se puede hacer con estos tipos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</si>
</sst>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/>
    <xf numFmtId="0" fontId="0" fillId="3" borderId="0" xfId="0" applyFill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165" fontId="0" fillId="0" borderId="0" xfId="0" applyNumberFormat="1"/>
    <xf numFmtId="22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327424</xdr:colOff>
      <xdr:row>15</xdr:row>
      <xdr:rowOff>17859</xdr:rowOff>
    </xdr:from>
    <xdr:to>
      <xdr:col>11</xdr:col>
      <xdr:colOff>297658</xdr:colOff>
      <xdr:row>25</xdr:row>
      <xdr:rowOff>154476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6513C5-1DBC-4972-9F81-F927F8F8D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1455" y="2875359"/>
          <a:ext cx="3589734" cy="20416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631031</xdr:colOff>
      <xdr:row>6</xdr:row>
      <xdr:rowOff>53578</xdr:rowOff>
    </xdr:from>
    <xdr:to>
      <xdr:col>6</xdr:col>
      <xdr:colOff>23812</xdr:colOff>
      <xdr:row>7</xdr:row>
      <xdr:rowOff>23812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A4F23A0-1C8B-4D44-80DD-2E633B459599}"/>
            </a:ext>
          </a:extLst>
        </xdr:cNvPr>
        <xdr:cNvSpPr/>
      </xdr:nvSpPr>
      <xdr:spPr>
        <a:xfrm>
          <a:off x="4470797" y="1196578"/>
          <a:ext cx="154781" cy="1607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F54C-863D-497B-A515-E760E63C0461}">
  <dimension ref="A1:S51"/>
  <sheetViews>
    <sheetView topLeftCell="B43" zoomScale="160" zoomScaleNormal="160" workbookViewId="0">
      <selection activeCell="S51" sqref="S51"/>
    </sheetView>
  </sheetViews>
  <sheetFormatPr baseColWidth="10" defaultRowHeight="15" x14ac:dyDescent="0.25"/>
  <cols>
    <col min="1" max="1" width="15.140625" customWidth="1"/>
    <col min="3" max="3" width="6.7109375" customWidth="1"/>
    <col min="4" max="4" width="7.5703125" customWidth="1"/>
    <col min="5" max="18" width="5.7109375" customWidth="1"/>
    <col min="19" max="19" width="9" customWidth="1"/>
    <col min="20" max="39" width="5.7109375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t="s">
        <v>2</v>
      </c>
    </row>
    <row r="3" spans="1:7" x14ac:dyDescent="0.25">
      <c r="A3" t="s">
        <v>3</v>
      </c>
      <c r="D3" s="2" t="s">
        <v>5</v>
      </c>
      <c r="E3" t="s">
        <v>6</v>
      </c>
      <c r="F3" t="s">
        <v>8</v>
      </c>
    </row>
    <row r="4" spans="1:7" x14ac:dyDescent="0.25">
      <c r="A4" t="s">
        <v>4</v>
      </c>
      <c r="D4" s="2"/>
      <c r="E4" t="s">
        <v>7</v>
      </c>
      <c r="F4" t="s">
        <v>9</v>
      </c>
    </row>
    <row r="5" spans="1:7" x14ac:dyDescent="0.25">
      <c r="E5" t="s">
        <v>12</v>
      </c>
      <c r="F5">
        <v>1</v>
      </c>
      <c r="G5">
        <v>0</v>
      </c>
    </row>
    <row r="6" spans="1:7" x14ac:dyDescent="0.25">
      <c r="E6" t="s">
        <v>13</v>
      </c>
      <c r="F6" t="s">
        <v>10</v>
      </c>
      <c r="G6" t="s">
        <v>11</v>
      </c>
    </row>
    <row r="7" spans="1:7" x14ac:dyDescent="0.25">
      <c r="E7" t="s">
        <v>14</v>
      </c>
      <c r="F7" t="s">
        <v>15</v>
      </c>
      <c r="G7" t="s">
        <v>16</v>
      </c>
    </row>
    <row r="9" spans="1:7" x14ac:dyDescent="0.25">
      <c r="A9" t="s">
        <v>17</v>
      </c>
      <c r="B9" t="s">
        <v>18</v>
      </c>
      <c r="D9" t="s">
        <v>19</v>
      </c>
      <c r="E9" t="s">
        <v>20</v>
      </c>
    </row>
    <row r="10" spans="1:7" x14ac:dyDescent="0.25">
      <c r="A10" t="s">
        <v>21</v>
      </c>
      <c r="B10" t="s">
        <v>22</v>
      </c>
      <c r="D10" t="s">
        <v>23</v>
      </c>
      <c r="E10" t="s">
        <v>24</v>
      </c>
    </row>
    <row r="12" spans="1:7" x14ac:dyDescent="0.25">
      <c r="D12" t="s">
        <v>25</v>
      </c>
      <c r="E12">
        <f>CODE(D12)</f>
        <v>97</v>
      </c>
      <c r="F12" t="s">
        <v>26</v>
      </c>
    </row>
    <row r="13" spans="1:7" x14ac:dyDescent="0.25">
      <c r="D13" t="s">
        <v>27</v>
      </c>
      <c r="E13">
        <f>CODE(D13)</f>
        <v>65</v>
      </c>
    </row>
    <row r="15" spans="1:7" x14ac:dyDescent="0.25">
      <c r="A15" s="3" t="s">
        <v>28</v>
      </c>
      <c r="B15" s="3"/>
      <c r="C15" s="3"/>
      <c r="D15" s="3"/>
      <c r="E15" s="3"/>
      <c r="F15" s="3"/>
    </row>
    <row r="16" spans="1:7" x14ac:dyDescent="0.25">
      <c r="A16" t="s">
        <v>29</v>
      </c>
      <c r="B16" t="s">
        <v>30</v>
      </c>
    </row>
    <row r="17" spans="1:14" x14ac:dyDescent="0.25">
      <c r="A17">
        <v>97</v>
      </c>
      <c r="B17" t="str">
        <f>DEC2BIN(A17)</f>
        <v>1100001</v>
      </c>
    </row>
    <row r="20" spans="1:14" x14ac:dyDescent="0.25">
      <c r="C20" s="4"/>
    </row>
    <row r="24" spans="1:14" x14ac:dyDescent="0.25">
      <c r="N24">
        <v>2530</v>
      </c>
    </row>
    <row r="27" spans="1:14" x14ac:dyDescent="0.25">
      <c r="A27" s="3" t="s">
        <v>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4" x14ac:dyDescent="0.25">
      <c r="A28" t="s">
        <v>31</v>
      </c>
      <c r="K28" t="s">
        <v>32</v>
      </c>
    </row>
    <row r="30" spans="1:14" x14ac:dyDescent="0.25">
      <c r="B30" t="s">
        <v>33</v>
      </c>
      <c r="C30" s="1">
        <v>7</v>
      </c>
      <c r="D30" s="1">
        <v>6</v>
      </c>
      <c r="E30" s="1">
        <v>5</v>
      </c>
      <c r="F30" s="1">
        <v>4</v>
      </c>
      <c r="G30" s="1">
        <v>3</v>
      </c>
      <c r="H30" s="1">
        <v>2</v>
      </c>
      <c r="I30" s="1">
        <v>1</v>
      </c>
      <c r="J30" s="1">
        <v>0</v>
      </c>
    </row>
    <row r="31" spans="1:14" x14ac:dyDescent="0.25"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L31" s="2" t="s">
        <v>34</v>
      </c>
      <c r="M31" s="2"/>
    </row>
    <row r="32" spans="1:14" x14ac:dyDescent="0.25">
      <c r="B32" t="s">
        <v>35</v>
      </c>
      <c r="C32" s="1">
        <f>POWER(2,C30)</f>
        <v>128</v>
      </c>
      <c r="D32" s="1">
        <f>POWER(2,D30)</f>
        <v>64</v>
      </c>
      <c r="E32" s="1">
        <f>POWER(2,E30)</f>
        <v>32</v>
      </c>
      <c r="F32" s="1">
        <f>POWER(2,F30)</f>
        <v>16</v>
      </c>
      <c r="G32" s="1">
        <f>POWER(2,G30)</f>
        <v>8</v>
      </c>
      <c r="H32" s="1">
        <f>POWER(2,H30)</f>
        <v>4</v>
      </c>
      <c r="I32" s="1">
        <f>POWER(2,I30)</f>
        <v>2</v>
      </c>
      <c r="J32" s="1">
        <f>POWER(2,J30)</f>
        <v>1</v>
      </c>
    </row>
    <row r="33" spans="2:18" x14ac:dyDescent="0.25">
      <c r="B33" t="s">
        <v>36</v>
      </c>
      <c r="C33" s="1">
        <f>C32*C31</f>
        <v>0</v>
      </c>
      <c r="D33" s="1">
        <f>D32*D31</f>
        <v>64</v>
      </c>
      <c r="E33" s="1">
        <f>E32*E31</f>
        <v>32</v>
      </c>
      <c r="F33" s="1">
        <f t="shared" ref="F33:J33" si="0">F32*F31</f>
        <v>0</v>
      </c>
      <c r="G33" s="1">
        <f t="shared" si="0"/>
        <v>0</v>
      </c>
      <c r="H33" s="1">
        <f t="shared" si="0"/>
        <v>0</v>
      </c>
      <c r="I33" s="1">
        <f t="shared" si="0"/>
        <v>0</v>
      </c>
      <c r="J33" s="1">
        <f t="shared" si="0"/>
        <v>1</v>
      </c>
      <c r="K33" s="1">
        <f>SUM(C33:J33)</f>
        <v>97</v>
      </c>
    </row>
    <row r="35" spans="2:18" x14ac:dyDescent="0.25">
      <c r="B35" s="5" t="s">
        <v>38</v>
      </c>
      <c r="C35" s="5"/>
      <c r="D35" s="5"/>
      <c r="E35" s="5"/>
      <c r="F35" s="5"/>
      <c r="G35" s="5"/>
      <c r="H35" s="5"/>
      <c r="I35" s="5"/>
      <c r="J35" s="5"/>
      <c r="K35" s="5"/>
    </row>
    <row r="37" spans="2:18" x14ac:dyDescent="0.25">
      <c r="B37" t="s">
        <v>33</v>
      </c>
      <c r="C37" s="1">
        <v>7</v>
      </c>
      <c r="D37" s="1">
        <v>6</v>
      </c>
      <c r="E37" s="1">
        <v>5</v>
      </c>
      <c r="F37" s="1">
        <v>4</v>
      </c>
      <c r="G37" s="1">
        <v>3</v>
      </c>
      <c r="H37" s="1">
        <v>2</v>
      </c>
      <c r="I37" s="1">
        <v>1</v>
      </c>
      <c r="J37" s="1">
        <v>0</v>
      </c>
    </row>
    <row r="38" spans="2:18" x14ac:dyDescent="0.25"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</row>
    <row r="39" spans="2:18" x14ac:dyDescent="0.25">
      <c r="B39" t="s">
        <v>35</v>
      </c>
      <c r="C39" s="1">
        <f>POWER(2,C37)</f>
        <v>128</v>
      </c>
      <c r="D39" s="1">
        <f>POWER(2,D37)</f>
        <v>64</v>
      </c>
      <c r="E39" s="1">
        <f>POWER(2,E37)</f>
        <v>32</v>
      </c>
      <c r="F39" s="1">
        <f>POWER(2,F37)</f>
        <v>16</v>
      </c>
      <c r="G39" s="1">
        <f>POWER(2,G37)</f>
        <v>8</v>
      </c>
      <c r="H39" s="1">
        <f>POWER(2,H37)</f>
        <v>4</v>
      </c>
      <c r="I39" s="1">
        <f>POWER(2,I37)</f>
        <v>2</v>
      </c>
      <c r="J39" s="1">
        <f>POWER(2,J37)</f>
        <v>1</v>
      </c>
    </row>
    <row r="40" spans="2:18" x14ac:dyDescent="0.25">
      <c r="B40" t="s">
        <v>36</v>
      </c>
      <c r="C40" s="1">
        <f>C39*C38</f>
        <v>128</v>
      </c>
      <c r="D40" s="1">
        <f>D39*D38</f>
        <v>64</v>
      </c>
      <c r="E40" s="1">
        <f>E39*E38</f>
        <v>32</v>
      </c>
      <c r="F40" s="1">
        <f t="shared" ref="F40" si="1">F39*F38</f>
        <v>16</v>
      </c>
      <c r="G40" s="1">
        <f t="shared" ref="G40" si="2">G39*G38</f>
        <v>8</v>
      </c>
      <c r="H40" s="1">
        <f t="shared" ref="H40" si="3">H39*H38</f>
        <v>4</v>
      </c>
      <c r="I40" s="1">
        <f t="shared" ref="I40" si="4">I39*I38</f>
        <v>2</v>
      </c>
      <c r="J40" s="1">
        <f t="shared" ref="J40" si="5">J39*J38</f>
        <v>1</v>
      </c>
      <c r="K40" s="6">
        <f>SUM(C40:J40)</f>
        <v>255</v>
      </c>
    </row>
    <row r="42" spans="2:18" x14ac:dyDescent="0.25">
      <c r="B42" t="s">
        <v>33</v>
      </c>
      <c r="C42" s="1">
        <v>7</v>
      </c>
      <c r="D42" s="1">
        <v>6</v>
      </c>
      <c r="E42" s="1">
        <v>5</v>
      </c>
      <c r="F42" s="1">
        <v>4</v>
      </c>
      <c r="G42" s="1">
        <v>3</v>
      </c>
      <c r="H42" s="1">
        <v>2</v>
      </c>
      <c r="I42" s="1">
        <v>1</v>
      </c>
      <c r="J42" s="1">
        <v>0</v>
      </c>
    </row>
    <row r="43" spans="2:18" x14ac:dyDescent="0.25"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2:18" x14ac:dyDescent="0.25">
      <c r="B44" t="s">
        <v>35</v>
      </c>
      <c r="C44" s="1">
        <f>POWER(2,C42)</f>
        <v>128</v>
      </c>
      <c r="D44" s="1">
        <f>POWER(2,D42)</f>
        <v>64</v>
      </c>
      <c r="E44" s="1">
        <f>POWER(2,E42)</f>
        <v>32</v>
      </c>
      <c r="F44" s="1">
        <f>POWER(2,F42)</f>
        <v>16</v>
      </c>
      <c r="G44" s="1">
        <f>POWER(2,G42)</f>
        <v>8</v>
      </c>
      <c r="H44" s="1">
        <f>POWER(2,H42)</f>
        <v>4</v>
      </c>
      <c r="I44" s="1">
        <f>POWER(2,I42)</f>
        <v>2</v>
      </c>
      <c r="J44" s="1">
        <f>POWER(2,J42)</f>
        <v>1</v>
      </c>
    </row>
    <row r="45" spans="2:18" x14ac:dyDescent="0.25">
      <c r="B45" t="s">
        <v>36</v>
      </c>
      <c r="C45" s="1">
        <f>C44*C43</f>
        <v>0</v>
      </c>
      <c r="D45" s="1">
        <f>D44*D43</f>
        <v>0</v>
      </c>
      <c r="E45" s="1">
        <f>E44*E43</f>
        <v>0</v>
      </c>
      <c r="F45" s="1">
        <f t="shared" ref="F45" si="6">F44*F43</f>
        <v>0</v>
      </c>
      <c r="G45" s="1">
        <f t="shared" ref="G45" si="7">G44*G43</f>
        <v>0</v>
      </c>
      <c r="H45" s="1">
        <f t="shared" ref="H45" si="8">H44*H43</f>
        <v>0</v>
      </c>
      <c r="I45" s="1">
        <f t="shared" ref="I45" si="9">I44*I43</f>
        <v>0</v>
      </c>
      <c r="J45" s="1">
        <f t="shared" ref="J45" si="10">J44*J43</f>
        <v>0</v>
      </c>
      <c r="K45" s="5">
        <v>0</v>
      </c>
    </row>
    <row r="48" spans="2:18" x14ac:dyDescent="0.25">
      <c r="B48" t="s">
        <v>33</v>
      </c>
      <c r="C48" s="1">
        <v>15</v>
      </c>
      <c r="D48" s="1">
        <v>14</v>
      </c>
      <c r="E48" s="1">
        <v>13</v>
      </c>
      <c r="F48" s="1">
        <v>12</v>
      </c>
      <c r="G48" s="1">
        <v>11</v>
      </c>
      <c r="H48" s="1">
        <v>10</v>
      </c>
      <c r="I48" s="1">
        <v>9</v>
      </c>
      <c r="J48" s="1">
        <v>8</v>
      </c>
      <c r="K48" s="1">
        <v>7</v>
      </c>
      <c r="L48" s="1">
        <v>6</v>
      </c>
      <c r="M48" s="1">
        <v>5</v>
      </c>
      <c r="N48" s="1">
        <v>4</v>
      </c>
      <c r="O48" s="1">
        <v>3</v>
      </c>
      <c r="P48" s="1">
        <v>2</v>
      </c>
      <c r="Q48" s="1">
        <v>1</v>
      </c>
      <c r="R48" s="1">
        <v>0</v>
      </c>
    </row>
    <row r="49" spans="2:19" x14ac:dyDescent="0.25"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</row>
    <row r="50" spans="2:19" x14ac:dyDescent="0.25">
      <c r="B50" t="s">
        <v>35</v>
      </c>
      <c r="C50" s="1">
        <f>POWER(2,C48)</f>
        <v>32768</v>
      </c>
      <c r="D50" s="1">
        <f>POWER(2,D48)</f>
        <v>16384</v>
      </c>
      <c r="E50" s="1">
        <f>POWER(2,E48)</f>
        <v>8192</v>
      </c>
      <c r="F50" s="1">
        <f>POWER(2,F48)</f>
        <v>4096</v>
      </c>
      <c r="G50" s="1">
        <f>POWER(2,G48)</f>
        <v>2048</v>
      </c>
      <c r="H50" s="1">
        <f>POWER(2,H48)</f>
        <v>1024</v>
      </c>
      <c r="I50" s="1">
        <f>POWER(2,I48)</f>
        <v>512</v>
      </c>
      <c r="J50" s="1">
        <f>POWER(2,J48)</f>
        <v>256</v>
      </c>
      <c r="K50" s="1">
        <f>POWER(2,K48)</f>
        <v>128</v>
      </c>
      <c r="L50" s="1">
        <f>POWER(2,L48)</f>
        <v>64</v>
      </c>
      <c r="M50" s="1">
        <f>POWER(2,M48)</f>
        <v>32</v>
      </c>
      <c r="N50" s="1">
        <f>POWER(2,N48)</f>
        <v>16</v>
      </c>
      <c r="O50" s="1">
        <f>POWER(2,O48)</f>
        <v>8</v>
      </c>
      <c r="P50" s="1">
        <f>POWER(2,P48)</f>
        <v>4</v>
      </c>
      <c r="Q50" s="1">
        <f>POWER(2,Q48)</f>
        <v>2</v>
      </c>
      <c r="R50" s="1">
        <f>POWER(2,R48)</f>
        <v>1</v>
      </c>
    </row>
    <row r="51" spans="2:19" x14ac:dyDescent="0.25">
      <c r="B51" t="s">
        <v>36</v>
      </c>
      <c r="C51" s="1">
        <f>C50*C49</f>
        <v>32768</v>
      </c>
      <c r="D51" s="1">
        <f>D50*D49</f>
        <v>16384</v>
      </c>
      <c r="E51" s="1">
        <f>E50*E49</f>
        <v>8192</v>
      </c>
      <c r="F51" s="1">
        <f t="shared" ref="F51" si="11">F50*F49</f>
        <v>4096</v>
      </c>
      <c r="G51" s="1">
        <f t="shared" ref="G51" si="12">G50*G49</f>
        <v>2048</v>
      </c>
      <c r="H51" s="1">
        <f t="shared" ref="H51" si="13">H50*H49</f>
        <v>1024</v>
      </c>
      <c r="I51" s="1">
        <f t="shared" ref="I51" si="14">I50*I49</f>
        <v>512</v>
      </c>
      <c r="J51" s="1">
        <f t="shared" ref="J51" si="15">J50*J49</f>
        <v>256</v>
      </c>
      <c r="K51" s="1">
        <f>K50*K49</f>
        <v>128</v>
      </c>
      <c r="L51" s="1">
        <f>L50*L49</f>
        <v>64</v>
      </c>
      <c r="M51" s="1">
        <f>M50*M49</f>
        <v>32</v>
      </c>
      <c r="N51" s="1">
        <f t="shared" ref="N51" si="16">N50*N49</f>
        <v>16</v>
      </c>
      <c r="O51" s="1">
        <f t="shared" ref="O51" si="17">O50*O49</f>
        <v>8</v>
      </c>
      <c r="P51" s="1">
        <f t="shared" ref="P51" si="18">P50*P49</f>
        <v>4</v>
      </c>
      <c r="Q51" s="1">
        <f t="shared" ref="Q51" si="19">Q50*Q49</f>
        <v>2</v>
      </c>
      <c r="R51" s="1">
        <f t="shared" ref="R51" si="20">R50*R49</f>
        <v>1</v>
      </c>
      <c r="S51" s="6">
        <f>SUM(C51:R51)</f>
        <v>65535</v>
      </c>
    </row>
  </sheetData>
  <mergeCells count="5">
    <mergeCell ref="A1:G1"/>
    <mergeCell ref="D3:D4"/>
    <mergeCell ref="A15:F15"/>
    <mergeCell ref="L31:M31"/>
    <mergeCell ref="A27:L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ECC7-1639-4F34-8E43-32041F5EDCD7}">
  <dimension ref="A1:H36"/>
  <sheetViews>
    <sheetView topLeftCell="A19" zoomScale="170" zoomScaleNormal="170" workbookViewId="0">
      <selection activeCell="A20" sqref="A20"/>
    </sheetView>
  </sheetViews>
  <sheetFormatPr baseColWidth="10" defaultRowHeight="15" x14ac:dyDescent="0.25"/>
  <cols>
    <col min="4" max="4" width="26.42578125" customWidth="1"/>
    <col min="5" max="5" width="30.42578125" customWidth="1"/>
    <col min="6" max="6" width="25.5703125" bestFit="1" customWidth="1"/>
  </cols>
  <sheetData>
    <row r="1" spans="1:8" x14ac:dyDescent="0.25">
      <c r="A1" s="3" t="s">
        <v>39</v>
      </c>
      <c r="B1" s="3"/>
      <c r="C1" s="3"/>
      <c r="D1" s="3"/>
      <c r="E1" s="3"/>
      <c r="F1" s="3"/>
      <c r="G1" s="3"/>
      <c r="H1" s="3"/>
    </row>
    <row r="2" spans="1:8" x14ac:dyDescent="0.25">
      <c r="A2" s="2" t="s">
        <v>40</v>
      </c>
      <c r="B2" s="2"/>
      <c r="C2" s="2" t="s">
        <v>41</v>
      </c>
      <c r="D2" s="2"/>
      <c r="E2" s="2" t="s">
        <v>42</v>
      </c>
      <c r="F2" s="2"/>
      <c r="G2" s="2" t="s">
        <v>43</v>
      </c>
      <c r="H2" s="2"/>
    </row>
    <row r="5" spans="1:8" x14ac:dyDescent="0.25">
      <c r="A5" s="2" t="s">
        <v>44</v>
      </c>
      <c r="B5" s="2"/>
      <c r="C5" s="2"/>
      <c r="D5" s="2"/>
    </row>
    <row r="6" spans="1:8" x14ac:dyDescent="0.25">
      <c r="A6" s="3" t="s">
        <v>45</v>
      </c>
      <c r="B6" s="3"/>
      <c r="C6" s="3"/>
      <c r="D6" s="3"/>
      <c r="E6" s="3"/>
      <c r="F6" s="3"/>
      <c r="G6" s="3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t="s">
        <v>46</v>
      </c>
    </row>
    <row r="10" spans="1:8" ht="18.75" x14ac:dyDescent="0.3">
      <c r="A10" t="s">
        <v>47</v>
      </c>
      <c r="B10" s="2" t="s">
        <v>48</v>
      </c>
      <c r="C10" s="2"/>
      <c r="D10" s="2"/>
      <c r="E10" s="2"/>
      <c r="F10" s="2"/>
      <c r="G10" s="2"/>
      <c r="H10" s="2"/>
    </row>
    <row r="11" spans="1:8" x14ac:dyDescent="0.25">
      <c r="B11" t="s">
        <v>50</v>
      </c>
      <c r="C11" s="7" t="s">
        <v>51</v>
      </c>
      <c r="D11" s="7"/>
      <c r="E11" s="7" t="s">
        <v>52</v>
      </c>
      <c r="F11" s="7"/>
    </row>
    <row r="12" spans="1:8" x14ac:dyDescent="0.25">
      <c r="A12" t="s">
        <v>49</v>
      </c>
      <c r="B12" s="1">
        <v>4</v>
      </c>
      <c r="C12" s="9">
        <v>0</v>
      </c>
      <c r="D12" s="9">
        <v>4294967295</v>
      </c>
      <c r="E12" s="9">
        <v>-2147483647</v>
      </c>
      <c r="F12" s="9">
        <v>2147483646</v>
      </c>
    </row>
    <row r="13" spans="1:8" x14ac:dyDescent="0.25">
      <c r="A13" t="s">
        <v>53</v>
      </c>
      <c r="B13" s="1">
        <v>1</v>
      </c>
      <c r="C13" s="9">
        <v>0</v>
      </c>
      <c r="D13" s="9">
        <v>255</v>
      </c>
      <c r="E13" s="9">
        <f>-D13/2</f>
        <v>-127.5</v>
      </c>
      <c r="F13" s="9">
        <v>127</v>
      </c>
    </row>
    <row r="14" spans="1:8" x14ac:dyDescent="0.25">
      <c r="A14" t="s">
        <v>54</v>
      </c>
      <c r="B14" s="1">
        <v>2</v>
      </c>
      <c r="C14" s="9">
        <v>0</v>
      </c>
      <c r="D14" s="9">
        <v>65535</v>
      </c>
      <c r="E14" s="9">
        <f>-D14/2</f>
        <v>-32767.5</v>
      </c>
      <c r="F14" s="9">
        <v>32767</v>
      </c>
    </row>
    <row r="15" spans="1:8" x14ac:dyDescent="0.25">
      <c r="A15" t="s">
        <v>55</v>
      </c>
      <c r="B15" s="1">
        <v>3</v>
      </c>
      <c r="C15" s="9">
        <v>0</v>
      </c>
      <c r="D15" s="9">
        <v>16777215</v>
      </c>
      <c r="E15" s="9">
        <f>-D15/2</f>
        <v>-8388607.5</v>
      </c>
      <c r="F15" s="9">
        <v>8388607</v>
      </c>
    </row>
    <row r="16" spans="1:8" x14ac:dyDescent="0.25">
      <c r="A16" t="s">
        <v>56</v>
      </c>
      <c r="B16" s="1">
        <v>8</v>
      </c>
      <c r="C16" s="9">
        <v>0</v>
      </c>
      <c r="D16" s="9">
        <f>F16*2</f>
        <v>1.8446744073709539E+19</v>
      </c>
      <c r="E16" s="9">
        <v>-9.2233720368547697E+18</v>
      </c>
      <c r="F16" s="9">
        <f>(E16-1)*-1</f>
        <v>9.2233720368547697E+18</v>
      </c>
    </row>
    <row r="17" spans="1:7" x14ac:dyDescent="0.25">
      <c r="C17" s="9"/>
      <c r="D17" s="9"/>
      <c r="E17" s="9"/>
      <c r="F17" s="9"/>
    </row>
    <row r="18" spans="1:7" x14ac:dyDescent="0.25">
      <c r="C18" s="9"/>
      <c r="D18" s="9"/>
      <c r="E18" s="9"/>
      <c r="F18" s="9"/>
    </row>
    <row r="19" spans="1:7" x14ac:dyDescent="0.25">
      <c r="C19" s="9"/>
      <c r="D19" s="9"/>
      <c r="E19" s="9"/>
      <c r="F19" s="9"/>
    </row>
    <row r="20" spans="1:7" x14ac:dyDescent="0.25">
      <c r="A20" t="s">
        <v>57</v>
      </c>
      <c r="B20" t="s">
        <v>62</v>
      </c>
      <c r="C20" s="8"/>
      <c r="D20" s="8"/>
      <c r="E20" s="8"/>
      <c r="F20" s="8"/>
    </row>
    <row r="21" spans="1:7" x14ac:dyDescent="0.25">
      <c r="B21" t="s">
        <v>58</v>
      </c>
      <c r="C21" s="8" t="s">
        <v>59</v>
      </c>
      <c r="D21" s="8" t="s">
        <v>60</v>
      </c>
      <c r="E21" s="8" t="s">
        <v>61</v>
      </c>
      <c r="F21" s="8"/>
    </row>
    <row r="22" spans="1:7" x14ac:dyDescent="0.25">
      <c r="B22">
        <v>20</v>
      </c>
      <c r="C22">
        <v>50</v>
      </c>
      <c r="D22">
        <v>150</v>
      </c>
      <c r="E22">
        <v>1000</v>
      </c>
      <c r="F22">
        <f>SUM(B22:E22)</f>
        <v>1220</v>
      </c>
    </row>
    <row r="24" spans="1:7" ht="15.75" x14ac:dyDescent="0.25">
      <c r="A24" s="5" t="s">
        <v>63</v>
      </c>
      <c r="B24" s="5"/>
      <c r="C24" s="3" t="s">
        <v>64</v>
      </c>
      <c r="D24" s="3"/>
      <c r="E24" s="3"/>
      <c r="F24" s="3"/>
      <c r="G24" s="5"/>
    </row>
    <row r="25" spans="1:7" x14ac:dyDescent="0.25">
      <c r="D25" t="s">
        <v>65</v>
      </c>
    </row>
    <row r="26" spans="1:7" x14ac:dyDescent="0.25">
      <c r="A26" t="s">
        <v>66</v>
      </c>
      <c r="B26">
        <v>4</v>
      </c>
      <c r="D26" t="s">
        <v>67</v>
      </c>
      <c r="E26">
        <v>1.69</v>
      </c>
    </row>
    <row r="28" spans="1:7" x14ac:dyDescent="0.25">
      <c r="D28" t="s">
        <v>68</v>
      </c>
      <c r="E28">
        <v>17</v>
      </c>
    </row>
    <row r="29" spans="1:7" x14ac:dyDescent="0.25">
      <c r="D29" s="11">
        <v>37766</v>
      </c>
      <c r="E29">
        <f ca="1">(TODAY()-D29)/365</f>
        <v>17.964383561643835</v>
      </c>
    </row>
    <row r="30" spans="1:7" x14ac:dyDescent="0.25">
      <c r="D30">
        <v>10000000</v>
      </c>
      <c r="E30">
        <v>1E-3</v>
      </c>
      <c r="F30">
        <f>D30*E30</f>
        <v>10000</v>
      </c>
    </row>
    <row r="31" spans="1:7" x14ac:dyDescent="0.25">
      <c r="A31" t="s">
        <v>69</v>
      </c>
      <c r="B31">
        <v>8</v>
      </c>
    </row>
    <row r="32" spans="1:7" x14ac:dyDescent="0.25">
      <c r="B32" t="s">
        <v>70</v>
      </c>
      <c r="D32" t="s">
        <v>71</v>
      </c>
    </row>
    <row r="34" spans="3:6" x14ac:dyDescent="0.25">
      <c r="C34" s="12" t="s">
        <v>72</v>
      </c>
      <c r="D34" s="12"/>
      <c r="E34" s="12"/>
      <c r="F34" s="12"/>
    </row>
    <row r="35" spans="3:6" x14ac:dyDescent="0.25">
      <c r="C35" s="12"/>
      <c r="D35" s="12"/>
      <c r="E35" s="12"/>
      <c r="F35" s="12"/>
    </row>
    <row r="36" spans="3:6" x14ac:dyDescent="0.25">
      <c r="C36" s="12"/>
      <c r="D36" s="12"/>
      <c r="E36" s="12"/>
      <c r="F36" s="12"/>
    </row>
  </sheetData>
  <mergeCells count="12">
    <mergeCell ref="C24:F24"/>
    <mergeCell ref="C34:F36"/>
    <mergeCell ref="A5:D5"/>
    <mergeCell ref="A6:H8"/>
    <mergeCell ref="B10:H10"/>
    <mergeCell ref="C11:D11"/>
    <mergeCell ref="E11:F11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0521-6AF4-4E06-9B6F-5EC35B38B1D7}">
  <dimension ref="A1:I71"/>
  <sheetViews>
    <sheetView topLeftCell="A61" zoomScale="170" zoomScaleNormal="170" workbookViewId="0">
      <selection activeCell="E66" sqref="E66"/>
    </sheetView>
  </sheetViews>
  <sheetFormatPr baseColWidth="10" defaultRowHeight="15" x14ac:dyDescent="0.25"/>
  <cols>
    <col min="1" max="1" width="18" customWidth="1"/>
    <col min="2" max="2" width="16.7109375" customWidth="1"/>
    <col min="3" max="3" width="16" customWidth="1"/>
  </cols>
  <sheetData>
    <row r="1" spans="1:9" x14ac:dyDescent="0.25">
      <c r="A1" s="3" t="s">
        <v>73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13" t="s">
        <v>74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2" t="s">
        <v>75</v>
      </c>
      <c r="B5" s="2"/>
      <c r="C5" s="2"/>
      <c r="D5" s="2"/>
      <c r="E5" s="2"/>
      <c r="F5" s="2"/>
      <c r="G5" s="2"/>
      <c r="H5" s="2"/>
      <c r="I5" s="2"/>
    </row>
    <row r="6" spans="1:9" x14ac:dyDescent="0.25">
      <c r="A6" t="s">
        <v>77</v>
      </c>
      <c r="B6" t="s">
        <v>78</v>
      </c>
    </row>
    <row r="7" spans="1:9" x14ac:dyDescent="0.25">
      <c r="A7" t="s">
        <v>76</v>
      </c>
      <c r="B7">
        <v>10</v>
      </c>
      <c r="C7" t="s">
        <v>79</v>
      </c>
    </row>
    <row r="8" spans="1:9" x14ac:dyDescent="0.25">
      <c r="C8" t="s">
        <v>80</v>
      </c>
      <c r="D8">
        <f>LEN(C8)</f>
        <v>7</v>
      </c>
    </row>
    <row r="9" spans="1:9" x14ac:dyDescent="0.25">
      <c r="C9" t="s">
        <v>1</v>
      </c>
      <c r="D9">
        <f>LEN(C9)</f>
        <v>9</v>
      </c>
    </row>
    <row r="10" spans="1:9" x14ac:dyDescent="0.25">
      <c r="C10" t="s">
        <v>81</v>
      </c>
      <c r="D10">
        <f>LEN(C10)</f>
        <v>12</v>
      </c>
    </row>
    <row r="11" spans="1:9" x14ac:dyDescent="0.25">
      <c r="C11" t="s">
        <v>82</v>
      </c>
      <c r="D11">
        <f>LEN(C11)</f>
        <v>10</v>
      </c>
    </row>
    <row r="12" spans="1:9" x14ac:dyDescent="0.25">
      <c r="A12" t="s">
        <v>83</v>
      </c>
    </row>
    <row r="13" spans="1:9" x14ac:dyDescent="0.25">
      <c r="A13" t="s">
        <v>84</v>
      </c>
      <c r="B13" t="s">
        <v>85</v>
      </c>
      <c r="C13">
        <f>LEN(B13)</f>
        <v>9</v>
      </c>
      <c r="D13" t="s">
        <v>87</v>
      </c>
      <c r="E13" t="s">
        <v>88</v>
      </c>
      <c r="F13" t="s">
        <v>90</v>
      </c>
    </row>
    <row r="14" spans="1:9" x14ac:dyDescent="0.25">
      <c r="B14" t="s">
        <v>86</v>
      </c>
      <c r="C14">
        <f>LEN(B14)</f>
        <v>8</v>
      </c>
      <c r="E14" t="s">
        <v>89</v>
      </c>
    </row>
    <row r="16" spans="1:9" x14ac:dyDescent="0.25">
      <c r="A16" t="s">
        <v>91</v>
      </c>
      <c r="B16" t="s">
        <v>92</v>
      </c>
      <c r="D16" t="s">
        <v>94</v>
      </c>
    </row>
    <row r="17" spans="1:7" x14ac:dyDescent="0.25">
      <c r="B17" t="s">
        <v>93</v>
      </c>
    </row>
    <row r="19" spans="1:7" x14ac:dyDescent="0.25">
      <c r="A19" t="s">
        <v>95</v>
      </c>
      <c r="B19" t="s">
        <v>96</v>
      </c>
    </row>
    <row r="20" spans="1:7" x14ac:dyDescent="0.25">
      <c r="B20" t="s">
        <v>98</v>
      </c>
      <c r="C20" t="s">
        <v>101</v>
      </c>
    </row>
    <row r="21" spans="1:7" x14ac:dyDescent="0.25">
      <c r="B21" t="s">
        <v>97</v>
      </c>
    </row>
    <row r="22" spans="1:7" x14ac:dyDescent="0.25">
      <c r="B22" t="s">
        <v>99</v>
      </c>
    </row>
    <row r="23" spans="1:7" x14ac:dyDescent="0.25">
      <c r="B23" t="s">
        <v>100</v>
      </c>
    </row>
    <row r="24" spans="1:7" x14ac:dyDescent="0.25">
      <c r="A24" s="7" t="s">
        <v>102</v>
      </c>
      <c r="B24" s="7"/>
      <c r="C24" s="7"/>
      <c r="D24" s="7"/>
      <c r="E24" s="7"/>
      <c r="F24" s="7"/>
      <c r="G24" s="7"/>
    </row>
    <row r="25" spans="1:7" x14ac:dyDescent="0.25">
      <c r="A25" s="7"/>
      <c r="B25" s="7"/>
      <c r="C25" s="7"/>
      <c r="D25" s="7"/>
      <c r="E25" s="7"/>
      <c r="F25" s="7"/>
      <c r="G25" s="7"/>
    </row>
    <row r="26" spans="1:7" x14ac:dyDescent="0.25">
      <c r="A26" t="s">
        <v>103</v>
      </c>
      <c r="B26" t="s">
        <v>104</v>
      </c>
    </row>
    <row r="27" spans="1:7" x14ac:dyDescent="0.25">
      <c r="B27">
        <v>1</v>
      </c>
    </row>
    <row r="28" spans="1:7" x14ac:dyDescent="0.25">
      <c r="B28" t="s">
        <v>105</v>
      </c>
    </row>
    <row r="29" spans="1:7" x14ac:dyDescent="0.25">
      <c r="A29" t="s">
        <v>106</v>
      </c>
    </row>
    <row r="30" spans="1:7" x14ac:dyDescent="0.25">
      <c r="A30" t="s">
        <v>107</v>
      </c>
      <c r="B30" t="s">
        <v>108</v>
      </c>
    </row>
    <row r="31" spans="1:7" x14ac:dyDescent="0.25">
      <c r="A31" s="14" t="s">
        <v>109</v>
      </c>
      <c r="B31" s="14" t="s">
        <v>110</v>
      </c>
      <c r="C31" s="14"/>
    </row>
    <row r="33" spans="1:7" x14ac:dyDescent="0.25">
      <c r="A33" t="s">
        <v>111</v>
      </c>
      <c r="B33" s="15" t="s">
        <v>112</v>
      </c>
      <c r="C33" s="15"/>
      <c r="D33" s="15"/>
      <c r="E33" s="15"/>
      <c r="F33" s="15"/>
      <c r="G33" s="15"/>
    </row>
    <row r="34" spans="1:7" x14ac:dyDescent="0.25">
      <c r="B34" s="15"/>
      <c r="C34" s="15"/>
      <c r="D34" s="15"/>
      <c r="E34" s="15"/>
      <c r="F34" s="15"/>
      <c r="G34" s="15"/>
    </row>
    <row r="35" spans="1:7" ht="15.75" thickBot="1" x14ac:dyDescent="0.3">
      <c r="B35" t="s">
        <v>113</v>
      </c>
    </row>
    <row r="36" spans="1:7" x14ac:dyDescent="0.25">
      <c r="B36" s="16" t="s">
        <v>114</v>
      </c>
      <c r="C36" s="17"/>
      <c r="D36" s="17"/>
      <c r="E36" s="17"/>
      <c r="F36" s="18"/>
      <c r="G36">
        <f>LEN(B36)</f>
        <v>24</v>
      </c>
    </row>
    <row r="37" spans="1:7" x14ac:dyDescent="0.25">
      <c r="B37" s="19"/>
      <c r="C37" s="20"/>
      <c r="D37" s="20"/>
      <c r="E37" s="20"/>
      <c r="F37" s="21"/>
    </row>
    <row r="38" spans="1:7" x14ac:dyDescent="0.25">
      <c r="B38" s="19"/>
      <c r="C38" s="20"/>
      <c r="D38" s="20"/>
      <c r="E38" s="20"/>
      <c r="F38" s="21"/>
    </row>
    <row r="39" spans="1:7" x14ac:dyDescent="0.25">
      <c r="B39" s="19"/>
      <c r="C39" s="20"/>
      <c r="D39" s="20"/>
      <c r="E39" s="20"/>
      <c r="F39" s="21"/>
    </row>
    <row r="40" spans="1:7" x14ac:dyDescent="0.25">
      <c r="B40" s="19"/>
      <c r="C40" s="20"/>
      <c r="D40" s="20"/>
      <c r="E40" s="20"/>
      <c r="F40" s="21"/>
    </row>
    <row r="41" spans="1:7" ht="15.75" thickBot="1" x14ac:dyDescent="0.3">
      <c r="B41" s="22"/>
      <c r="C41" s="23"/>
      <c r="D41" s="23"/>
      <c r="E41" s="23"/>
      <c r="F41" s="24"/>
    </row>
    <row r="43" spans="1:7" ht="15.75" thickBot="1" x14ac:dyDescent="0.3">
      <c r="B43" t="s">
        <v>113</v>
      </c>
    </row>
    <row r="44" spans="1:7" x14ac:dyDescent="0.25">
      <c r="B44" s="16" t="s">
        <v>115</v>
      </c>
      <c r="C44" s="17"/>
      <c r="D44" s="17"/>
      <c r="E44" s="17"/>
      <c r="F44" s="18"/>
      <c r="G44">
        <f>LEN(B44)</f>
        <v>371</v>
      </c>
    </row>
    <row r="45" spans="1:7" x14ac:dyDescent="0.25">
      <c r="B45" s="19"/>
      <c r="C45" s="20"/>
      <c r="D45" s="20"/>
      <c r="E45" s="20"/>
      <c r="F45" s="21"/>
    </row>
    <row r="46" spans="1:7" x14ac:dyDescent="0.25">
      <c r="B46" s="19"/>
      <c r="C46" s="20"/>
      <c r="D46" s="20"/>
      <c r="E46" s="20"/>
      <c r="F46" s="21"/>
    </row>
    <row r="47" spans="1:7" x14ac:dyDescent="0.25">
      <c r="B47" s="19"/>
      <c r="C47" s="20"/>
      <c r="D47" s="20"/>
      <c r="E47" s="20"/>
      <c r="F47" s="21"/>
    </row>
    <row r="48" spans="1:7" x14ac:dyDescent="0.25">
      <c r="B48" s="19"/>
      <c r="C48" s="20"/>
      <c r="D48" s="20"/>
      <c r="E48" s="20"/>
      <c r="F48" s="21"/>
    </row>
    <row r="49" spans="1:9" ht="15.75" thickBot="1" x14ac:dyDescent="0.3">
      <c r="B49" s="22"/>
      <c r="C49" s="23"/>
      <c r="D49" s="23"/>
      <c r="E49" s="23"/>
      <c r="F49" s="24"/>
    </row>
    <row r="51" spans="1:9" x14ac:dyDescent="0.25">
      <c r="A51" t="s">
        <v>116</v>
      </c>
      <c r="B51" s="10"/>
      <c r="C51" s="10"/>
      <c r="D51" s="10"/>
      <c r="E51" s="10"/>
      <c r="F51" s="10"/>
      <c r="G51" s="10"/>
      <c r="H51" s="10"/>
    </row>
    <row r="52" spans="1:9" x14ac:dyDescent="0.25">
      <c r="A52">
        <v>24</v>
      </c>
      <c r="B52" s="5"/>
    </row>
    <row r="53" spans="1:9" x14ac:dyDescent="0.25">
      <c r="A53">
        <v>371</v>
      </c>
      <c r="B53" s="5"/>
      <c r="C53" s="5"/>
      <c r="D53" s="5"/>
    </row>
    <row r="54" spans="1:9" x14ac:dyDescent="0.25">
      <c r="A54">
        <v>200</v>
      </c>
      <c r="B54" s="5"/>
      <c r="C54" s="5"/>
    </row>
    <row r="55" spans="1:9" x14ac:dyDescent="0.25">
      <c r="A55">
        <v>800</v>
      </c>
      <c r="B55" s="5"/>
      <c r="C55" s="5"/>
      <c r="D55" s="5"/>
      <c r="E55" s="5"/>
      <c r="F55" s="5"/>
      <c r="G55" s="5"/>
    </row>
    <row r="56" spans="1:9" x14ac:dyDescent="0.25">
      <c r="A56">
        <v>1000</v>
      </c>
      <c r="B56" s="5"/>
      <c r="C56" s="5"/>
      <c r="D56" s="5"/>
      <c r="E56" s="5"/>
      <c r="F56" s="5"/>
      <c r="G56" s="5"/>
      <c r="H56" s="5"/>
    </row>
    <row r="57" spans="1:9" x14ac:dyDescent="0.25">
      <c r="A57">
        <v>1200</v>
      </c>
      <c r="B57" s="14"/>
      <c r="C57" s="14"/>
      <c r="D57" s="14"/>
      <c r="E57" s="14"/>
      <c r="F57" s="14"/>
      <c r="G57" s="14"/>
      <c r="H57" s="14"/>
      <c r="I57" s="14"/>
    </row>
    <row r="58" spans="1:9" x14ac:dyDescent="0.25">
      <c r="A58" t="s">
        <v>117</v>
      </c>
    </row>
    <row r="59" spans="1:9" x14ac:dyDescent="0.25">
      <c r="A59" t="s">
        <v>118</v>
      </c>
    </row>
    <row r="60" spans="1:9" x14ac:dyDescent="0.25">
      <c r="B60" t="s">
        <v>119</v>
      </c>
    </row>
    <row r="61" spans="1:9" x14ac:dyDescent="0.25">
      <c r="A61" t="s">
        <v>120</v>
      </c>
    </row>
    <row r="62" spans="1:9" x14ac:dyDescent="0.25">
      <c r="A62" t="s">
        <v>60</v>
      </c>
      <c r="B62" t="s">
        <v>126</v>
      </c>
      <c r="C62" t="s">
        <v>127</v>
      </c>
    </row>
    <row r="63" spans="1:9" x14ac:dyDescent="0.25">
      <c r="A63" t="s">
        <v>121</v>
      </c>
      <c r="B63" t="s">
        <v>129</v>
      </c>
      <c r="C63" t="s">
        <v>128</v>
      </c>
    </row>
    <row r="64" spans="1:9" x14ac:dyDescent="0.25">
      <c r="A64" t="s">
        <v>122</v>
      </c>
    </row>
    <row r="65" spans="1:5" x14ac:dyDescent="0.25">
      <c r="A65" t="s">
        <v>113</v>
      </c>
    </row>
    <row r="66" spans="1:5" x14ac:dyDescent="0.25">
      <c r="A66" t="s">
        <v>123</v>
      </c>
      <c r="E66" s="14" t="s">
        <v>133</v>
      </c>
    </row>
    <row r="67" spans="1:5" x14ac:dyDescent="0.25">
      <c r="A67" t="s">
        <v>124</v>
      </c>
      <c r="E67" t="s">
        <v>134</v>
      </c>
    </row>
    <row r="68" spans="1:5" x14ac:dyDescent="0.25">
      <c r="A68" t="s">
        <v>125</v>
      </c>
      <c r="E68" t="s">
        <v>135</v>
      </c>
    </row>
    <row r="69" spans="1:5" x14ac:dyDescent="0.25">
      <c r="E69" t="s">
        <v>136</v>
      </c>
    </row>
    <row r="70" spans="1:5" x14ac:dyDescent="0.25">
      <c r="A70" t="s">
        <v>130</v>
      </c>
      <c r="B70" t="s">
        <v>131</v>
      </c>
      <c r="E70" t="s">
        <v>126</v>
      </c>
    </row>
    <row r="71" spans="1:5" x14ac:dyDescent="0.25">
      <c r="B71" t="s">
        <v>132</v>
      </c>
      <c r="E71" t="s">
        <v>137</v>
      </c>
    </row>
  </sheetData>
  <mergeCells count="7">
    <mergeCell ref="B44:F49"/>
    <mergeCell ref="A1:I1"/>
    <mergeCell ref="A2:I4"/>
    <mergeCell ref="A5:I5"/>
    <mergeCell ref="A24:G25"/>
    <mergeCell ref="B33:G34"/>
    <mergeCell ref="B36:F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03F3-D7F2-4A68-9836-365419423E2F}">
  <dimension ref="A1:H32"/>
  <sheetViews>
    <sheetView zoomScale="170" zoomScaleNormal="170" workbookViewId="0">
      <selection activeCell="A5" sqref="A5:A7"/>
    </sheetView>
  </sheetViews>
  <sheetFormatPr baseColWidth="10" defaultRowHeight="15" x14ac:dyDescent="0.25"/>
  <cols>
    <col min="3" max="3" width="28.140625" customWidth="1"/>
    <col min="4" max="4" width="19.7109375" customWidth="1"/>
    <col min="6" max="7" width="15.7109375" bestFit="1" customWidth="1"/>
  </cols>
  <sheetData>
    <row r="1" spans="1:8" x14ac:dyDescent="0.25">
      <c r="A1" s="3" t="s">
        <v>138</v>
      </c>
      <c r="B1" s="3"/>
      <c r="C1" s="3"/>
      <c r="D1" s="3"/>
      <c r="E1" s="3"/>
      <c r="F1" s="3"/>
      <c r="G1" s="3"/>
    </row>
    <row r="2" spans="1:8" x14ac:dyDescent="0.25">
      <c r="A2" s="2" t="s">
        <v>139</v>
      </c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x14ac:dyDescent="0.25">
      <c r="F4" t="s">
        <v>142</v>
      </c>
      <c r="G4" t="s">
        <v>143</v>
      </c>
    </row>
    <row r="5" spans="1:8" x14ac:dyDescent="0.25">
      <c r="A5" t="s">
        <v>140</v>
      </c>
      <c r="B5" s="11" t="s">
        <v>141</v>
      </c>
      <c r="F5" s="11">
        <f ca="1">TODAY()</f>
        <v>44323</v>
      </c>
      <c r="G5" s="25">
        <v>44323</v>
      </c>
    </row>
    <row r="7" spans="1:8" x14ac:dyDescent="0.25">
      <c r="A7" t="s">
        <v>144</v>
      </c>
      <c r="B7" t="s">
        <v>145</v>
      </c>
      <c r="F7" s="26">
        <f ca="1">NOW()</f>
        <v>44323.508666550922</v>
      </c>
    </row>
    <row r="9" spans="1:8" x14ac:dyDescent="0.25">
      <c r="E9" t="s">
        <v>146</v>
      </c>
      <c r="F9" t="s">
        <v>147</v>
      </c>
      <c r="G9" t="s">
        <v>148</v>
      </c>
    </row>
    <row r="10" spans="1:8" x14ac:dyDescent="0.25">
      <c r="E10" s="11">
        <f ca="1">TODAY()</f>
        <v>44323</v>
      </c>
      <c r="F10" s="27">
        <v>0.3972222222222222</v>
      </c>
      <c r="G10" s="26">
        <f ca="1">NOW()</f>
        <v>44323.508666550922</v>
      </c>
    </row>
    <row r="11" spans="1:8" x14ac:dyDescent="0.25">
      <c r="G11">
        <f ca="1">HOUR(G10)</f>
        <v>12</v>
      </c>
    </row>
    <row r="12" spans="1:8" x14ac:dyDescent="0.25">
      <c r="G12">
        <f ca="1">MINUTE(G10)</f>
        <v>12</v>
      </c>
    </row>
    <row r="13" spans="1:8" x14ac:dyDescent="0.25">
      <c r="A13" s="7" t="s">
        <v>149</v>
      </c>
      <c r="B13" s="7"/>
      <c r="C13" s="7"/>
      <c r="D13" s="7"/>
    </row>
    <row r="14" spans="1:8" ht="18.75" x14ac:dyDescent="0.3">
      <c r="A14" t="s">
        <v>150</v>
      </c>
      <c r="F14" s="28">
        <f ca="1">TODAY()</f>
        <v>44323</v>
      </c>
      <c r="G14" s="11">
        <v>10</v>
      </c>
      <c r="H14" s="11">
        <v>30</v>
      </c>
    </row>
    <row r="15" spans="1:8" x14ac:dyDescent="0.25">
      <c r="F15" s="11">
        <v>34870</v>
      </c>
      <c r="G15" s="11">
        <f ca="1">TODAY()</f>
        <v>44323</v>
      </c>
    </row>
    <row r="16" spans="1:8" x14ac:dyDescent="0.25">
      <c r="A16" t="s">
        <v>153</v>
      </c>
      <c r="C16" t="s">
        <v>41</v>
      </c>
      <c r="D16" t="s">
        <v>42</v>
      </c>
      <c r="F16">
        <f ca="1">G15-F15</f>
        <v>9453</v>
      </c>
      <c r="G16" t="s">
        <v>151</v>
      </c>
    </row>
    <row r="17" spans="3:7" x14ac:dyDescent="0.25">
      <c r="C17" s="11">
        <v>34870</v>
      </c>
      <c r="D17" s="11">
        <v>34870</v>
      </c>
      <c r="F17">
        <f ca="1">F16/365</f>
        <v>25.898630136986302</v>
      </c>
      <c r="G17" t="s">
        <v>152</v>
      </c>
    </row>
    <row r="18" spans="3:7" x14ac:dyDescent="0.25">
      <c r="C18" t="s">
        <v>154</v>
      </c>
      <c r="D18" t="s">
        <v>155</v>
      </c>
    </row>
    <row r="19" spans="3:7" x14ac:dyDescent="0.25">
      <c r="C19" t="s">
        <v>156</v>
      </c>
      <c r="D19" t="s">
        <v>157</v>
      </c>
    </row>
    <row r="20" spans="3:7" x14ac:dyDescent="0.25">
      <c r="C20" t="s">
        <v>158</v>
      </c>
      <c r="D20" s="11" t="s">
        <v>158</v>
      </c>
      <c r="E20" s="11" t="e">
        <f>D20+10</f>
        <v>#VALUE!</v>
      </c>
    </row>
    <row r="21" spans="3:7" x14ac:dyDescent="0.25">
      <c r="C21" t="s">
        <v>159</v>
      </c>
      <c r="D21" s="11">
        <v>34870</v>
      </c>
      <c r="E21" s="11">
        <f>D21+10</f>
        <v>34880</v>
      </c>
    </row>
    <row r="22" spans="3:7" x14ac:dyDescent="0.25">
      <c r="C22" t="s">
        <v>160</v>
      </c>
      <c r="D22">
        <f>YEAR(D21)</f>
        <v>1995</v>
      </c>
    </row>
    <row r="23" spans="3:7" x14ac:dyDescent="0.25">
      <c r="C23" t="s">
        <v>161</v>
      </c>
      <c r="D23">
        <f>DAY(D21)</f>
        <v>20</v>
      </c>
    </row>
    <row r="24" spans="3:7" x14ac:dyDescent="0.25">
      <c r="C24" t="s">
        <v>162</v>
      </c>
      <c r="D24">
        <f>MONTH(D21)</f>
        <v>6</v>
      </c>
    </row>
    <row r="25" spans="3:7" x14ac:dyDescent="0.25">
      <c r="C25" t="e">
        <f>YEAR(C21)</f>
        <v>#VALUE!</v>
      </c>
    </row>
    <row r="27" spans="3:7" x14ac:dyDescent="0.25">
      <c r="C27" t="s">
        <v>163</v>
      </c>
    </row>
    <row r="28" spans="3:7" x14ac:dyDescent="0.25">
      <c r="C28" t="s">
        <v>164</v>
      </c>
    </row>
    <row r="29" spans="3:7" x14ac:dyDescent="0.25">
      <c r="C29" t="s">
        <v>165</v>
      </c>
    </row>
    <row r="30" spans="3:7" x14ac:dyDescent="0.25">
      <c r="C30" t="s">
        <v>166</v>
      </c>
    </row>
    <row r="31" spans="3:7" x14ac:dyDescent="0.25">
      <c r="C31" t="s">
        <v>167</v>
      </c>
    </row>
    <row r="32" spans="3:7" x14ac:dyDescent="0.25">
      <c r="C32" s="11">
        <v>43902</v>
      </c>
    </row>
  </sheetData>
  <mergeCells count="3">
    <mergeCell ref="A1:G1"/>
    <mergeCell ref="A2:G3"/>
    <mergeCell ref="A1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0B21-9A03-4D14-A9E3-F215DDA6D742}">
  <dimension ref="A1:G14"/>
  <sheetViews>
    <sheetView tabSelected="1" topLeftCell="A2" zoomScale="160" zoomScaleNormal="160" workbookViewId="0">
      <selection activeCell="G9" sqref="G9"/>
    </sheetView>
  </sheetViews>
  <sheetFormatPr baseColWidth="10" defaultRowHeight="15" x14ac:dyDescent="0.25"/>
  <cols>
    <col min="3" max="3" width="11.85546875" bestFit="1" customWidth="1"/>
  </cols>
  <sheetData>
    <row r="1" spans="1:7" x14ac:dyDescent="0.25">
      <c r="A1" s="3" t="s">
        <v>168</v>
      </c>
      <c r="B1" s="3"/>
      <c r="C1" s="3"/>
      <c r="D1" s="3"/>
      <c r="E1" s="3"/>
      <c r="F1" s="3"/>
      <c r="G1" s="3"/>
    </row>
    <row r="2" spans="1:7" x14ac:dyDescent="0.25">
      <c r="A2" s="2" t="s">
        <v>169</v>
      </c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5" spans="1:7" x14ac:dyDescent="0.25">
      <c r="B5">
        <v>0</v>
      </c>
      <c r="C5">
        <v>1</v>
      </c>
    </row>
    <row r="6" spans="1:7" x14ac:dyDescent="0.25">
      <c r="B6" t="s">
        <v>170</v>
      </c>
      <c r="C6" t="s">
        <v>171</v>
      </c>
    </row>
    <row r="7" spans="1:7" x14ac:dyDescent="0.25">
      <c r="B7" t="b">
        <v>0</v>
      </c>
      <c r="C7" t="b">
        <v>1</v>
      </c>
    </row>
    <row r="9" spans="1:7" x14ac:dyDescent="0.25">
      <c r="B9" t="s">
        <v>172</v>
      </c>
      <c r="C9" t="s">
        <v>173</v>
      </c>
      <c r="D9" t="s">
        <v>90</v>
      </c>
    </row>
    <row r="11" spans="1:7" x14ac:dyDescent="0.25">
      <c r="A11" t="s">
        <v>175</v>
      </c>
    </row>
    <row r="12" spans="1:7" x14ac:dyDescent="0.25">
      <c r="A12" t="s">
        <v>14</v>
      </c>
    </row>
    <row r="13" spans="1:7" x14ac:dyDescent="0.25">
      <c r="A13" t="s">
        <v>174</v>
      </c>
    </row>
    <row r="14" spans="1:7" x14ac:dyDescent="0.25">
      <c r="A14" t="s">
        <v>53</v>
      </c>
    </row>
  </sheetData>
  <mergeCells count="2">
    <mergeCell ref="A1:G1"/>
    <mergeCell ref="A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NUMERO BINARIOS</vt:lpstr>
      <vt:lpstr>TIPOS DE DATOS NUMÉRICOS</vt:lpstr>
      <vt:lpstr>CARACTER</vt:lpstr>
      <vt:lpstr>FECHA</vt:lpstr>
      <vt:lpstr>BOOLEANO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2021-05-07T11:22:01Z</dcterms:created>
  <dcterms:modified xsi:type="dcterms:W3CDTF">2021-05-07T17:12:28Z</dcterms:modified>
</cp:coreProperties>
</file>