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ferna\OneDrive\Documents\MEGAsync\INSET\Primer año\"/>
    </mc:Choice>
  </mc:AlternateContent>
  <xr:revisionPtr revIDLastSave="0" documentId="13_ncr:1_{FEF2A1CE-476F-4FFF-BF73-06DFFE1E09E6}" xr6:coauthVersionLast="47" xr6:coauthVersionMax="47" xr10:uidLastSave="{00000000-0000-0000-0000-000000000000}"/>
  <bookViews>
    <workbookView xWindow="-120" yWindow="-120" windowWidth="20730" windowHeight="11160" xr2:uid="{00000000-000D-0000-FFFF-FFFF00000000}"/>
  </bookViews>
  <sheets>
    <sheet name="Punto 1" sheetId="1" r:id="rId1"/>
    <sheet name="Punto 2" sheetId="2" r:id="rId2"/>
  </sheets>
  <definedNames>
    <definedName name="_xlchart.v1.0" hidden="1">'Punto 2'!$A$1:$AF$1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2" l="1"/>
  <c r="B5" i="2"/>
  <c r="B7" i="2" s="1"/>
  <c r="B8" i="2" s="1"/>
  <c r="B41" i="1"/>
  <c r="B40" i="1"/>
  <c r="B38" i="1"/>
  <c r="B37" i="1"/>
  <c r="B29" i="1"/>
  <c r="B28" i="1"/>
  <c r="B15" i="1"/>
  <c r="B14" i="1"/>
  <c r="B13" i="1"/>
  <c r="B12" i="1"/>
  <c r="B11" i="1"/>
  <c r="B10" i="1"/>
  <c r="B8" i="1"/>
  <c r="E8" i="1" s="1"/>
  <c r="E9" i="1" s="1"/>
  <c r="B9" i="1"/>
  <c r="B7" i="1"/>
  <c r="B16" i="1" s="1"/>
  <c r="B39" i="1" l="1"/>
  <c r="E10" i="1"/>
  <c r="E11" i="1" s="1"/>
  <c r="E12" i="1" s="1"/>
  <c r="E13" i="1" s="1"/>
  <c r="E14" i="1" s="1"/>
  <c r="E15" i="1" s="1"/>
  <c r="C11" i="1" l="1"/>
  <c r="D11" i="1" s="1"/>
  <c r="C15" i="1"/>
  <c r="D15" i="1" s="1"/>
  <c r="C7" i="1"/>
  <c r="C9" i="1"/>
  <c r="D9" i="1" s="1"/>
  <c r="C13" i="1"/>
  <c r="D13" i="1" s="1"/>
  <c r="C12" i="1"/>
  <c r="D12" i="1" s="1"/>
  <c r="C14" i="1"/>
  <c r="D14" i="1" s="1"/>
  <c r="C8" i="1"/>
  <c r="D8" i="1" s="1"/>
  <c r="C10" i="1"/>
  <c r="D10" i="1" s="1"/>
  <c r="D7" i="1" l="1"/>
  <c r="D16" i="1" s="1"/>
  <c r="C16" i="1"/>
</calcChain>
</file>

<file path=xl/sharedStrings.xml><?xml version="1.0" encoding="utf-8"?>
<sst xmlns="http://schemas.openxmlformats.org/spreadsheetml/2006/main" count="63" uniqueCount="53">
  <si>
    <t>X</t>
  </si>
  <si>
    <t>f</t>
  </si>
  <si>
    <t>fr</t>
  </si>
  <si>
    <t>%</t>
  </si>
  <si>
    <t>Total</t>
  </si>
  <si>
    <t>Para calcular la frecuencia se anota el numero de veces que se repite un dato</t>
  </si>
  <si>
    <t>Para calcular la frecuencia relativa se debe dividir la frecuencia por las veces que se repite un dato</t>
  </si>
  <si>
    <t>Para calcular el porcentaje se multiplica la frecuencia relativa por 100</t>
  </si>
  <si>
    <t>Para calcular la casilla de frecuencia absoluta acumulada se suman las frecuencias acumulando los valores</t>
  </si>
  <si>
    <t>a) Realizar una tabla de frecuencia con los datos individuales.</t>
  </si>
  <si>
    <t>d) Calcular la media, la mediana, la moda y los cuartiles</t>
  </si>
  <si>
    <t>La media de un conjunto de datos es la suma de todos los datos dividida por el tamaño. La media también se conoce como promedio.</t>
  </si>
  <si>
    <t>Media:</t>
  </si>
  <si>
    <t>Mediana:</t>
  </si>
  <si>
    <t>Moda:</t>
  </si>
  <si>
    <t>Cuartiles:</t>
  </si>
  <si>
    <r>
      <rPr>
        <sz val="8"/>
        <color rgb="FF333333"/>
        <rFont val="Arial"/>
        <family val="2"/>
      </rPr>
      <t>C1</t>
    </r>
    <r>
      <rPr>
        <sz val="11"/>
        <color rgb="FF333333"/>
        <rFont val="Arial"/>
        <family val="2"/>
      </rPr>
      <t> --&gt; 8</t>
    </r>
  </si>
  <si>
    <r>
      <rPr>
        <sz val="8"/>
        <color rgb="FF333333"/>
        <rFont val="Arial"/>
        <family val="2"/>
      </rPr>
      <t>C2</t>
    </r>
    <r>
      <rPr>
        <sz val="11"/>
        <color rgb="FF333333"/>
        <rFont val="Arial"/>
        <family val="2"/>
      </rPr>
      <t> --&gt; 9</t>
    </r>
  </si>
  <si>
    <r>
      <rPr>
        <sz val="8"/>
        <color rgb="FF333333"/>
        <rFont val="Arial"/>
        <family val="2"/>
      </rPr>
      <t>C3</t>
    </r>
    <r>
      <rPr>
        <sz val="11"/>
        <color rgb="FF333333"/>
        <rFont val="Arial"/>
        <family val="2"/>
      </rPr>
      <t> --&gt; 10</t>
    </r>
  </si>
  <si>
    <t>e) Calcular el desvío estándar, la varianza y el rango.</t>
  </si>
  <si>
    <t>D.E</t>
  </si>
  <si>
    <t>Varianza</t>
  </si>
  <si>
    <t>Rango</t>
  </si>
  <si>
    <t>Max</t>
  </si>
  <si>
    <t>Min</t>
  </si>
  <si>
    <t>f) Decidir, indicando el criterio utilizado, si la media es un parámetro representativo de la muestra.</t>
  </si>
  <si>
    <t>g) Realizar el gráfico de barras correspondiente</t>
  </si>
  <si>
    <t>h) La empresa asegura que al menos el 50% de las veces el taxi demorará menos de 7 minutos. En base a los datos recabados, ¿es esto cierto? Justificar.</t>
  </si>
  <si>
    <t>Solo en 10 días el taxi ha demorado menos de 7 minutos, por lo tanto no es cierto, ya que constituye solo el 33% de las veces.</t>
  </si>
  <si>
    <t>i) ¿Está en lo correcto el cliente si afirma que el 75% de las veces el taxi demora al menos 8 minutos? Justificar.</t>
  </si>
  <si>
    <t>No está en lo cierto, pues solo el 66% de las veces el taxi demora al menos 8 minutos.</t>
  </si>
  <si>
    <t>j) Dar dos ejemplos de parámetros o porcentajes que la empresa debería promocionar para acercarse más a la realidad, en cuánto al tiempo de arribo de los taxis (al menos considerando los datos de este cliente).</t>
  </si>
  <si>
    <t>Amplitud de clase</t>
  </si>
  <si>
    <t>Intervalos</t>
  </si>
  <si>
    <t>[76.2-81.2)</t>
  </si>
  <si>
    <t>(81.2-86.2)</t>
  </si>
  <si>
    <t>(86.2-91.2)</t>
  </si>
  <si>
    <t>(91.2-96.2]</t>
  </si>
  <si>
    <t>b) Calcular las medidas de posición y de dispersión desarrolladas en la materia.</t>
  </si>
  <si>
    <t>c) Realizar el histograma correspondiente. Acompañarlo con una breve conclusión en base a las medidas de posición y de dispersión.</t>
  </si>
  <si>
    <t>d) Determinar e interpretar el significado del primer y del tercer cuartil</t>
  </si>
  <si>
    <t>F.ab. Acum</t>
  </si>
  <si>
    <t>N = 30</t>
  </si>
  <si>
    <t>Los siguientes son datos de porcentaje de uso de las TIC, en particular de
uso de internet, tomados durante el cuarto trimestre de 2020, para 32
centros urbanos de Argentina.</t>
  </si>
  <si>
    <t>Las medidas de dispersión nos informan sobre cuanto se alejan del centro los valores de la distribución y son medidas que se toman para tener la posibilidad de establecer comparaciones de diferentes muestras, para las cuales son conocidas ya medidas que se tienen como típicas en su clase. Por lo que podemos concluir que el mayor porcentaje de uso de tics se ha dado en el tercer intervalo.</t>
  </si>
  <si>
    <t>Dentro del primer cuartil se haya uniformidad respecto a los valores comprendidos en el segundo y tercer cuartil, en este ultimo podemos vislumbrar un aumento del porcentaje del uso de las TICS</t>
  </si>
  <si>
    <t>Debido a la ausencia de valores atipicos o extremos en la muestra podemos concluir que la media es un parametro representativo de la muestra</t>
  </si>
  <si>
    <t>Un cliente muy meticuloso toma, durante 30 días, el tiempo que debe</t>
  </si>
  <si>
    <t xml:space="preserve">esperar a que llegue un taxi cada vez que pide uno a su domicilio. </t>
  </si>
  <si>
    <t>Tomando en cuenta las medidas de posicion podria llegarse a concluir que la mayoria de los arribos se producen en 9 minutos, deberían promocionarlo como una estimación de "En menos de 10 minutos tienes tu taxi", considerando tambien que en las medidas de dispersión no tenemos valores atipicos que alteren la muestra.</t>
  </si>
  <si>
    <t>Q1 --&gt; 81.45</t>
  </si>
  <si>
    <t>Q2 --&gt; 87.73</t>
  </si>
  <si>
    <t>Q3 --&gt; 89.2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</si>
</sst>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8" x14ac:knownFonts="1">
    <font>
      <sz val="11"/>
      <color theme="1"/>
      <name val="Calibri"/>
      <family val="2"/>
      <scheme val="minor"/>
    </font>
    <font>
      <sz val="11"/>
      <color theme="1"/>
      <name val="Calibri"/>
      <family val="2"/>
      <scheme val="minor"/>
    </font>
    <font>
      <sz val="11"/>
      <color rgb="FFFF0000"/>
      <name val="Calibri"/>
      <family val="2"/>
      <scheme val="minor"/>
    </font>
    <font>
      <sz val="10"/>
      <color theme="1"/>
      <name val="Calibri"/>
      <scheme val="minor"/>
    </font>
    <font>
      <sz val="11"/>
      <color rgb="FF333333"/>
      <name val="Arial"/>
      <family val="2"/>
    </font>
    <font>
      <sz val="8"/>
      <color rgb="FF333333"/>
      <name val="Arial"/>
      <family val="2"/>
    </font>
    <font>
      <sz val="11"/>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2">
    <xf numFmtId="0" fontId="0" fillId="0" borderId="0" xfId="0"/>
    <xf numFmtId="0" fontId="3" fillId="0" borderId="0" xfId="0" applyFont="1"/>
    <xf numFmtId="43" fontId="0" fillId="0" borderId="0" xfId="1" applyFont="1"/>
    <xf numFmtId="9" fontId="0" fillId="0" borderId="0" xfId="2" applyFont="1"/>
    <xf numFmtId="164" fontId="0" fillId="0" borderId="0" xfId="0" applyNumberFormat="1"/>
    <xf numFmtId="0" fontId="0" fillId="0" borderId="0" xfId="0" applyAlignment="1">
      <alignment wrapText="1"/>
    </xf>
    <xf numFmtId="0" fontId="4" fillId="0" borderId="0" xfId="0" applyFont="1"/>
    <xf numFmtId="0" fontId="2" fillId="0" borderId="0" xfId="0" applyFont="1"/>
    <xf numFmtId="0" fontId="6" fillId="0" borderId="0" xfId="0" applyFont="1"/>
    <xf numFmtId="0" fontId="7" fillId="0" borderId="0" xfId="0" applyFont="1"/>
    <xf numFmtId="0" fontId="0" fillId="0" borderId="0" xfId="0"/>
    <xf numFmtId="0" fontId="3" fillId="0" borderId="0" xfId="0" applyFont="1"/>
  </cellXfs>
  <cellStyles count="3">
    <cellStyle name="Millares" xfId="1" builtinId="3"/>
    <cellStyle name="Normal" xfId="0" builtinId="0"/>
    <cellStyle name="Porcentaj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Tiempo</a:t>
            </a:r>
            <a:r>
              <a:rPr lang="en-US" baseline="0"/>
              <a:t> que tarda en llegar el taxi</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val>
            <c:numRef>
              <c:f>'Punto 1'!$A$1:$AD$1</c:f>
              <c:numCache>
                <c:formatCode>General</c:formatCode>
                <c:ptCount val="30"/>
                <c:pt idx="0">
                  <c:v>5</c:v>
                </c:pt>
                <c:pt idx="1">
                  <c:v>6</c:v>
                </c:pt>
                <c:pt idx="2">
                  <c:v>6</c:v>
                </c:pt>
                <c:pt idx="3">
                  <c:v>7</c:v>
                </c:pt>
                <c:pt idx="4">
                  <c:v>7</c:v>
                </c:pt>
                <c:pt idx="5">
                  <c:v>7</c:v>
                </c:pt>
                <c:pt idx="6">
                  <c:v>7</c:v>
                </c:pt>
                <c:pt idx="7">
                  <c:v>8</c:v>
                </c:pt>
                <c:pt idx="8">
                  <c:v>8</c:v>
                </c:pt>
                <c:pt idx="9">
                  <c:v>8</c:v>
                </c:pt>
                <c:pt idx="10">
                  <c:v>9</c:v>
                </c:pt>
                <c:pt idx="11">
                  <c:v>9</c:v>
                </c:pt>
                <c:pt idx="12">
                  <c:v>9</c:v>
                </c:pt>
                <c:pt idx="13">
                  <c:v>9</c:v>
                </c:pt>
                <c:pt idx="14">
                  <c:v>9</c:v>
                </c:pt>
                <c:pt idx="15">
                  <c:v>9</c:v>
                </c:pt>
                <c:pt idx="16">
                  <c:v>9</c:v>
                </c:pt>
                <c:pt idx="17">
                  <c:v>10</c:v>
                </c:pt>
                <c:pt idx="18">
                  <c:v>10</c:v>
                </c:pt>
                <c:pt idx="19">
                  <c:v>10</c:v>
                </c:pt>
                <c:pt idx="20">
                  <c:v>10</c:v>
                </c:pt>
                <c:pt idx="21">
                  <c:v>10</c:v>
                </c:pt>
                <c:pt idx="22">
                  <c:v>10</c:v>
                </c:pt>
                <c:pt idx="23">
                  <c:v>11</c:v>
                </c:pt>
                <c:pt idx="24">
                  <c:v>11</c:v>
                </c:pt>
                <c:pt idx="25">
                  <c:v>11</c:v>
                </c:pt>
                <c:pt idx="26">
                  <c:v>11</c:v>
                </c:pt>
                <c:pt idx="27">
                  <c:v>12</c:v>
                </c:pt>
                <c:pt idx="28">
                  <c:v>12</c:v>
                </c:pt>
                <c:pt idx="29">
                  <c:v>14</c:v>
                </c:pt>
              </c:numCache>
            </c:numRef>
          </c:val>
          <c:extLst>
            <c:ext xmlns:c16="http://schemas.microsoft.com/office/drawing/2014/chart" uri="{C3380CC4-5D6E-409C-BE32-E72D297353CC}">
              <c16:uniqueId val="{00000000-6154-4552-B99F-AF9989EAAB28}"/>
            </c:ext>
          </c:extLst>
        </c:ser>
        <c:dLbls>
          <c:showLegendKey val="0"/>
          <c:showVal val="0"/>
          <c:showCatName val="0"/>
          <c:showSerName val="0"/>
          <c:showPercent val="0"/>
          <c:showBubbleSize val="0"/>
        </c:dLbls>
        <c:gapWidth val="150"/>
        <c:axId val="95893504"/>
        <c:axId val="74176704"/>
      </c:barChart>
      <c:catAx>
        <c:axId val="95893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Días</a:t>
                </a:r>
                <a:r>
                  <a:rPr lang="en-US" baseline="0"/>
                  <a:t> transcurridos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176704"/>
        <c:crosses val="autoZero"/>
        <c:auto val="1"/>
        <c:lblAlgn val="ctr"/>
        <c:lblOffset val="100"/>
        <c:noMultiLvlLbl val="0"/>
      </c:catAx>
      <c:valAx>
        <c:axId val="74176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Tiempo</a:t>
                </a:r>
                <a:r>
                  <a:rPr lang="en-US" baseline="0"/>
                  <a:t> en minutos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893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 dir="row">_xlchart.v1.0</cx:f>
      </cx:numDim>
    </cx:data>
  </cx:chartData>
  <cx:chart>
    <cx:title pos="t" align="ctr" overlay="0">
      <cx:tx>
        <cx:txData>
          <cx:v>Uso de las TIC</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a:rPr>
            <a:t>Uso de las TIC</a:t>
          </a:r>
        </a:p>
      </cx:txPr>
    </cx:title>
    <cx:plotArea>
      <cx:plotAreaRegion>
        <cx:series layoutId="clusteredColumn" uniqueId="{DD48EFF3-FAB3-4144-AAC8-5683A1E1AF64}">
          <cx:dataId val="0"/>
          <cx:layoutPr>
            <cx:binning intervalClosed="r">
              <cx:binCount val="4"/>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0</xdr:col>
      <xdr:colOff>133350</xdr:colOff>
      <xdr:row>45</xdr:row>
      <xdr:rowOff>109537</xdr:rowOff>
    </xdr:from>
    <xdr:to>
      <xdr:col>6</xdr:col>
      <xdr:colOff>104775</xdr:colOff>
      <xdr:row>59</xdr:row>
      <xdr:rowOff>185737</xdr:rowOff>
    </xdr:to>
    <xdr:graphicFrame macro="">
      <xdr:nvGraphicFramePr>
        <xdr:cNvPr id="3" name="Gráfico 2">
          <a:extLst>
            <a:ext uri="{FF2B5EF4-FFF2-40B4-BE49-F238E27FC236}">
              <a16:creationId xmlns:a16="http://schemas.microsoft.com/office/drawing/2014/main" id="{D0AF02AC-6CBF-3BB6-18C5-020662E86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200025</xdr:colOff>
      <xdr:row>17</xdr:row>
      <xdr:rowOff>42862</xdr:rowOff>
    </xdr:from>
    <xdr:to>
      <xdr:col>5</xdr:col>
      <xdr:colOff>619125</xdr:colOff>
      <xdr:row>31</xdr:row>
      <xdr:rowOff>119062</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F8FBDB27-38B2-9F66-19BE-35C18246FD2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0025" y="5357812"/>
              <a:ext cx="4572000" cy="2743200"/>
            </a:xfrm>
            <a:prstGeom prst="rect">
              <a:avLst/>
            </a:prstGeom>
            <a:solidFill>
              <a:prstClr val="white"/>
            </a:solidFill>
            <a:ln w="1">
              <a:solidFill>
                <a:prstClr val="green"/>
              </a:solidFill>
            </a:ln>
          </xdr:spPr>
          <xdr:txBody>
            <a:bodyPr vertOverflow="clip" horzOverflow="clip"/>
            <a:lstStyle/>
            <a:p>
              <a:r>
                <a:rPr lang="en-US" sz="1100"/>
                <a:t>Este gráfico no está disponible en su versión de Excel.
Si edita esta forma o guarda el libro en un formato de archivo diferente, el gráfico no se podrá utilizar.</a:t>
              </a:r>
            </a:p>
          </xdr:txBody>
        </xdr:sp>
      </mc:Fallback>
    </mc:AlternateContent>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68"/>
  <sheetViews>
    <sheetView tabSelected="1" topLeftCell="A49" zoomScaleNormal="100" workbookViewId="0">
      <selection activeCell="D10" sqref="D10"/>
    </sheetView>
  </sheetViews>
  <sheetFormatPr baseColWidth="10" defaultRowHeight="15" x14ac:dyDescent="0.25"/>
  <cols>
    <col min="2" max="2" width="11.85546875" bestFit="1" customWidth="1"/>
    <col min="7" max="7" width="17.5703125" customWidth="1"/>
  </cols>
  <sheetData>
    <row r="1" spans="1:30" x14ac:dyDescent="0.25">
      <c r="A1">
        <v>5</v>
      </c>
      <c r="B1">
        <v>6</v>
      </c>
      <c r="C1">
        <v>6</v>
      </c>
      <c r="D1">
        <v>7</v>
      </c>
      <c r="E1">
        <v>7</v>
      </c>
      <c r="F1">
        <v>7</v>
      </c>
      <c r="G1">
        <v>7</v>
      </c>
      <c r="H1">
        <v>8</v>
      </c>
      <c r="I1">
        <v>8</v>
      </c>
      <c r="J1">
        <v>8</v>
      </c>
      <c r="K1">
        <v>9</v>
      </c>
      <c r="L1">
        <v>9</v>
      </c>
      <c r="M1">
        <v>9</v>
      </c>
      <c r="N1">
        <v>9</v>
      </c>
      <c r="O1">
        <v>9</v>
      </c>
      <c r="P1">
        <v>9</v>
      </c>
      <c r="Q1">
        <v>9</v>
      </c>
      <c r="R1">
        <v>10</v>
      </c>
      <c r="S1">
        <v>10</v>
      </c>
      <c r="T1">
        <v>10</v>
      </c>
      <c r="U1">
        <v>10</v>
      </c>
      <c r="V1">
        <v>10</v>
      </c>
      <c r="W1">
        <v>10</v>
      </c>
      <c r="X1">
        <v>11</v>
      </c>
      <c r="Y1">
        <v>11</v>
      </c>
      <c r="Z1">
        <v>11</v>
      </c>
      <c r="AA1">
        <v>11</v>
      </c>
      <c r="AB1">
        <v>12</v>
      </c>
      <c r="AC1">
        <v>12</v>
      </c>
      <c r="AD1">
        <v>14</v>
      </c>
    </row>
    <row r="2" spans="1:30" x14ac:dyDescent="0.25">
      <c r="A2" t="s">
        <v>47</v>
      </c>
    </row>
    <row r="3" spans="1:30" x14ac:dyDescent="0.25">
      <c r="A3" t="s">
        <v>48</v>
      </c>
    </row>
    <row r="5" spans="1:30" x14ac:dyDescent="0.25">
      <c r="A5" s="10" t="s">
        <v>9</v>
      </c>
      <c r="B5" s="10"/>
      <c r="C5" s="10"/>
      <c r="D5" s="10"/>
      <c r="E5" s="10"/>
    </row>
    <row r="6" spans="1:30" x14ac:dyDescent="0.25">
      <c r="A6" s="1" t="s">
        <v>0</v>
      </c>
      <c r="B6" s="1" t="s">
        <v>1</v>
      </c>
      <c r="C6" s="1" t="s">
        <v>2</v>
      </c>
      <c r="D6" s="1" t="s">
        <v>3</v>
      </c>
      <c r="E6" s="9" t="s">
        <v>41</v>
      </c>
      <c r="F6" s="9"/>
    </row>
    <row r="7" spans="1:30" x14ac:dyDescent="0.25">
      <c r="A7">
        <v>5</v>
      </c>
      <c r="B7">
        <f>COUNTIF(A1:AD1,"=5")</f>
        <v>1</v>
      </c>
      <c r="C7">
        <f>(B7/$B$16)</f>
        <v>3.3333333333333333E-2</v>
      </c>
      <c r="D7" s="2">
        <f>(C7*100)</f>
        <v>3.3333333333333335</v>
      </c>
      <c r="E7">
        <v>1</v>
      </c>
      <c r="F7" s="3"/>
    </row>
    <row r="8" spans="1:30" x14ac:dyDescent="0.25">
      <c r="A8">
        <v>6</v>
      </c>
      <c r="B8">
        <f>COUNTIF(A1:AD1,"=6")</f>
        <v>2</v>
      </c>
      <c r="C8">
        <f t="shared" ref="C8:C15" si="0">(B8/$B$16)</f>
        <v>6.6666666666666666E-2</v>
      </c>
      <c r="D8" s="2">
        <f t="shared" ref="D8:D15" si="1">(C8*100)</f>
        <v>6.666666666666667</v>
      </c>
      <c r="E8">
        <f t="shared" ref="E8:E15" si="2">(E7+B8)</f>
        <v>3</v>
      </c>
      <c r="F8" s="3"/>
    </row>
    <row r="9" spans="1:30" x14ac:dyDescent="0.25">
      <c r="A9">
        <v>7</v>
      </c>
      <c r="B9">
        <f>COUNTIF(A1:AD1,"=7")</f>
        <v>4</v>
      </c>
      <c r="C9">
        <f t="shared" si="0"/>
        <v>0.13333333333333333</v>
      </c>
      <c r="D9" s="2">
        <f t="shared" si="1"/>
        <v>13.333333333333334</v>
      </c>
      <c r="E9">
        <f t="shared" si="2"/>
        <v>7</v>
      </c>
      <c r="F9" s="3"/>
    </row>
    <row r="10" spans="1:30" x14ac:dyDescent="0.25">
      <c r="A10">
        <v>8</v>
      </c>
      <c r="B10">
        <f>COUNTIF(A1:AD1,"=8")</f>
        <v>3</v>
      </c>
      <c r="C10">
        <f t="shared" si="0"/>
        <v>0.1</v>
      </c>
      <c r="D10" s="2">
        <f t="shared" si="1"/>
        <v>10</v>
      </c>
      <c r="E10">
        <f t="shared" si="2"/>
        <v>10</v>
      </c>
      <c r="F10" s="3"/>
    </row>
    <row r="11" spans="1:30" x14ac:dyDescent="0.25">
      <c r="A11">
        <v>9</v>
      </c>
      <c r="B11">
        <f>COUNTIF(A1:AD1,"=9")</f>
        <v>7</v>
      </c>
      <c r="C11">
        <f t="shared" si="0"/>
        <v>0.23333333333333334</v>
      </c>
      <c r="D11" s="2">
        <f t="shared" si="1"/>
        <v>23.333333333333332</v>
      </c>
      <c r="E11">
        <f t="shared" si="2"/>
        <v>17</v>
      </c>
      <c r="F11" s="3"/>
    </row>
    <row r="12" spans="1:30" x14ac:dyDescent="0.25">
      <c r="A12">
        <v>10</v>
      </c>
      <c r="B12">
        <f>COUNTIF(A1:AD1,"=10")</f>
        <v>6</v>
      </c>
      <c r="C12">
        <f t="shared" si="0"/>
        <v>0.2</v>
      </c>
      <c r="D12" s="2">
        <f t="shared" si="1"/>
        <v>20</v>
      </c>
      <c r="E12">
        <f t="shared" si="2"/>
        <v>23</v>
      </c>
      <c r="F12" s="3"/>
    </row>
    <row r="13" spans="1:30" x14ac:dyDescent="0.25">
      <c r="A13">
        <v>11</v>
      </c>
      <c r="B13">
        <f>COUNTIF(A1:AD1,"=11")</f>
        <v>4</v>
      </c>
      <c r="C13">
        <f t="shared" si="0"/>
        <v>0.13333333333333333</v>
      </c>
      <c r="D13" s="2">
        <f t="shared" si="1"/>
        <v>13.333333333333334</v>
      </c>
      <c r="E13">
        <f t="shared" si="2"/>
        <v>27</v>
      </c>
      <c r="F13" s="3"/>
    </row>
    <row r="14" spans="1:30" x14ac:dyDescent="0.25">
      <c r="A14">
        <v>12</v>
      </c>
      <c r="B14">
        <f>COUNTIF(A1:AD1,"=12")</f>
        <v>2</v>
      </c>
      <c r="C14">
        <f t="shared" si="0"/>
        <v>6.6666666666666666E-2</v>
      </c>
      <c r="D14" s="2">
        <f t="shared" si="1"/>
        <v>6.666666666666667</v>
      </c>
      <c r="E14">
        <f t="shared" si="2"/>
        <v>29</v>
      </c>
      <c r="F14" s="3"/>
    </row>
    <row r="15" spans="1:30" x14ac:dyDescent="0.25">
      <c r="A15">
        <v>14</v>
      </c>
      <c r="B15">
        <f>COUNTIF(A1:AD1,"=14")</f>
        <v>1</v>
      </c>
      <c r="C15">
        <f t="shared" si="0"/>
        <v>3.3333333333333333E-2</v>
      </c>
      <c r="D15" s="2">
        <f t="shared" si="1"/>
        <v>3.3333333333333335</v>
      </c>
      <c r="E15">
        <f t="shared" si="2"/>
        <v>30</v>
      </c>
      <c r="F15" s="3"/>
    </row>
    <row r="16" spans="1:30" x14ac:dyDescent="0.25">
      <c r="A16" t="s">
        <v>4</v>
      </c>
      <c r="B16">
        <f>SUM(B7:B15)</f>
        <v>30</v>
      </c>
      <c r="C16">
        <f>SUM(C7:C15)</f>
        <v>0.99999999999999989</v>
      </c>
      <c r="D16" s="4">
        <f>SUM(D7:D15)</f>
        <v>100</v>
      </c>
    </row>
    <row r="17" spans="1:10" x14ac:dyDescent="0.25">
      <c r="B17" t="s">
        <v>42</v>
      </c>
    </row>
    <row r="19" spans="1:10" x14ac:dyDescent="0.25">
      <c r="A19" s="11" t="s">
        <v>5</v>
      </c>
      <c r="B19" s="10"/>
      <c r="C19" s="10"/>
      <c r="D19" s="10"/>
      <c r="E19" s="10"/>
      <c r="F19" s="10"/>
      <c r="G19" s="10"/>
    </row>
    <row r="20" spans="1:10" x14ac:dyDescent="0.25">
      <c r="A20" s="11" t="s">
        <v>6</v>
      </c>
      <c r="B20" s="10"/>
      <c r="C20" s="10"/>
      <c r="D20" s="10"/>
      <c r="E20" s="10"/>
      <c r="F20" s="10"/>
      <c r="G20" s="10"/>
    </row>
    <row r="21" spans="1:10" x14ac:dyDescent="0.25">
      <c r="A21" s="11" t="s">
        <v>7</v>
      </c>
      <c r="B21" s="10"/>
      <c r="C21" s="10"/>
      <c r="D21" s="10"/>
      <c r="E21" s="10"/>
      <c r="F21" s="10"/>
      <c r="G21" s="10"/>
    </row>
    <row r="22" spans="1:10" x14ac:dyDescent="0.25">
      <c r="A22" s="11" t="s">
        <v>8</v>
      </c>
      <c r="B22" s="10"/>
      <c r="C22" s="10"/>
      <c r="D22" s="10"/>
      <c r="E22" s="10"/>
      <c r="F22" s="10"/>
      <c r="G22" s="10"/>
    </row>
    <row r="24" spans="1:10" x14ac:dyDescent="0.25">
      <c r="A24" s="10" t="s">
        <v>10</v>
      </c>
      <c r="B24" s="10"/>
      <c r="C24" s="10"/>
      <c r="D24" s="10"/>
      <c r="E24" s="10"/>
    </row>
    <row r="26" spans="1:10" x14ac:dyDescent="0.25">
      <c r="A26" s="10" t="s">
        <v>11</v>
      </c>
      <c r="B26" s="10"/>
      <c r="C26" s="10"/>
      <c r="D26" s="10"/>
      <c r="E26" s="10"/>
      <c r="F26" s="10"/>
      <c r="G26" s="10"/>
      <c r="H26" s="10"/>
      <c r="I26" s="10"/>
      <c r="J26" s="10"/>
    </row>
    <row r="28" spans="1:10" x14ac:dyDescent="0.25">
      <c r="A28" t="s">
        <v>12</v>
      </c>
      <c r="B28">
        <f>AVERAGE(A1:AD1)</f>
        <v>9.1333333333333329</v>
      </c>
    </row>
    <row r="29" spans="1:10" x14ac:dyDescent="0.25">
      <c r="A29" t="s">
        <v>13</v>
      </c>
      <c r="B29">
        <f>MEDIAN(A1:AD1)</f>
        <v>9</v>
      </c>
    </row>
    <row r="30" spans="1:10" x14ac:dyDescent="0.25">
      <c r="A30" t="s">
        <v>14</v>
      </c>
      <c r="B30">
        <v>9</v>
      </c>
    </row>
    <row r="31" spans="1:10" x14ac:dyDescent="0.25">
      <c r="A31" t="s">
        <v>15</v>
      </c>
      <c r="B31" s="6" t="s">
        <v>16</v>
      </c>
    </row>
    <row r="32" spans="1:10" x14ac:dyDescent="0.25">
      <c r="B32" s="6" t="s">
        <v>17</v>
      </c>
    </row>
    <row r="33" spans="1:8" x14ac:dyDescent="0.25">
      <c r="B33" s="6" t="s">
        <v>18</v>
      </c>
    </row>
    <row r="35" spans="1:8" x14ac:dyDescent="0.25">
      <c r="A35" s="10" t="s">
        <v>19</v>
      </c>
      <c r="B35" s="10"/>
      <c r="C35" s="10"/>
      <c r="D35" s="10"/>
    </row>
    <row r="37" spans="1:8" x14ac:dyDescent="0.25">
      <c r="A37" t="s">
        <v>20</v>
      </c>
      <c r="B37">
        <f>_xlfn.STDEV.S(A1:AD1)</f>
        <v>2.0126039631889032</v>
      </c>
    </row>
    <row r="38" spans="1:8" x14ac:dyDescent="0.25">
      <c r="A38" t="s">
        <v>21</v>
      </c>
      <c r="B38">
        <f>_xlfn.VAR.S(A1:AD1)</f>
        <v>4.0505747126436793</v>
      </c>
    </row>
    <row r="39" spans="1:8" x14ac:dyDescent="0.25">
      <c r="A39" t="s">
        <v>22</v>
      </c>
      <c r="B39">
        <f>(B40-B41)</f>
        <v>9</v>
      </c>
    </row>
    <row r="40" spans="1:8" x14ac:dyDescent="0.25">
      <c r="A40" t="s">
        <v>23</v>
      </c>
      <c r="B40">
        <f>MAX(A1:AD1)</f>
        <v>14</v>
      </c>
    </row>
    <row r="41" spans="1:8" x14ac:dyDescent="0.25">
      <c r="A41" t="s">
        <v>24</v>
      </c>
      <c r="B41">
        <f>(MIN(A1:AD1))</f>
        <v>5</v>
      </c>
    </row>
    <row r="43" spans="1:8" x14ac:dyDescent="0.25">
      <c r="A43" s="8" t="s">
        <v>25</v>
      </c>
      <c r="B43" s="8"/>
      <c r="C43" s="8"/>
      <c r="D43" s="8"/>
      <c r="E43" s="8"/>
      <c r="F43" s="8"/>
      <c r="G43" s="8"/>
      <c r="H43" s="8"/>
    </row>
    <row r="44" spans="1:8" x14ac:dyDescent="0.25">
      <c r="A44" t="s">
        <v>46</v>
      </c>
    </row>
    <row r="45" spans="1:8" x14ac:dyDescent="0.25">
      <c r="A45" s="8" t="s">
        <v>26</v>
      </c>
      <c r="B45" s="7"/>
      <c r="C45" s="7"/>
      <c r="D45" s="7"/>
    </row>
    <row r="62" spans="1:1" x14ac:dyDescent="0.25">
      <c r="A62" t="s">
        <v>27</v>
      </c>
    </row>
    <row r="63" spans="1:1" x14ac:dyDescent="0.25">
      <c r="A63" t="s">
        <v>28</v>
      </c>
    </row>
    <row r="64" spans="1:1" x14ac:dyDescent="0.25">
      <c r="A64" t="s">
        <v>29</v>
      </c>
    </row>
    <row r="65" spans="1:16" x14ac:dyDescent="0.25">
      <c r="A65" t="s">
        <v>30</v>
      </c>
    </row>
    <row r="67" spans="1:16" x14ac:dyDescent="0.25">
      <c r="A67" s="8" t="s">
        <v>31</v>
      </c>
      <c r="B67" s="7"/>
      <c r="C67" s="7"/>
      <c r="D67" s="7"/>
      <c r="E67" s="7"/>
      <c r="F67" s="7"/>
      <c r="G67" s="7"/>
      <c r="H67" s="7"/>
      <c r="I67" s="7"/>
      <c r="J67" s="7"/>
      <c r="K67" s="7"/>
      <c r="L67" s="7"/>
      <c r="M67" s="7"/>
      <c r="N67" s="7"/>
      <c r="O67" s="7"/>
      <c r="P67" s="7"/>
    </row>
    <row r="68" spans="1:16" x14ac:dyDescent="0.25">
      <c r="A68" t="s">
        <v>49</v>
      </c>
    </row>
  </sheetData>
  <mergeCells count="8">
    <mergeCell ref="A5:E5"/>
    <mergeCell ref="A24:E24"/>
    <mergeCell ref="A26:J26"/>
    <mergeCell ref="A35:D35"/>
    <mergeCell ref="A19:G19"/>
    <mergeCell ref="A20:G20"/>
    <mergeCell ref="A21:G21"/>
    <mergeCell ref="A22:G22"/>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36"/>
  <sheetViews>
    <sheetView topLeftCell="A8" workbookViewId="0">
      <selection activeCell="A38" sqref="A38"/>
    </sheetView>
  </sheetViews>
  <sheetFormatPr baseColWidth="10" defaultRowHeight="15" x14ac:dyDescent="0.25"/>
  <cols>
    <col min="1" max="1" width="16.5703125" customWidth="1"/>
  </cols>
  <sheetData>
    <row r="1" spans="1:32" ht="13.5" customHeight="1" x14ac:dyDescent="0.25">
      <c r="A1" s="5">
        <v>76.2</v>
      </c>
      <c r="B1">
        <v>77.599999999999994</v>
      </c>
      <c r="C1">
        <v>78</v>
      </c>
      <c r="D1">
        <v>78.3</v>
      </c>
      <c r="E1">
        <v>79.8</v>
      </c>
      <c r="F1">
        <v>80.900000000000006</v>
      </c>
      <c r="G1">
        <v>81.099999999999994</v>
      </c>
      <c r="H1">
        <v>81.7</v>
      </c>
      <c r="I1">
        <v>82.4</v>
      </c>
      <c r="J1">
        <v>82.4</v>
      </c>
      <c r="K1">
        <v>84</v>
      </c>
      <c r="L1">
        <v>84.4</v>
      </c>
      <c r="M1">
        <v>86.2</v>
      </c>
      <c r="N1">
        <v>86.2</v>
      </c>
      <c r="O1">
        <v>86.4</v>
      </c>
      <c r="P1">
        <v>86.9</v>
      </c>
      <c r="Q1">
        <v>87.2</v>
      </c>
      <c r="R1">
        <v>87.9</v>
      </c>
      <c r="S1">
        <v>88.1</v>
      </c>
      <c r="T1">
        <v>88.1</v>
      </c>
      <c r="U1">
        <v>88.9</v>
      </c>
      <c r="V1">
        <v>89.3</v>
      </c>
      <c r="W1">
        <v>89.6</v>
      </c>
      <c r="X1">
        <v>90</v>
      </c>
      <c r="Y1">
        <v>91.1</v>
      </c>
      <c r="Z1">
        <v>91.4</v>
      </c>
      <c r="AA1">
        <v>92.2</v>
      </c>
      <c r="AB1">
        <v>92.5</v>
      </c>
      <c r="AC1">
        <v>92.8</v>
      </c>
      <c r="AD1">
        <v>92.9</v>
      </c>
      <c r="AE1">
        <v>94.5</v>
      </c>
      <c r="AF1">
        <v>96.2</v>
      </c>
    </row>
    <row r="2" spans="1:32" ht="180" x14ac:dyDescent="0.25">
      <c r="A2" s="5" t="s">
        <v>43</v>
      </c>
    </row>
    <row r="5" spans="1:32" x14ac:dyDescent="0.25">
      <c r="A5" t="s">
        <v>23</v>
      </c>
      <c r="B5">
        <f>MAX(A1:AF1)</f>
        <v>96.2</v>
      </c>
      <c r="D5" t="s">
        <v>12</v>
      </c>
      <c r="E5">
        <v>86.41</v>
      </c>
    </row>
    <row r="6" spans="1:32" x14ac:dyDescent="0.25">
      <c r="A6" t="s">
        <v>24</v>
      </c>
      <c r="B6">
        <f>MIN(A1:AF1)</f>
        <v>76.2</v>
      </c>
      <c r="D6" t="s">
        <v>13</v>
      </c>
      <c r="E6">
        <v>87.73</v>
      </c>
    </row>
    <row r="7" spans="1:32" x14ac:dyDescent="0.25">
      <c r="A7" t="s">
        <v>22</v>
      </c>
      <c r="B7">
        <f>B5-B6</f>
        <v>20</v>
      </c>
      <c r="D7" t="s">
        <v>14</v>
      </c>
      <c r="E7">
        <v>89.05</v>
      </c>
    </row>
    <row r="8" spans="1:32" x14ac:dyDescent="0.25">
      <c r="A8" t="s">
        <v>32</v>
      </c>
      <c r="B8">
        <f>B7/4</f>
        <v>5</v>
      </c>
      <c r="D8" t="s">
        <v>15</v>
      </c>
      <c r="E8" t="s">
        <v>50</v>
      </c>
    </row>
    <row r="9" spans="1:32" x14ac:dyDescent="0.25">
      <c r="A9" t="s">
        <v>33</v>
      </c>
      <c r="B9" t="s">
        <v>34</v>
      </c>
      <c r="E9" t="s">
        <v>51</v>
      </c>
    </row>
    <row r="10" spans="1:32" x14ac:dyDescent="0.25">
      <c r="B10" t="s">
        <v>35</v>
      </c>
      <c r="E10" t="s">
        <v>52</v>
      </c>
    </row>
    <row r="11" spans="1:32" x14ac:dyDescent="0.25">
      <c r="B11" t="s">
        <v>36</v>
      </c>
      <c r="D11" t="s">
        <v>20</v>
      </c>
      <c r="E11">
        <v>5.22</v>
      </c>
    </row>
    <row r="12" spans="1:32" x14ac:dyDescent="0.25">
      <c r="B12" t="s">
        <v>37</v>
      </c>
      <c r="D12" t="s">
        <v>21</v>
      </c>
      <c r="E12">
        <v>27.3</v>
      </c>
    </row>
    <row r="14" spans="1:32" x14ac:dyDescent="0.25">
      <c r="A14" t="s">
        <v>38</v>
      </c>
    </row>
    <row r="15" spans="1:32" x14ac:dyDescent="0.25">
      <c r="A15" t="s">
        <v>39</v>
      </c>
    </row>
    <row r="16" spans="1:32" x14ac:dyDescent="0.25">
      <c r="A16" t="s">
        <v>44</v>
      </c>
    </row>
    <row r="18" spans="4:5" x14ac:dyDescent="0.25">
      <c r="D18" t="s">
        <v>24</v>
      </c>
      <c r="E18">
        <v>5</v>
      </c>
    </row>
    <row r="35" spans="1:1" x14ac:dyDescent="0.25">
      <c r="A35" t="s">
        <v>40</v>
      </c>
    </row>
    <row r="36" spans="1:1" x14ac:dyDescent="0.25">
      <c r="A36" t="s">
        <v>45</v>
      </c>
    </row>
  </sheetData>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Punto 1</vt:lpstr>
      <vt:lpstr>Punto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Fernanda Cader</dc:creator>
  <cp:lastModifiedBy>Fernanda Cader</cp:lastModifiedBy>
  <cp:lastPrinted>2022-10-06T23:58:45Z</cp:lastPrinted>
  <dcterms:created xsi:type="dcterms:W3CDTF">2022-09-18T22:29:41Z</dcterms:created>
  <dcterms:modified xsi:type="dcterms:W3CDTF">2022-10-07T00:03:38Z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2022-09-20T01:08:14Z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ed14484d-ce76-4d44-8d04-db764b68edaf</vt:lpwstr>
  </property>
  <property fmtid="{D5CDD505-2E9C-101B-9397-08002B2CF9AE}" pid="7" name="MSIP_Label_defa4170-0d19-0005-0004-bc88714345d2_ActionId">
    <vt:lpwstr>f9ce737e-5b00-44bf-b619-0c88f055b136</vt:lpwstr>
  </property>
  <property fmtid="{D5CDD505-2E9C-101B-9397-08002B2CF9AE}" pid="8" name="MSIP_Label_defa4170-0d19-0005-0004-bc88714345d2_ContentBits">
    <vt:lpwstr>0</vt:lpwstr>
  </property>
</Properties>
</file>