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85AB8B7C-BD5B-47B6-80A4-674BE14B2B23}" xr6:coauthVersionLast="44" xr6:coauthVersionMax="44" xr10:uidLastSave="{00000000-0000-0000-0000-000000000000}"/>
  <bookViews>
    <workbookView xWindow="20370" yWindow="-1260" windowWidth="25440" windowHeight="15390" activeTab="1" xr2:uid="{30A9F6B8-7562-4205-85F8-86FF300F32D4}"/>
  </bookViews>
  <sheets>
    <sheet name="Contextualização" sheetId="2" r:id="rId1"/>
    <sheet name="altura_suecia" sheetId="1" r:id="rId2"/>
  </sheets>
  <definedNames>
    <definedName name="_xlchart.v1.0" hidden="1">altura_suecia!$B$6:$B$55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0" i="1"/>
  <c r="F11" i="1" s="1"/>
  <c r="F9" i="1"/>
  <c r="G13" i="1" s="1"/>
  <c r="J9" i="1" s="1"/>
  <c r="K9" i="1" s="1"/>
  <c r="F6" i="1"/>
  <c r="G14" i="1" l="1"/>
  <c r="J13" i="1" s="1"/>
  <c r="K13" i="1" s="1"/>
  <c r="J10" i="1"/>
  <c r="K10" i="1" s="1"/>
  <c r="K11" i="1" s="1"/>
  <c r="J12" i="1" l="1"/>
  <c r="K12" i="1" s="1"/>
  <c r="K14" i="1"/>
</calcChain>
</file>

<file path=xl/sharedStrings.xml><?xml version="1.0" encoding="utf-8"?>
<sst xmlns="http://schemas.openxmlformats.org/spreadsheetml/2006/main" count="33" uniqueCount="28">
  <si>
    <t>Altura</t>
  </si>
  <si>
    <t>ID</t>
  </si>
  <si>
    <t>Amostra da altura dos habitantes da Suécia</t>
  </si>
  <si>
    <t>Aplicação 2: Adequação de automóveis aos suecos - Parte 1</t>
  </si>
  <si>
    <t>a) Estimativa Pontual da altura média dos habitantes da Suécia.</t>
  </si>
  <si>
    <t>b) Intervalos de Confiança considerando o coeficiente de confiança igual a 90% e 99%.</t>
  </si>
  <si>
    <t>c) Por que o Intervalo de Confiança com coeficiente de confiança igual a 99% é maior do que o com coeficiente de confiança igual 90%?</t>
  </si>
  <si>
    <t>d) Esse novo modelo foi desenvolvido para a altura média do brasileiro, que segundo o IBGE, é de 1,73m. Nesse caso, será necessária uma adaptação do ajuste dos bancos para exportação?</t>
  </si>
  <si>
    <r>
      <t>Um fabricante de automóveis decidiu exportar o novo modelo produzido para a Suécia. Para verificar se os ajustes do banco do motorista e passageiro dianteiro desenvolvidos no Brasil são adequados à altura da população Sueca, solicitou a uma consultoria um estudo e a coleta de uma amostra da altura da população que lá vive. Com os dados da amostra coletada no arquivo </t>
    </r>
    <r>
      <rPr>
        <b/>
        <sz val="11"/>
        <rFont val="Inherit"/>
      </rPr>
      <t>altura_suecia.xlsx</t>
    </r>
    <r>
      <rPr>
        <sz val="11"/>
        <rFont val="Inherit"/>
      </rPr>
      <t>, calcule:</t>
    </r>
  </si>
  <si>
    <t>Média amostral =</t>
  </si>
  <si>
    <t>Tamanho da amostra =</t>
  </si>
  <si>
    <t xml:space="preserve">Variância da amostra = </t>
  </si>
  <si>
    <t>Desvio padrão =</t>
  </si>
  <si>
    <t>T-student =</t>
  </si>
  <si>
    <t>Probabilidade de 90%</t>
  </si>
  <si>
    <t>Probabilidade de 99%</t>
  </si>
  <si>
    <t xml:space="preserve">Limite inferior de 90% = </t>
  </si>
  <si>
    <t xml:space="preserve">Limite superior de 90% = </t>
  </si>
  <si>
    <t xml:space="preserve">Limite inferior de 99% = </t>
  </si>
  <si>
    <t xml:space="preserve">Limite superior de 99% = </t>
  </si>
  <si>
    <t>Altura média do brasileiro = 1,73</t>
  </si>
  <si>
    <t>É 90% confiante de que o intervalo entre 1,75 e 1,89 contém o verdadeiro valor do parâmetro populacional.</t>
  </si>
  <si>
    <t>É 99% confiante de que o intervalo entre 1,71 e 1,92 contém o verdadeiro valor do parâmetro populacional.</t>
  </si>
  <si>
    <t>Altura média do suecos = 1,82</t>
  </si>
  <si>
    <t>Amplitude</t>
  </si>
  <si>
    <t>Porque com um intervalo de confiança com um nível de confiança igual a 99% a margem de erro seria maior, pois a distância entre a média amostral e os limites do intervalo de confiança seriam maiores (Amplitude maior do intervalo: 0,21 &gt; 0,13), com isso teriamos menos precisão. Para reduzir a margem de erro e consequentemente ser mais preciso, preservariamos o nível de confiança de 90% e aumentariamos o tamanho da amostra.</t>
  </si>
  <si>
    <t xml:space="preserve">Com um nível de confiança de 99%, o intervalo de confiança das alturas ficou entre 1,71 e 1,92, por tanto, analisando apenas essas variáveis, não será necessário realizar adaptações, pois as duas médias de alturas estão contidas nesse intervalo. </t>
  </si>
  <si>
    <t>A média não seria a melhor medida para analisar para chegarmos a conclusão sobre ajuste do modelo. Teste de hipotese e outras medidas seriam mais eficazes.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</si>
</sst>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Inherit"/>
    </font>
    <font>
      <sz val="11"/>
      <name val="Inherit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justify" vertical="justify" wrapText="1"/>
    </xf>
    <xf numFmtId="0" fontId="1" fillId="0" borderId="0" xfId="0" applyFo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7" fillId="0" borderId="0" xfId="0" applyNumberFormat="1" applyFont="1"/>
    <xf numFmtId="165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4" fillId="0" borderId="0" xfId="0" applyFont="1" applyAlignment="1">
      <alignment horizontal="justify" vertical="justify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justify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das Alturas dos suecos (Amostra)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das Alturas dos suecos (Amostra)</a:t>
          </a:r>
        </a:p>
      </cx:txPr>
    </cx:title>
    <cx:plotArea>
      <cx:plotAreaRegion>
        <cx:series layoutId="boxWhisker" uniqueId="{B1F8105C-F195-4503-8E26-1DE86AACCEE8}">
          <cx:spPr>
            <a:solidFill>
              <a:schemeClr val="accent1">
                <a:alpha val="5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14</xdr:row>
      <xdr:rowOff>47625</xdr:rowOff>
    </xdr:from>
    <xdr:to>
      <xdr:col>5</xdr:col>
      <xdr:colOff>613050</xdr:colOff>
      <xdr:row>19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B72871C-32C0-42BC-AEB1-B51EB8B4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790825"/>
          <a:ext cx="1879875" cy="1066800"/>
        </a:xfrm>
        <a:prstGeom prst="rect">
          <a:avLst/>
        </a:prstGeom>
      </xdr:spPr>
    </xdr:pic>
    <xdr:clientData/>
  </xdr:twoCellAnchor>
  <xdr:twoCellAnchor>
    <xdr:from>
      <xdr:col>3</xdr:col>
      <xdr:colOff>4761</xdr:colOff>
      <xdr:row>33</xdr:row>
      <xdr:rowOff>61911</xdr:rowOff>
    </xdr:from>
    <xdr:to>
      <xdr:col>8</xdr:col>
      <xdr:colOff>328161</xdr:colOff>
      <xdr:row>44</xdr:row>
      <xdr:rowOff>126411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áfico 24">
              <a:extLst>
                <a:ext uri="{FF2B5EF4-FFF2-40B4-BE49-F238E27FC236}">
                  <a16:creationId xmlns:a16="http://schemas.microsoft.com/office/drawing/2014/main" id="{7B2384AD-A3A0-4812-B737-6DE3B47AD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8811" y="6519861"/>
              <a:ext cx="360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D0FA-E3C3-4DDB-AA8F-F99EC996D504}">
  <dimension ref="A1:M12"/>
  <sheetViews>
    <sheetView showGridLines="0" workbookViewId="0">
      <selection activeCell="L15" sqref="L15"/>
    </sheetView>
  </sheetViews>
  <sheetFormatPr defaultRowHeight="15"/>
  <sheetData>
    <row r="1" spans="1:13" ht="18.75">
      <c r="A1" s="11" t="s">
        <v>3</v>
      </c>
    </row>
    <row r="2" spans="1:13" ht="18.75">
      <c r="A2" s="11"/>
    </row>
    <row r="3" spans="1:13">
      <c r="A3" s="29" t="s">
        <v>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>
      <c r="A8" s="12" t="s">
        <v>4</v>
      </c>
    </row>
    <row r="9" spans="1:13">
      <c r="A9" s="12" t="s">
        <v>5</v>
      </c>
    </row>
    <row r="10" spans="1:13">
      <c r="A10" s="12" t="s">
        <v>6</v>
      </c>
    </row>
    <row r="11" spans="1:13">
      <c r="A11" s="29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</sheetData>
  <mergeCells count="2">
    <mergeCell ref="A3:M6"/>
    <mergeCell ref="A11:M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8FC6-501E-481E-935C-4559C208413D}">
  <dimension ref="A1:R1005"/>
  <sheetViews>
    <sheetView showGridLines="0" tabSelected="1" workbookViewId="0">
      <selection activeCell="I17" sqref="I17"/>
    </sheetView>
  </sheetViews>
  <sheetFormatPr defaultRowHeight="15"/>
  <cols>
    <col min="2" max="2" width="10.5703125" bestFit="1" customWidth="1"/>
    <col min="5" max="5" width="11.7109375" customWidth="1"/>
    <col min="6" max="6" width="10" bestFit="1" customWidth="1"/>
    <col min="9" max="9" width="14.42578125" customWidth="1"/>
    <col min="10" max="10" width="12" bestFit="1" customWidth="1"/>
    <col min="11" max="11" width="4.5703125" bestFit="1" customWidth="1"/>
    <col min="13" max="13" width="9.140625" customWidth="1"/>
  </cols>
  <sheetData>
    <row r="1" spans="1:18" ht="21">
      <c r="A1" s="2" t="s">
        <v>2</v>
      </c>
    </row>
    <row r="4" spans="1:18">
      <c r="O4" s="25"/>
      <c r="P4" s="23"/>
      <c r="Q4" s="23"/>
      <c r="R4" s="23"/>
    </row>
    <row r="5" spans="1:18">
      <c r="A5" s="3" t="s">
        <v>1</v>
      </c>
      <c r="B5" s="3" t="s">
        <v>0</v>
      </c>
      <c r="D5" s="15" t="s">
        <v>4</v>
      </c>
      <c r="G5" s="1"/>
      <c r="O5" s="25"/>
      <c r="P5" s="23"/>
      <c r="Q5" s="23"/>
      <c r="R5" s="23"/>
    </row>
    <row r="6" spans="1:18">
      <c r="A6" s="4">
        <v>1</v>
      </c>
      <c r="B6" s="5">
        <v>1.412312263356873</v>
      </c>
      <c r="D6" s="17" t="s">
        <v>9</v>
      </c>
      <c r="E6" s="13"/>
      <c r="F6" s="16">
        <f>AVERAGE(B6:B55)</f>
        <v>1.8198610868049994</v>
      </c>
      <c r="O6" s="25"/>
      <c r="P6" s="23"/>
      <c r="Q6" s="23"/>
      <c r="R6" s="23"/>
    </row>
    <row r="7" spans="1:18">
      <c r="A7" s="6">
        <v>2</v>
      </c>
      <c r="B7" s="7">
        <v>1.966063761733676</v>
      </c>
      <c r="O7" s="25"/>
      <c r="P7" s="23"/>
      <c r="Q7" s="23"/>
      <c r="R7" s="23"/>
    </row>
    <row r="8" spans="1:18">
      <c r="A8" s="6">
        <v>3</v>
      </c>
      <c r="B8" s="7">
        <v>2.6658157225733214</v>
      </c>
      <c r="D8" s="18" t="s">
        <v>5</v>
      </c>
      <c r="O8" s="25"/>
      <c r="P8" s="23"/>
      <c r="Q8" s="23"/>
      <c r="R8" s="23"/>
    </row>
    <row r="9" spans="1:18">
      <c r="A9" s="6">
        <v>4</v>
      </c>
      <c r="B9" s="7">
        <v>1.999599158662495</v>
      </c>
      <c r="D9" s="19" t="s">
        <v>10</v>
      </c>
      <c r="E9" s="19"/>
      <c r="F9" s="20">
        <f>COUNT(A6:A55)</f>
        <v>50</v>
      </c>
      <c r="H9" s="19" t="s">
        <v>16</v>
      </c>
      <c r="J9" s="19">
        <f>$F$6-$G$13*($F$11/SQRT($F$9))</f>
        <v>1.7541013057519943</v>
      </c>
      <c r="K9" s="22">
        <f>J9</f>
        <v>1.7541013057519943</v>
      </c>
      <c r="O9" s="25"/>
      <c r="P9" s="23"/>
      <c r="Q9" s="23"/>
      <c r="R9" s="23"/>
    </row>
    <row r="10" spans="1:18">
      <c r="A10" s="6">
        <v>5</v>
      </c>
      <c r="B10" s="7">
        <v>1.4017569293043182</v>
      </c>
      <c r="D10" s="19" t="s">
        <v>11</v>
      </c>
      <c r="F10" s="21">
        <f>_xlfn.VAR.S(B6:B55)</f>
        <v>7.6923181659886528E-2</v>
      </c>
      <c r="H10" s="19" t="s">
        <v>17</v>
      </c>
      <c r="J10" s="19">
        <f>$F$6+$G$13*($F$11/SQRT($F$9))</f>
        <v>1.8856208678580044</v>
      </c>
      <c r="K10" s="22">
        <f t="shared" ref="K10:K13" si="0">J10</f>
        <v>1.8856208678580044</v>
      </c>
    </row>
    <row r="11" spans="1:18">
      <c r="A11" s="6">
        <v>6</v>
      </c>
      <c r="B11" s="7">
        <v>1.3073208476337315</v>
      </c>
      <c r="D11" s="19" t="s">
        <v>12</v>
      </c>
      <c r="F11" s="21">
        <f>SQRT(F10)</f>
        <v>0.27735028692951902</v>
      </c>
      <c r="H11" s="10"/>
      <c r="I11" s="10"/>
      <c r="J11" t="s">
        <v>24</v>
      </c>
      <c r="K11" s="1">
        <f>K10-K9</f>
        <v>0.13151956210601012</v>
      </c>
    </row>
    <row r="12" spans="1:18">
      <c r="A12" s="6">
        <v>7</v>
      </c>
      <c r="B12" s="7">
        <v>1.6600245850843518</v>
      </c>
      <c r="D12" s="19" t="s">
        <v>13</v>
      </c>
      <c r="G12" s="1"/>
      <c r="H12" s="19" t="s">
        <v>18</v>
      </c>
      <c r="I12" s="1"/>
      <c r="J12" s="19">
        <f>$F$6-$G$14*($F$11/SQRT($F$9))</f>
        <v>1.7147446505580177</v>
      </c>
      <c r="K12" s="22">
        <f t="shared" si="0"/>
        <v>1.7147446505580177</v>
      </c>
      <c r="O12" s="25"/>
      <c r="P12" s="23"/>
      <c r="Q12" s="23"/>
      <c r="R12" s="23"/>
    </row>
    <row r="13" spans="1:18">
      <c r="A13" s="6">
        <v>8</v>
      </c>
      <c r="B13" s="7">
        <v>1.9464346139589455</v>
      </c>
      <c r="D13" s="19" t="s">
        <v>14</v>
      </c>
      <c r="F13" s="21">
        <f>(1 - 0.9)/2</f>
        <v>4.9999999999999989E-2</v>
      </c>
      <c r="G13" s="21">
        <f>ABS(_xlfn.T.INV(F13, $F$9-1))</f>
        <v>1.6765508926168529</v>
      </c>
      <c r="H13" s="19" t="s">
        <v>19</v>
      </c>
      <c r="I13" s="1"/>
      <c r="J13" s="19">
        <f>$F$6+$G$14*($F$11/SQRT($F$9))</f>
        <v>1.924977523051981</v>
      </c>
      <c r="K13" s="22">
        <f t="shared" si="0"/>
        <v>1.924977523051981</v>
      </c>
      <c r="O13" s="25"/>
      <c r="P13" s="23"/>
      <c r="Q13" s="23"/>
      <c r="R13" s="23"/>
    </row>
    <row r="14" spans="1:18" ht="18.75">
      <c r="A14" s="6">
        <v>9</v>
      </c>
      <c r="B14" s="7">
        <v>2.1459309118743848</v>
      </c>
      <c r="D14" s="19" t="s">
        <v>15</v>
      </c>
      <c r="F14" s="21">
        <f>(1 - 0.99)/2</f>
        <v>5.0000000000000044E-3</v>
      </c>
      <c r="G14" s="21">
        <f>ABS(_xlfn.T.INV(F14, $F$9-1))</f>
        <v>2.6799519736315514</v>
      </c>
      <c r="J14" t="s">
        <v>24</v>
      </c>
      <c r="K14" s="1">
        <f>K13-K12</f>
        <v>0.21023287249396327</v>
      </c>
      <c r="O14" s="25"/>
      <c r="P14" s="27"/>
      <c r="Q14" s="26"/>
      <c r="R14" s="27"/>
    </row>
    <row r="15" spans="1:18" ht="18.75">
      <c r="A15" s="6">
        <v>10</v>
      </c>
      <c r="B15" s="7">
        <v>1.7552949508596367</v>
      </c>
      <c r="P15" s="24"/>
      <c r="Q15" s="24"/>
      <c r="R15" s="24"/>
    </row>
    <row r="16" spans="1:18">
      <c r="A16" s="6">
        <v>11</v>
      </c>
      <c r="B16" s="7">
        <v>1.9491567257788696</v>
      </c>
    </row>
    <row r="17" spans="1:16">
      <c r="A17" s="6">
        <v>12</v>
      </c>
      <c r="B17" s="7">
        <v>1.671586519407203</v>
      </c>
    </row>
    <row r="18" spans="1:16">
      <c r="A18" s="6">
        <v>13</v>
      </c>
      <c r="B18" s="7">
        <v>1.9308797013345416</v>
      </c>
    </row>
    <row r="19" spans="1:16">
      <c r="A19" s="6">
        <v>14</v>
      </c>
      <c r="B19" s="7">
        <v>1.4301110644203923</v>
      </c>
    </row>
    <row r="20" spans="1:16">
      <c r="A20" s="6">
        <v>15</v>
      </c>
      <c r="B20" s="7">
        <v>2.0120006580342404</v>
      </c>
    </row>
    <row r="21" spans="1:16">
      <c r="A21" s="6">
        <v>16</v>
      </c>
      <c r="B21" s="7">
        <v>1.637835624355658</v>
      </c>
      <c r="D21" s="19" t="s">
        <v>21</v>
      </c>
    </row>
    <row r="22" spans="1:16">
      <c r="A22" s="6">
        <v>17</v>
      </c>
      <c r="B22" s="7">
        <v>2.2099700363530754</v>
      </c>
      <c r="D22" s="19" t="s">
        <v>22</v>
      </c>
    </row>
    <row r="23" spans="1:16">
      <c r="A23" s="6">
        <v>18</v>
      </c>
      <c r="B23" s="7">
        <v>1.9811999169885912</v>
      </c>
    </row>
    <row r="24" spans="1:16">
      <c r="A24" s="6">
        <v>19</v>
      </c>
      <c r="B24" s="7">
        <v>1.675367688429966</v>
      </c>
      <c r="D24" s="18" t="s">
        <v>6</v>
      </c>
    </row>
    <row r="25" spans="1:16" ht="15" customHeight="1">
      <c r="A25" s="6">
        <v>20</v>
      </c>
      <c r="B25" s="7">
        <v>1.7957915029690155</v>
      </c>
      <c r="D25" s="30" t="s">
        <v>25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>
      <c r="A26" s="6">
        <v>21</v>
      </c>
      <c r="B26" s="7">
        <v>1.6417086463466573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>
      <c r="A27" s="6">
        <v>22</v>
      </c>
      <c r="B27" s="7">
        <v>1.7080023183395543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>
      <c r="A28" s="6">
        <v>23</v>
      </c>
      <c r="B28" s="7">
        <v>1.8114353110876744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>
      <c r="A29" s="6">
        <v>24</v>
      </c>
      <c r="B29" s="7">
        <v>1.8389379802432206</v>
      </c>
      <c r="D29" s="15" t="s">
        <v>7</v>
      </c>
    </row>
    <row r="30" spans="1:16">
      <c r="A30" s="6">
        <v>25</v>
      </c>
      <c r="B30" s="7">
        <v>1.4944021470684137</v>
      </c>
      <c r="D30" s="19" t="s">
        <v>20</v>
      </c>
    </row>
    <row r="31" spans="1:16">
      <c r="A31" s="6">
        <v>26</v>
      </c>
      <c r="B31" s="7">
        <v>1.3818617317478581</v>
      </c>
      <c r="D31" s="19" t="s">
        <v>23</v>
      </c>
    </row>
    <row r="32" spans="1:16">
      <c r="A32" s="6">
        <v>27</v>
      </c>
      <c r="B32" s="7">
        <v>1.6553267041789794</v>
      </c>
      <c r="D32" s="31" t="s">
        <v>26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16">
      <c r="A33" s="6">
        <v>28</v>
      </c>
      <c r="B33" s="7">
        <v>2.112038825206652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1:16">
      <c r="A34" s="6">
        <v>29</v>
      </c>
      <c r="B34" s="7">
        <v>1.6476246899796556</v>
      </c>
    </row>
    <row r="35" spans="1:16">
      <c r="A35" s="6">
        <v>30</v>
      </c>
      <c r="B35" s="7">
        <v>2.078215398805324</v>
      </c>
    </row>
    <row r="36" spans="1:16">
      <c r="A36" s="6">
        <v>31</v>
      </c>
      <c r="B36" s="7">
        <v>2.5033640778586426</v>
      </c>
    </row>
    <row r="37" spans="1:16">
      <c r="A37" s="6">
        <v>32</v>
      </c>
      <c r="B37" s="7">
        <v>1.7448661913352359</v>
      </c>
    </row>
    <row r="38" spans="1:16">
      <c r="A38" s="6">
        <v>33</v>
      </c>
      <c r="B38" s="7">
        <v>1.8631574288405464</v>
      </c>
    </row>
    <row r="39" spans="1:16">
      <c r="A39" s="6">
        <v>34</v>
      </c>
      <c r="B39" s="7">
        <v>2.1312574747442312</v>
      </c>
    </row>
    <row r="40" spans="1:16">
      <c r="A40" s="6">
        <v>35</v>
      </c>
      <c r="B40" s="7">
        <v>1.4537766974580073</v>
      </c>
    </row>
    <row r="41" spans="1:16">
      <c r="A41" s="6">
        <v>36</v>
      </c>
      <c r="B41" s="7">
        <v>1.8271937080701501</v>
      </c>
    </row>
    <row r="42" spans="1:16">
      <c r="A42" s="6">
        <v>37</v>
      </c>
      <c r="B42" s="7">
        <v>1.9341548479948891</v>
      </c>
    </row>
    <row r="43" spans="1:16">
      <c r="A43" s="6">
        <v>38</v>
      </c>
      <c r="B43" s="7">
        <v>1.7683147212379231</v>
      </c>
    </row>
    <row r="44" spans="1:16">
      <c r="A44" s="6">
        <v>39</v>
      </c>
      <c r="B44" s="7">
        <v>1.5485880339708353</v>
      </c>
    </row>
    <row r="45" spans="1:16">
      <c r="A45" s="6">
        <v>40</v>
      </c>
      <c r="B45" s="7">
        <v>1.8672485029015793</v>
      </c>
    </row>
    <row r="46" spans="1:16" ht="15" customHeight="1">
      <c r="A46" s="6">
        <v>41</v>
      </c>
      <c r="B46" s="7">
        <v>1.4751848835141206</v>
      </c>
      <c r="D46" s="28" t="s">
        <v>27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>
      <c r="A47" s="6">
        <v>42</v>
      </c>
      <c r="B47" s="7">
        <v>2.0948105231143996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>
      <c r="A48" s="6">
        <v>43</v>
      </c>
      <c r="B48" s="7">
        <v>1.5884243468815928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>
      <c r="A49" s="6">
        <v>44</v>
      </c>
      <c r="B49" s="7">
        <v>2.0824578653263566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>
      <c r="A50" s="6">
        <v>45</v>
      </c>
      <c r="B50" s="7">
        <v>1.854018822402864</v>
      </c>
    </row>
    <row r="51" spans="1:16">
      <c r="A51" s="6">
        <v>46</v>
      </c>
      <c r="B51" s="7">
        <v>1.9794435850228189</v>
      </c>
    </row>
    <row r="52" spans="1:16">
      <c r="A52" s="6">
        <v>47</v>
      </c>
      <c r="B52" s="7">
        <v>1.7604630186125483</v>
      </c>
    </row>
    <row r="53" spans="1:16">
      <c r="A53" s="6">
        <v>48</v>
      </c>
      <c r="B53" s="7">
        <v>1.9832880206997459</v>
      </c>
    </row>
    <row r="54" spans="1:16">
      <c r="A54" s="6">
        <v>49</v>
      </c>
      <c r="B54" s="7">
        <v>1.9606622103904401</v>
      </c>
    </row>
    <row r="55" spans="1:16">
      <c r="A55" s="8">
        <v>50</v>
      </c>
      <c r="B55" s="9">
        <v>1.6483724437557292</v>
      </c>
    </row>
    <row r="56" spans="1:16">
      <c r="A56" s="6"/>
      <c r="B56" s="7"/>
    </row>
    <row r="57" spans="1:16">
      <c r="A57" s="6"/>
      <c r="B57" s="7"/>
    </row>
    <row r="58" spans="1:16">
      <c r="A58" s="6"/>
      <c r="B58" s="7"/>
    </row>
    <row r="59" spans="1:16">
      <c r="A59" s="6"/>
      <c r="B59" s="7"/>
    </row>
    <row r="60" spans="1:16">
      <c r="A60" s="6"/>
      <c r="B60" s="7"/>
    </row>
    <row r="61" spans="1:16">
      <c r="A61" s="6"/>
      <c r="B61" s="7"/>
    </row>
    <row r="62" spans="1:16">
      <c r="A62" s="6"/>
      <c r="B62" s="7"/>
    </row>
    <row r="63" spans="1:16">
      <c r="A63" s="6"/>
      <c r="B63" s="7"/>
    </row>
    <row r="64" spans="1:16">
      <c r="A64" s="6"/>
      <c r="B64" s="7"/>
    </row>
    <row r="65" spans="1:2">
      <c r="A65" s="6"/>
      <c r="B65" s="7"/>
    </row>
    <row r="66" spans="1:2">
      <c r="A66" s="6"/>
      <c r="B66" s="7"/>
    </row>
    <row r="67" spans="1:2">
      <c r="A67" s="6"/>
      <c r="B67" s="7"/>
    </row>
    <row r="68" spans="1:2">
      <c r="A68" s="6"/>
      <c r="B68" s="7"/>
    </row>
    <row r="69" spans="1:2">
      <c r="A69" s="6"/>
      <c r="B69" s="7"/>
    </row>
    <row r="70" spans="1:2">
      <c r="A70" s="6"/>
      <c r="B70" s="7"/>
    </row>
    <row r="71" spans="1:2">
      <c r="A71" s="6"/>
      <c r="B71" s="7"/>
    </row>
    <row r="72" spans="1:2">
      <c r="A72" s="6"/>
      <c r="B72" s="7"/>
    </row>
    <row r="73" spans="1:2">
      <c r="A73" s="6"/>
      <c r="B73" s="7"/>
    </row>
    <row r="74" spans="1:2">
      <c r="A74" s="6"/>
      <c r="B74" s="7"/>
    </row>
    <row r="75" spans="1:2">
      <c r="A75" s="6"/>
      <c r="B75" s="7"/>
    </row>
    <row r="76" spans="1:2">
      <c r="A76" s="6"/>
      <c r="B76" s="7"/>
    </row>
    <row r="77" spans="1:2">
      <c r="A77" s="6"/>
      <c r="B77" s="7"/>
    </row>
    <row r="78" spans="1:2">
      <c r="A78" s="6"/>
      <c r="B78" s="7"/>
    </row>
    <row r="79" spans="1:2">
      <c r="A79" s="6"/>
      <c r="B79" s="7"/>
    </row>
    <row r="80" spans="1:2">
      <c r="A80" s="6"/>
      <c r="B80" s="7"/>
    </row>
    <row r="81" spans="1:2">
      <c r="A81" s="6"/>
      <c r="B81" s="7"/>
    </row>
    <row r="82" spans="1:2">
      <c r="A82" s="6"/>
      <c r="B82" s="7"/>
    </row>
    <row r="83" spans="1:2">
      <c r="A83" s="6"/>
      <c r="B83" s="7"/>
    </row>
    <row r="84" spans="1:2">
      <c r="A84" s="6"/>
      <c r="B84" s="7"/>
    </row>
    <row r="85" spans="1:2">
      <c r="A85" s="6"/>
      <c r="B85" s="7"/>
    </row>
    <row r="86" spans="1:2">
      <c r="A86" s="6"/>
      <c r="B86" s="7"/>
    </row>
    <row r="87" spans="1:2">
      <c r="A87" s="6"/>
      <c r="B87" s="7"/>
    </row>
    <row r="88" spans="1:2">
      <c r="A88" s="6"/>
      <c r="B88" s="7"/>
    </row>
    <row r="89" spans="1:2">
      <c r="A89" s="6"/>
      <c r="B89" s="7"/>
    </row>
    <row r="90" spans="1:2">
      <c r="A90" s="6"/>
      <c r="B90" s="7"/>
    </row>
    <row r="91" spans="1:2">
      <c r="A91" s="6"/>
      <c r="B91" s="7"/>
    </row>
    <row r="92" spans="1:2">
      <c r="A92" s="6"/>
      <c r="B92" s="7"/>
    </row>
    <row r="93" spans="1:2">
      <c r="A93" s="6"/>
      <c r="B93" s="7"/>
    </row>
    <row r="94" spans="1:2">
      <c r="A94" s="6"/>
      <c r="B94" s="7"/>
    </row>
    <row r="95" spans="1:2">
      <c r="A95" s="6"/>
      <c r="B95" s="7"/>
    </row>
    <row r="96" spans="1:2">
      <c r="A96" s="6"/>
      <c r="B96" s="7"/>
    </row>
    <row r="97" spans="1:2">
      <c r="A97" s="6"/>
      <c r="B97" s="7"/>
    </row>
    <row r="98" spans="1:2">
      <c r="A98" s="6"/>
      <c r="B98" s="7"/>
    </row>
    <row r="99" spans="1:2">
      <c r="A99" s="6"/>
      <c r="B99" s="7"/>
    </row>
    <row r="100" spans="1:2">
      <c r="A100" s="6"/>
      <c r="B100" s="7"/>
    </row>
    <row r="101" spans="1:2">
      <c r="A101" s="6"/>
      <c r="B101" s="7"/>
    </row>
    <row r="102" spans="1:2">
      <c r="A102" s="6"/>
      <c r="B102" s="7"/>
    </row>
    <row r="103" spans="1:2">
      <c r="A103" s="6"/>
      <c r="B103" s="7"/>
    </row>
    <row r="104" spans="1:2">
      <c r="A104" s="6"/>
      <c r="B104" s="7"/>
    </row>
    <row r="105" spans="1:2">
      <c r="A105" s="8"/>
      <c r="B105" s="9"/>
    </row>
    <row r="106" spans="1:2">
      <c r="B106" s="1"/>
    </row>
    <row r="107" spans="1:2">
      <c r="B107" s="1"/>
    </row>
    <row r="108" spans="1:2">
      <c r="B108" s="1"/>
    </row>
    <row r="109" spans="1:2">
      <c r="B109" s="1"/>
    </row>
    <row r="110" spans="1:2">
      <c r="B110" s="1"/>
    </row>
    <row r="111" spans="1:2">
      <c r="B111" s="1"/>
    </row>
    <row r="112" spans="1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</sheetData>
  <mergeCells count="2">
    <mergeCell ref="D25:P28"/>
    <mergeCell ref="D32:P33"/>
  </mergeCells>
  <pageMargins left="0.511811024" right="0.511811024" top="0.78740157499999996" bottom="0.78740157499999996" header="0.31496062000000002" footer="0.31496062000000002"/>
  <ignoredErrors>
    <ignoredError sqref="K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Contextualização</vt:lpstr>
      <vt:lpstr>altura_suecia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Fernanda Guimarães</cp:lastModifiedBy>
  <dcterms:created xsi:type="dcterms:W3CDTF">2019-07-21T23:15:26Z</dcterms:created>
  <dcterms:modified xsi:type="dcterms:W3CDTF">2023-11-23T22:36:30Z</dcterms:modified>
</cp:coreProperties>
</file>