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mga8\Downloads\"/>
    </mc:Choice>
  </mc:AlternateContent>
  <xr:revisionPtr revIDLastSave="0" documentId="13_ncr:1_{E3BE17F5-A548-4CFD-A5AA-0CAC663C1BCD}" xr6:coauthVersionLast="44" xr6:coauthVersionMax="46" xr10:uidLastSave="{00000000-0000-0000-0000-000000000000}"/>
  <bookViews>
    <workbookView xWindow="20370" yWindow="-1260" windowWidth="25440" windowHeight="15390" xr2:uid="{FA78C0D3-9A33-40C0-84A8-D61B660057D3}"/>
  </bookViews>
  <sheets>
    <sheet name="Contextualização" sheetId="2" r:id="rId1"/>
    <sheet name="tempo_reacao.xlsx" sheetId="1" r:id="rId2"/>
  </sheets>
  <definedNames>
    <definedName name="_xlchart.v1.0" hidden="1">tempo_reacao.xlsx!$B$4:$B$23</definedName>
    <definedName name="_xlchart.v1.1" hidden="1">tempo_reacao.xlsx!$C$4:$C$23</definedName>
    <definedName name="_xlchart.v1.2" hidden="1">tempo_reacao.xlsx!$C$4:$C$23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14" i="1" l="1"/>
  <c r="Y5" i="1"/>
  <c r="Y6" i="1"/>
  <c r="Y7" i="1"/>
  <c r="Y8" i="1"/>
  <c r="Y9" i="1"/>
  <c r="Y10" i="1"/>
  <c r="Y11" i="1"/>
  <c r="Y12" i="1"/>
  <c r="Y13" i="1"/>
  <c r="Y4" i="1"/>
  <c r="X14" i="1"/>
  <c r="X5" i="1"/>
  <c r="X6" i="1"/>
  <c r="X7" i="1"/>
  <c r="X8" i="1"/>
  <c r="X9" i="1"/>
  <c r="X10" i="1"/>
  <c r="X11" i="1"/>
  <c r="X12" i="1"/>
  <c r="X13" i="1"/>
  <c r="X4" i="1"/>
  <c r="W5" i="1"/>
  <c r="W6" i="1"/>
  <c r="W7" i="1"/>
  <c r="W8" i="1"/>
  <c r="W9" i="1"/>
  <c r="W10" i="1"/>
  <c r="W11" i="1"/>
  <c r="W12" i="1"/>
  <c r="W13" i="1"/>
  <c r="W4" i="1"/>
  <c r="V10" i="1"/>
  <c r="U11" i="1" s="1"/>
  <c r="V11" i="1" s="1"/>
  <c r="U12" i="1" s="1"/>
  <c r="V12" i="1" s="1"/>
  <c r="U13" i="1" s="1"/>
  <c r="V13" i="1" s="1"/>
  <c r="V9" i="1"/>
  <c r="U10" i="1" s="1"/>
  <c r="V7" i="1"/>
  <c r="U8" i="1" s="1"/>
  <c r="V8" i="1" s="1"/>
  <c r="U9" i="1" s="1"/>
  <c r="U7" i="1"/>
  <c r="V6" i="1"/>
  <c r="U6" i="1"/>
  <c r="V5" i="1"/>
  <c r="U5" i="1"/>
  <c r="C26" i="1"/>
  <c r="C25" i="1"/>
  <c r="B26" i="1"/>
  <c r="B25" i="1"/>
  <c r="K35" i="1"/>
  <c r="G23" i="1"/>
  <c r="F23" i="1"/>
  <c r="G22" i="1"/>
  <c r="F22" i="1"/>
  <c r="G21" i="1"/>
  <c r="F21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<sst xmlns="http://schemas.openxmlformats.org/spreadsheetml/2006/main" count="46" uniqueCount="39">
  <si>
    <t>Unidade Observacional</t>
  </si>
  <si>
    <t>Antes</t>
  </si>
  <si>
    <t>Depois</t>
  </si>
  <si>
    <t>Exercício 10 - Tempo de Reação</t>
  </si>
  <si>
    <t>Aplicação 3: Efeito do Álcool no Reflexo de Motoristas</t>
  </si>
  <si>
    <t>a) Construa os histogramas para as medições realizadas antes e depois da ingestão de álcool e avalie se as distribuições se aproximam da Normal.</t>
  </si>
  <si>
    <t>b) Calcule as medidas resumo dos tempos de reação antes e depois do consumo de álcool: número de observações, média e desvio padrão.</t>
  </si>
  <si>
    <t>Formule as hipóteses a serem testadas.</t>
  </si>
  <si>
    <t>Calcule o p-valor.</t>
  </si>
  <si>
    <t>Interprete o resultado do teste considerando um coeficiente de confiança de 5%.</t>
  </si>
  <si>
    <t>Foi realizado um estudo para avaliar o efeito do álcool no tempo de reação de motoristas. Para isso, foram selecionados 20 motoristas, e mediu-se o tempo de reação de cada um deles em um percurso controlado. Na sequência cada motorista bebeu 2 cervejas e seu tempo de reação após o consumo do álcool foi novamente medido. Para avaliar se as diferenças nos tempos de reação antes e depois do consumo do álcool são estatisticamente significantes, utilize o arquivo tempo_reacao.xlsx e realize as seguintes análises:</t>
  </si>
  <si>
    <t xml:space="preserve">c) Realize um Teste de Hipóteses T Pareado para comparar se o tempo de reação dos motoristas é maior após o consumo de álcool. </t>
  </si>
  <si>
    <t>Para o Teste de Hipóteses realize os seguintes passos:</t>
  </si>
  <si>
    <t>n</t>
  </si>
  <si>
    <t>x</t>
  </si>
  <si>
    <t>s</t>
  </si>
  <si>
    <t>Medidas</t>
  </si>
  <si>
    <t>Quantos grupos (de amostras) estão envolvidos?</t>
  </si>
  <si>
    <t>No caso do teste de 2 populações, qual a relação entre as amostras? </t>
  </si>
  <si>
    <t>Média</t>
  </si>
  <si>
    <t xml:space="preserve">Qual o parâmetro de interesse? </t>
  </si>
  <si>
    <t>2 tempos de reação</t>
  </si>
  <si>
    <t>Uma amostra analisada em momentos diferentes (antes e depois da ingestão de álcool)</t>
  </si>
  <si>
    <t>Teste de Hipóteses para Média de 2 populações pareadas</t>
  </si>
  <si>
    <t>1° passo: Definir as hipóteses H0 (Hipótese nula) e H1 (Hipótese alternativa)</t>
  </si>
  <si>
    <t>2° e 3° passo: Calcular a estatística do teste e o p-valor</t>
  </si>
  <si>
    <t>4° passo: Comparação e tomada de decisão</t>
  </si>
  <si>
    <t>H0</t>
  </si>
  <si>
    <t>H1</t>
  </si>
  <si>
    <t>A média do tempo de reação dos motoristas antes da ingestão de álcool é igual a média do tempo de reação dos motoristas depois da ingestão de álcool.</t>
  </si>
  <si>
    <t>A média do tempo de reação dos motoristas antes da ingestão de álcool é inferior a média do tempo de reação dos motoristas depois da ingestão de álcool.</t>
  </si>
  <si>
    <t>a) P-valor inferior a 5%: Rejeição da hipótese nula (H0)</t>
  </si>
  <si>
    <t>b) P-valor superior a 5%: Não rejeição da hipótese nula (H0)</t>
  </si>
  <si>
    <t>Como o P-valor é inferior a 5%, rejeitamos a hipótese nula, pois a evidências que o tempo de reação dos motoristas antes da ingestão de álcool seja inferior ao tempo de reação dos motoristas depois da ingestão de álcool.</t>
  </si>
  <si>
    <t>Inicio</t>
  </si>
  <si>
    <t>Fim</t>
  </si>
  <si>
    <t>Mínimo</t>
  </si>
  <si>
    <t>Máximo</t>
  </si>
  <si>
    <t>Intervalo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</si>
</sst>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%"/>
  </numFmts>
  <fonts count="11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justify" vertical="justify" wrapText="1"/>
    </xf>
    <xf numFmtId="0" fontId="4" fillId="0" borderId="0" xfId="0" applyFont="1" applyAlignment="1">
      <alignment horizontal="justify" vertical="justify" wrapText="1"/>
    </xf>
    <xf numFmtId="0" fontId="7" fillId="0" borderId="0" xfId="0" applyFont="1"/>
    <xf numFmtId="2" fontId="0" fillId="0" borderId="0" xfId="0" applyNumberFormat="1"/>
    <xf numFmtId="0" fontId="0" fillId="0" borderId="2" xfId="0" applyBorder="1" applyAlignment="1">
      <alignment horizontal="center"/>
    </xf>
    <xf numFmtId="0" fontId="0" fillId="5" borderId="2" xfId="0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3" xfId="0" applyFill="1" applyBorder="1" applyAlignment="1">
      <alignment horizontal="left"/>
    </xf>
    <xf numFmtId="0" fontId="0" fillId="5" borderId="5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8" fillId="0" borderId="0" xfId="0" applyFont="1"/>
    <xf numFmtId="0" fontId="9" fillId="0" borderId="0" xfId="0" applyFont="1"/>
    <xf numFmtId="0" fontId="0" fillId="5" borderId="2" xfId="0" applyFill="1" applyBorder="1" applyAlignment="1">
      <alignment horizontal="left"/>
    </xf>
    <xf numFmtId="171" fontId="0" fillId="5" borderId="6" xfId="1" applyNumberFormat="1" applyFont="1" applyFill="1" applyBorder="1"/>
    <xf numFmtId="0" fontId="0" fillId="5" borderId="2" xfId="0" applyFill="1" applyBorder="1" applyAlignment="1">
      <alignment horizontal="center" wrapText="1"/>
    </xf>
    <xf numFmtId="0" fontId="10" fillId="0" borderId="0" xfId="0" applyFont="1"/>
    <xf numFmtId="2" fontId="6" fillId="0" borderId="0" xfId="0" applyNumberFormat="1" applyFont="1"/>
    <xf numFmtId="0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Tempos de reação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tempo_reacao.xlsx!$X$3</c:f>
              <c:strCache>
                <c:ptCount val="1"/>
                <c:pt idx="0">
                  <c:v>Antes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tempo_reacao.xlsx!$W$4:$W$13</c:f>
              <c:strCache>
                <c:ptCount val="10"/>
                <c:pt idx="0">
                  <c:v>[2,5 ; 3]</c:v>
                </c:pt>
                <c:pt idx="1">
                  <c:v>[3 ; 3,5]</c:v>
                </c:pt>
                <c:pt idx="2">
                  <c:v>[3,5 ; 4]</c:v>
                </c:pt>
                <c:pt idx="3">
                  <c:v>[4 ; 4,5]</c:v>
                </c:pt>
                <c:pt idx="4">
                  <c:v>[4,5 ; 5]</c:v>
                </c:pt>
                <c:pt idx="5">
                  <c:v>[5 ; 5,5]</c:v>
                </c:pt>
                <c:pt idx="6">
                  <c:v>[5,5 ; 6]</c:v>
                </c:pt>
                <c:pt idx="7">
                  <c:v>[6 ; 6,5]</c:v>
                </c:pt>
                <c:pt idx="8">
                  <c:v>[6,5 ; 7]</c:v>
                </c:pt>
                <c:pt idx="9">
                  <c:v>[7 ; 7,5]</c:v>
                </c:pt>
              </c:strCache>
            </c:strRef>
          </c:cat>
          <c:val>
            <c:numRef>
              <c:f>tempo_reacao.xlsx!$X$4:$X$13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71-4F24-B6F2-4BFECF05B21E}"/>
            </c:ext>
          </c:extLst>
        </c:ser>
        <c:ser>
          <c:idx val="1"/>
          <c:order val="1"/>
          <c:tx>
            <c:strRef>
              <c:f>tempo_reacao.xlsx!$Y$3</c:f>
              <c:strCache>
                <c:ptCount val="1"/>
                <c:pt idx="0">
                  <c:v>Depois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tempo_reacao.xlsx!$W$4:$W$13</c:f>
              <c:strCache>
                <c:ptCount val="10"/>
                <c:pt idx="0">
                  <c:v>[2,5 ; 3]</c:v>
                </c:pt>
                <c:pt idx="1">
                  <c:v>[3 ; 3,5]</c:v>
                </c:pt>
                <c:pt idx="2">
                  <c:v>[3,5 ; 4]</c:v>
                </c:pt>
                <c:pt idx="3">
                  <c:v>[4 ; 4,5]</c:v>
                </c:pt>
                <c:pt idx="4">
                  <c:v>[4,5 ; 5]</c:v>
                </c:pt>
                <c:pt idx="5">
                  <c:v>[5 ; 5,5]</c:v>
                </c:pt>
                <c:pt idx="6">
                  <c:v>[5,5 ; 6]</c:v>
                </c:pt>
                <c:pt idx="7">
                  <c:v>[6 ; 6,5]</c:v>
                </c:pt>
                <c:pt idx="8">
                  <c:v>[6,5 ; 7]</c:v>
                </c:pt>
                <c:pt idx="9">
                  <c:v>[7 ; 7,5]</c:v>
                </c:pt>
              </c:strCache>
            </c:strRef>
          </c:cat>
          <c:val>
            <c:numRef>
              <c:f>tempo_reacao.xlsx!$Y$4:$Y$13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71-4F24-B6F2-4BFECF05B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984800"/>
        <c:axId val="392986768"/>
      </c:lineChart>
      <c:catAx>
        <c:axId val="3929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2986768"/>
        <c:crosses val="autoZero"/>
        <c:auto val="1"/>
        <c:lblAlgn val="ctr"/>
        <c:lblOffset val="100"/>
        <c:noMultiLvlLbl val="0"/>
      </c:catAx>
      <c:valAx>
        <c:axId val="3929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298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Tempo de reação antes da ingestão de álcool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Tempo de reação antes da ingestão de álcool</a:t>
          </a:r>
        </a:p>
      </cx:txPr>
    </cx:title>
    <cx:plotArea>
      <cx:plotAreaRegion>
        <cx:series layoutId="clusteredColumn" uniqueId="{3938BE2C-E042-413A-B262-9215570ED10E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Tempo de reação depois da ingestão de álcool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Tempo de reação depois da ingestão de álcool</a:t>
          </a:r>
        </a:p>
      </cx:txPr>
    </cx:title>
    <cx:plotArea>
      <cx:plotAreaRegion>
        <cx:series layoutId="clusteredColumn" uniqueId="{5A0A1FD1-E464-430B-BF04-A57106007B4F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3</xdr:row>
      <xdr:rowOff>52387</xdr:rowOff>
    </xdr:from>
    <xdr:to>
      <xdr:col>11</xdr:col>
      <xdr:colOff>314325</xdr:colOff>
      <xdr:row>17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B9AB8ACD-D442-4513-BEFB-70E852F561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81475" y="7096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11</xdr:col>
      <xdr:colOff>476250</xdr:colOff>
      <xdr:row>3</xdr:row>
      <xdr:rowOff>52387</xdr:rowOff>
    </xdr:from>
    <xdr:to>
      <xdr:col>19</xdr:col>
      <xdr:colOff>171450</xdr:colOff>
      <xdr:row>17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5493B357-8BBA-4072-852D-AD98CFB221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15400" y="7096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20</xdr:col>
      <xdr:colOff>169334</xdr:colOff>
      <xdr:row>14</xdr:row>
      <xdr:rowOff>99483</xdr:rowOff>
    </xdr:from>
    <xdr:to>
      <xdr:col>28</xdr:col>
      <xdr:colOff>179917</xdr:colOff>
      <xdr:row>28</xdr:row>
      <xdr:rowOff>175683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8D491F-6816-4224-BDFE-3520D315E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5AF58-5731-403A-9EDE-07BAE51D209B}">
  <dimension ref="A1:M15"/>
  <sheetViews>
    <sheetView showGridLines="0" tabSelected="1" workbookViewId="0">
      <selection activeCell="A10" sqref="A10"/>
    </sheetView>
  </sheetViews>
  <sheetFormatPr defaultRowHeight="15" x14ac:dyDescent="0.25"/>
  <sheetData>
    <row r="1" spans="1:13" ht="18.75" x14ac:dyDescent="0.3">
      <c r="A1" s="7" t="s">
        <v>4</v>
      </c>
    </row>
    <row r="3" spans="1:13" ht="16.5" customHeight="1" x14ac:dyDescent="0.25">
      <c r="A3" s="9" t="s">
        <v>10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16.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ht="16.5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spans="1:13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x14ac:dyDescent="0.25">
      <c r="A8" t="s">
        <v>5</v>
      </c>
    </row>
    <row r="9" spans="1:13" x14ac:dyDescent="0.25">
      <c r="A9" t="s">
        <v>6</v>
      </c>
    </row>
    <row r="10" spans="1:13" x14ac:dyDescent="0.25">
      <c r="A10" t="s">
        <v>11</v>
      </c>
    </row>
    <row r="12" spans="1:13" x14ac:dyDescent="0.25">
      <c r="A12" t="s">
        <v>12</v>
      </c>
    </row>
    <row r="13" spans="1:13" x14ac:dyDescent="0.25">
      <c r="B13" t="s">
        <v>7</v>
      </c>
    </row>
    <row r="14" spans="1:13" x14ac:dyDescent="0.25">
      <c r="B14" t="s">
        <v>8</v>
      </c>
    </row>
    <row r="15" spans="1:13" x14ac:dyDescent="0.25">
      <c r="B15" t="s">
        <v>9</v>
      </c>
    </row>
  </sheetData>
  <mergeCells count="1">
    <mergeCell ref="A3:M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F9E26-B726-443C-856B-10E92C0D1874}">
  <dimension ref="A1:Y38"/>
  <sheetViews>
    <sheetView showGridLines="0" zoomScale="90" zoomScaleNormal="90" workbookViewId="0">
      <selection activeCell="W34" sqref="W34"/>
    </sheetView>
  </sheetViews>
  <sheetFormatPr defaultRowHeight="15" x14ac:dyDescent="0.25"/>
  <cols>
    <col min="1" max="1" width="27.140625" customWidth="1"/>
    <col min="2" max="3" width="13.140625" customWidth="1"/>
    <col min="23" max="23" width="9" bestFit="1" customWidth="1"/>
    <col min="24" max="24" width="6.140625" bestFit="1" customWidth="1"/>
    <col min="25" max="25" width="7.140625" bestFit="1" customWidth="1"/>
  </cols>
  <sheetData>
    <row r="1" spans="1:25" ht="21" x14ac:dyDescent="0.35">
      <c r="A1" s="1" t="s">
        <v>3</v>
      </c>
    </row>
    <row r="3" spans="1:25" ht="15.75" x14ac:dyDescent="0.25">
      <c r="A3" s="2" t="s">
        <v>0</v>
      </c>
      <c r="B3" s="2" t="s">
        <v>1</v>
      </c>
      <c r="C3" s="2" t="s">
        <v>2</v>
      </c>
      <c r="E3" s="10" t="s">
        <v>5</v>
      </c>
      <c r="U3" s="12" t="s">
        <v>34</v>
      </c>
      <c r="V3" s="12" t="s">
        <v>35</v>
      </c>
      <c r="W3" s="28" t="s">
        <v>38</v>
      </c>
      <c r="X3" s="30" t="s">
        <v>1</v>
      </c>
      <c r="Y3" s="30" t="s">
        <v>2</v>
      </c>
    </row>
    <row r="4" spans="1:25" x14ac:dyDescent="0.25">
      <c r="A4" s="3">
        <v>1</v>
      </c>
      <c r="B4" s="4">
        <v>6.25</v>
      </c>
      <c r="C4" s="5">
        <v>6.85</v>
      </c>
      <c r="U4" s="27">
        <v>2.5</v>
      </c>
      <c r="V4" s="27">
        <v>3</v>
      </c>
      <c r="W4" s="29" t="str">
        <f>"["&amp;U4&amp;" ; "&amp;V4&amp;"]"</f>
        <v>[2,5 ; 3]</v>
      </c>
      <c r="X4" s="12">
        <f>COUNTIFS($B$4:$B$23,"&gt;="&amp;$U4,$B$4:$B$23,"&lt;"&amp;$V4)</f>
        <v>1</v>
      </c>
      <c r="Y4" s="12">
        <f>COUNTIFS($C$4:$C$23,"&gt;="&amp;$U4,$C$4:$C$23,"&lt;"&amp;$V4)</f>
        <v>0</v>
      </c>
    </row>
    <row r="5" spans="1:25" x14ac:dyDescent="0.25">
      <c r="A5" s="6">
        <f>A4+1</f>
        <v>2</v>
      </c>
      <c r="B5" s="5">
        <v>2.96</v>
      </c>
      <c r="C5" s="4">
        <v>4.78</v>
      </c>
      <c r="U5" s="27">
        <f>V4</f>
        <v>3</v>
      </c>
      <c r="V5" s="27">
        <f>U5+0.5</f>
        <v>3.5</v>
      </c>
      <c r="W5" s="29" t="str">
        <f t="shared" ref="W5:W13" si="0">"["&amp;U5&amp;" ; "&amp;V5&amp;"]"</f>
        <v>[3 ; 3,5]</v>
      </c>
      <c r="X5" s="12">
        <f t="shared" ref="X5:X13" si="1">COUNTIFS($B$4:$B$23,"&gt;="&amp;$U5,$B$4:$B$23,"&lt;"&amp;$V5)</f>
        <v>1</v>
      </c>
      <c r="Y5" s="12">
        <f t="shared" ref="Y5:Y13" si="2">COUNTIFS($C$4:$C$23,"&gt;="&amp;$U5,$C$4:$C$23,"&lt;"&amp;$V5)</f>
        <v>0</v>
      </c>
    </row>
    <row r="6" spans="1:25" x14ac:dyDescent="0.25">
      <c r="A6" s="6">
        <f t="shared" ref="A6:A23" si="3">A5+1</f>
        <v>3</v>
      </c>
      <c r="B6" s="4">
        <v>4.95</v>
      </c>
      <c r="C6" s="5">
        <v>5.57</v>
      </c>
      <c r="U6" s="27">
        <f>V5</f>
        <v>3.5</v>
      </c>
      <c r="V6" s="27">
        <f>U6+0.5</f>
        <v>4</v>
      </c>
      <c r="W6" s="29" t="str">
        <f t="shared" si="0"/>
        <v>[3,5 ; 4]</v>
      </c>
      <c r="X6" s="12">
        <f t="shared" si="1"/>
        <v>1</v>
      </c>
      <c r="Y6" s="12">
        <f t="shared" si="2"/>
        <v>2</v>
      </c>
    </row>
    <row r="7" spans="1:25" x14ac:dyDescent="0.25">
      <c r="A7" s="6">
        <f t="shared" si="3"/>
        <v>4</v>
      </c>
      <c r="B7" s="5">
        <v>3.94</v>
      </c>
      <c r="C7" s="5">
        <v>4.01</v>
      </c>
      <c r="U7" s="27">
        <f t="shared" ref="U7:U13" si="4">V6</f>
        <v>4</v>
      </c>
      <c r="V7" s="27">
        <f t="shared" ref="V7:V8" si="5">U7+0.5</f>
        <v>4.5</v>
      </c>
      <c r="W7" s="29" t="str">
        <f t="shared" si="0"/>
        <v>[4 ; 4,5]</v>
      </c>
      <c r="X7" s="12">
        <f t="shared" si="1"/>
        <v>2</v>
      </c>
      <c r="Y7" s="12">
        <f t="shared" si="2"/>
        <v>2</v>
      </c>
    </row>
    <row r="8" spans="1:25" x14ac:dyDescent="0.25">
      <c r="A8" s="6">
        <f t="shared" si="3"/>
        <v>5</v>
      </c>
      <c r="B8" s="4">
        <v>4.8499999999999996</v>
      </c>
      <c r="C8" s="4">
        <v>5.91</v>
      </c>
      <c r="U8" s="27">
        <f t="shared" si="4"/>
        <v>4.5</v>
      </c>
      <c r="V8" s="27">
        <f t="shared" si="5"/>
        <v>5</v>
      </c>
      <c r="W8" s="29" t="str">
        <f t="shared" si="0"/>
        <v>[4,5 ; 5]</v>
      </c>
      <c r="X8" s="12">
        <f t="shared" si="1"/>
        <v>6</v>
      </c>
      <c r="Y8" s="12">
        <f t="shared" si="2"/>
        <v>2</v>
      </c>
    </row>
    <row r="9" spans="1:25" x14ac:dyDescent="0.25">
      <c r="A9" s="6">
        <f t="shared" si="3"/>
        <v>6</v>
      </c>
      <c r="B9" s="5">
        <v>4.8099999999999996</v>
      </c>
      <c r="C9" s="5">
        <v>5.34</v>
      </c>
      <c r="U9" s="27">
        <f t="shared" si="4"/>
        <v>5</v>
      </c>
      <c r="V9" s="27">
        <f>U9+0.5</f>
        <v>5.5</v>
      </c>
      <c r="W9" s="29" t="str">
        <f t="shared" si="0"/>
        <v>[5 ; 5,5]</v>
      </c>
      <c r="X9" s="12">
        <f t="shared" si="1"/>
        <v>5</v>
      </c>
      <c r="Y9" s="12">
        <f t="shared" si="2"/>
        <v>2</v>
      </c>
    </row>
    <row r="10" spans="1:25" x14ac:dyDescent="0.25">
      <c r="A10" s="6">
        <f t="shared" si="3"/>
        <v>7</v>
      </c>
      <c r="B10" s="5">
        <v>6.6</v>
      </c>
      <c r="C10" s="4">
        <v>6.09</v>
      </c>
      <c r="U10" s="27">
        <f t="shared" si="4"/>
        <v>5.5</v>
      </c>
      <c r="V10" s="27">
        <f t="shared" ref="V10:V13" si="6">U10+0.5</f>
        <v>6</v>
      </c>
      <c r="W10" s="29" t="str">
        <f t="shared" si="0"/>
        <v>[5,5 ; 6]</v>
      </c>
      <c r="X10" s="12">
        <f t="shared" si="1"/>
        <v>1</v>
      </c>
      <c r="Y10" s="12">
        <f t="shared" si="2"/>
        <v>6</v>
      </c>
    </row>
    <row r="11" spans="1:25" x14ac:dyDescent="0.25">
      <c r="A11" s="6">
        <f t="shared" si="3"/>
        <v>8</v>
      </c>
      <c r="B11" s="5">
        <v>5.33</v>
      </c>
      <c r="C11" s="4">
        <v>5.84</v>
      </c>
      <c r="U11" s="27">
        <f t="shared" si="4"/>
        <v>6</v>
      </c>
      <c r="V11" s="27">
        <f t="shared" si="6"/>
        <v>6.5</v>
      </c>
      <c r="W11" s="29" t="str">
        <f t="shared" si="0"/>
        <v>[6 ; 6,5]</v>
      </c>
      <c r="X11" s="12">
        <f t="shared" si="1"/>
        <v>1</v>
      </c>
      <c r="Y11" s="12">
        <f t="shared" si="2"/>
        <v>4</v>
      </c>
    </row>
    <row r="12" spans="1:25" x14ac:dyDescent="0.25">
      <c r="A12" s="6">
        <f t="shared" si="3"/>
        <v>9</v>
      </c>
      <c r="B12" s="5">
        <v>5.19</v>
      </c>
      <c r="C12" s="4">
        <v>4.1900000000000004</v>
      </c>
      <c r="U12" s="27">
        <f t="shared" si="4"/>
        <v>6.5</v>
      </c>
      <c r="V12" s="27">
        <f t="shared" si="6"/>
        <v>7</v>
      </c>
      <c r="W12" s="29" t="str">
        <f t="shared" si="0"/>
        <v>[6,5 ; 7]</v>
      </c>
      <c r="X12" s="12">
        <f t="shared" si="1"/>
        <v>2</v>
      </c>
      <c r="Y12" s="12">
        <f t="shared" si="2"/>
        <v>1</v>
      </c>
    </row>
    <row r="13" spans="1:25" x14ac:dyDescent="0.25">
      <c r="A13" s="6">
        <f t="shared" si="3"/>
        <v>10</v>
      </c>
      <c r="B13" s="4">
        <v>4.88</v>
      </c>
      <c r="C13" s="4">
        <v>5.75</v>
      </c>
      <c r="U13" s="27">
        <f t="shared" si="4"/>
        <v>7</v>
      </c>
      <c r="V13" s="27">
        <f t="shared" si="6"/>
        <v>7.5</v>
      </c>
      <c r="W13" s="29" t="str">
        <f t="shared" si="0"/>
        <v>[7 ; 7,5]</v>
      </c>
      <c r="X13" s="12">
        <f t="shared" si="1"/>
        <v>0</v>
      </c>
      <c r="Y13" s="12">
        <f t="shared" si="2"/>
        <v>1</v>
      </c>
    </row>
    <row r="14" spans="1:25" x14ac:dyDescent="0.25">
      <c r="A14" s="6">
        <f t="shared" si="3"/>
        <v>11</v>
      </c>
      <c r="B14" s="4">
        <v>5.75</v>
      </c>
      <c r="C14" s="5">
        <v>6.25</v>
      </c>
      <c r="X14" s="12">
        <f>SUM(X4:X13)</f>
        <v>20</v>
      </c>
      <c r="Y14" s="12">
        <f>SUM(Y4:Y13)</f>
        <v>20</v>
      </c>
    </row>
    <row r="15" spans="1:25" x14ac:dyDescent="0.25">
      <c r="A15" s="6">
        <f t="shared" si="3"/>
        <v>12</v>
      </c>
      <c r="B15" s="5">
        <v>5.26</v>
      </c>
      <c r="C15" s="5">
        <v>7.23</v>
      </c>
    </row>
    <row r="16" spans="1:25" x14ac:dyDescent="0.25">
      <c r="A16" s="6">
        <f t="shared" si="3"/>
        <v>13</v>
      </c>
      <c r="B16" s="4">
        <v>3.16</v>
      </c>
      <c r="C16" s="4">
        <v>4.55</v>
      </c>
    </row>
    <row r="17" spans="1:20" x14ac:dyDescent="0.25">
      <c r="A17" s="6">
        <f t="shared" si="3"/>
        <v>14</v>
      </c>
      <c r="B17" s="5">
        <v>6.65</v>
      </c>
      <c r="C17" s="5">
        <v>6.42</v>
      </c>
    </row>
    <row r="18" spans="1:20" x14ac:dyDescent="0.25">
      <c r="A18" s="6">
        <f t="shared" si="3"/>
        <v>15</v>
      </c>
      <c r="B18" s="4">
        <v>5.49</v>
      </c>
      <c r="C18" s="4">
        <v>5.25</v>
      </c>
    </row>
    <row r="19" spans="1:20" x14ac:dyDescent="0.25">
      <c r="A19" s="6">
        <f t="shared" si="3"/>
        <v>16</v>
      </c>
      <c r="B19" s="4">
        <v>4.05</v>
      </c>
      <c r="C19" s="4">
        <v>5.59</v>
      </c>
      <c r="E19" s="10" t="s">
        <v>6</v>
      </c>
    </row>
    <row r="20" spans="1:20" x14ac:dyDescent="0.25">
      <c r="A20" s="6">
        <f t="shared" si="3"/>
        <v>17</v>
      </c>
      <c r="B20" s="4">
        <v>4.42</v>
      </c>
      <c r="C20" s="4">
        <v>3.96</v>
      </c>
      <c r="E20" s="13" t="s">
        <v>16</v>
      </c>
      <c r="F20" s="13" t="s">
        <v>1</v>
      </c>
      <c r="G20" s="13" t="s">
        <v>2</v>
      </c>
    </row>
    <row r="21" spans="1:20" x14ac:dyDescent="0.25">
      <c r="A21" s="6">
        <f t="shared" si="3"/>
        <v>18</v>
      </c>
      <c r="B21" s="5">
        <v>4.99</v>
      </c>
      <c r="C21" s="5">
        <v>5.93</v>
      </c>
      <c r="E21" s="13" t="s">
        <v>13</v>
      </c>
      <c r="F21" s="13">
        <f>COUNT(B4:B23)</f>
        <v>20</v>
      </c>
      <c r="G21" s="13">
        <f>COUNT(C4:C23)</f>
        <v>20</v>
      </c>
    </row>
    <row r="22" spans="1:20" x14ac:dyDescent="0.25">
      <c r="A22" s="6">
        <f t="shared" si="3"/>
        <v>19</v>
      </c>
      <c r="B22" s="4">
        <v>5.01</v>
      </c>
      <c r="C22" s="4">
        <v>6.03</v>
      </c>
      <c r="E22" s="13" t="s">
        <v>14</v>
      </c>
      <c r="F22" s="14">
        <f>AVERAGE(B4:B23)</f>
        <v>4.9614999999999991</v>
      </c>
      <c r="G22" s="14">
        <f>AVERAGE(C4:C23)</f>
        <v>5.4629999999999992</v>
      </c>
    </row>
    <row r="23" spans="1:20" x14ac:dyDescent="0.25">
      <c r="A23" s="6">
        <f t="shared" si="3"/>
        <v>20</v>
      </c>
      <c r="B23" s="5">
        <v>4.6900000000000004</v>
      </c>
      <c r="C23" s="4">
        <v>3.72</v>
      </c>
      <c r="E23" s="13" t="s">
        <v>15</v>
      </c>
      <c r="F23" s="14">
        <f>_xlfn.STDEV.S(B4:B23)</f>
        <v>0.97094785485221025</v>
      </c>
      <c r="G23" s="14">
        <f>_xlfn.STDEV.S(C4:C23)</f>
        <v>0.98288565485834789</v>
      </c>
    </row>
    <row r="25" spans="1:20" x14ac:dyDescent="0.25">
      <c r="A25" t="s">
        <v>36</v>
      </c>
      <c r="B25" s="26">
        <f>MIN($B$4:$B$23)</f>
        <v>2.96</v>
      </c>
      <c r="C25" s="11">
        <f>MIN($C$4:$C$23)</f>
        <v>3.72</v>
      </c>
      <c r="E25" s="10" t="s">
        <v>11</v>
      </c>
    </row>
    <row r="26" spans="1:20" x14ac:dyDescent="0.25">
      <c r="A26" t="s">
        <v>37</v>
      </c>
      <c r="B26" s="11">
        <f>MAX($B$4:$B$23)</f>
        <v>6.65</v>
      </c>
      <c r="C26" s="26">
        <f>MAX($C$4:$C$23)</f>
        <v>7.23</v>
      </c>
      <c r="E26" t="s">
        <v>20</v>
      </c>
      <c r="L26" s="13" t="s">
        <v>19</v>
      </c>
    </row>
    <row r="27" spans="1:20" x14ac:dyDescent="0.25">
      <c r="E27" t="s">
        <v>17</v>
      </c>
      <c r="L27" s="15" t="s">
        <v>21</v>
      </c>
      <c r="M27" s="16"/>
    </row>
    <row r="28" spans="1:20" x14ac:dyDescent="0.25">
      <c r="E28" t="s">
        <v>18</v>
      </c>
      <c r="L28" s="17" t="s">
        <v>22</v>
      </c>
      <c r="M28" s="18"/>
      <c r="N28" s="18"/>
      <c r="O28" s="18"/>
      <c r="P28" s="18"/>
      <c r="Q28" s="18"/>
      <c r="R28" s="18"/>
      <c r="S28" s="18"/>
      <c r="T28" s="19"/>
    </row>
    <row r="30" spans="1:20" x14ac:dyDescent="0.25">
      <c r="E30" s="20" t="s">
        <v>23</v>
      </c>
    </row>
    <row r="32" spans="1:20" x14ac:dyDescent="0.25">
      <c r="E32" s="21" t="s">
        <v>24</v>
      </c>
    </row>
    <row r="33" spans="5:20" x14ac:dyDescent="0.25">
      <c r="E33" s="13" t="s">
        <v>27</v>
      </c>
      <c r="F33" s="22" t="s">
        <v>29</v>
      </c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</row>
    <row r="34" spans="5:20" x14ac:dyDescent="0.25">
      <c r="E34" s="13" t="s">
        <v>28</v>
      </c>
      <c r="F34" s="22" t="s">
        <v>30</v>
      </c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</row>
    <row r="35" spans="5:20" x14ac:dyDescent="0.25">
      <c r="E35" s="21" t="s">
        <v>25</v>
      </c>
      <c r="K35" s="23">
        <f>_xlfn.T.TEST(B4:B23, C4:C23, 1, 1)</f>
        <v>9.13539063393062E-3</v>
      </c>
    </row>
    <row r="36" spans="5:20" ht="15" customHeight="1" x14ac:dyDescent="0.25">
      <c r="E36" s="21" t="s">
        <v>26</v>
      </c>
      <c r="K36" s="24" t="s">
        <v>33</v>
      </c>
      <c r="L36" s="24"/>
      <c r="M36" s="24"/>
      <c r="N36" s="24"/>
      <c r="O36" s="24"/>
      <c r="P36" s="24"/>
      <c r="Q36" s="24"/>
      <c r="R36" s="24"/>
      <c r="S36" s="24"/>
      <c r="T36" s="24"/>
    </row>
    <row r="37" spans="5:20" x14ac:dyDescent="0.25">
      <c r="E37" s="25" t="s">
        <v>31</v>
      </c>
      <c r="K37" s="24"/>
      <c r="L37" s="24"/>
      <c r="M37" s="24"/>
      <c r="N37" s="24"/>
      <c r="O37" s="24"/>
      <c r="P37" s="24"/>
      <c r="Q37" s="24"/>
      <c r="R37" s="24"/>
      <c r="S37" s="24"/>
      <c r="T37" s="24"/>
    </row>
    <row r="38" spans="5:20" x14ac:dyDescent="0.25">
      <c r="E38" s="25" t="s">
        <v>32</v>
      </c>
      <c r="K38" s="24"/>
      <c r="L38" s="24"/>
      <c r="M38" s="24"/>
      <c r="N38" s="24"/>
      <c r="O38" s="24"/>
      <c r="P38" s="24"/>
      <c r="Q38" s="24"/>
      <c r="R38" s="24"/>
      <c r="S38" s="24"/>
      <c r="T38" s="24"/>
    </row>
  </sheetData>
  <mergeCells count="5">
    <mergeCell ref="L27:M27"/>
    <mergeCell ref="L28:T28"/>
    <mergeCell ref="F33:T33"/>
    <mergeCell ref="F34:T34"/>
    <mergeCell ref="K36:T3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Contextualização</vt:lpstr>
      <vt:lpstr>tempo_reacao.xlsx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Fernanda Guimarães</cp:lastModifiedBy>
  <dcterms:created xsi:type="dcterms:W3CDTF">2019-09-13T22:21:39Z</dcterms:created>
  <dcterms:modified xsi:type="dcterms:W3CDTF">2023-12-05T22:00:49Z</dcterms:modified>
</cp:coreProperties>
</file>