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Datos!$A$9:$G$21</definedName>
  </definedNames>
  <calcPr/>
  <extLst>
    <ext uri="GoogleSheetsCustomDataVersion1">
      <go:sheetsCustomData xmlns:go="http://customooxmlschemas.google.com/" r:id="rId8" roundtripDataSignature="AMtx7mgbk+e3CaQY2zS021tsYMCvUQzFwA=="/>
    </ext>
  </extLst>
</workbook>
</file>

<file path=xl/sharedStrings.xml><?xml version="1.0" encoding="utf-8"?>
<sst xmlns="http://schemas.openxmlformats.org/spreadsheetml/2006/main" count="105" uniqueCount="72">
  <si>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</si>
  <si>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</si>
  <si>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</si>
  <si>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</si>
  <si>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</si>
  <si>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</si>
  <si>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</si>
  <si>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</si>
  <si>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</si>
  <si>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</si>
  <si>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</si>
  <si>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</si>
  <si>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</si>
  <si>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</si>
  <si>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</si>
  <si>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</si>
  <si>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</si>
  <si>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</si>
  <si>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</si>
  <si>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</si>
  <si>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</si>
  <si>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</si>
  <si>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</si>
  <si>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</si>
  <si>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</si>
  <si>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</si>
  <si>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</si>
  <si>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</si>
  <si>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</si>
  <si>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</si>
  <si>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</si>
  <si>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</si>
  <si>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</si>
  <si>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</si>
  <si>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</si>
  <si>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</si>
  <si>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</si>
  <si>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</si>
  <si>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</si>
  <si>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</si>
  <si>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</si>
  <si>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</si>
  <si>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</si>
  <si>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</si>
  <si>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</si>
  <si>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</si>
  <si>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</si>
  <si>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</si>
  <si>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</si>
  <si>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</si>
  <si>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</si>
  <si>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 V1.1)</t>
  </si>
  <si>
    <t xml:space="preserve"> </t>
  </si>
  <si>
    <t>REQ002</t>
  </si>
  <si>
    <t>Especificacion de Requisitos fundamentales v2</t>
  </si>
  <si>
    <t>REQ003</t>
  </si>
  <si>
    <t>Elaboracion de Modelos Caso de Uso v2</t>
  </si>
  <si>
    <t>REQ005</t>
  </si>
  <si>
    <t xml:space="preserve">Diseño del Diagrama de clases 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</si>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</sst>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readingOrder="0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5" numFmtId="0" xfId="0" applyBorder="1" applyFont="1"/>
    <xf borderId="33" fillId="0" fontId="4" numFmtId="0" xfId="0" applyAlignment="1" applyBorder="1" applyFont="1">
      <alignment shrinkToFit="0" vertical="bottom" wrapText="0"/>
    </xf>
    <xf borderId="0" fillId="0" fontId="11" numFmtId="0" xfId="0" applyFont="1"/>
    <xf borderId="24" fillId="0" fontId="4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4" fillId="6" fontId="4" numFmtId="0" xfId="0" applyAlignment="1" applyBorder="1" applyFont="1">
      <alignment horizontal="center" shrinkToFit="0" vertical="bottom" wrapText="0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6" fontId="4" numFmtId="164" xfId="0" applyAlignment="1" applyBorder="1" applyFont="1" applyNumberFormat="1">
      <alignment horizontal="center" shrinkToFit="0" vertical="bottom" wrapText="0"/>
    </xf>
    <xf borderId="38" fillId="6" fontId="4" numFmtId="0" xfId="0" applyAlignment="1" applyBorder="1" applyFont="1">
      <alignment horizontal="center" shrinkToFit="0" vertical="bottom" wrapText="0"/>
    </xf>
    <xf borderId="34" fillId="7" fontId="4" numFmtId="0" xfId="0" applyAlignment="1" applyBorder="1" applyFont="1">
      <alignment horizontal="center" shrinkToFit="0" vertical="bottom" wrapText="0"/>
    </xf>
    <xf borderId="34" fillId="7" fontId="4" numFmtId="164" xfId="0" applyAlignment="1" applyBorder="1" applyFont="1" applyNumberFormat="1">
      <alignment horizontal="center" shrinkToFit="0" vertical="bottom" wrapText="0"/>
    </xf>
    <xf borderId="34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347825879"/>
        <c:axId val="2131131255"/>
      </c:areaChart>
      <c:catAx>
        <c:axId val="34782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1131255"/>
      </c:catAx>
      <c:valAx>
        <c:axId val="2131131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78258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476557443"/>
        <c:axId val="450128619"/>
      </c:lineChart>
      <c:catAx>
        <c:axId val="47655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0128619"/>
      </c:catAx>
      <c:valAx>
        <c:axId val="45012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655744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77669565"/>
        <c:axId val="606786898"/>
      </c:lineChart>
      <c:catAx>
        <c:axId val="177669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6786898"/>
      </c:catAx>
      <c:valAx>
        <c:axId val="606786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669565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1.0</v>
      </c>
      <c r="D4" s="38">
        <v>44233.0</v>
      </c>
      <c r="E4" s="39">
        <v>7.0</v>
      </c>
      <c r="H4" s="40" t="str">
        <f t="shared" ref="H4:O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L</v>
      </c>
      <c r="P4" s="40" t="s">
        <v>36</v>
      </c>
      <c r="Q4" s="40" t="s">
        <v>37</v>
      </c>
      <c r="R4" s="40" t="s">
        <v>38</v>
      </c>
      <c r="S4" s="40" t="s">
        <v>39</v>
      </c>
      <c r="T4" s="40" t="s">
        <v>40</v>
      </c>
      <c r="U4" s="40" t="str">
        <f t="shared" ref="U4:AE4" si="2">IF(U5=""," ",CHOOSE(WEEKDAY(U5,2),"L","M","X","J","V","S","D"))</f>
        <v>D</v>
      </c>
      <c r="V4" s="40" t="str">
        <f t="shared" si="2"/>
        <v>L</v>
      </c>
      <c r="W4" s="40" t="str">
        <f t="shared" si="2"/>
        <v>M</v>
      </c>
      <c r="X4" s="40" t="str">
        <f t="shared" si="2"/>
        <v>X</v>
      </c>
      <c r="Y4" s="40" t="str">
        <f t="shared" si="2"/>
        <v>#NAME?</v>
      </c>
      <c r="Z4" s="40" t="str">
        <f t="shared" si="2"/>
        <v>#NAME?</v>
      </c>
      <c r="AA4" s="40" t="str">
        <f t="shared" si="2"/>
        <v>#NAME?</v>
      </c>
      <c r="AB4" s="40" t="str">
        <f t="shared" si="2"/>
        <v>#NAME?</v>
      </c>
      <c r="AC4" s="40" t="str">
        <f t="shared" si="2"/>
        <v>#NAME?</v>
      </c>
      <c r="AD4" s="40" t="str">
        <f t="shared" si="2"/>
        <v>#NAME?</v>
      </c>
      <c r="AE4" s="40" t="str">
        <f t="shared" si="2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44233.0</v>
      </c>
      <c r="I5" s="43">
        <v>44234.0</v>
      </c>
      <c r="J5" s="43">
        <v>44235.0</v>
      </c>
      <c r="K5" s="43">
        <v>44236.0</v>
      </c>
      <c r="L5" s="43">
        <v>44237.0</v>
      </c>
      <c r="M5" s="43">
        <v>44238.0</v>
      </c>
      <c r="N5" s="43">
        <v>44239.0</v>
      </c>
      <c r="O5" s="43">
        <v>44242.0</v>
      </c>
      <c r="P5" s="43">
        <v>44243.0</v>
      </c>
      <c r="Q5" s="43">
        <v>44244.0</v>
      </c>
      <c r="R5" s="43">
        <v>44245.0</v>
      </c>
      <c r="S5" s="43">
        <v>44246.0</v>
      </c>
      <c r="T5" s="43">
        <v>44247.0</v>
      </c>
      <c r="U5" s="43">
        <v>44248.0</v>
      </c>
      <c r="V5" s="43">
        <v>44249.0</v>
      </c>
      <c r="W5" s="43">
        <v>44250.0</v>
      </c>
      <c r="X5" s="43">
        <v>44251.0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41</v>
      </c>
      <c r="H6" s="47">
        <f t="shared" ref="H6:U6" si="3">COUNTIF(H10:H999,"&gt;0")</f>
        <v>2</v>
      </c>
      <c r="I6" s="47">
        <f t="shared" si="3"/>
        <v>3</v>
      </c>
      <c r="J6" s="47">
        <f t="shared" si="3"/>
        <v>3</v>
      </c>
      <c r="K6" s="47">
        <f t="shared" si="3"/>
        <v>6</v>
      </c>
      <c r="L6" s="47">
        <f t="shared" si="3"/>
        <v>6</v>
      </c>
      <c r="M6" s="47">
        <f t="shared" si="3"/>
        <v>2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7">
        <f t="shared" si="3"/>
        <v>0</v>
      </c>
      <c r="T6" s="47">
        <f t="shared" si="3"/>
        <v>0</v>
      </c>
      <c r="U6" s="47">
        <f t="shared" si="3"/>
        <v>0</v>
      </c>
      <c r="V6" s="47">
        <f t="shared" ref="V6:AE6" si="4">COUNTIF(V10:V1000,"&gt;0")</f>
        <v>0</v>
      </c>
      <c r="W6" s="47">
        <f t="shared" si="4"/>
        <v>0</v>
      </c>
      <c r="X6" s="47">
        <f t="shared" si="4"/>
        <v>0</v>
      </c>
      <c r="Y6" s="47">
        <f t="shared" si="4"/>
        <v>0</v>
      </c>
      <c r="Z6" s="47">
        <f t="shared" si="4"/>
        <v>0</v>
      </c>
      <c r="AA6" s="47">
        <f t="shared" si="4"/>
        <v>0</v>
      </c>
      <c r="AB6" s="47">
        <f t="shared" si="4"/>
        <v>0</v>
      </c>
      <c r="AC6" s="47">
        <f t="shared" si="4"/>
        <v>0</v>
      </c>
      <c r="AD6" s="47">
        <f t="shared" si="4"/>
        <v>0</v>
      </c>
      <c r="AE6" s="47">
        <f t="shared" si="4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42</v>
      </c>
      <c r="G7" s="51"/>
      <c r="H7" s="52">
        <f t="shared" ref="H7:U7" si="5">SUM(H9:H999)</f>
        <v>5</v>
      </c>
      <c r="I7" s="52">
        <f t="shared" si="5"/>
        <v>8</v>
      </c>
      <c r="J7" s="52">
        <f t="shared" si="5"/>
        <v>11</v>
      </c>
      <c r="K7" s="52">
        <f t="shared" si="5"/>
        <v>19</v>
      </c>
      <c r="L7" s="52">
        <f t="shared" si="5"/>
        <v>16</v>
      </c>
      <c r="M7" s="52">
        <f t="shared" si="5"/>
        <v>5</v>
      </c>
      <c r="N7" s="52">
        <f t="shared" si="5"/>
        <v>0</v>
      </c>
      <c r="O7" s="52">
        <f t="shared" si="5"/>
        <v>0</v>
      </c>
      <c r="P7" s="52">
        <f t="shared" si="5"/>
        <v>0</v>
      </c>
      <c r="Q7" s="52">
        <f t="shared" si="5"/>
        <v>0</v>
      </c>
      <c r="R7" s="52">
        <f t="shared" si="5"/>
        <v>0</v>
      </c>
      <c r="S7" s="52">
        <f t="shared" si="5"/>
        <v>0</v>
      </c>
      <c r="T7" s="52">
        <f t="shared" si="5"/>
        <v>0</v>
      </c>
      <c r="U7" s="52">
        <f t="shared" si="5"/>
        <v>0</v>
      </c>
      <c r="V7" s="52">
        <f t="shared" ref="V7:AE7" si="6">SUM(V9:V1000)</f>
        <v>0</v>
      </c>
      <c r="W7" s="52">
        <f t="shared" si="6"/>
        <v>0</v>
      </c>
      <c r="X7" s="52">
        <f t="shared" si="6"/>
        <v>0</v>
      </c>
      <c r="Y7" s="52">
        <f t="shared" si="6"/>
        <v>0</v>
      </c>
      <c r="Z7" s="52">
        <f t="shared" si="6"/>
        <v>0</v>
      </c>
      <c r="AA7" s="52">
        <f t="shared" si="6"/>
        <v>0</v>
      </c>
      <c r="AB7" s="52">
        <f t="shared" si="6"/>
        <v>0</v>
      </c>
      <c r="AC7" s="52">
        <f t="shared" si="6"/>
        <v>0</v>
      </c>
      <c r="AD7" s="52">
        <f t="shared" si="6"/>
        <v>0</v>
      </c>
      <c r="AE7" s="52">
        <f t="shared" si="6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43</v>
      </c>
      <c r="B8" s="54"/>
      <c r="C8" s="54"/>
      <c r="D8" s="54"/>
      <c r="E8" s="54"/>
      <c r="F8" s="54"/>
      <c r="G8" s="55"/>
      <c r="H8" s="56" t="s">
        <v>44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45</v>
      </c>
      <c r="B9" s="53" t="s">
        <v>46</v>
      </c>
      <c r="C9" s="54"/>
      <c r="D9" s="54"/>
      <c r="E9" s="58" t="s">
        <v>47</v>
      </c>
      <c r="F9" s="58" t="s">
        <v>48</v>
      </c>
      <c r="G9" s="58" t="s">
        <v>49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50</v>
      </c>
      <c r="B10" s="61" t="s">
        <v>51</v>
      </c>
      <c r="C10" s="8"/>
      <c r="D10" s="9"/>
      <c r="E10" s="60" t="s">
        <v>20</v>
      </c>
      <c r="F10" s="60" t="s">
        <v>27</v>
      </c>
      <c r="G10" s="60" t="s">
        <v>25</v>
      </c>
      <c r="H10" s="60">
        <v>2.0</v>
      </c>
      <c r="I10" s="60">
        <v>2.0</v>
      </c>
      <c r="J10" s="60"/>
      <c r="K10" s="60"/>
      <c r="L10" s="60" t="s">
        <v>52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Config!A18</f>
        <v>Reunión</v>
      </c>
      <c r="AN10" s="49" t="str">
        <f>Config!B18</f>
        <v/>
      </c>
      <c r="AO10" s="49" t="str">
        <f>Config!C18</f>
        <v/>
      </c>
    </row>
    <row r="11" ht="12.75" customHeight="1">
      <c r="A11" s="60" t="s">
        <v>53</v>
      </c>
      <c r="B11" s="61" t="s">
        <v>54</v>
      </c>
      <c r="C11" s="8"/>
      <c r="D11" s="9"/>
      <c r="E11" s="60" t="s">
        <v>32</v>
      </c>
      <c r="F11" s="60" t="s">
        <v>27</v>
      </c>
      <c r="G11" s="60" t="s">
        <v>25</v>
      </c>
      <c r="H11" s="60">
        <v>3.0</v>
      </c>
      <c r="I11" s="60">
        <v>3.0</v>
      </c>
      <c r="J11" s="60">
        <v>3.0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Config!A19</f>
        <v>Documentacion</v>
      </c>
      <c r="AN11" s="49" t="str">
        <f>Config!B19</f>
        <v/>
      </c>
      <c r="AO11" s="49" t="str">
        <f>Config!C19</f>
        <v/>
      </c>
    </row>
    <row r="12" ht="12.75" customHeight="1">
      <c r="A12" s="60" t="s">
        <v>55</v>
      </c>
      <c r="B12" s="62" t="s">
        <v>56</v>
      </c>
      <c r="C12" s="63"/>
      <c r="D12" s="63"/>
      <c r="E12" s="60" t="s">
        <v>32</v>
      </c>
      <c r="F12" s="60" t="s">
        <v>27</v>
      </c>
      <c r="G12" s="60" t="s">
        <v>28</v>
      </c>
      <c r="H12" s="64"/>
      <c r="I12" s="65">
        <v>3.0</v>
      </c>
      <c r="J12" s="64">
        <v>3.0</v>
      </c>
      <c r="K12" s="65">
        <v>3.0</v>
      </c>
      <c r="L12" s="60"/>
      <c r="M12" s="60"/>
      <c r="N12" s="60"/>
      <c r="O12" s="64"/>
      <c r="P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Config!A20</f>
        <v/>
      </c>
      <c r="AN12" s="49" t="str">
        <f>Config!B20</f>
        <v/>
      </c>
      <c r="AO12" s="49" t="str">
        <f>Config!C20</f>
        <v/>
      </c>
    </row>
    <row r="13" ht="12.75" customHeight="1">
      <c r="A13" s="66" t="s">
        <v>57</v>
      </c>
      <c r="B13" s="67" t="s">
        <v>58</v>
      </c>
      <c r="E13" s="60" t="s">
        <v>26</v>
      </c>
      <c r="F13" s="60" t="s">
        <v>27</v>
      </c>
      <c r="G13" s="60" t="s">
        <v>28</v>
      </c>
      <c r="H13" s="60"/>
      <c r="I13" s="60"/>
      <c r="J13" s="60"/>
      <c r="K13" s="60"/>
      <c r="L13" s="66">
        <v>3.0</v>
      </c>
      <c r="M13" s="66">
        <v>3.0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Config!A22</f>
        <v/>
      </c>
      <c r="AN13" s="49" t="str">
        <f>Config!B22</f>
        <v/>
      </c>
      <c r="AO13" s="49" t="str">
        <f>Config!C22</f>
        <v/>
      </c>
    </row>
    <row r="14" ht="12.75" customHeight="1">
      <c r="A14" s="66" t="s">
        <v>59</v>
      </c>
      <c r="B14" s="61" t="s">
        <v>60</v>
      </c>
      <c r="C14" s="8"/>
      <c r="D14" s="9"/>
      <c r="E14" s="60" t="s">
        <v>23</v>
      </c>
      <c r="F14" s="60" t="s">
        <v>27</v>
      </c>
      <c r="G14" s="60" t="s">
        <v>22</v>
      </c>
      <c r="H14" s="60"/>
      <c r="I14" s="60"/>
      <c r="J14" s="60">
        <v>5.0</v>
      </c>
      <c r="K14" s="66">
        <v>5.0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Config!A23</f>
        <v/>
      </c>
      <c r="AN14" s="49" t="str">
        <f>Config!B23</f>
        <v/>
      </c>
      <c r="AO14" s="49" t="str">
        <f>Config!C23</f>
        <v/>
      </c>
    </row>
    <row r="15" ht="12.75" customHeight="1">
      <c r="A15" s="66" t="s">
        <v>61</v>
      </c>
      <c r="B15" s="68" t="s">
        <v>62</v>
      </c>
      <c r="E15" s="60" t="s">
        <v>23</v>
      </c>
      <c r="F15" s="60" t="s">
        <v>27</v>
      </c>
      <c r="G15" s="60" t="s">
        <v>22</v>
      </c>
      <c r="H15" s="60"/>
      <c r="I15" s="60"/>
      <c r="J15" s="66"/>
      <c r="K15" s="66">
        <v>2.0</v>
      </c>
      <c r="L15" s="66">
        <v>2.0</v>
      </c>
      <c r="M15" s="60"/>
      <c r="N15" s="60"/>
      <c r="O15" s="60"/>
      <c r="P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M15" s="49" t="str">
        <f>Config!A24</f>
        <v/>
      </c>
      <c r="AN15" s="49" t="str">
        <f>Config!B24</f>
        <v/>
      </c>
      <c r="AO15" s="49" t="str">
        <f>Config!C24</f>
        <v/>
      </c>
    </row>
    <row r="16" ht="12.75" customHeight="1">
      <c r="A16" s="66" t="s">
        <v>63</v>
      </c>
      <c r="B16" s="61" t="s">
        <v>64</v>
      </c>
      <c r="C16" s="8"/>
      <c r="D16" s="9"/>
      <c r="E16" s="60" t="s">
        <v>23</v>
      </c>
      <c r="F16" s="60" t="s">
        <v>27</v>
      </c>
      <c r="G16" s="60" t="s">
        <v>28</v>
      </c>
      <c r="H16" s="60"/>
      <c r="I16" s="60"/>
      <c r="J16" s="60"/>
      <c r="K16" s="66">
        <v>2.0</v>
      </c>
      <c r="L16" s="66">
        <v>2.0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M16" s="49" t="str">
        <f>Config!A25</f>
        <v/>
      </c>
      <c r="AN16" s="49" t="str">
        <f>Config!B25</f>
        <v/>
      </c>
      <c r="AO16" s="49" t="str">
        <f>Config!C25</f>
        <v/>
      </c>
    </row>
    <row r="17" ht="12.75" customHeight="1">
      <c r="A17" s="66" t="s">
        <v>65</v>
      </c>
      <c r="B17" s="61" t="s">
        <v>66</v>
      </c>
      <c r="C17" s="8"/>
      <c r="D17" s="9"/>
      <c r="E17" s="60" t="s">
        <v>23</v>
      </c>
      <c r="F17" s="60" t="s">
        <v>27</v>
      </c>
      <c r="G17" s="60" t="s">
        <v>25</v>
      </c>
      <c r="H17" s="60"/>
      <c r="I17" s="60"/>
      <c r="J17" s="66"/>
      <c r="K17" s="66">
        <v>5.0</v>
      </c>
      <c r="L17" s="66">
        <v>5.0</v>
      </c>
      <c r="M17" s="60"/>
      <c r="N17" s="60"/>
      <c r="O17" s="60"/>
      <c r="P17" s="60"/>
      <c r="Q17" s="60"/>
      <c r="R17" s="60"/>
      <c r="S17" s="64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M17" s="49" t="str">
        <f>Config!G14</f>
        <v/>
      </c>
      <c r="AN17" s="49" t="str">
        <f>Config!H14</f>
        <v/>
      </c>
      <c r="AO17" s="49" t="str">
        <f>Config!I14</f>
        <v/>
      </c>
    </row>
    <row r="18" ht="12.75" customHeight="1">
      <c r="A18" s="66" t="s">
        <v>67</v>
      </c>
      <c r="B18" s="61" t="s">
        <v>68</v>
      </c>
      <c r="C18" s="8"/>
      <c r="D18" s="9"/>
      <c r="E18" s="60" t="s">
        <v>23</v>
      </c>
      <c r="F18" s="60" t="s">
        <v>27</v>
      </c>
      <c r="G18" s="66" t="s">
        <v>22</v>
      </c>
      <c r="H18" s="60"/>
      <c r="I18" s="60"/>
      <c r="J18" s="60"/>
      <c r="K18" s="66">
        <v>2.0</v>
      </c>
      <c r="L18" s="66">
        <v>2.0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6" t="s">
        <v>69</v>
      </c>
      <c r="B19" s="61" t="s">
        <v>70</v>
      </c>
      <c r="C19" s="8"/>
      <c r="D19" s="9"/>
      <c r="E19" s="66" t="s">
        <v>23</v>
      </c>
      <c r="F19" s="66" t="s">
        <v>27</v>
      </c>
      <c r="G19" s="66" t="s">
        <v>25</v>
      </c>
      <c r="H19" s="60"/>
      <c r="I19" s="60"/>
      <c r="J19" s="60"/>
      <c r="K19" s="60"/>
      <c r="L19" s="66">
        <v>2.0</v>
      </c>
      <c r="M19" s="66">
        <v>2.0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9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9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9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9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9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9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9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9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9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9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9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9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9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9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9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9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9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9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9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9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9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9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9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9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9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9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9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9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9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9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9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9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9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9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9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9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9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9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9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9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9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9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9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9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9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9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9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9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9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9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9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9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9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9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9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9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9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9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9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9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9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9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9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9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9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9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9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9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9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9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9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9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9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9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9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9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9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9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9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9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9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9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9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9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9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9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9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9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9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9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9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9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9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9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9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9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9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9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9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9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9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9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9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9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9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9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9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9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9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9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9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9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9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9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9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9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9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9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9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9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9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9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9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9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9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9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9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9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9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9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9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9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9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9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9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9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9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9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9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9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9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9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9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9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9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9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9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9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9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9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9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9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9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9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9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9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9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9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9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9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9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9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9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9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9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9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9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9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9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9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9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9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9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9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9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9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9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9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9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9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9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9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9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9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9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9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9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9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9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9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9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9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9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9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A214" s="60"/>
      <c r="B214" s="69"/>
      <c r="C214" s="8"/>
      <c r="D214" s="9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</row>
    <row r="215" ht="12.75" customHeight="1">
      <c r="A215" s="60"/>
      <c r="B215" s="69"/>
      <c r="C215" s="8"/>
      <c r="D215" s="9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</row>
    <row r="216" ht="12.75" customHeight="1">
      <c r="A216" s="60"/>
      <c r="B216" s="69"/>
      <c r="C216" s="8"/>
      <c r="D216" s="9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</row>
    <row r="217" ht="12.75" customHeight="1">
      <c r="A217" s="60"/>
      <c r="B217" s="69"/>
      <c r="C217" s="8"/>
      <c r="D217" s="9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</row>
    <row r="218" ht="12.75" customHeight="1">
      <c r="A218" s="60"/>
      <c r="B218" s="69"/>
      <c r="C218" s="8"/>
      <c r="D218" s="9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</row>
    <row r="219" ht="12.75" customHeight="1">
      <c r="A219" s="60"/>
      <c r="B219" s="69"/>
      <c r="C219" s="8"/>
      <c r="D219" s="9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>
      <c r="E504" s="6"/>
      <c r="F504" s="6"/>
      <c r="G504" s="6"/>
    </row>
    <row r="505" ht="12.75" customHeight="1">
      <c r="E505" s="6"/>
      <c r="F505" s="6"/>
      <c r="G505" s="6"/>
    </row>
    <row r="506" ht="12.75" customHeight="1">
      <c r="E506" s="6"/>
      <c r="F506" s="6"/>
      <c r="G506" s="6"/>
    </row>
    <row r="507" ht="12.75" customHeight="1">
      <c r="E507" s="6"/>
      <c r="F507" s="6"/>
      <c r="G507" s="6"/>
    </row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>
      <c r="E998" s="6"/>
      <c r="F998" s="6"/>
      <c r="G998" s="6"/>
    </row>
    <row r="999" ht="12.75" customHeight="1">
      <c r="E999" s="6"/>
      <c r="F999" s="6"/>
      <c r="G999" s="6"/>
    </row>
  </sheetData>
  <autoFilter ref="$A$9:$G$21"/>
  <mergeCells count="215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15:D215"/>
    <mergeCell ref="B216:D216"/>
    <mergeCell ref="B217:D217"/>
    <mergeCell ref="B218:D218"/>
    <mergeCell ref="B219:D219"/>
    <mergeCell ref="B208:D208"/>
    <mergeCell ref="B209:D209"/>
    <mergeCell ref="B210:D210"/>
    <mergeCell ref="B211:D211"/>
    <mergeCell ref="B212:D212"/>
    <mergeCell ref="B213:D213"/>
    <mergeCell ref="B214:D214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998:F999">
    <cfRule type="cellIs" dxfId="0" priority="1" operator="equal">
      <formula>$AN$6</formula>
    </cfRule>
  </conditionalFormatting>
  <conditionalFormatting sqref="F998:F999">
    <cfRule type="cellIs" dxfId="1" priority="2" operator="equal">
      <formula>$AN$7</formula>
    </cfRule>
  </conditionalFormatting>
  <conditionalFormatting sqref="F998:F999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9">
    <cfRule type="cellIs" dxfId="1" priority="6" operator="equal">
      <formula>$AN$6</formula>
    </cfRule>
  </conditionalFormatting>
  <conditionalFormatting sqref="F10:F999">
    <cfRule type="cellIs" dxfId="4" priority="7" operator="equal">
      <formula>$AN$7</formula>
    </cfRule>
  </conditionalFormatting>
  <conditionalFormatting sqref="F10:F999">
    <cfRule type="cellIs" dxfId="2" priority="8" operator="equal">
      <formula>$AN$8</formula>
    </cfRule>
  </conditionalFormatting>
  <dataValidations>
    <dataValidation type="list" allowBlank="1" showInputMessage="1" showErrorMessage="1" prompt=" - " sqref="F10:F507 F998:F999">
      <formula1>$AN$6:$AN$17</formula1>
    </dataValidation>
    <dataValidation type="list" allowBlank="1" showInputMessage="1" showErrorMessage="1" prompt=" - " sqref="G10:G507 G998:G999">
      <formula1>$AO$6:$AO$17</formula1>
    </dataValidation>
    <dataValidation type="list" allowBlank="1" showInputMessage="1" showErrorMessage="1" prompt=" - " sqref="E10:E507 E998:E999">
      <formula1>$AM$6:$AM$17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70"/>
      <c r="E1" s="71"/>
    </row>
    <row r="2" ht="12.75" customHeight="1">
      <c r="B2" s="72" t="s">
        <v>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R2" s="72" t="s">
        <v>33</v>
      </c>
      <c r="S2" s="75"/>
      <c r="T2" s="76" t="s">
        <v>34</v>
      </c>
      <c r="U2" s="75"/>
      <c r="V2" s="77" t="s">
        <v>71</v>
      </c>
      <c r="W2" s="74"/>
    </row>
    <row r="3" ht="12.75" customHeight="1">
      <c r="B3" s="78" t="str">
        <f>Config!A6</f>
        <v>Control de agendamiento de citas médicas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R3" s="78">
        <f>Config!A9</f>
        <v>1</v>
      </c>
      <c r="S3" s="74"/>
      <c r="T3" s="79">
        <f>Config!B9</f>
        <v>44228</v>
      </c>
      <c r="U3" s="74"/>
      <c r="V3" s="80">
        <f>Config!C9</f>
        <v>8</v>
      </c>
      <c r="W3" s="74"/>
    </row>
    <row r="4" ht="12.75" customHeight="1">
      <c r="C4" s="41"/>
      <c r="D4" s="70"/>
      <c r="E4" s="71"/>
    </row>
    <row r="5" ht="12.75" customHeight="1">
      <c r="C5" s="41"/>
      <c r="D5" s="70"/>
      <c r="E5" s="7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1"/>
      <c r="B57" s="82">
        <f>Datos!H5</f>
        <v>44233</v>
      </c>
      <c r="C57" s="82">
        <f>Datos!I5</f>
        <v>44234</v>
      </c>
      <c r="D57" s="82">
        <f>Datos!J5</f>
        <v>44235</v>
      </c>
      <c r="E57" s="82">
        <f>Datos!K5</f>
        <v>44236</v>
      </c>
      <c r="F57" s="82">
        <f>Datos!L5</f>
        <v>44237</v>
      </c>
      <c r="G57" s="82">
        <f>Datos!M5</f>
        <v>44238</v>
      </c>
      <c r="H57" s="82">
        <f>Datos!N5</f>
        <v>44239</v>
      </c>
      <c r="I57" s="82">
        <f>Datos!O5</f>
        <v>44242</v>
      </c>
      <c r="J57" s="82">
        <f>Datos!P5</f>
        <v>44243</v>
      </c>
      <c r="K57" s="82">
        <f>Datos!Q5</f>
        <v>44244</v>
      </c>
      <c r="L57" s="82">
        <f>Datos!R5</f>
        <v>44245</v>
      </c>
      <c r="M57" s="82">
        <f>Datos!S5</f>
        <v>44246</v>
      </c>
      <c r="N57" s="82">
        <f>Datos!T5</f>
        <v>44247</v>
      </c>
      <c r="O57" s="82">
        <f>Datos!U5</f>
        <v>44248</v>
      </c>
      <c r="P57" s="82">
        <f>Datos!V5</f>
        <v>44249</v>
      </c>
      <c r="Q57" s="82">
        <f>Datos!W5</f>
        <v>44250</v>
      </c>
      <c r="R57" s="82">
        <f>Datos!X5</f>
        <v>44251</v>
      </c>
      <c r="S57" s="82" t="str">
        <f>Datos!Y5</f>
        <v>#NAME?</v>
      </c>
      <c r="T57" s="82" t="str">
        <f>Datos!Z5</f>
        <v>#NAME?</v>
      </c>
      <c r="U57" s="82" t="str">
        <f>Datos!AA5</f>
        <v>#NAME?</v>
      </c>
      <c r="V57" s="82" t="str">
        <f>Datos!AB5</f>
        <v>#NAME?</v>
      </c>
      <c r="W57" s="82" t="str">
        <f>Datos!AC5</f>
        <v>#NAME?</v>
      </c>
      <c r="X57" s="82" t="str">
        <f>Datos!AD5</f>
        <v>#NAME?</v>
      </c>
      <c r="Y57" s="82" t="str">
        <f>Datos!AE5</f>
        <v>#NAME?</v>
      </c>
    </row>
    <row r="58" ht="12.75" customHeight="1">
      <c r="A58" s="83" t="str">
        <f>Config!C14</f>
        <v>Mafer</v>
      </c>
      <c r="B58" s="84">
        <f>SUMIF(Datos!$G$10:$G$999,$A58,Datos!H$10:H$999)</f>
        <v>0</v>
      </c>
      <c r="C58" s="84">
        <f>SUMIF(Datos!$G$10:$G$999,$A58,Datos!I$10:I$999)</f>
        <v>0</v>
      </c>
      <c r="D58" s="84">
        <f>SUMIF(Datos!$G$10:$G$999,$A58,Datos!J$10:J$999)</f>
        <v>5</v>
      </c>
      <c r="E58" s="84">
        <f>SUMIF(Datos!$G$10:$G$999,$A58,Datos!K$10:K$999)</f>
        <v>9</v>
      </c>
      <c r="F58" s="84">
        <f>SUMIF(Datos!$G$10:$G$999,$A58,Datos!L$10:L$999)</f>
        <v>4</v>
      </c>
      <c r="G58" s="84">
        <f>SUMIF(Datos!$G$10:$G$999,$A58,Datos!M$10:M$999)</f>
        <v>0</v>
      </c>
      <c r="H58" s="84">
        <f>SUMIF(Datos!$G$10:$G$999,$A58,Datos!N$10:N$999)</f>
        <v>0</v>
      </c>
      <c r="I58" s="84">
        <f>SUMIF(Datos!$G$10:$G$999,$A58,Datos!O$10:O$999)</f>
        <v>0</v>
      </c>
      <c r="J58" s="84">
        <f>SUMIF(Datos!$G$10:$G$999,$A58,Datos!P$10:P$999)</f>
        <v>0</v>
      </c>
      <c r="K58" s="84">
        <f>SUMIF(Datos!$G$10:$G$999,$A58,Datos!Q$10:Q$999)</f>
        <v>0</v>
      </c>
      <c r="L58" s="84">
        <f>SUMIF(Datos!$G$10:$G$999,$A58,Datos!R$10:R$999)</f>
        <v>0</v>
      </c>
      <c r="M58" s="84">
        <f>SUMIF(Datos!$G$10:$G$999,$A58,Datos!S$10:S$999)</f>
        <v>0</v>
      </c>
      <c r="N58" s="84">
        <f>SUMIF(Datos!$G$10:$G$999,$A58,Datos!T$10:T$999)</f>
        <v>0</v>
      </c>
      <c r="O58" s="84">
        <f>SUMIF(Datos!$G$10:$G$999,$A58,Datos!U$10:U$999)</f>
        <v>0</v>
      </c>
      <c r="P58" s="84">
        <f>SUMIF(Datos!$G$10:$G$999,$A58,Datos!V$10:V$1000)</f>
        <v>0</v>
      </c>
      <c r="Q58" s="84">
        <f>SUMIF(Datos!$G$10:$G$999,$A58,Datos!W$10:W$1000)</f>
        <v>0</v>
      </c>
      <c r="R58" s="84">
        <f>SUMIF(Datos!$G$10:$G$999,$A58,Datos!X$10:X$1000)</f>
        <v>0</v>
      </c>
      <c r="S58" s="84">
        <f>SUMIF(Datos!$G$10:$G$999,$A58,Datos!Y$10:Y$1000)</f>
        <v>0</v>
      </c>
      <c r="T58" s="84">
        <f>SUMIF(Datos!$G$10:$G$999,$A58,Datos!Z$10:Z$1000)</f>
        <v>0</v>
      </c>
      <c r="U58" s="84">
        <f>SUMIF(Datos!$G$10:$G$999,$A58,Datos!AA$10:AA$1000)</f>
        <v>0</v>
      </c>
      <c r="V58" s="84">
        <f>SUMIF(Datos!$G$10:$G$999,$A58,Datos!AB$10:AB$1000)</f>
        <v>0</v>
      </c>
      <c r="W58" s="84">
        <f>SUMIF(Datos!$G$10:$G$999,$A58,Datos!AC$10:AC$1000)</f>
        <v>0</v>
      </c>
      <c r="X58" s="84">
        <f>SUMIF(Datos!$G$10:$G$999,$A58,Datos!AD$10:AD$1000)</f>
        <v>0</v>
      </c>
      <c r="Y58" s="84">
        <f>SUMIF(Datos!$G$10:$G$999,$A58,Datos!AE$10:AE$1000)</f>
        <v>0</v>
      </c>
    </row>
    <row r="59" ht="12.75" customHeight="1">
      <c r="A59" s="83" t="str">
        <f>Config!C15</f>
        <v>Luis</v>
      </c>
      <c r="B59" s="84">
        <f>SUMIF(Datos!$G$10:$G$999,$A59,Datos!H$10:H$999)</f>
        <v>5</v>
      </c>
      <c r="C59" s="84">
        <f>SUMIF(Datos!$G$10:$G$999,$A59,Datos!I$10:I$999)</f>
        <v>5</v>
      </c>
      <c r="D59" s="84">
        <f>SUMIF(Datos!$G$10:$G$999,$A59,Datos!J$10:J$999)</f>
        <v>3</v>
      </c>
      <c r="E59" s="84">
        <f>SUMIF(Datos!$G$10:$G$999,$A59,Datos!K$10:K$999)</f>
        <v>5</v>
      </c>
      <c r="F59" s="84">
        <f>SUMIF(Datos!$G$10:$G$999,$A59,Datos!L$10:L$999)</f>
        <v>7</v>
      </c>
      <c r="G59" s="84">
        <f>SUMIF(Datos!$G$10:$G$999,$A59,Datos!M$10:M$999)</f>
        <v>2</v>
      </c>
      <c r="H59" s="84">
        <f>SUMIF(Datos!$G$10:$G$999,$A59,Datos!N$10:N$999)</f>
        <v>0</v>
      </c>
      <c r="I59" s="84">
        <f>SUMIF(Datos!$G$10:$G$999,$A59,Datos!O$10:O$999)</f>
        <v>0</v>
      </c>
      <c r="J59" s="84">
        <f>SUMIF(Datos!$G$10:$G$999,$A59,Datos!P$10:P$999)</f>
        <v>0</v>
      </c>
      <c r="K59" s="84">
        <f>SUMIF(Datos!$G$10:$G$999,$A59,Datos!Q$10:Q$999)</f>
        <v>0</v>
      </c>
      <c r="L59" s="84">
        <f>SUMIF(Datos!$G$10:$G$999,$A59,Datos!R$10:R$999)</f>
        <v>0</v>
      </c>
      <c r="M59" s="84">
        <f>SUMIF(Datos!$G$10:$G$999,$A59,Datos!S$10:S$999)</f>
        <v>0</v>
      </c>
      <c r="N59" s="84">
        <f>SUMIF(Datos!$G$10:$G$999,$A59,Datos!T$10:T$999)</f>
        <v>0</v>
      </c>
      <c r="O59" s="84">
        <f>SUMIF(Datos!$G$10:$G$999,$A59,Datos!U$10:U$999)</f>
        <v>0</v>
      </c>
      <c r="P59" s="84">
        <f>SUMIF(Datos!$G$10:$G$999,$A59,Datos!V$10:V$1000)</f>
        <v>0</v>
      </c>
      <c r="Q59" s="84">
        <f>SUMIF(Datos!$G$10:$G$999,$A59,Datos!W$10:W$1000)</f>
        <v>0</v>
      </c>
      <c r="R59" s="84">
        <f>SUMIF(Datos!$G$10:$G$999,$A59,Datos!X$10:X$1000)</f>
        <v>0</v>
      </c>
      <c r="S59" s="84">
        <f>SUMIF(Datos!$G$10:$G$999,$A59,Datos!Y$10:Y$1000)</f>
        <v>0</v>
      </c>
      <c r="T59" s="84">
        <f>SUMIF(Datos!$G$10:$G$999,$A59,Datos!Z$10:Z$1000)</f>
        <v>0</v>
      </c>
      <c r="U59" s="84">
        <f>SUMIF(Datos!$G$10:$G$999,$A59,Datos!AA$10:AA$1000)</f>
        <v>0</v>
      </c>
      <c r="V59" s="84">
        <f>SUMIF(Datos!$G$10:$G$999,$A59,Datos!AB$10:AB$1000)</f>
        <v>0</v>
      </c>
      <c r="W59" s="84">
        <f>SUMIF(Datos!$G$10:$G$999,$A59,Datos!AC$10:AC$1000)</f>
        <v>0</v>
      </c>
      <c r="X59" s="84">
        <f>SUMIF(Datos!$G$10:$G$999,$A59,Datos!AD$10:AD$1000)</f>
        <v>0</v>
      </c>
      <c r="Y59" s="84">
        <f>SUMIF(Datos!$G$10:$G$999,$A59,Datos!AE$10:AE$1000)</f>
        <v>0</v>
      </c>
    </row>
    <row r="60" ht="12.75" customHeight="1">
      <c r="A60" s="83" t="str">
        <f>Config!C16</f>
        <v>Christopher</v>
      </c>
      <c r="B60" s="84">
        <f>SUMIF(Datos!$G$10:$G$999,$A60,Datos!H$10:H$999)</f>
        <v>0</v>
      </c>
      <c r="C60" s="84">
        <f>SUMIF(Datos!$G$10:$G$999,$A60,Datos!I$10:I$999)</f>
        <v>3</v>
      </c>
      <c r="D60" s="84">
        <f>SUMIF(Datos!$G$10:$G$999,$A60,Datos!J$10:J$999)</f>
        <v>3</v>
      </c>
      <c r="E60" s="84">
        <f>SUMIF(Datos!$G$10:$G$999,$A60,Datos!K$10:K$999)</f>
        <v>5</v>
      </c>
      <c r="F60" s="84">
        <f>SUMIF(Datos!$G$10:$G$999,$A60,Datos!L$10:L$999)</f>
        <v>5</v>
      </c>
      <c r="G60" s="84">
        <f>SUMIF(Datos!$G$10:$G$999,$A60,Datos!M$10:M$999)</f>
        <v>3</v>
      </c>
      <c r="H60" s="84">
        <f>SUMIF(Datos!$G$10:$G$999,$A60,Datos!N$10:N$999)</f>
        <v>0</v>
      </c>
      <c r="I60" s="84">
        <f>SUMIF(Datos!$G$10:$G$999,$A60,Datos!O$10:O$999)</f>
        <v>0</v>
      </c>
      <c r="J60" s="84">
        <f>SUMIF(Datos!$G$10:$G$999,$A60,Datos!P$10:P$999)</f>
        <v>0</v>
      </c>
      <c r="K60" s="84">
        <f>SUMIF(Datos!$G$10:$G$999,$A60,Datos!Q$10:Q$999)</f>
        <v>0</v>
      </c>
      <c r="L60" s="84">
        <f>SUMIF(Datos!$G$10:$G$999,$A60,Datos!R$10:R$999)</f>
        <v>0</v>
      </c>
      <c r="M60" s="84">
        <f>SUMIF(Datos!$G$10:$G$999,$A60,Datos!S$10:S$999)</f>
        <v>0</v>
      </c>
      <c r="N60" s="84">
        <f>SUMIF(Datos!$G$10:$G$999,$A60,Datos!T$10:T$999)</f>
        <v>0</v>
      </c>
      <c r="O60" s="84">
        <f>SUMIF(Datos!$G$10:$G$999,$A60,Datos!U$10:U$999)</f>
        <v>0</v>
      </c>
      <c r="P60" s="84">
        <f>SUMIF(Datos!$G$10:$G$999,$A60,Datos!V$10:V$1000)</f>
        <v>0</v>
      </c>
      <c r="Q60" s="84">
        <f>SUMIF(Datos!$G$10:$G$999,$A60,Datos!W$10:W$1000)</f>
        <v>0</v>
      </c>
      <c r="R60" s="84">
        <f>SUMIF(Datos!$G$10:$G$999,$A60,Datos!X$10:X$1000)</f>
        <v>0</v>
      </c>
      <c r="S60" s="84">
        <f>SUMIF(Datos!$G$10:$G$999,$A60,Datos!Y$10:Y$1000)</f>
        <v>0</v>
      </c>
      <c r="T60" s="84">
        <f>SUMIF(Datos!$G$10:$G$999,$A60,Datos!Z$10:Z$1000)</f>
        <v>0</v>
      </c>
      <c r="U60" s="84">
        <f>SUMIF(Datos!$G$10:$G$999,$A60,Datos!AA$10:AA$1000)</f>
        <v>0</v>
      </c>
      <c r="V60" s="84">
        <f>SUMIF(Datos!$G$10:$G$999,$A60,Datos!AB$10:AB$1000)</f>
        <v>0</v>
      </c>
      <c r="W60" s="84">
        <f>SUMIF(Datos!$G$10:$G$999,$A60,Datos!AC$10:AC$1000)</f>
        <v>0</v>
      </c>
      <c r="X60" s="84">
        <f>SUMIF(Datos!$G$10:$G$999,$A60,Datos!AD$10:AD$1000)</f>
        <v>0</v>
      </c>
      <c r="Y60" s="84">
        <f>SUMIF(Datos!$G$10:$G$999,$A60,Datos!AE$10:AE$1000)</f>
        <v>0</v>
      </c>
    </row>
    <row r="61" ht="12.75" customHeight="1">
      <c r="A61" s="83" t="str">
        <f>Config!C17</f>
        <v/>
      </c>
      <c r="B61" s="84">
        <f>SUMIF(Datos!$G$10:$G$999,$A61,Datos!H$10:H$999)</f>
        <v>0</v>
      </c>
      <c r="C61" s="84">
        <f>SUMIF(Datos!$G$10:$G$999,$A61,Datos!I$10:I$999)</f>
        <v>0</v>
      </c>
      <c r="D61" s="84">
        <f>SUMIF(Datos!$G$10:$G$999,$A61,Datos!J$10:J$999)</f>
        <v>0</v>
      </c>
      <c r="E61" s="84">
        <f>SUMIF(Datos!$G$10:$G$999,$A61,Datos!K$10:K$999)</f>
        <v>0</v>
      </c>
      <c r="F61" s="84">
        <f>SUMIF(Datos!$G$10:$G$999,$A61,Datos!L$10:L$999)</f>
        <v>0</v>
      </c>
      <c r="G61" s="84">
        <f>SUMIF(Datos!$G$10:$G$999,$A61,Datos!M$10:M$999)</f>
        <v>0</v>
      </c>
      <c r="H61" s="84">
        <f>SUMIF(Datos!$G$10:$G$999,$A61,Datos!N$10:N$999)</f>
        <v>0</v>
      </c>
      <c r="I61" s="84">
        <f>SUMIF(Datos!$G$10:$G$999,$A61,Datos!O$10:O$999)</f>
        <v>0</v>
      </c>
      <c r="J61" s="84">
        <f>SUMIF(Datos!$G$10:$G$999,$A61,Datos!P$10:P$999)</f>
        <v>0</v>
      </c>
      <c r="K61" s="84">
        <f>SUMIF(Datos!$G$10:$G$999,$A61,Datos!Q$10:Q$999)</f>
        <v>0</v>
      </c>
      <c r="L61" s="84">
        <f>SUMIF(Datos!$G$10:$G$999,$A61,Datos!R$10:R$999)</f>
        <v>0</v>
      </c>
      <c r="M61" s="84">
        <f>SUMIF(Datos!$G$10:$G$999,$A61,Datos!S$10:S$999)</f>
        <v>0</v>
      </c>
      <c r="N61" s="84">
        <f>SUMIF(Datos!$G$10:$G$999,$A61,Datos!T$10:T$999)</f>
        <v>0</v>
      </c>
      <c r="O61" s="84">
        <f>SUMIF(Datos!$G$10:$G$999,$A61,Datos!U$10:U$999)</f>
        <v>0</v>
      </c>
      <c r="P61" s="84">
        <f>SUMIF(Datos!$G$10:$G$999,$A61,Datos!V$10:V$1000)</f>
        <v>0</v>
      </c>
      <c r="Q61" s="84">
        <f>SUMIF(Datos!$G$10:$G$999,$A61,Datos!W$10:W$1000)</f>
        <v>0</v>
      </c>
      <c r="R61" s="84">
        <f>SUMIF(Datos!$G$10:$G$999,$A61,Datos!X$10:X$1000)</f>
        <v>0</v>
      </c>
      <c r="S61" s="84">
        <f>SUMIF(Datos!$G$10:$G$999,$A61,Datos!Y$10:Y$1000)</f>
        <v>0</v>
      </c>
      <c r="T61" s="84">
        <f>SUMIF(Datos!$G$10:$G$999,$A61,Datos!Z$10:Z$1000)</f>
        <v>0</v>
      </c>
      <c r="U61" s="84">
        <f>SUMIF(Datos!$G$10:$G$999,$A61,Datos!AA$10:AA$1000)</f>
        <v>0</v>
      </c>
      <c r="V61" s="84">
        <f>SUMIF(Datos!$G$10:$G$999,$A61,Datos!AB$10:AB$1000)</f>
        <v>0</v>
      </c>
      <c r="W61" s="84">
        <f>SUMIF(Datos!$G$10:$G$999,$A61,Datos!AC$10:AC$1000)</f>
        <v>0</v>
      </c>
      <c r="X61" s="84">
        <f>SUMIF(Datos!$G$10:$G$999,$A61,Datos!AD$10:AD$1000)</f>
        <v>0</v>
      </c>
      <c r="Y61" s="84">
        <f>SUMIF(Datos!$G$10:$G$999,$A61,Datos!AE$10:AE$1000)</f>
        <v>0</v>
      </c>
    </row>
    <row r="62" ht="12.75" customHeight="1">
      <c r="A62" s="83" t="str">
        <f>Config!C18</f>
        <v/>
      </c>
      <c r="B62" s="84">
        <f>SUMIF(Datos!$G$10:$G$999,$A62,Datos!H$10:H$999)</f>
        <v>0</v>
      </c>
      <c r="C62" s="84">
        <f>SUMIF(Datos!$G$10:$G$999,$A62,Datos!I$10:I$999)</f>
        <v>0</v>
      </c>
      <c r="D62" s="84">
        <f>SUMIF(Datos!$G$10:$G$999,$A62,Datos!J$10:J$999)</f>
        <v>0</v>
      </c>
      <c r="E62" s="84">
        <f>SUMIF(Datos!$G$10:$G$999,$A62,Datos!K$10:K$999)</f>
        <v>0</v>
      </c>
      <c r="F62" s="84">
        <f>SUMIF(Datos!$G$10:$G$999,$A62,Datos!L$10:L$999)</f>
        <v>0</v>
      </c>
      <c r="G62" s="84">
        <f>SUMIF(Datos!$G$10:$G$999,$A62,Datos!M$10:M$999)</f>
        <v>0</v>
      </c>
      <c r="H62" s="84">
        <f>SUMIF(Datos!$G$10:$G$999,$A62,Datos!N$10:N$999)</f>
        <v>0</v>
      </c>
      <c r="I62" s="84">
        <f>SUMIF(Datos!$G$10:$G$999,$A62,Datos!O$10:O$999)</f>
        <v>0</v>
      </c>
      <c r="J62" s="84">
        <f>SUMIF(Datos!$G$10:$G$999,$A62,Datos!P$10:P$999)</f>
        <v>0</v>
      </c>
      <c r="K62" s="84">
        <f>SUMIF(Datos!$G$10:$G$999,$A62,Datos!Q$10:Q$999)</f>
        <v>0</v>
      </c>
      <c r="L62" s="84">
        <f>SUMIF(Datos!$G$10:$G$999,$A62,Datos!R$10:R$999)</f>
        <v>0</v>
      </c>
      <c r="M62" s="84">
        <f>SUMIF(Datos!$G$10:$G$999,$A62,Datos!S$10:S$999)</f>
        <v>0</v>
      </c>
      <c r="N62" s="84">
        <f>SUMIF(Datos!$G$10:$G$999,$A62,Datos!T$10:T$999)</f>
        <v>0</v>
      </c>
      <c r="O62" s="84">
        <f>SUMIF(Datos!$G$10:$G$999,$A62,Datos!U$10:U$999)</f>
        <v>0</v>
      </c>
      <c r="P62" s="84">
        <f>SUMIF(Datos!$G$10:$G$999,$A62,Datos!V$10:V$1000)</f>
        <v>0</v>
      </c>
      <c r="Q62" s="84">
        <f>SUMIF(Datos!$G$10:$G$999,$A62,Datos!W$10:W$1000)</f>
        <v>0</v>
      </c>
      <c r="R62" s="84">
        <f>SUMIF(Datos!$G$10:$G$999,$A62,Datos!X$10:X$1000)</f>
        <v>0</v>
      </c>
      <c r="S62" s="84">
        <f>SUMIF(Datos!$G$10:$G$999,$A62,Datos!Y$10:Y$1000)</f>
        <v>0</v>
      </c>
      <c r="T62" s="84">
        <f>SUMIF(Datos!$G$10:$G$999,$A62,Datos!Z$10:Z$1000)</f>
        <v>0</v>
      </c>
      <c r="U62" s="84">
        <f>SUMIF(Datos!$G$10:$G$999,$A62,Datos!AA$10:AA$1000)</f>
        <v>0</v>
      </c>
      <c r="V62" s="84">
        <f>SUMIF(Datos!$G$10:$G$999,$A62,Datos!AB$10:AB$1000)</f>
        <v>0</v>
      </c>
      <c r="W62" s="84">
        <f>SUMIF(Datos!$G$10:$G$999,$A62,Datos!AC$10:AC$1000)</f>
        <v>0</v>
      </c>
      <c r="X62" s="84">
        <f>SUMIF(Datos!$G$10:$G$999,$A62,Datos!AD$10:AD$1000)</f>
        <v>0</v>
      </c>
      <c r="Y62" s="84">
        <f>SUMIF(Datos!$G$10:$G$999,$A62,Datos!AE$10:AE$1000)</f>
        <v>0</v>
      </c>
    </row>
    <row r="63" ht="12.75" customHeight="1">
      <c r="A63" s="83" t="str">
        <f>Config!C19</f>
        <v/>
      </c>
      <c r="B63" s="84">
        <f>SUMIF(Datos!$G$10:$G$999,$A63,Datos!H$10:H$999)</f>
        <v>0</v>
      </c>
      <c r="C63" s="84">
        <f>SUMIF(Datos!$G$10:$G$999,$A63,Datos!I$10:I$999)</f>
        <v>0</v>
      </c>
      <c r="D63" s="84">
        <f>SUMIF(Datos!$G$10:$G$999,$A63,Datos!J$10:J$999)</f>
        <v>0</v>
      </c>
      <c r="E63" s="84">
        <f>SUMIF(Datos!$G$10:$G$999,$A63,Datos!K$10:K$999)</f>
        <v>0</v>
      </c>
      <c r="F63" s="84">
        <f>SUMIF(Datos!$G$10:$G$999,$A63,Datos!L$10:L$999)</f>
        <v>0</v>
      </c>
      <c r="G63" s="84">
        <f>SUMIF(Datos!$G$10:$G$999,$A63,Datos!M$10:M$999)</f>
        <v>0</v>
      </c>
      <c r="H63" s="84">
        <f>SUMIF(Datos!$G$10:$G$999,$A63,Datos!N$10:N$999)</f>
        <v>0</v>
      </c>
      <c r="I63" s="84">
        <f>SUMIF(Datos!$G$10:$G$999,$A63,Datos!O$10:O$999)</f>
        <v>0</v>
      </c>
      <c r="J63" s="84">
        <f>SUMIF(Datos!$G$10:$G$999,$A63,Datos!P$10:P$999)</f>
        <v>0</v>
      </c>
      <c r="K63" s="84">
        <f>SUMIF(Datos!$G$10:$G$999,$A63,Datos!Q$10:Q$999)</f>
        <v>0</v>
      </c>
      <c r="L63" s="84">
        <f>SUMIF(Datos!$G$10:$G$999,$A63,Datos!R$10:R$999)</f>
        <v>0</v>
      </c>
      <c r="M63" s="84">
        <f>SUMIF(Datos!$G$10:$G$999,$A63,Datos!S$10:S$999)</f>
        <v>0</v>
      </c>
      <c r="N63" s="84">
        <f>SUMIF(Datos!$G$10:$G$999,$A63,Datos!T$10:T$999)</f>
        <v>0</v>
      </c>
      <c r="O63" s="84">
        <f>SUMIF(Datos!$G$10:$G$999,$A63,Datos!U$10:U$999)</f>
        <v>0</v>
      </c>
      <c r="P63" s="84">
        <f>SUMIF(Datos!$G$10:$G$999,$A63,Datos!V$10:V$1000)</f>
        <v>0</v>
      </c>
      <c r="Q63" s="84">
        <f>SUMIF(Datos!$G$10:$G$999,$A63,Datos!W$10:W$1000)</f>
        <v>0</v>
      </c>
      <c r="R63" s="84">
        <f>SUMIF(Datos!$G$10:$G$999,$A63,Datos!X$10:X$1000)</f>
        <v>0</v>
      </c>
      <c r="S63" s="84">
        <f>SUMIF(Datos!$G$10:$G$999,$A63,Datos!Y$10:Y$1000)</f>
        <v>0</v>
      </c>
      <c r="T63" s="84">
        <f>SUMIF(Datos!$G$10:$G$999,$A63,Datos!Z$10:Z$1000)</f>
        <v>0</v>
      </c>
      <c r="U63" s="84">
        <f>SUMIF(Datos!$G$10:$G$999,$A63,Datos!AA$10:AA$1000)</f>
        <v>0</v>
      </c>
      <c r="V63" s="84">
        <f>SUMIF(Datos!$G$10:$G$999,$A63,Datos!AB$10:AB$1000)</f>
        <v>0</v>
      </c>
      <c r="W63" s="84">
        <f>SUMIF(Datos!$G$10:$G$999,$A63,Datos!AC$10:AC$1000)</f>
        <v>0</v>
      </c>
      <c r="X63" s="84">
        <f>SUMIF(Datos!$G$10:$G$999,$A63,Datos!AD$10:AD$1000)</f>
        <v>0</v>
      </c>
      <c r="Y63" s="84">
        <f>SUMIF(Datos!$G$10:$G$999,$A63,Datos!AE$10:AE$1000)</f>
        <v>0</v>
      </c>
    </row>
    <row r="64" ht="12.75" customHeight="1">
      <c r="A64" s="83" t="str">
        <f>Config!C20</f>
        <v/>
      </c>
      <c r="B64" s="84">
        <f>SUMIF(Datos!$G$10:$G$999,$A64,Datos!H$10:H$999)</f>
        <v>0</v>
      </c>
      <c r="C64" s="84">
        <f>SUMIF(Datos!$G$10:$G$999,$A64,Datos!I$10:I$999)</f>
        <v>0</v>
      </c>
      <c r="D64" s="84">
        <f>SUMIF(Datos!$G$10:$G$999,$A64,Datos!J$10:J$999)</f>
        <v>0</v>
      </c>
      <c r="E64" s="84">
        <f>SUMIF(Datos!$G$10:$G$999,$A64,Datos!K$10:K$999)</f>
        <v>0</v>
      </c>
      <c r="F64" s="84">
        <f>SUMIF(Datos!$G$10:$G$999,$A64,Datos!L$10:L$999)</f>
        <v>0</v>
      </c>
      <c r="G64" s="84">
        <f>SUMIF(Datos!$G$10:$G$999,$A64,Datos!M$10:M$999)</f>
        <v>0</v>
      </c>
      <c r="H64" s="84">
        <f>SUMIF(Datos!$G$10:$G$999,$A64,Datos!N$10:N$999)</f>
        <v>0</v>
      </c>
      <c r="I64" s="84">
        <f>SUMIF(Datos!$G$10:$G$999,$A64,Datos!O$10:O$999)</f>
        <v>0</v>
      </c>
      <c r="J64" s="84">
        <f>SUMIF(Datos!$G$10:$G$999,$A64,Datos!P$10:P$999)</f>
        <v>0</v>
      </c>
      <c r="K64" s="84">
        <f>SUMIF(Datos!$G$10:$G$999,$A64,Datos!Q$10:Q$999)</f>
        <v>0</v>
      </c>
      <c r="L64" s="84">
        <f>SUMIF(Datos!$G$10:$G$999,$A64,Datos!R$10:R$999)</f>
        <v>0</v>
      </c>
      <c r="M64" s="84">
        <f>SUMIF(Datos!$G$10:$G$999,$A64,Datos!S$10:S$999)</f>
        <v>0</v>
      </c>
      <c r="N64" s="84">
        <f>SUMIF(Datos!$G$10:$G$999,$A64,Datos!T$10:T$999)</f>
        <v>0</v>
      </c>
      <c r="O64" s="84">
        <f>SUMIF(Datos!$G$10:$G$999,$A64,Datos!U$10:U$999)</f>
        <v>0</v>
      </c>
      <c r="P64" s="84">
        <f>SUMIF(Datos!$G$10:$G$999,$A64,Datos!V$10:V$1000)</f>
        <v>0</v>
      </c>
      <c r="Q64" s="84">
        <f>SUMIF(Datos!$G$10:$G$999,$A64,Datos!W$10:W$1000)</f>
        <v>0</v>
      </c>
      <c r="R64" s="84">
        <f>SUMIF(Datos!$G$10:$G$999,$A64,Datos!X$10:X$1000)</f>
        <v>0</v>
      </c>
      <c r="S64" s="84">
        <f>SUMIF(Datos!$G$10:$G$999,$A64,Datos!Y$10:Y$1000)</f>
        <v>0</v>
      </c>
      <c r="T64" s="84">
        <f>SUMIF(Datos!$G$10:$G$999,$A64,Datos!Z$10:Z$1000)</f>
        <v>0</v>
      </c>
      <c r="U64" s="84">
        <f>SUMIF(Datos!$G$10:$G$999,$A64,Datos!AA$10:AA$1000)</f>
        <v>0</v>
      </c>
      <c r="V64" s="84">
        <f>SUMIF(Datos!$G$10:$G$999,$A64,Datos!AB$10:AB$1000)</f>
        <v>0</v>
      </c>
      <c r="W64" s="84">
        <f>SUMIF(Datos!$G$10:$G$999,$A64,Datos!AC$10:AC$1000)</f>
        <v>0</v>
      </c>
      <c r="X64" s="84">
        <f>SUMIF(Datos!$G$10:$G$999,$A64,Datos!AD$10:AD$1000)</f>
        <v>0</v>
      </c>
      <c r="Y64" s="84">
        <f>SUMIF(Datos!$G$10:$G$999,$A64,Datos!AE$10:AE$1000)</f>
        <v>0</v>
      </c>
    </row>
    <row r="65" ht="12.75" customHeight="1">
      <c r="A65" s="83" t="str">
        <f>Config!C21</f>
        <v/>
      </c>
      <c r="B65" s="84">
        <f>SUMIF(Datos!$G$10:$G$999,$A65,Datos!H$10:H$999)</f>
        <v>0</v>
      </c>
      <c r="C65" s="84">
        <f>SUMIF(Datos!$G$10:$G$999,$A65,Datos!I$10:I$999)</f>
        <v>0</v>
      </c>
      <c r="D65" s="84">
        <f>SUMIF(Datos!$G$10:$G$999,$A65,Datos!J$10:J$999)</f>
        <v>0</v>
      </c>
      <c r="E65" s="84">
        <f>SUMIF(Datos!$G$10:$G$999,$A65,Datos!K$10:K$999)</f>
        <v>0</v>
      </c>
      <c r="F65" s="84">
        <f>SUMIF(Datos!$G$10:$G$999,$A65,Datos!L$10:L$999)</f>
        <v>0</v>
      </c>
      <c r="G65" s="84">
        <f>SUMIF(Datos!$G$10:$G$999,$A65,Datos!M$10:M$999)</f>
        <v>0</v>
      </c>
      <c r="H65" s="84">
        <f>SUMIF(Datos!$G$10:$G$999,$A65,Datos!N$10:N$999)</f>
        <v>0</v>
      </c>
      <c r="I65" s="84">
        <f>SUMIF(Datos!$G$10:$G$999,$A65,Datos!O$10:O$999)</f>
        <v>0</v>
      </c>
      <c r="J65" s="84">
        <f>SUMIF(Datos!$G$10:$G$999,$A65,Datos!P$10:P$999)</f>
        <v>0</v>
      </c>
      <c r="K65" s="84">
        <f>SUMIF(Datos!$G$10:$G$999,$A65,Datos!Q$10:Q$999)</f>
        <v>0</v>
      </c>
      <c r="L65" s="84">
        <f>SUMIF(Datos!$G$10:$G$999,$A65,Datos!R$10:R$999)</f>
        <v>0</v>
      </c>
      <c r="M65" s="84">
        <f>SUMIF(Datos!$G$10:$G$999,$A65,Datos!S$10:S$999)</f>
        <v>0</v>
      </c>
      <c r="N65" s="84">
        <f>SUMIF(Datos!$G$10:$G$999,$A65,Datos!T$10:T$999)</f>
        <v>0</v>
      </c>
      <c r="O65" s="84">
        <f>SUMIF(Datos!$G$10:$G$999,$A65,Datos!U$10:U$999)</f>
        <v>0</v>
      </c>
      <c r="P65" s="84">
        <f>SUMIF(Datos!$G$10:$G$999,$A65,Datos!V$10:V$1000)</f>
        <v>0</v>
      </c>
      <c r="Q65" s="84">
        <f>SUMIF(Datos!$G$10:$G$999,$A65,Datos!W$10:W$1000)</f>
        <v>0</v>
      </c>
      <c r="R65" s="84">
        <f>SUMIF(Datos!$G$10:$G$999,$A65,Datos!X$10:X$1000)</f>
        <v>0</v>
      </c>
      <c r="S65" s="84">
        <f>SUMIF(Datos!$G$10:$G$999,$A65,Datos!Y$10:Y$1000)</f>
        <v>0</v>
      </c>
      <c r="T65" s="84">
        <f>SUMIF(Datos!$G$10:$G$999,$A65,Datos!Z$10:Z$1000)</f>
        <v>0</v>
      </c>
      <c r="U65" s="84">
        <f>SUMIF(Datos!$G$10:$G$999,$A65,Datos!AA$10:AA$1000)</f>
        <v>0</v>
      </c>
      <c r="V65" s="84">
        <f>SUMIF(Datos!$G$10:$G$999,$A65,Datos!AB$10:AB$1000)</f>
        <v>0</v>
      </c>
      <c r="W65" s="84">
        <f>SUMIF(Datos!$G$10:$G$999,$A65,Datos!AC$10:AC$1000)</f>
        <v>0</v>
      </c>
      <c r="X65" s="84">
        <f>SUMIF(Datos!$G$10:$G$999,$A65,Datos!AD$10:AD$1000)</f>
        <v>0</v>
      </c>
      <c r="Y65" s="84">
        <f>SUMIF(Datos!$G$10:$G$999,$A65,Datos!AE$10:AE$1000)</f>
        <v>0</v>
      </c>
    </row>
    <row r="66" ht="12.75" customHeight="1">
      <c r="A66" s="83" t="str">
        <f>Config!C22</f>
        <v/>
      </c>
      <c r="B66" s="84">
        <f>SUMIF(Datos!$G$10:$G$999,$A66,Datos!H$10:H$999)</f>
        <v>0</v>
      </c>
      <c r="C66" s="84">
        <f>SUMIF(Datos!$G$10:$G$999,$A66,Datos!I$10:I$999)</f>
        <v>0</v>
      </c>
      <c r="D66" s="84">
        <f>SUMIF(Datos!$G$10:$G$999,$A66,Datos!J$10:J$999)</f>
        <v>0</v>
      </c>
      <c r="E66" s="84">
        <f>SUMIF(Datos!$G$10:$G$999,$A66,Datos!K$10:K$999)</f>
        <v>0</v>
      </c>
      <c r="F66" s="84">
        <f>SUMIF(Datos!$G$10:$G$999,$A66,Datos!L$10:L$999)</f>
        <v>0</v>
      </c>
      <c r="G66" s="84">
        <f>SUMIF(Datos!$G$10:$G$999,$A66,Datos!M$10:M$999)</f>
        <v>0</v>
      </c>
      <c r="H66" s="84">
        <f>SUMIF(Datos!$G$10:$G$999,$A66,Datos!N$10:N$999)</f>
        <v>0</v>
      </c>
      <c r="I66" s="84">
        <f>SUMIF(Datos!$G$10:$G$999,$A66,Datos!O$10:O$999)</f>
        <v>0</v>
      </c>
      <c r="J66" s="84">
        <f>SUMIF(Datos!$G$10:$G$999,$A66,Datos!P$10:P$999)</f>
        <v>0</v>
      </c>
      <c r="K66" s="84">
        <f>SUMIF(Datos!$G$10:$G$999,$A66,Datos!Q$10:Q$999)</f>
        <v>0</v>
      </c>
      <c r="L66" s="84">
        <f>SUMIF(Datos!$G$10:$G$999,$A66,Datos!R$10:R$999)</f>
        <v>0</v>
      </c>
      <c r="M66" s="84">
        <f>SUMIF(Datos!$G$10:$G$999,$A66,Datos!S$10:S$999)</f>
        <v>0</v>
      </c>
      <c r="N66" s="84">
        <f>SUMIF(Datos!$G$10:$G$999,$A66,Datos!T$10:T$999)</f>
        <v>0</v>
      </c>
      <c r="O66" s="84">
        <f>SUMIF(Datos!$G$10:$G$999,$A66,Datos!U$10:U$999)</f>
        <v>0</v>
      </c>
      <c r="P66" s="84">
        <f>SUMIF(Datos!$G$10:$G$999,$A66,Datos!V$10:V$1000)</f>
        <v>0</v>
      </c>
      <c r="Q66" s="84">
        <f>SUMIF(Datos!$G$10:$G$999,$A66,Datos!W$10:W$1000)</f>
        <v>0</v>
      </c>
      <c r="R66" s="84">
        <f>SUMIF(Datos!$G$10:$G$999,$A66,Datos!X$10:X$1000)</f>
        <v>0</v>
      </c>
      <c r="S66" s="84">
        <f>SUMIF(Datos!$G$10:$G$999,$A66,Datos!Y$10:Y$1000)</f>
        <v>0</v>
      </c>
      <c r="T66" s="84">
        <f>SUMIF(Datos!$G$10:$G$999,$A66,Datos!Z$10:Z$1000)</f>
        <v>0</v>
      </c>
      <c r="U66" s="84">
        <f>SUMIF(Datos!$G$10:$G$999,$A66,Datos!AA$10:AA$1000)</f>
        <v>0</v>
      </c>
      <c r="V66" s="84">
        <f>SUMIF(Datos!$G$10:$G$999,$A66,Datos!AB$10:AB$1000)</f>
        <v>0</v>
      </c>
      <c r="W66" s="84">
        <f>SUMIF(Datos!$G$10:$G$999,$A66,Datos!AC$10:AC$1000)</f>
        <v>0</v>
      </c>
      <c r="X66" s="84">
        <f>SUMIF(Datos!$G$10:$G$999,$A66,Datos!AD$10:AD$1000)</f>
        <v>0</v>
      </c>
      <c r="Y66" s="84">
        <f>SUMIF(Datos!$G$10:$G$999,$A66,Datos!AE$10:AE$1000)</f>
        <v>0</v>
      </c>
    </row>
    <row r="67" ht="12.75" customHeight="1">
      <c r="A67" s="83" t="str">
        <f>Config!C23</f>
        <v/>
      </c>
      <c r="B67" s="84">
        <f>SUMIF(Datos!$G$10:$G$999,$A67,Datos!H$10:H$999)</f>
        <v>0</v>
      </c>
      <c r="C67" s="84">
        <f>SUMIF(Datos!$G$10:$G$999,$A67,Datos!I$10:I$999)</f>
        <v>0</v>
      </c>
      <c r="D67" s="84">
        <f>SUMIF(Datos!$G$10:$G$999,$A67,Datos!J$10:J$999)</f>
        <v>0</v>
      </c>
      <c r="E67" s="84">
        <f>SUMIF(Datos!$G$10:$G$999,$A67,Datos!K$10:K$999)</f>
        <v>0</v>
      </c>
      <c r="F67" s="84">
        <f>SUMIF(Datos!$G$10:$G$999,$A67,Datos!L$10:L$999)</f>
        <v>0</v>
      </c>
      <c r="G67" s="84">
        <f>SUMIF(Datos!$G$10:$G$999,$A67,Datos!M$10:M$999)</f>
        <v>0</v>
      </c>
      <c r="H67" s="84">
        <f>SUMIF(Datos!$G$10:$G$999,$A67,Datos!N$10:N$999)</f>
        <v>0</v>
      </c>
      <c r="I67" s="84">
        <f>SUMIF(Datos!$G$10:$G$999,$A67,Datos!O$10:O$999)</f>
        <v>0</v>
      </c>
      <c r="J67" s="84">
        <f>SUMIF(Datos!$G$10:$G$999,$A67,Datos!P$10:P$999)</f>
        <v>0</v>
      </c>
      <c r="K67" s="84">
        <f>SUMIF(Datos!$G$10:$G$999,$A67,Datos!Q$10:Q$999)</f>
        <v>0</v>
      </c>
      <c r="L67" s="84">
        <f>SUMIF(Datos!$G$10:$G$999,$A67,Datos!R$10:R$999)</f>
        <v>0</v>
      </c>
      <c r="M67" s="84">
        <f>SUMIF(Datos!$G$10:$G$999,$A67,Datos!S$10:S$999)</f>
        <v>0</v>
      </c>
      <c r="N67" s="84">
        <f>SUMIF(Datos!$G$10:$G$999,$A67,Datos!T$10:T$999)</f>
        <v>0</v>
      </c>
      <c r="O67" s="84">
        <f>SUMIF(Datos!$G$10:$G$999,$A67,Datos!U$10:U$999)</f>
        <v>0</v>
      </c>
      <c r="P67" s="84">
        <f>SUMIF(Datos!$G$10:$G$999,$A67,Datos!V$10:V$1000)</f>
        <v>0</v>
      </c>
      <c r="Q67" s="84">
        <f>SUMIF(Datos!$G$10:$G$999,$A67,Datos!W$10:W$1000)</f>
        <v>0</v>
      </c>
      <c r="R67" s="84">
        <f>SUMIF(Datos!$G$10:$G$999,$A67,Datos!X$10:X$1000)</f>
        <v>0</v>
      </c>
      <c r="S67" s="84">
        <f>SUMIF(Datos!$G$10:$G$999,$A67,Datos!Y$10:Y$1000)</f>
        <v>0</v>
      </c>
      <c r="T67" s="84">
        <f>SUMIF(Datos!$G$10:$G$999,$A67,Datos!Z$10:Z$1000)</f>
        <v>0</v>
      </c>
      <c r="U67" s="84">
        <f>SUMIF(Datos!$G$10:$G$999,$A67,Datos!AA$10:AA$1000)</f>
        <v>0</v>
      </c>
      <c r="V67" s="84">
        <f>SUMIF(Datos!$G$10:$G$999,$A67,Datos!AB$10:AB$1000)</f>
        <v>0</v>
      </c>
      <c r="W67" s="84">
        <f>SUMIF(Datos!$G$10:$G$999,$A67,Datos!AC$10:AC$1000)</f>
        <v>0</v>
      </c>
      <c r="X67" s="84">
        <f>SUMIF(Datos!$G$10:$G$999,$A67,Datos!AD$10:AD$1000)</f>
        <v>0</v>
      </c>
      <c r="Y67" s="84">
        <f>SUMIF(Datos!$G$10:$G$999,$A67,Datos!AE$10:AE$1000)</f>
        <v>0</v>
      </c>
    </row>
    <row r="68" ht="12.75" customHeight="1">
      <c r="A68" s="83" t="str">
        <f>Config!C24</f>
        <v/>
      </c>
      <c r="B68" s="84">
        <f>SUMIF(Datos!$G$10:$G$999,$A68,Datos!H$10:H$999)</f>
        <v>0</v>
      </c>
      <c r="C68" s="84">
        <f>SUMIF(Datos!$G$10:$G$999,$A68,Datos!I$10:I$999)</f>
        <v>0</v>
      </c>
      <c r="D68" s="84">
        <f>SUMIF(Datos!$G$10:$G$999,$A68,Datos!J$10:J$999)</f>
        <v>0</v>
      </c>
      <c r="E68" s="84">
        <f>SUMIF(Datos!$G$10:$G$999,$A68,Datos!K$10:K$999)</f>
        <v>0</v>
      </c>
      <c r="F68" s="84">
        <f>SUMIF(Datos!$G$10:$G$999,$A68,Datos!L$10:L$999)</f>
        <v>0</v>
      </c>
      <c r="G68" s="84">
        <f>SUMIF(Datos!$G$10:$G$999,$A68,Datos!M$10:M$999)</f>
        <v>0</v>
      </c>
      <c r="H68" s="84">
        <f>SUMIF(Datos!$G$10:$G$999,$A68,Datos!N$10:N$999)</f>
        <v>0</v>
      </c>
      <c r="I68" s="84">
        <f>SUMIF(Datos!$G$10:$G$999,$A68,Datos!O$10:O$999)</f>
        <v>0</v>
      </c>
      <c r="J68" s="84">
        <f>SUMIF(Datos!$G$10:$G$999,$A68,Datos!P$10:P$999)</f>
        <v>0</v>
      </c>
      <c r="K68" s="84">
        <f>SUMIF(Datos!$G$10:$G$999,$A68,Datos!Q$10:Q$999)</f>
        <v>0</v>
      </c>
      <c r="L68" s="84">
        <f>SUMIF(Datos!$G$10:$G$999,$A68,Datos!R$10:R$999)</f>
        <v>0</v>
      </c>
      <c r="M68" s="84">
        <f>SUMIF(Datos!$G$10:$G$999,$A68,Datos!S$10:S$999)</f>
        <v>0</v>
      </c>
      <c r="N68" s="84">
        <f>SUMIF(Datos!$G$10:$G$999,$A68,Datos!T$10:T$999)</f>
        <v>0</v>
      </c>
      <c r="O68" s="84">
        <f>SUMIF(Datos!$G$10:$G$999,$A68,Datos!U$10:U$999)</f>
        <v>0</v>
      </c>
      <c r="P68" s="84">
        <f>SUMIF(Datos!$G$10:$G$999,$A68,Datos!V$10:V$1000)</f>
        <v>0</v>
      </c>
      <c r="Q68" s="84">
        <f>SUMIF(Datos!$G$10:$G$999,$A68,Datos!W$10:W$1000)</f>
        <v>0</v>
      </c>
      <c r="R68" s="84">
        <f>SUMIF(Datos!$G$10:$G$999,$A68,Datos!X$10:X$1000)</f>
        <v>0</v>
      </c>
      <c r="S68" s="84">
        <f>SUMIF(Datos!$G$10:$G$999,$A68,Datos!Y$10:Y$1000)</f>
        <v>0</v>
      </c>
      <c r="T68" s="84">
        <f>SUMIF(Datos!$G$10:$G$999,$A68,Datos!Z$10:Z$1000)</f>
        <v>0</v>
      </c>
      <c r="U68" s="84">
        <f>SUMIF(Datos!$G$10:$G$999,$A68,Datos!AA$10:AA$1000)</f>
        <v>0</v>
      </c>
      <c r="V68" s="84">
        <f>SUMIF(Datos!$G$10:$G$999,$A68,Datos!AB$10:AB$1000)</f>
        <v>0</v>
      </c>
      <c r="W68" s="84">
        <f>SUMIF(Datos!$G$10:$G$999,$A68,Datos!AC$10:AC$1000)</f>
        <v>0</v>
      </c>
      <c r="X68" s="84">
        <f>SUMIF(Datos!$G$10:$G$999,$A68,Datos!AD$10:AD$1000)</f>
        <v>0</v>
      </c>
      <c r="Y68" s="84">
        <f>SUMIF(Datos!$G$10:$G$999,$A68,Datos!AE$10:AE$1000)</f>
        <v>0</v>
      </c>
    </row>
    <row r="69" ht="12.75" customHeight="1">
      <c r="A69" s="83" t="str">
        <f>Config!C25</f>
        <v/>
      </c>
      <c r="B69" s="84">
        <f>SUMIF(Datos!$G$10:$G$999,$A69,Datos!H$10:H$999)</f>
        <v>0</v>
      </c>
      <c r="C69" s="84">
        <f>SUMIF(Datos!$G$10:$G$999,$A69,Datos!I$10:I$999)</f>
        <v>0</v>
      </c>
      <c r="D69" s="84">
        <f>SUMIF(Datos!$G$10:$G$999,$A69,Datos!J$10:J$999)</f>
        <v>0</v>
      </c>
      <c r="E69" s="84">
        <f>SUMIF(Datos!$G$10:$G$999,$A69,Datos!K$10:K$999)</f>
        <v>0</v>
      </c>
      <c r="F69" s="84">
        <f>SUMIF(Datos!$G$10:$G$999,$A69,Datos!L$10:L$999)</f>
        <v>0</v>
      </c>
      <c r="G69" s="84">
        <f>SUMIF(Datos!$G$10:$G$999,$A69,Datos!M$10:M$999)</f>
        <v>0</v>
      </c>
      <c r="H69" s="84">
        <f>SUMIF(Datos!$G$10:$G$999,$A69,Datos!N$10:N$999)</f>
        <v>0</v>
      </c>
      <c r="I69" s="84">
        <f>SUMIF(Datos!$G$10:$G$999,$A69,Datos!O$10:O$999)</f>
        <v>0</v>
      </c>
      <c r="J69" s="84">
        <f>SUMIF(Datos!$G$10:$G$999,$A69,Datos!P$10:P$999)</f>
        <v>0</v>
      </c>
      <c r="K69" s="84">
        <f>SUMIF(Datos!$G$10:$G$999,$A69,Datos!Q$10:Q$999)</f>
        <v>0</v>
      </c>
      <c r="L69" s="84">
        <f>SUMIF(Datos!$G$10:$G$999,$A69,Datos!R$10:R$999)</f>
        <v>0</v>
      </c>
      <c r="M69" s="84">
        <f>SUMIF(Datos!$G$10:$G$999,$A69,Datos!S$10:S$999)</f>
        <v>0</v>
      </c>
      <c r="N69" s="84">
        <f>SUMIF(Datos!$G$10:$G$999,$A69,Datos!T$10:T$999)</f>
        <v>0</v>
      </c>
      <c r="O69" s="84">
        <f>SUMIF(Datos!$G$10:$G$999,$A69,Datos!U$10:U$999)</f>
        <v>0</v>
      </c>
      <c r="P69" s="84">
        <f>SUMIF(Datos!$G$10:$G$999,$A69,Datos!V$10:V$1000)</f>
        <v>0</v>
      </c>
      <c r="Q69" s="84">
        <f>SUMIF(Datos!$G$10:$G$999,$A69,Datos!W$10:W$1000)</f>
        <v>0</v>
      </c>
      <c r="R69" s="84">
        <f>SUMIF(Datos!$G$10:$G$999,$A69,Datos!X$10:X$1000)</f>
        <v>0</v>
      </c>
      <c r="S69" s="84">
        <f>SUMIF(Datos!$G$10:$G$999,$A69,Datos!Y$10:Y$1000)</f>
        <v>0</v>
      </c>
      <c r="T69" s="84">
        <f>SUMIF(Datos!$G$10:$G$999,$A69,Datos!Z$10:Z$1000)</f>
        <v>0</v>
      </c>
      <c r="U69" s="84">
        <f>SUMIF(Datos!$G$10:$G$999,$A69,Datos!AA$10:AA$1000)</f>
        <v>0</v>
      </c>
      <c r="V69" s="84">
        <f>SUMIF(Datos!$G$10:$G$999,$A69,Datos!AB$10:AB$1000)</f>
        <v>0</v>
      </c>
      <c r="W69" s="84">
        <f>SUMIF(Datos!$G$10:$G$999,$A69,Datos!AC$10:AC$1000)</f>
        <v>0</v>
      </c>
      <c r="X69" s="84">
        <f>SUMIF(Datos!$G$10:$G$999,$A69,Datos!AD$10:AD$1000)</f>
        <v>0</v>
      </c>
      <c r="Y69" s="84">
        <f>SUMIF(Datos!$G$10:$G$999,$A69,Datos!AE$10:AE$1000)</f>
        <v>0</v>
      </c>
    </row>
    <row r="70" ht="12.7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2.75" customHeight="1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2.75" customHeight="1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2.75" customHeight="1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2.75" customHeight="1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2.75" customHeight="1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2.7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2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2.75" customHeight="1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2.7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2.75" customHeight="1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2.75" customHeight="1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2.75" customHeight="1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2.75" customHeight="1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2.75" customHeight="1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2.75" customHeight="1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2.75" customHeight="1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2.75" customHeight="1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2.75" customHeight="1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2.75" customHeight="1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2.75" customHeight="1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2.75" customHeight="1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2.75" customHeight="1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2.75" customHeight="1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2.75" customHeight="1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2.75" customHeight="1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2.75" customHeight="1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2.75" customHeight="1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2.75" customHeight="1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2.75" customHeight="1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2.75" customHeight="1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2.75" customHeight="1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2.75" customHeight="1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2.75" customHeight="1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2.75" customHeight="1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2.75" customHeight="1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2.75" customHeight="1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2.75" customHeight="1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2.75" customHeight="1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2.75" customHeight="1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2.75" customHeight="1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2.75" customHeight="1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2.7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2.75" customHeight="1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2.75" customHeight="1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2.75" customHeight="1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2.7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2.75" customHeight="1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2.75" customHeight="1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2.75" customHeight="1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2.75" customHeight="1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2.75" customHeight="1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2.75" customHeight="1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2.75" customHeight="1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2.75" customHeight="1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2.75" customHeight="1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2.75" customHeight="1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2.75" customHeight="1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2.75" customHeight="1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2.75" customHeight="1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2.75" customHeight="1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2.75" customHeight="1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2.75" customHeight="1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2.75" customHeight="1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2.75" customHeight="1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2.75" customHeight="1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2.75" customHeight="1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2.75" customHeight="1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2.75" customHeight="1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2.75" customHeight="1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2.75" customHeight="1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2.75" customHeight="1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2.75" customHeight="1"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2.75" customHeight="1"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2.75" customHeight="1"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2.75" customHeight="1"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2.75" customHeight="1"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2.75" customHeight="1"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2.75" customHeight="1"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2.75" customHeight="1"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2.75" customHeight="1"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2.75" customHeight="1"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2.75" customHeight="1"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2.75" customHeight="1"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2.75" customHeight="1"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2.75" customHeight="1"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2.75" customHeight="1"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2.75" customHeight="1"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2.75" customHeight="1"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2.75" customHeight="1"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2.75" customHeight="1"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2.75" customHeight="1"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2.75" customHeight="1"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2.75" customHeight="1"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2.75" customHeight="1"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2.75" customHeight="1"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2.75" customHeight="1"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2.75" customHeight="1"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2.75" customHeight="1"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2.75" customHeight="1"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2.75" customHeight="1"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2.75" customHeight="1"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2.75" customHeight="1"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2.75" customHeight="1"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2.75" customHeight="1"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2.75" customHeight="1"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2.75" customHeight="1"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2.75" customHeight="1"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2.75" customHeight="1"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2.75" customHeight="1"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2.75" customHeight="1"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2.75" customHeight="1"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2.75" customHeight="1"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2.75" customHeight="1"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2.75" customHeight="1"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2.75" customHeight="1"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2.75" customHeight="1"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2.75" customHeight="1"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2.75" customHeight="1"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2.75" customHeight="1"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2.75" customHeight="1"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2.75" customHeight="1"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2.75" customHeight="1"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2.75" customHeight="1"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2.75" customHeight="1"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2.75" customHeight="1"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2.75" customHeight="1"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2.75" customHeight="1"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2.75" customHeight="1"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2.75" customHeight="1"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2.75" customHeight="1"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2.75" customHeight="1"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2.75" customHeight="1"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2.75" customHeight="1"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2.75" customHeight="1"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2.75" customHeight="1"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2.75" customHeight="1"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2.75" customHeight="1"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2.75" customHeight="1"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2.75" customHeight="1"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2.75" customHeight="1"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2.75" customHeight="1"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2.75" customHeight="1"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2.75" customHeight="1"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2.75" customHeight="1"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2.75" customHeight="1"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2.75" customHeight="1"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2.75" customHeight="1"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2.75" customHeight="1"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2.75" customHeight="1"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2.75" customHeight="1"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2.75" customHeight="1"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2.75" customHeight="1"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2.75" customHeight="1"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2.75" customHeight="1"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2.75" customHeight="1"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2.75" customHeight="1"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2.75" customHeight="1"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2.75" customHeight="1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2.75" customHeight="1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2.75" customHeight="1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2.75" customHeight="1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2.75" customHeight="1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2.75" customHeight="1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2.75" customHeight="1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2.75" customHeight="1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2.75" customHeight="1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2.75" customHeight="1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2.75" customHeight="1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2.75" customHeight="1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2.75" customHeight="1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2.75" customHeight="1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2.75" customHeight="1"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2.75" customHeight="1"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2.75" customHeight="1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2.75" customHeight="1"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2.75" customHeight="1"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2.75" customHeight="1"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2.75" customHeight="1"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2.75" customHeight="1"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2.75" customHeight="1"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2.75" customHeight="1"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2.75" customHeight="1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2.75" customHeight="1"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2.75" customHeight="1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2.75" customHeight="1"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2.75" customHeight="1"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2.75" customHeight="1"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2.7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2.75" customHeight="1"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2.75" customHeight="1"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2.75" customHeight="1"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2.75" customHeight="1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2.75" customHeight="1"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2.75" customHeight="1"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2.75" customHeight="1"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2.75" customHeight="1"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2.75" customHeight="1"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2.75" customHeight="1"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2.75" customHeight="1"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