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i7MIroyAmV68VTfiRkz4ePsdMNwQ=="/>
    </ext>
  </extLst>
</workbook>
</file>

<file path=xl/sharedStrings.xml><?xml version="1.0" encoding="utf-8"?>
<sst xmlns="http://schemas.openxmlformats.org/spreadsheetml/2006/main" count="256" uniqueCount="175">
  <si>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</si>
  <si>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</si>
  <si>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</si>
  <si>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</si>
  <si>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</si>
  <si>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</si>
  <si>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</si>
  <si>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</si>
  <si>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</si>
  <si>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</si>
  <si>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</si>
  <si>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</si>
  <si>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</si>
  <si>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</si>
  <si>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</si>
  <si>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CM-RF01</t>
  </si>
  <si>
    <t>La aplicación debe permitir registrar un nuevo paciente</t>
  </si>
  <si>
    <t>Registrar pacientes en la aplicación</t>
  </si>
  <si>
    <t>Iniciar sesión en la aplicación</t>
  </si>
  <si>
    <t>Paciente</t>
  </si>
  <si>
    <t>Ingresar los datos solicitados (nombre, apellidos, fecha de nacimiento, teléfono, género, dirección, usuario y contraseña)</t>
  </si>
  <si>
    <t>Mafer</t>
  </si>
  <si>
    <t>Alta</t>
  </si>
  <si>
    <t>Terminado</t>
  </si>
  <si>
    <t>Verificar en la base de datos que se haya registrado el nuevo paciente</t>
  </si>
  <si>
    <t>Registrar nuevo paciente</t>
  </si>
  <si>
    <t>CM-RF02</t>
  </si>
  <si>
    <t>La aplicacion debe permitir registrar un nuevo médico.</t>
  </si>
  <si>
    <t>Registrar medicos en la aplicacion.</t>
  </si>
  <si>
    <t>Administrador</t>
  </si>
  <si>
    <t>Ingresar los datos solicitados (nombre, apellidos, especialidad, usuario y contraseña)</t>
  </si>
  <si>
    <t>Christopher</t>
  </si>
  <si>
    <t>Verificar en la base de datos que se haya registrado el nuevo medico.</t>
  </si>
  <si>
    <t>Registrar nuevo médico</t>
  </si>
  <si>
    <t>CM-RF03</t>
  </si>
  <si>
    <t>La aplicación debe permitir iniciar sesión como paciente</t>
  </si>
  <si>
    <t>Ingresar el nombre de usuario y contraseña</t>
  </si>
  <si>
    <t>El paciente puede utilizar los módulos implementados en la aplicación.</t>
  </si>
  <si>
    <t>Solicitar el ingreso del usuario y la contraseña</t>
  </si>
  <si>
    <t>Luis</t>
  </si>
  <si>
    <t xml:space="preserve">Prueba unitaria de validación de los datos </t>
  </si>
  <si>
    <t>Iniciar sesión como paciente</t>
  </si>
  <si>
    <t>CM-RF04</t>
  </si>
  <si>
    <t>La aplicacion debe permitir iniciar sesión como administrador</t>
  </si>
  <si>
    <t>Ingresar el nombre de usuario y contraseña de una persona con privilegios.</t>
  </si>
  <si>
    <t>El administrador puede registrar nuevos medicos y a su vez listar pacientes/medicos.</t>
  </si>
  <si>
    <t>Solicitar el ingreso del usuario y la contraseña de la persona con privilegios.</t>
  </si>
  <si>
    <t>Prueba unitaria de validación de los datos.</t>
  </si>
  <si>
    <t>Iniciar sesión como administrador.</t>
  </si>
  <si>
    <t>CM-RF05</t>
  </si>
  <si>
    <t>La aplicacion debe permitir iniciar sesión como medico.</t>
  </si>
  <si>
    <t>Ingresar a la aplicacion como medico.</t>
  </si>
  <si>
    <t>Observar las citas medicas pendientes, listar los pacientes registrados.</t>
  </si>
  <si>
    <t>Médico</t>
  </si>
  <si>
    <t>El médico debera ingresar su usuario y contraseña para acceder.</t>
  </si>
  <si>
    <t>Iniciar sesión como médico</t>
  </si>
  <si>
    <t>CM-RF06</t>
  </si>
  <si>
    <t>La aplicación debe permitir listar todos los pacientes</t>
  </si>
  <si>
    <t>Mostrar en pantalla todos los pacientes que se encuentran registrados.</t>
  </si>
  <si>
    <t>Conocer los pacientes registrados en el consultorio médico</t>
  </si>
  <si>
    <t xml:space="preserve">Médico/Administrador
</t>
  </si>
  <si>
    <t xml:space="preserve">Seleccionar la opción "Listar pacientes" </t>
  </si>
  <si>
    <t>Comprobar que en la pantalla se despliegue los pacientes registrados en la base de datos</t>
  </si>
  <si>
    <t>Listar pacientes</t>
  </si>
  <si>
    <t>CM-RF07</t>
  </si>
  <si>
    <t>La aplicación debe permitir ver a detalle un paciente</t>
  </si>
  <si>
    <t>Ver a detalle los datos del paciente</t>
  </si>
  <si>
    <t>Mostrar la información completa del paciente registrado</t>
  </si>
  <si>
    <t xml:space="preserve">Escoger el paciente y presionar en la opción "Detalle" </t>
  </si>
  <si>
    <t xml:space="preserve">Media </t>
  </si>
  <si>
    <t>Verificar que se muestre en pantalla el paciente seleccionado</t>
  </si>
  <si>
    <t>Detalle paciente</t>
  </si>
  <si>
    <t>CM-RF08</t>
  </si>
  <si>
    <t>La aplicación debe permitir eliminar un paciente</t>
  </si>
  <si>
    <t>Eliminar pacientes que ya no asistan al consultorio médico</t>
  </si>
  <si>
    <t>Eliminar un paciente de la base de datos</t>
  </si>
  <si>
    <t xml:space="preserve">Escoger el paciente y presionar en la opción "Eliminar" </t>
  </si>
  <si>
    <t>Verificar que en la base de datos se haya eliminado el registro</t>
  </si>
  <si>
    <t>Eliminar paciente</t>
  </si>
  <si>
    <t>CM-RF09</t>
  </si>
  <si>
    <t>La aplicación debe permitir listar todos los médicos</t>
  </si>
  <si>
    <t>Mostrar en pantalla los médicos registrados en la base de datos</t>
  </si>
  <si>
    <t>Conocer lo médicos existentes en el consultorio médico</t>
  </si>
  <si>
    <t>Seleccionar la opción "Listar médicos"</t>
  </si>
  <si>
    <t>Comprobar que en la pantalla se despliegue los médicos registrados en la base de datos</t>
  </si>
  <si>
    <t>Listar médicos</t>
  </si>
  <si>
    <t>CM-RF10</t>
  </si>
  <si>
    <t>La aplicación debe permitir ver a detalle un médico</t>
  </si>
  <si>
    <t>Ver a detalle los datos de un médico</t>
  </si>
  <si>
    <t>Mostrar la información completa del médico registrado</t>
  </si>
  <si>
    <t>Escoger el medico y presionar en la opción "Detalle"</t>
  </si>
  <si>
    <t>Verificar que se muestre en pantalla el médico seleccionado</t>
  </si>
  <si>
    <t>Detalle médico</t>
  </si>
  <si>
    <t>CM-RF11</t>
  </si>
  <si>
    <t>La aplicación debe permitir eliminar un médico</t>
  </si>
  <si>
    <t>Eliminar médicos que ya no trabajen en el consultorio médico</t>
  </si>
  <si>
    <t>Eliminar un médico de la base de datos</t>
  </si>
  <si>
    <t xml:space="preserve">Escoger el medico y presionar en la opción "Eliminar" </t>
  </si>
  <si>
    <t>Eliminar médico</t>
  </si>
  <si>
    <t>CM-RF12</t>
  </si>
  <si>
    <t>La aplicacion debe permitir modificar la contraseña del usuario.</t>
  </si>
  <si>
    <t>Cambiar la contraseña del usuario en la aplicacion.</t>
  </si>
  <si>
    <t>Modificar su contraseña en caso de olvidarla o tan solo por seguridad.</t>
  </si>
  <si>
    <t>Paciente/Médico</t>
  </si>
  <si>
    <t>El paciente/medico debe ingresar la contrasena antigua y la nueva, por la cual se hara la modificacion.</t>
  </si>
  <si>
    <t>Verificar que la contraseña del usuario se haya modificado tanto en la aplicacion como en la base de datos.</t>
  </si>
  <si>
    <t>Modificar contraseña usuario</t>
  </si>
  <si>
    <t>CM-RF13</t>
  </si>
  <si>
    <t>La aplicación debe permitir actualizar el perfil del paciente</t>
  </si>
  <si>
    <t>Actualizar datos del perfil del paciente</t>
  </si>
  <si>
    <t>Modificar datos que tengan algún error</t>
  </si>
  <si>
    <t>Ingresar los datos que se requiere modificar</t>
  </si>
  <si>
    <t>Verificar que los datos se hayan modificado tanto en la aplicación como en la base de datos</t>
  </si>
  <si>
    <t>Actualizar datos del paciente</t>
  </si>
  <si>
    <t>CM-RF14</t>
  </si>
  <si>
    <t>La aplicación debe permitir actualizar el perfil del medico.</t>
  </si>
  <si>
    <t>Actualizar datos del perfil del medico.</t>
  </si>
  <si>
    <t>Modificar datos que tengan algun error o se desee añadir.</t>
  </si>
  <si>
    <t>Modificar los datos del medico mediante un formulario.</t>
  </si>
  <si>
    <t>Actualizar perfil médico.</t>
  </si>
  <si>
    <t>CM-RF15</t>
  </si>
  <si>
    <t>La aplicación debe permitir agendar una citas medicas por el paciente</t>
  </si>
  <si>
    <t>Agendar citas médicas en la aplicacion</t>
  </si>
  <si>
    <t>El paciente pueda agendar una cita médica</t>
  </si>
  <si>
    <t xml:space="preserve">Ingresar el medico,tipo de consulta,fecha y hora </t>
  </si>
  <si>
    <t xml:space="preserve">Verificar en la base de datos si se genero la cita medica </t>
  </si>
  <si>
    <t>Agendar cita médica</t>
  </si>
  <si>
    <t>CM-RF16</t>
  </si>
  <si>
    <t xml:space="preserve">La aplicacion deber permitir al paciente consultar las citas medica pendientes </t>
  </si>
  <si>
    <t>Consultar las citas médicas generadas en la aplicacion</t>
  </si>
  <si>
    <t>El  paciente puede consultar sus citas médicas</t>
  </si>
  <si>
    <t xml:space="preserve">Selecionar la opción de ver citas médicas </t>
  </si>
  <si>
    <t>Comprobar que en la pantalla se muestre todas las citas medicas</t>
  </si>
  <si>
    <t>Consultar citas médicas del paciente</t>
  </si>
  <si>
    <t>CM-RF17</t>
  </si>
  <si>
    <t>La aplicacion deber permitir editar un agendamiento de cita medica  por el paciente</t>
  </si>
  <si>
    <t>Editar un cita médica previamente creada en la aplicacion</t>
  </si>
  <si>
    <t>El paciente puede editar, ya sea el medico,tipo de consulta la fecha u hora de una cita medica anteriormente creada</t>
  </si>
  <si>
    <t xml:space="preserve">Seleccionar la cita medica a editar. Ingresar el medico o tipo de consulta o la fecha y hora </t>
  </si>
  <si>
    <t xml:space="preserve">Verificar en la base de datos si se edito la cita medica selecionada </t>
  </si>
  <si>
    <t>Editar cita médica</t>
  </si>
  <si>
    <t>CM-RF18</t>
  </si>
  <si>
    <t xml:space="preserve">La aplicacion deber permitir al medico consultar las citas medica pendientes </t>
  </si>
  <si>
    <t>Consultar las citas medicas pendientes generadas en la aplicacion</t>
  </si>
  <si>
    <t xml:space="preserve">El medico pueda consultar las citas medicas pendientes </t>
  </si>
  <si>
    <t>Comprobar que en la pantalla se muestre todas las citas medicas pendientes para ese medico</t>
  </si>
  <si>
    <t>Consultar citas médicas del médico</t>
  </si>
  <si>
    <t>CM-RF19</t>
  </si>
  <si>
    <t>La aplicacion deber permitir al medico agregar un estado de las citas Medicas</t>
  </si>
  <si>
    <t>Agregar estado a la  cita medica  previamente creada en la aplicacion</t>
  </si>
  <si>
    <t xml:space="preserve">El medico pueda agregar un estado a un cita medica dependiendo del caso </t>
  </si>
  <si>
    <t>Medico</t>
  </si>
  <si>
    <t>Seleccionar la cita medica , presionar la opcion de Estado, Ingresa un estado de la cita medica</t>
  </si>
  <si>
    <t>Verificar en la base de datos si se agrego el estado a la cita Medica</t>
  </si>
  <si>
    <t>Estado  cita médica</t>
  </si>
  <si>
    <t>CM-RF20</t>
  </si>
  <si>
    <t>La aplicacion deber permitir cancelar un agendamiento de cita medica  por el paciente</t>
  </si>
  <si>
    <t>Cancelar un cita medica previamente creada en la aplicacion</t>
  </si>
  <si>
    <t xml:space="preserve">El paciente puede cancelar una cita medica, previamente creada </t>
  </si>
  <si>
    <t>Seleccionar la cita medica a cancelar,y presionar la opcion de cancelar</t>
  </si>
  <si>
    <t xml:space="preserve">Verificar en la base de datos si el Estado de la cita Medica cambia </t>
  </si>
  <si>
    <t>Cancelar cita médica</t>
  </si>
  <si>
    <t>No iniciado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</si>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</sst>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14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sz val="10.0"/>
      <color theme="1"/>
      <name val="Calibri"/>
    </font>
    <font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vertical="center"/>
    </xf>
    <xf borderId="2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2" fillId="0" fontId="4" numFmtId="165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4" fillId="0" fontId="4" numFmtId="164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7" numFmtId="0" xfId="0" applyAlignment="1" applyFont="1">
      <alignment horizontal="left" shrinkToFit="0" vertical="center" wrapText="1"/>
    </xf>
    <xf borderId="6" fillId="3" fontId="8" numFmtId="0" xfId="0" applyAlignment="1" applyBorder="1" applyFill="1" applyFont="1">
      <alignment horizontal="center" shrinkToFit="0" vertical="center" wrapText="1"/>
    </xf>
    <xf borderId="7" fillId="0" fontId="9" numFmtId="0" xfId="0" applyBorder="1" applyFont="1"/>
    <xf borderId="8" fillId="0" fontId="9" numFmtId="0" xfId="0" applyBorder="1" applyFont="1"/>
    <xf borderId="0" fillId="0" fontId="7" numFmtId="0" xfId="0" applyAlignment="1" applyFont="1">
      <alignment horizontal="center" shrinkToFit="0" vertical="center" wrapText="1"/>
    </xf>
    <xf borderId="9" fillId="3" fontId="0" numFmtId="0" xfId="0" applyBorder="1" applyFont="1"/>
    <xf borderId="10" fillId="3" fontId="7" numFmtId="0" xfId="0" applyAlignment="1" applyBorder="1" applyFont="1">
      <alignment horizontal="left" shrinkToFit="0" vertical="center" wrapText="1"/>
    </xf>
    <xf borderId="10" fillId="3" fontId="1" numFmtId="0" xfId="0" applyBorder="1" applyFont="1"/>
    <xf borderId="10" fillId="3" fontId="0" numFmtId="0" xfId="0" applyBorder="1" applyFont="1"/>
    <xf borderId="11" fillId="3" fontId="0" numFmtId="0" xfId="0" applyBorder="1" applyFont="1"/>
    <xf borderId="12" fillId="3" fontId="0" numFmtId="0" xfId="0" applyBorder="1" applyFont="1"/>
    <xf borderId="13" fillId="4" fontId="10" numFmtId="0" xfId="0" applyAlignment="1" applyBorder="1" applyFill="1" applyFont="1">
      <alignment horizontal="center" vertical="center"/>
    </xf>
    <xf borderId="14" fillId="3" fontId="11" numFmtId="0" xfId="0" applyAlignment="1" applyBorder="1" applyFont="1">
      <alignment vertical="center"/>
    </xf>
    <xf borderId="6" fillId="4" fontId="10" numFmtId="0" xfId="0" applyAlignment="1" applyBorder="1" applyFont="1">
      <alignment horizontal="center" vertical="center"/>
    </xf>
    <xf borderId="14" fillId="3" fontId="0" numFmtId="0" xfId="0" applyBorder="1" applyFont="1"/>
    <xf borderId="15" fillId="3" fontId="0" numFmtId="0" xfId="0" applyBorder="1" applyFont="1"/>
    <xf borderId="13" fillId="5" fontId="12" numFmtId="0" xfId="0" applyAlignment="1" applyBorder="1" applyFill="1" applyFont="1">
      <alignment horizontal="center" readingOrder="0" vertical="center"/>
    </xf>
    <xf borderId="14" fillId="3" fontId="1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2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13" fillId="5" fontId="12" numFmtId="0" xfId="0" applyAlignment="1" applyBorder="1" applyFont="1">
      <alignment horizontal="center" vertical="center"/>
    </xf>
    <xf borderId="16" fillId="6" fontId="10" numFmtId="0" xfId="0" applyAlignment="1" applyBorder="1" applyFill="1" applyFont="1">
      <alignment horizontal="center" vertical="center"/>
    </xf>
    <xf borderId="17" fillId="5" fontId="1" numFmtId="0" xfId="0" applyAlignment="1" applyBorder="1" applyFont="1">
      <alignment horizontal="center" shrinkToFit="0" vertical="center" wrapText="1"/>
    </xf>
    <xf borderId="18" fillId="0" fontId="9" numFmtId="0" xfId="0" applyBorder="1" applyFont="1"/>
    <xf borderId="19" fillId="0" fontId="9" numFmtId="0" xfId="0" applyBorder="1" applyFont="1"/>
    <xf borderId="17" fillId="5" fontId="1" numFmtId="0" xfId="0" applyAlignment="1" applyBorder="1" applyFont="1">
      <alignment horizontal="center" vertical="center"/>
    </xf>
    <xf borderId="20" fillId="0" fontId="9" numFmtId="0" xfId="0" applyBorder="1" applyFont="1"/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17" fillId="7" fontId="13" numFmtId="0" xfId="0" applyAlignment="1" applyBorder="1" applyFill="1" applyFont="1">
      <alignment horizontal="center" vertical="center"/>
    </xf>
    <xf borderId="27" fillId="2" fontId="12" numFmtId="0" xfId="0" applyAlignment="1" applyBorder="1" applyFont="1">
      <alignment horizontal="center" vertical="center"/>
    </xf>
    <xf borderId="28" fillId="0" fontId="9" numFmtId="0" xfId="0" applyBorder="1" applyFont="1"/>
    <xf borderId="29" fillId="0" fontId="9" numFmtId="0" xfId="0" applyBorder="1" applyFont="1"/>
    <xf borderId="30" fillId="0" fontId="9" numFmtId="0" xfId="0" applyBorder="1" applyFont="1"/>
    <xf borderId="31" fillId="0" fontId="9" numFmtId="0" xfId="0" applyBorder="1" applyFont="1"/>
    <xf borderId="32" fillId="0" fontId="9" numFmtId="0" xfId="0" applyBorder="1" applyFont="1"/>
    <xf borderId="17" fillId="4" fontId="10" numFmtId="0" xfId="0" applyAlignment="1" applyBorder="1" applyFont="1">
      <alignment horizontal="center" vertical="center"/>
    </xf>
    <xf borderId="33" fillId="3" fontId="0" numFmtId="0" xfId="0" applyBorder="1" applyFont="1"/>
    <xf borderId="34" fillId="3" fontId="0" numFmtId="0" xfId="0" applyBorder="1" applyFont="1"/>
    <xf borderId="35" fillId="3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7.88"/>
    <col customWidth="1" min="3" max="5" width="20.63"/>
    <col customWidth="1" min="6" max="6" width="17.63"/>
    <col customWidth="1" min="7" max="7" width="23.5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6"/>
      <c r="I4" s="1"/>
      <c r="J4" s="1"/>
      <c r="K4" s="2"/>
      <c r="L4" s="3"/>
    </row>
    <row r="5" ht="60.0" customHeight="1">
      <c r="A5" s="4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59.25" customHeight="1">
      <c r="B6" s="8" t="s">
        <v>15</v>
      </c>
      <c r="C6" s="9" t="s">
        <v>16</v>
      </c>
      <c r="D6" s="9" t="s">
        <v>17</v>
      </c>
      <c r="E6" s="9" t="s">
        <v>18</v>
      </c>
      <c r="F6" s="10" t="s">
        <v>19</v>
      </c>
      <c r="G6" s="9" t="s">
        <v>20</v>
      </c>
      <c r="H6" s="9" t="s">
        <v>21</v>
      </c>
      <c r="I6" s="10">
        <v>1.0</v>
      </c>
      <c r="J6" s="11">
        <v>44232.0</v>
      </c>
      <c r="K6" s="10" t="s">
        <v>22</v>
      </c>
      <c r="L6" s="10" t="s">
        <v>23</v>
      </c>
      <c r="M6" s="9" t="s">
        <v>24</v>
      </c>
      <c r="N6" s="9"/>
      <c r="O6" s="9" t="s">
        <v>25</v>
      </c>
    </row>
    <row r="7" ht="50.25" customHeight="1">
      <c r="B7" s="8" t="s">
        <v>26</v>
      </c>
      <c r="C7" s="9" t="s">
        <v>27</v>
      </c>
      <c r="D7" s="9" t="s">
        <v>28</v>
      </c>
      <c r="E7" s="9" t="s">
        <v>18</v>
      </c>
      <c r="F7" s="10" t="s">
        <v>29</v>
      </c>
      <c r="G7" s="9" t="s">
        <v>30</v>
      </c>
      <c r="H7" s="9" t="s">
        <v>31</v>
      </c>
      <c r="I7" s="10">
        <v>1.0</v>
      </c>
      <c r="J7" s="11">
        <v>44232.0</v>
      </c>
      <c r="K7" s="10" t="s">
        <v>22</v>
      </c>
      <c r="L7" s="10" t="s">
        <v>23</v>
      </c>
      <c r="M7" s="9" t="s">
        <v>32</v>
      </c>
      <c r="N7" s="9"/>
      <c r="O7" s="9" t="s">
        <v>33</v>
      </c>
    </row>
    <row r="8" ht="39.75" customHeight="1">
      <c r="B8" s="8" t="s">
        <v>34</v>
      </c>
      <c r="C8" s="9" t="s">
        <v>35</v>
      </c>
      <c r="D8" s="9" t="s">
        <v>36</v>
      </c>
      <c r="E8" s="9" t="s">
        <v>37</v>
      </c>
      <c r="F8" s="10" t="s">
        <v>19</v>
      </c>
      <c r="G8" s="9" t="s">
        <v>38</v>
      </c>
      <c r="H8" s="9" t="s">
        <v>39</v>
      </c>
      <c r="I8" s="10">
        <v>2.0</v>
      </c>
      <c r="J8" s="11">
        <v>44232.0</v>
      </c>
      <c r="K8" s="10" t="s">
        <v>22</v>
      </c>
      <c r="L8" s="10" t="s">
        <v>23</v>
      </c>
      <c r="M8" s="9" t="s">
        <v>40</v>
      </c>
      <c r="N8" s="9"/>
      <c r="O8" s="9" t="s">
        <v>41</v>
      </c>
    </row>
    <row r="9" ht="39.75" customHeight="1">
      <c r="B9" s="8" t="s">
        <v>42</v>
      </c>
      <c r="C9" s="12" t="s">
        <v>43</v>
      </c>
      <c r="D9" s="12" t="s">
        <v>44</v>
      </c>
      <c r="E9" s="12" t="s">
        <v>45</v>
      </c>
      <c r="F9" s="13" t="s">
        <v>29</v>
      </c>
      <c r="G9" s="12" t="s">
        <v>46</v>
      </c>
      <c r="H9" s="12" t="s">
        <v>31</v>
      </c>
      <c r="I9" s="13">
        <v>2.0</v>
      </c>
      <c r="J9" s="11">
        <v>44232.0</v>
      </c>
      <c r="K9" s="13" t="s">
        <v>22</v>
      </c>
      <c r="L9" s="13" t="s">
        <v>23</v>
      </c>
      <c r="M9" s="12" t="s">
        <v>47</v>
      </c>
      <c r="N9" s="12"/>
      <c r="O9" s="12" t="s">
        <v>48</v>
      </c>
    </row>
    <row r="10" ht="39.75" customHeight="1">
      <c r="B10" s="8" t="s">
        <v>49</v>
      </c>
      <c r="C10" s="9" t="s">
        <v>50</v>
      </c>
      <c r="D10" s="9" t="s">
        <v>51</v>
      </c>
      <c r="E10" s="9" t="s">
        <v>52</v>
      </c>
      <c r="F10" s="10" t="s">
        <v>53</v>
      </c>
      <c r="G10" s="9" t="s">
        <v>54</v>
      </c>
      <c r="H10" s="9" t="s">
        <v>21</v>
      </c>
      <c r="I10" s="10">
        <v>2.0</v>
      </c>
      <c r="J10" s="11">
        <v>44232.0</v>
      </c>
      <c r="K10" s="10" t="s">
        <v>22</v>
      </c>
      <c r="L10" s="10" t="s">
        <v>23</v>
      </c>
      <c r="M10" s="9" t="s">
        <v>47</v>
      </c>
      <c r="N10" s="9"/>
      <c r="O10" s="9" t="s">
        <v>55</v>
      </c>
    </row>
    <row r="11" ht="55.5" customHeight="1">
      <c r="B11" s="8" t="s">
        <v>56</v>
      </c>
      <c r="C11" s="14" t="s">
        <v>57</v>
      </c>
      <c r="D11" s="9" t="s">
        <v>58</v>
      </c>
      <c r="E11" s="9" t="s">
        <v>59</v>
      </c>
      <c r="F11" s="13" t="s">
        <v>60</v>
      </c>
      <c r="G11" s="9" t="s">
        <v>61</v>
      </c>
      <c r="H11" s="9" t="s">
        <v>21</v>
      </c>
      <c r="I11" s="10">
        <v>1.0</v>
      </c>
      <c r="J11" s="11">
        <v>44239.0</v>
      </c>
      <c r="K11" s="10" t="s">
        <v>22</v>
      </c>
      <c r="L11" s="10" t="s">
        <v>23</v>
      </c>
      <c r="M11" s="9" t="s">
        <v>62</v>
      </c>
      <c r="N11" s="9"/>
      <c r="O11" s="9" t="s">
        <v>63</v>
      </c>
    </row>
    <row r="12" ht="39.75" customHeight="1">
      <c r="B12" s="8" t="s">
        <v>64</v>
      </c>
      <c r="C12" s="14" t="s">
        <v>65</v>
      </c>
      <c r="D12" s="15" t="s">
        <v>66</v>
      </c>
      <c r="E12" s="15" t="s">
        <v>67</v>
      </c>
      <c r="F12" s="10" t="s">
        <v>60</v>
      </c>
      <c r="G12" s="15" t="s">
        <v>68</v>
      </c>
      <c r="H12" s="15" t="s">
        <v>21</v>
      </c>
      <c r="I12" s="16">
        <v>1.0</v>
      </c>
      <c r="J12" s="11">
        <v>44239.0</v>
      </c>
      <c r="K12" s="16" t="s">
        <v>69</v>
      </c>
      <c r="L12" s="16" t="s">
        <v>23</v>
      </c>
      <c r="M12" s="9" t="s">
        <v>70</v>
      </c>
      <c r="N12" s="15"/>
      <c r="O12" s="15" t="s">
        <v>71</v>
      </c>
    </row>
    <row r="13" ht="39.75" customHeight="1">
      <c r="B13" s="8" t="s">
        <v>72</v>
      </c>
      <c r="C13" s="9" t="s">
        <v>73</v>
      </c>
      <c r="D13" s="9" t="s">
        <v>74</v>
      </c>
      <c r="E13" s="9" t="s">
        <v>75</v>
      </c>
      <c r="F13" s="10" t="s">
        <v>29</v>
      </c>
      <c r="G13" s="9" t="s">
        <v>76</v>
      </c>
      <c r="H13" s="9" t="s">
        <v>21</v>
      </c>
      <c r="I13" s="10">
        <v>1.0</v>
      </c>
      <c r="J13" s="11">
        <v>44239.0</v>
      </c>
      <c r="K13" s="10" t="s">
        <v>69</v>
      </c>
      <c r="L13" s="10" t="s">
        <v>23</v>
      </c>
      <c r="M13" s="9" t="s">
        <v>77</v>
      </c>
      <c r="N13" s="9"/>
      <c r="O13" s="9" t="s">
        <v>78</v>
      </c>
    </row>
    <row r="14" ht="54.75" customHeight="1">
      <c r="B14" s="8" t="s">
        <v>79</v>
      </c>
      <c r="C14" s="15" t="s">
        <v>80</v>
      </c>
      <c r="D14" s="9" t="s">
        <v>81</v>
      </c>
      <c r="E14" s="9" t="s">
        <v>82</v>
      </c>
      <c r="F14" s="10" t="s">
        <v>29</v>
      </c>
      <c r="G14" s="9" t="s">
        <v>83</v>
      </c>
      <c r="H14" s="9" t="s">
        <v>39</v>
      </c>
      <c r="I14" s="10">
        <v>1.0</v>
      </c>
      <c r="J14" s="11">
        <v>44239.0</v>
      </c>
      <c r="K14" s="10" t="s">
        <v>22</v>
      </c>
      <c r="L14" s="10" t="s">
        <v>23</v>
      </c>
      <c r="M14" s="9" t="s">
        <v>84</v>
      </c>
      <c r="N14" s="9"/>
      <c r="O14" s="9" t="s">
        <v>85</v>
      </c>
    </row>
    <row r="15" ht="39.75" customHeight="1">
      <c r="B15" s="8" t="s">
        <v>86</v>
      </c>
      <c r="C15" s="14" t="s">
        <v>87</v>
      </c>
      <c r="D15" s="9" t="s">
        <v>88</v>
      </c>
      <c r="E15" s="9" t="s">
        <v>89</v>
      </c>
      <c r="F15" s="10" t="s">
        <v>29</v>
      </c>
      <c r="G15" s="15" t="s">
        <v>90</v>
      </c>
      <c r="H15" s="9" t="s">
        <v>39</v>
      </c>
      <c r="I15" s="10">
        <v>1.0</v>
      </c>
      <c r="J15" s="11">
        <v>44239.0</v>
      </c>
      <c r="K15" s="10" t="s">
        <v>69</v>
      </c>
      <c r="L15" s="10" t="s">
        <v>23</v>
      </c>
      <c r="M15" s="9" t="s">
        <v>91</v>
      </c>
      <c r="N15" s="9"/>
      <c r="O15" s="15" t="s">
        <v>92</v>
      </c>
    </row>
    <row r="16" ht="39.75" customHeight="1">
      <c r="B16" s="8" t="s">
        <v>93</v>
      </c>
      <c r="C16" s="9" t="s">
        <v>94</v>
      </c>
      <c r="D16" s="9" t="s">
        <v>95</v>
      </c>
      <c r="E16" s="9" t="s">
        <v>96</v>
      </c>
      <c r="F16" s="10" t="s">
        <v>29</v>
      </c>
      <c r="G16" s="9" t="s">
        <v>97</v>
      </c>
      <c r="H16" s="9" t="s">
        <v>39</v>
      </c>
      <c r="I16" s="10">
        <v>1.0</v>
      </c>
      <c r="J16" s="11">
        <v>44239.0</v>
      </c>
      <c r="K16" s="10" t="s">
        <v>69</v>
      </c>
      <c r="L16" s="10" t="s">
        <v>23</v>
      </c>
      <c r="M16" s="9" t="s">
        <v>77</v>
      </c>
      <c r="N16" s="9"/>
      <c r="O16" s="9" t="s">
        <v>98</v>
      </c>
    </row>
    <row r="17" ht="63.75" customHeight="1">
      <c r="B17" s="8" t="s">
        <v>99</v>
      </c>
      <c r="C17" s="9" t="s">
        <v>100</v>
      </c>
      <c r="D17" s="9" t="s">
        <v>101</v>
      </c>
      <c r="E17" s="9" t="s">
        <v>102</v>
      </c>
      <c r="F17" s="10" t="s">
        <v>103</v>
      </c>
      <c r="G17" s="9" t="s">
        <v>104</v>
      </c>
      <c r="H17" s="9" t="s">
        <v>31</v>
      </c>
      <c r="I17" s="10">
        <v>2.0</v>
      </c>
      <c r="J17" s="17">
        <v>44246.0</v>
      </c>
      <c r="K17" s="10" t="s">
        <v>69</v>
      </c>
      <c r="L17" s="10" t="s">
        <v>23</v>
      </c>
      <c r="M17" s="9" t="s">
        <v>105</v>
      </c>
      <c r="N17" s="9"/>
      <c r="O17" s="9" t="s">
        <v>106</v>
      </c>
    </row>
    <row r="18" ht="46.5" customHeight="1">
      <c r="B18" s="8" t="s">
        <v>107</v>
      </c>
      <c r="C18" s="14" t="s">
        <v>108</v>
      </c>
      <c r="D18" s="9" t="s">
        <v>109</v>
      </c>
      <c r="E18" s="9" t="s">
        <v>110</v>
      </c>
      <c r="F18" s="10" t="s">
        <v>19</v>
      </c>
      <c r="G18" s="9" t="s">
        <v>111</v>
      </c>
      <c r="H18" s="9" t="s">
        <v>21</v>
      </c>
      <c r="I18" s="10">
        <v>2.0</v>
      </c>
      <c r="J18" s="11">
        <v>44246.0</v>
      </c>
      <c r="K18" s="18" t="s">
        <v>69</v>
      </c>
      <c r="L18" s="18" t="s">
        <v>23</v>
      </c>
      <c r="M18" s="9" t="s">
        <v>112</v>
      </c>
      <c r="N18" s="19"/>
      <c r="O18" s="9" t="s">
        <v>113</v>
      </c>
    </row>
    <row r="19" ht="50.25" customHeight="1">
      <c r="B19" s="8" t="s">
        <v>114</v>
      </c>
      <c r="C19" s="14" t="s">
        <v>115</v>
      </c>
      <c r="D19" s="15" t="s">
        <v>116</v>
      </c>
      <c r="E19" s="15" t="s">
        <v>117</v>
      </c>
      <c r="F19" s="10" t="s">
        <v>53</v>
      </c>
      <c r="G19" s="15" t="s">
        <v>118</v>
      </c>
      <c r="H19" s="15" t="s">
        <v>31</v>
      </c>
      <c r="I19" s="16">
        <v>2.0</v>
      </c>
      <c r="J19" s="20">
        <v>44246.0</v>
      </c>
      <c r="K19" s="16" t="s">
        <v>69</v>
      </c>
      <c r="L19" s="16" t="s">
        <v>23</v>
      </c>
      <c r="M19" s="15" t="s">
        <v>112</v>
      </c>
      <c r="N19" s="15"/>
      <c r="O19" s="15" t="s">
        <v>119</v>
      </c>
    </row>
    <row r="20" ht="39.75" customHeight="1">
      <c r="B20" s="8" t="s">
        <v>120</v>
      </c>
      <c r="C20" s="9" t="s">
        <v>121</v>
      </c>
      <c r="D20" s="9" t="s">
        <v>122</v>
      </c>
      <c r="E20" s="9" t="s">
        <v>123</v>
      </c>
      <c r="F20" s="10" t="s">
        <v>19</v>
      </c>
      <c r="G20" s="9" t="s">
        <v>124</v>
      </c>
      <c r="H20" s="9" t="s">
        <v>39</v>
      </c>
      <c r="I20" s="10">
        <v>4.0</v>
      </c>
      <c r="J20" s="11">
        <v>44267.0</v>
      </c>
      <c r="K20" s="10" t="s">
        <v>22</v>
      </c>
      <c r="L20" s="10" t="s">
        <v>23</v>
      </c>
      <c r="M20" s="9" t="s">
        <v>125</v>
      </c>
      <c r="N20" s="9"/>
      <c r="O20" s="9" t="s">
        <v>126</v>
      </c>
    </row>
    <row r="21" ht="39.75" customHeight="1">
      <c r="B21" s="8" t="s">
        <v>127</v>
      </c>
      <c r="C21" s="9" t="s">
        <v>128</v>
      </c>
      <c r="D21" s="9" t="s">
        <v>129</v>
      </c>
      <c r="E21" s="9" t="s">
        <v>130</v>
      </c>
      <c r="F21" s="10" t="s">
        <v>19</v>
      </c>
      <c r="G21" s="9" t="s">
        <v>131</v>
      </c>
      <c r="H21" s="21" t="s">
        <v>31</v>
      </c>
      <c r="I21" s="10">
        <v>2.0</v>
      </c>
      <c r="J21" s="11">
        <v>44267.0</v>
      </c>
      <c r="K21" s="10" t="s">
        <v>22</v>
      </c>
      <c r="L21" s="10" t="s">
        <v>23</v>
      </c>
      <c r="M21" s="9" t="s">
        <v>132</v>
      </c>
      <c r="N21" s="9"/>
      <c r="O21" s="9" t="s">
        <v>133</v>
      </c>
    </row>
    <row r="22" ht="39.75" customHeight="1">
      <c r="B22" s="8" t="s">
        <v>134</v>
      </c>
      <c r="C22" s="9" t="s">
        <v>135</v>
      </c>
      <c r="D22" s="9" t="s">
        <v>136</v>
      </c>
      <c r="E22" s="9" t="s">
        <v>137</v>
      </c>
      <c r="F22" s="10" t="s">
        <v>19</v>
      </c>
      <c r="G22" s="9" t="s">
        <v>138</v>
      </c>
      <c r="H22" s="9" t="s">
        <v>39</v>
      </c>
      <c r="I22" s="10">
        <v>2.0</v>
      </c>
      <c r="J22" s="11">
        <v>44274.0</v>
      </c>
      <c r="K22" s="10" t="s">
        <v>69</v>
      </c>
      <c r="L22" s="10" t="s">
        <v>23</v>
      </c>
      <c r="M22" s="9" t="s">
        <v>139</v>
      </c>
      <c r="N22" s="9"/>
      <c r="O22" s="9" t="s">
        <v>140</v>
      </c>
    </row>
    <row r="23" ht="39.75" customHeight="1">
      <c r="B23" s="8" t="s">
        <v>141</v>
      </c>
      <c r="C23" s="9" t="s">
        <v>142</v>
      </c>
      <c r="D23" s="9" t="s">
        <v>143</v>
      </c>
      <c r="E23" s="9" t="s">
        <v>144</v>
      </c>
      <c r="F23" s="10" t="s">
        <v>53</v>
      </c>
      <c r="G23" s="9" t="s">
        <v>131</v>
      </c>
      <c r="H23" s="21" t="s">
        <v>21</v>
      </c>
      <c r="I23" s="10">
        <v>2.0</v>
      </c>
      <c r="J23" s="11">
        <v>44274.0</v>
      </c>
      <c r="K23" s="10" t="s">
        <v>22</v>
      </c>
      <c r="L23" s="10" t="s">
        <v>23</v>
      </c>
      <c r="M23" s="9" t="s">
        <v>145</v>
      </c>
      <c r="N23" s="9"/>
      <c r="O23" s="9" t="s">
        <v>146</v>
      </c>
    </row>
    <row r="24" ht="46.5" customHeight="1">
      <c r="B24" s="8" t="s">
        <v>147</v>
      </c>
      <c r="C24" s="9" t="s">
        <v>148</v>
      </c>
      <c r="D24" s="9" t="s">
        <v>149</v>
      </c>
      <c r="E24" s="9" t="s">
        <v>150</v>
      </c>
      <c r="F24" s="10" t="s">
        <v>151</v>
      </c>
      <c r="G24" s="9" t="s">
        <v>152</v>
      </c>
      <c r="H24" s="9" t="s">
        <v>21</v>
      </c>
      <c r="I24" s="10">
        <v>4.0</v>
      </c>
      <c r="J24" s="11">
        <v>44274.0</v>
      </c>
      <c r="K24" s="10" t="s">
        <v>69</v>
      </c>
      <c r="L24" s="10" t="s">
        <v>23</v>
      </c>
      <c r="M24" s="21" t="s">
        <v>153</v>
      </c>
      <c r="N24" s="9"/>
      <c r="O24" s="9" t="s">
        <v>154</v>
      </c>
    </row>
    <row r="25" ht="59.25" customHeight="1">
      <c r="B25" s="8" t="s">
        <v>155</v>
      </c>
      <c r="C25" s="21" t="s">
        <v>156</v>
      </c>
      <c r="D25" s="21" t="s">
        <v>157</v>
      </c>
      <c r="E25" s="21" t="s">
        <v>158</v>
      </c>
      <c r="F25" s="10" t="s">
        <v>19</v>
      </c>
      <c r="G25" s="21" t="s">
        <v>159</v>
      </c>
      <c r="H25" s="9" t="s">
        <v>39</v>
      </c>
      <c r="I25" s="10">
        <v>2.0</v>
      </c>
      <c r="J25" s="22">
        <v>44281.0</v>
      </c>
      <c r="K25" s="10" t="s">
        <v>69</v>
      </c>
      <c r="L25" s="23" t="s">
        <v>23</v>
      </c>
      <c r="M25" s="21" t="s">
        <v>160</v>
      </c>
      <c r="N25" s="9"/>
      <c r="O25" s="21" t="s">
        <v>161</v>
      </c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4"/>
      <c r="L29" s="3"/>
    </row>
    <row r="30" ht="19.5" customHeight="1">
      <c r="I30" s="1"/>
      <c r="J30" s="1"/>
      <c r="K30" s="24"/>
      <c r="L30" s="3"/>
    </row>
    <row r="31" ht="19.5" customHeight="1">
      <c r="I31" s="1"/>
      <c r="J31" s="1"/>
      <c r="K31" s="2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 t="s">
        <v>22</v>
      </c>
      <c r="L34" s="1" t="s">
        <v>162</v>
      </c>
      <c r="M34" s="6"/>
    </row>
    <row r="35" ht="19.5" customHeight="1">
      <c r="I35" s="1"/>
      <c r="J35" s="1"/>
      <c r="K35" s="2" t="s">
        <v>69</v>
      </c>
      <c r="L35" s="1" t="s">
        <v>163</v>
      </c>
      <c r="M35" s="6"/>
    </row>
    <row r="36" ht="19.5" customHeight="1">
      <c r="I36" s="1"/>
      <c r="J36" s="1"/>
      <c r="K36" s="2" t="s">
        <v>164</v>
      </c>
      <c r="L36" s="1" t="s">
        <v>23</v>
      </c>
      <c r="M36" s="6"/>
    </row>
    <row r="37" ht="19.5" customHeight="1">
      <c r="I37" s="1"/>
      <c r="J37" s="1"/>
      <c r="K37" s="2"/>
      <c r="L37" s="1" t="s">
        <v>165</v>
      </c>
      <c r="M37" s="6"/>
    </row>
    <row r="38" ht="19.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C104" s="8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3"/>
      <c r="J984" s="3"/>
      <c r="K984" s="25"/>
      <c r="L984" s="3"/>
    </row>
    <row r="985" ht="15.75" customHeight="1">
      <c r="I985" s="3"/>
      <c r="J985" s="3"/>
      <c r="K985" s="25"/>
      <c r="L985" s="3"/>
    </row>
  </sheetData>
  <mergeCells count="1">
    <mergeCell ref="B3:O3"/>
  </mergeCells>
  <dataValidations>
    <dataValidation type="list" allowBlank="1" showErrorMessage="1" sqref="L6:L25">
      <formula1>$L$34:$L$37</formula1>
    </dataValidation>
    <dataValidation type="list" allowBlank="1" showErrorMessage="1" sqref="K6:K25">
      <formula1>$K$34:$K$36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6"/>
      <c r="D4" s="26"/>
      <c r="E4" s="26"/>
      <c r="F4" s="6"/>
    </row>
    <row r="5" hidden="1">
      <c r="C5" s="26"/>
      <c r="D5" s="26"/>
      <c r="E5" s="26"/>
      <c r="F5" s="6"/>
    </row>
    <row r="6" ht="39.75" customHeight="1">
      <c r="B6" s="27" t="s">
        <v>166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</row>
    <row r="7" ht="9.75" customHeight="1">
      <c r="A7" s="4"/>
      <c r="B7" s="4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  <c r="Q8" s="4"/>
    </row>
    <row r="9" ht="30.0" customHeight="1">
      <c r="B9" s="36"/>
      <c r="C9" s="37" t="s">
        <v>1</v>
      </c>
      <c r="D9" s="38"/>
      <c r="E9" s="39" t="s">
        <v>167</v>
      </c>
      <c r="F9" s="29"/>
      <c r="G9" s="38"/>
      <c r="H9" s="39" t="s">
        <v>11</v>
      </c>
      <c r="I9" s="29"/>
      <c r="J9" s="40"/>
      <c r="K9" s="40"/>
      <c r="L9" s="40"/>
      <c r="M9" s="40"/>
      <c r="N9" s="40"/>
      <c r="O9" s="40"/>
      <c r="P9" s="41"/>
      <c r="Q9" s="4"/>
    </row>
    <row r="10" ht="30.0" customHeight="1">
      <c r="B10" s="36"/>
      <c r="C10" s="42" t="s">
        <v>134</v>
      </c>
      <c r="D10" s="43"/>
      <c r="E10" s="44" t="str">
        <f>VLOOKUP(C10,'Formato descripción HU'!B6:O25,5,0)</f>
        <v>Paciente</v>
      </c>
      <c r="F10" s="29"/>
      <c r="G10" s="45"/>
      <c r="H10" s="44" t="str">
        <f>VLOOKUP(C10,'Formato descripción HU'!B6:O23,11,0)</f>
        <v>Terminado</v>
      </c>
      <c r="I10" s="29"/>
      <c r="J10" s="45"/>
      <c r="K10" s="40"/>
      <c r="L10" s="40"/>
      <c r="M10" s="40"/>
      <c r="N10" s="40"/>
      <c r="O10" s="40"/>
      <c r="P10" s="41"/>
      <c r="Q10" s="4"/>
    </row>
    <row r="11" ht="9.75" customHeight="1">
      <c r="A11" s="4"/>
      <c r="B11" s="36"/>
      <c r="C11" s="46"/>
      <c r="D11" s="43"/>
      <c r="E11" s="47"/>
      <c r="F11" s="47"/>
      <c r="G11" s="45"/>
      <c r="H11" s="47"/>
      <c r="I11" s="47"/>
      <c r="J11" s="45"/>
      <c r="K11" s="47"/>
      <c r="L11" s="47"/>
      <c r="M11" s="40"/>
      <c r="N11" s="47"/>
      <c r="O11" s="47"/>
      <c r="P11" s="41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36"/>
      <c r="C12" s="37" t="s">
        <v>168</v>
      </c>
      <c r="D12" s="43"/>
      <c r="E12" s="39" t="s">
        <v>10</v>
      </c>
      <c r="F12" s="29"/>
      <c r="G12" s="45"/>
      <c r="H12" s="39" t="s">
        <v>169</v>
      </c>
      <c r="I12" s="29"/>
      <c r="J12" s="45"/>
      <c r="K12" s="47"/>
      <c r="L12" s="47"/>
      <c r="M12" s="40"/>
      <c r="N12" s="47"/>
      <c r="O12" s="47"/>
      <c r="P12" s="41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36"/>
      <c r="C13" s="48">
        <f>VLOOKUP('Historia de Usuario'!C10,'Formato descripción HU'!B6:O23,8,0)</f>
        <v>2</v>
      </c>
      <c r="D13" s="43"/>
      <c r="E13" s="44" t="str">
        <f>VLOOKUP(C10,'Formato descripción HU'!B6:O23,10,0)</f>
        <v>Media </v>
      </c>
      <c r="F13" s="29"/>
      <c r="G13" s="45"/>
      <c r="H13" s="44" t="str">
        <f>VLOOKUP(C10,'Formato descripción HU'!B6:O23,7,0)</f>
        <v>Luis</v>
      </c>
      <c r="I13" s="29"/>
      <c r="J13" s="45"/>
      <c r="K13" s="47"/>
      <c r="L13" s="47"/>
      <c r="M13" s="40"/>
      <c r="N13" s="47"/>
      <c r="O13" s="47"/>
      <c r="P13" s="41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36"/>
      <c r="C14" s="40"/>
      <c r="D14" s="43"/>
      <c r="E14" s="40"/>
      <c r="F14" s="40"/>
      <c r="G14" s="45"/>
      <c r="H14" s="45"/>
      <c r="I14" s="40"/>
      <c r="J14" s="40"/>
      <c r="K14" s="40"/>
      <c r="L14" s="40"/>
      <c r="M14" s="40"/>
      <c r="N14" s="40"/>
      <c r="O14" s="40"/>
      <c r="P14" s="41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36"/>
      <c r="C15" s="49" t="s">
        <v>170</v>
      </c>
      <c r="D15" s="50" t="str">
        <f>VLOOKUP(C10,'Formato descripción HU'!B6:O23,3,0)</f>
        <v>Editar un cita médica previamente creada en la aplicacion</v>
      </c>
      <c r="E15" s="51"/>
      <c r="F15" s="40"/>
      <c r="G15" s="49" t="s">
        <v>171</v>
      </c>
      <c r="H15" s="50" t="str">
        <f>VLOOKUP(C10,'Formato descripción HU'!B6:O23,4,0)</f>
        <v>El paciente puede editar, ya sea el medico,tipo de consulta la fecha u hora de una cita medica anteriormente creada</v>
      </c>
      <c r="I15" s="52"/>
      <c r="J15" s="51"/>
      <c r="K15" s="40"/>
      <c r="L15" s="49" t="s">
        <v>172</v>
      </c>
      <c r="M15" s="53" t="str">
        <f>VLOOKUP(C10,'Formato descripción HU'!B6:O23,6,0)</f>
        <v>Seleccionar la cita medica a editar. Ingresar el medico o tipo de consulta o la fecha y hora </v>
      </c>
      <c r="N15" s="52"/>
      <c r="O15" s="51"/>
      <c r="P15" s="4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36"/>
      <c r="C16" s="54"/>
      <c r="D16" s="55"/>
      <c r="E16" s="56"/>
      <c r="F16" s="40"/>
      <c r="G16" s="54"/>
      <c r="H16" s="55"/>
      <c r="J16" s="56"/>
      <c r="K16" s="40"/>
      <c r="L16" s="54"/>
      <c r="M16" s="55"/>
      <c r="O16" s="56"/>
      <c r="P16" s="41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36"/>
      <c r="C17" s="57"/>
      <c r="D17" s="58"/>
      <c r="E17" s="59"/>
      <c r="F17" s="40"/>
      <c r="G17" s="57"/>
      <c r="H17" s="58"/>
      <c r="I17" s="60"/>
      <c r="J17" s="59"/>
      <c r="K17" s="40"/>
      <c r="L17" s="57"/>
      <c r="M17" s="58"/>
      <c r="N17" s="60"/>
      <c r="O17" s="59"/>
      <c r="P17" s="41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36"/>
      <c r="C18" s="40"/>
      <c r="D18" s="40"/>
      <c r="E18" s="40"/>
      <c r="F18" s="40"/>
      <c r="G18" s="45"/>
      <c r="H18" s="45"/>
      <c r="I18" s="45"/>
      <c r="J18" s="40"/>
      <c r="K18" s="40"/>
      <c r="L18" s="40"/>
      <c r="M18" s="40"/>
      <c r="N18" s="40"/>
      <c r="O18" s="40"/>
      <c r="P18" s="41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36"/>
      <c r="C19" s="61" t="s">
        <v>173</v>
      </c>
      <c r="D19" s="51"/>
      <c r="E19" s="62" t="str">
        <f>VLOOKUP(C10,'Formato descripción HU'!B6:O23,14,0)</f>
        <v>Editar cita médica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41"/>
      <c r="Q19" s="4"/>
    </row>
    <row r="20" ht="19.5" customHeight="1">
      <c r="B20" s="36"/>
      <c r="C20" s="58"/>
      <c r="D20" s="59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41"/>
      <c r="Q20" s="4"/>
    </row>
    <row r="21" ht="9.75" customHeight="1">
      <c r="B21" s="36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1"/>
      <c r="Q21" s="4"/>
    </row>
    <row r="22" ht="19.5" customHeight="1">
      <c r="A22" s="4"/>
      <c r="B22" s="36"/>
      <c r="C22" s="68" t="s">
        <v>174</v>
      </c>
      <c r="D22" s="51"/>
      <c r="E22" s="53" t="str">
        <f>VLOOKUP(C10,'Formato descripción HU'!B6:O23,12,0)</f>
        <v>Verificar en la base de datos si se edito la cita medica selecionada </v>
      </c>
      <c r="F22" s="52"/>
      <c r="G22" s="52"/>
      <c r="H22" s="51"/>
      <c r="I22" s="40"/>
      <c r="J22" s="68" t="s">
        <v>13</v>
      </c>
      <c r="K22" s="51"/>
      <c r="L22" s="53" t="str">
        <f>VLOOKUP(C10,'Formato descripción HU'!B6:O23,13,0)</f>
        <v/>
      </c>
      <c r="M22" s="52"/>
      <c r="N22" s="52"/>
      <c r="O22" s="51"/>
      <c r="P22" s="4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36"/>
      <c r="C23" s="55"/>
      <c r="D23" s="56"/>
      <c r="E23" s="55"/>
      <c r="H23" s="56"/>
      <c r="I23" s="40"/>
      <c r="J23" s="55"/>
      <c r="K23" s="56"/>
      <c r="L23" s="55"/>
      <c r="O23" s="56"/>
      <c r="P23" s="4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36"/>
      <c r="C24" s="58"/>
      <c r="D24" s="59"/>
      <c r="E24" s="58"/>
      <c r="F24" s="60"/>
      <c r="G24" s="60"/>
      <c r="H24" s="59"/>
      <c r="I24" s="40"/>
      <c r="J24" s="58"/>
      <c r="K24" s="59"/>
      <c r="L24" s="58"/>
      <c r="M24" s="60"/>
      <c r="N24" s="60"/>
      <c r="O24" s="59"/>
      <c r="P24" s="4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HU'!$B$6:$B$23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