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 filterPrivacy="1"/>
  <xr:revisionPtr revIDLastSave="0" documentId="13_ncr:1_{DA4DCA99-58FA-445F-8917-EFCF4EC58E2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Plant Assumptions" sheetId="6" r:id="rId1"/>
  </sheets>
  <externalReferences>
    <externalReference r:id="rId2"/>
  </externalReferences>
  <definedNames>
    <definedName name="Technology">'Plant Assumptions'!$C$9:$C$17</definedName>
    <definedName name="VolatilProfiles">[1]Volatil_Profiles!$D$8:$H$8</definedName>
    <definedName name="Years">'[1]Market Assumptions'!$B$5:$B$15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7" i="6" l="1"/>
  <c r="O17" i="6" s="1"/>
  <c r="M16" i="6"/>
  <c r="O16" i="6" s="1"/>
  <c r="M15" i="6"/>
  <c r="O15" i="6" s="1"/>
  <c r="M14" i="6"/>
  <c r="O14" i="6" s="1"/>
  <c r="M13" i="6"/>
  <c r="O13" i="6" s="1"/>
  <c r="M12" i="6"/>
  <c r="O12" i="6" s="1"/>
  <c r="M11" i="6"/>
  <c r="O11" i="6" s="1"/>
  <c r="M10" i="6"/>
  <c r="O10" i="6" s="1"/>
  <c r="M9" i="6"/>
  <c r="O9" i="6" s="1"/>
</calcChain>
</file>

<file path=xl/sharedStrings.xml><?xml version="1.0" encoding="utf-8"?>
<sst xmlns="http://schemas.openxmlformats.org/spreadsheetml/2006/main" count="42" uniqueCount="37">
  <si>
    <t>Hard Coal</t>
  </si>
  <si>
    <t>Natural Gas</t>
  </si>
  <si>
    <t>Nuclear</t>
  </si>
  <si>
    <t>Biomass</t>
  </si>
  <si>
    <t>PV</t>
  </si>
  <si>
    <t>€/kW</t>
  </si>
  <si>
    <t>Lignite</t>
  </si>
  <si>
    <t>1. Fixed O&amp;M costs include labor, materials and contracted services, and G&amp;A costs. O&amp;M costs exclude property taxes and insurance.</t>
  </si>
  <si>
    <t>2. Variable O&amp;M costs include catalyst replacement, ammonia, limestone, water, ash disposal, FGD waste disposal, and water discharge treatment cost.</t>
  </si>
  <si>
    <t>Emission Factor</t>
  </si>
  <si>
    <t>Wind Onshore</t>
  </si>
  <si>
    <t>Wind Offshore</t>
  </si>
  <si>
    <t>Level of Efficiency</t>
  </si>
  <si>
    <t>Variable Cost</t>
  </si>
  <si>
    <t>O&amp;M</t>
  </si>
  <si>
    <t>Biogas</t>
  </si>
  <si>
    <t>c_F</t>
  </si>
  <si>
    <t>c_V</t>
  </si>
  <si>
    <t>Technology</t>
  </si>
  <si>
    <t>Fixed Cost</t>
  </si>
  <si>
    <t>Lifespan</t>
  </si>
  <si>
    <t>Capital Cost</t>
  </si>
  <si>
    <t>Fixed O&amp;M Cost</t>
  </si>
  <si>
    <t>Total c_F</t>
  </si>
  <si>
    <t>Emission factor</t>
  </si>
  <si>
    <t>Fuel_th</t>
  </si>
  <si>
    <t>Fuel_el</t>
  </si>
  <si>
    <t>Total c_V</t>
  </si>
  <si>
    <t>No.</t>
  </si>
  <si>
    <t>years</t>
  </si>
  <si>
    <t>[€/MW]</t>
  </si>
  <si>
    <t>[%]</t>
  </si>
  <si>
    <r>
      <t>[t/MWh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]</t>
    </r>
  </si>
  <si>
    <r>
      <t>[€/MWh</t>
    </r>
    <r>
      <rPr>
        <vertAlign val="subscript"/>
        <sz val="11"/>
        <color theme="1"/>
        <rFont val="Calibri"/>
        <family val="2"/>
        <scheme val="minor"/>
      </rPr>
      <t>th</t>
    </r>
    <r>
      <rPr>
        <sz val="11"/>
        <color theme="1"/>
        <rFont val="Calibri"/>
        <family val="2"/>
        <scheme val="minor"/>
      </rPr>
      <t>]</t>
    </r>
  </si>
  <si>
    <r>
      <t>[€/MWh</t>
    </r>
    <r>
      <rPr>
        <vertAlign val="subscript"/>
        <sz val="11"/>
        <color theme="1"/>
        <rFont val="Calibri"/>
        <family val="2"/>
        <scheme val="minor"/>
      </rPr>
      <t>el</t>
    </r>
    <r>
      <rPr>
        <sz val="11"/>
        <color theme="1"/>
        <rFont val="Calibri"/>
        <family val="2"/>
        <scheme val="minor"/>
      </rPr>
      <t>]</t>
    </r>
  </si>
  <si>
    <t>CO2-Certificat</t>
  </si>
  <si>
    <t>€/t CO2-äq.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</si>
</sst>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\ _€_-;\-* #,##0\ _€_-;_-* &quot;-&quot;\ _€_-;_-@_-"/>
    <numFmt numFmtId="165" formatCode="_-* #,##0.00\ _€_-;\-* #,##0.00\ _€_-;_-* &quot;-&quot;\ _€_-;_-@_-"/>
    <numFmt numFmtId="166" formatCode="_-* #,##0\ _€_-;\-* #,##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auto="1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3" borderId="0" xfId="0" applyFont="1" applyFill="1"/>
    <xf numFmtId="0" fontId="0" fillId="0" borderId="1" xfId="0" applyBorder="1"/>
    <xf numFmtId="0" fontId="0" fillId="0" borderId="6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/>
    <xf numFmtId="0" fontId="0" fillId="0" borderId="3" xfId="0" applyBorder="1"/>
    <xf numFmtId="0" fontId="0" fillId="0" borderId="9" xfId="0" applyBorder="1" applyAlignment="1">
      <alignment vertical="top"/>
    </xf>
    <xf numFmtId="0" fontId="0" fillId="0" borderId="8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4" borderId="11" xfId="0" applyFill="1" applyBorder="1"/>
    <xf numFmtId="0" fontId="0" fillId="4" borderId="11" xfId="1" quotePrefix="1" applyNumberFormat="1" applyFont="1" applyFill="1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9" fontId="0" fillId="0" borderId="12" xfId="1" applyFont="1" applyBorder="1" applyAlignment="1">
      <alignment horizontal="center"/>
    </xf>
    <xf numFmtId="165" fontId="0" fillId="0" borderId="11" xfId="0" applyNumberFormat="1" applyBorder="1" applyAlignment="1">
      <alignment horizontal="center"/>
    </xf>
    <xf numFmtId="165" fontId="0" fillId="0" borderId="12" xfId="0" applyNumberFormat="1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4" borderId="12" xfId="0" applyFill="1" applyBorder="1"/>
    <xf numFmtId="0" fontId="0" fillId="4" borderId="12" xfId="1" applyNumberFormat="1" applyFont="1" applyFill="1" applyBorder="1" applyAlignment="1">
      <alignment horizontal="center"/>
    </xf>
    <xf numFmtId="166" fontId="0" fillId="0" borderId="12" xfId="0" applyNumberFormat="1" applyBorder="1" applyAlignment="1">
      <alignment horizontal="center"/>
    </xf>
    <xf numFmtId="165" fontId="0" fillId="2" borderId="12" xfId="0" applyNumberFormat="1" applyFill="1" applyBorder="1" applyAlignment="1">
      <alignment horizontal="center"/>
    </xf>
    <xf numFmtId="0" fontId="0" fillId="0" borderId="2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atile_Modell_Dyn_2.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lant Assumptions"/>
      <sheetName val="Market Assumptions"/>
      <sheetName val="Year"/>
      <sheetName val="DCF_BM-Input"/>
      <sheetName val="DAPPDSNorm"/>
      <sheetName val="IDPPDSNorm"/>
      <sheetName val="Volatil_Profiles"/>
    </sheetNames>
    <sheetDataSet>
      <sheetData sheetId="0"/>
      <sheetData sheetId="1">
        <row r="5">
          <cell r="B5">
            <v>2015</v>
          </cell>
        </row>
        <row r="6">
          <cell r="B6">
            <v>2016</v>
          </cell>
        </row>
        <row r="7">
          <cell r="B7">
            <v>2017</v>
          </cell>
        </row>
        <row r="8">
          <cell r="B8">
            <v>2018</v>
          </cell>
        </row>
        <row r="9">
          <cell r="B9">
            <v>2019</v>
          </cell>
        </row>
        <row r="10">
          <cell r="B10">
            <v>2020</v>
          </cell>
        </row>
        <row r="11">
          <cell r="B11">
            <v>2021</v>
          </cell>
        </row>
        <row r="12">
          <cell r="B12">
            <v>2022</v>
          </cell>
        </row>
        <row r="13">
          <cell r="B13">
            <v>2023</v>
          </cell>
        </row>
        <row r="14">
          <cell r="B14">
            <v>2024</v>
          </cell>
        </row>
        <row r="15">
          <cell r="B15">
            <v>2025</v>
          </cell>
        </row>
      </sheetData>
      <sheetData sheetId="2"/>
      <sheetData sheetId="3"/>
      <sheetData sheetId="4"/>
      <sheetData sheetId="5"/>
      <sheetData sheetId="6">
        <row r="8">
          <cell r="D8" t="str">
            <v>PV real</v>
          </cell>
          <cell r="E8" t="str">
            <v>PV Global</v>
          </cell>
          <cell r="F8" t="str">
            <v>Wind Onshore Global</v>
          </cell>
          <cell r="G8" t="str">
            <v>Wind Offshore Global</v>
          </cell>
          <cell r="H8" t="str">
            <v>No</v>
          </cell>
        </row>
      </sheetData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19"/>
  <sheetViews>
    <sheetView tabSelected="1" zoomScaleNormal="100" workbookViewId="0">
      <selection activeCell="Q15" sqref="Q15"/>
    </sheetView>
  </sheetViews>
  <sheetFormatPr defaultColWidth="11.5546875" defaultRowHeight="14.4" x14ac:dyDescent="0.3"/>
  <cols>
    <col min="1" max="1" width="3.44140625" customWidth="1"/>
    <col min="2" max="2" width="6.44140625" customWidth="1"/>
    <col min="3" max="3" width="14" bestFit="1" customWidth="1"/>
    <col min="4" max="4" width="8.44140625" bestFit="1" customWidth="1"/>
    <col min="6" max="6" width="10.88671875" bestFit="1" customWidth="1"/>
    <col min="7" max="7" width="12" bestFit="1" customWidth="1"/>
    <col min="8" max="8" width="9.5546875" bestFit="1" customWidth="1"/>
    <col min="9" max="9" width="9.88671875" bestFit="1" customWidth="1"/>
    <col min="10" max="10" width="10.109375" bestFit="1" customWidth="1"/>
    <col min="11" max="11" width="10" bestFit="1" customWidth="1"/>
    <col min="12" max="12" width="9.44140625" bestFit="1" customWidth="1"/>
    <col min="13" max="13" width="9.44140625" customWidth="1"/>
    <col min="14" max="14" width="7.44140625" bestFit="1" customWidth="1"/>
    <col min="15" max="15" width="9.44140625" bestFit="1" customWidth="1"/>
  </cols>
  <sheetData>
    <row r="1" spans="2:15" x14ac:dyDescent="0.3">
      <c r="E1" t="s">
        <v>35</v>
      </c>
      <c r="F1">
        <v>15.29</v>
      </c>
      <c r="G1" t="s">
        <v>36</v>
      </c>
    </row>
    <row r="3" spans="2:15" ht="15" customHeight="1" x14ac:dyDescent="0.3"/>
    <row r="5" spans="2:15" x14ac:dyDescent="0.3">
      <c r="G5" s="1" t="s">
        <v>16</v>
      </c>
      <c r="O5" s="1" t="s">
        <v>17</v>
      </c>
    </row>
    <row r="6" spans="2:15" ht="30" customHeight="1" x14ac:dyDescent="0.3">
      <c r="B6" s="2"/>
      <c r="C6" s="24" t="s">
        <v>18</v>
      </c>
      <c r="D6" s="26" t="s">
        <v>19</v>
      </c>
      <c r="E6" s="27"/>
      <c r="F6" s="27"/>
      <c r="G6" s="28"/>
      <c r="H6" s="29" t="s">
        <v>13</v>
      </c>
      <c r="I6" s="30"/>
      <c r="J6" s="30"/>
      <c r="K6" s="30"/>
      <c r="L6" s="30"/>
      <c r="M6" s="30"/>
      <c r="N6" s="30"/>
      <c r="O6" s="31"/>
    </row>
    <row r="7" spans="2:15" ht="28.8" x14ac:dyDescent="0.3">
      <c r="B7" s="3"/>
      <c r="C7" s="25"/>
      <c r="D7" s="4" t="s">
        <v>20</v>
      </c>
      <c r="E7" s="4" t="s">
        <v>21</v>
      </c>
      <c r="F7" s="4" t="s">
        <v>22</v>
      </c>
      <c r="G7" s="4" t="s">
        <v>23</v>
      </c>
      <c r="H7" s="4" t="s">
        <v>12</v>
      </c>
      <c r="I7" s="4" t="s">
        <v>24</v>
      </c>
      <c r="J7" s="5" t="s">
        <v>25</v>
      </c>
      <c r="K7" s="6" t="s">
        <v>26</v>
      </c>
      <c r="L7" t="s">
        <v>9</v>
      </c>
      <c r="M7" s="8"/>
      <c r="N7" s="8" t="s">
        <v>14</v>
      </c>
      <c r="O7" s="8" t="s">
        <v>27</v>
      </c>
    </row>
    <row r="8" spans="2:15" ht="15.6" x14ac:dyDescent="0.35">
      <c r="B8" s="7" t="s">
        <v>28</v>
      </c>
      <c r="C8" s="9"/>
      <c r="D8" s="10" t="s">
        <v>29</v>
      </c>
      <c r="E8" s="10" t="s">
        <v>5</v>
      </c>
      <c r="F8" s="10" t="s">
        <v>5</v>
      </c>
      <c r="G8" s="10" t="s">
        <v>30</v>
      </c>
      <c r="H8" s="10" t="s">
        <v>31</v>
      </c>
      <c r="I8" s="10" t="s">
        <v>32</v>
      </c>
      <c r="J8" s="10" t="s">
        <v>33</v>
      </c>
      <c r="K8" s="11" t="s">
        <v>34</v>
      </c>
      <c r="L8" s="10" t="s">
        <v>32</v>
      </c>
      <c r="M8" s="10" t="s">
        <v>34</v>
      </c>
      <c r="N8" s="11" t="s">
        <v>34</v>
      </c>
      <c r="O8" s="11" t="s">
        <v>34</v>
      </c>
    </row>
    <row r="9" spans="2:15" x14ac:dyDescent="0.3">
      <c r="B9" s="12">
        <v>1</v>
      </c>
      <c r="C9" s="13" t="s">
        <v>10</v>
      </c>
      <c r="D9" s="14">
        <v>25</v>
      </c>
      <c r="E9" s="15">
        <v>1330.8678947368423</v>
      </c>
      <c r="F9" s="15">
        <v>27.811610526315796</v>
      </c>
      <c r="G9" s="22">
        <v>53234.715789473688</v>
      </c>
      <c r="H9" s="16">
        <v>1</v>
      </c>
      <c r="I9" s="17">
        <v>0</v>
      </c>
      <c r="J9" s="18">
        <v>0</v>
      </c>
      <c r="K9" s="17">
        <v>0</v>
      </c>
      <c r="L9" s="17">
        <v>0</v>
      </c>
      <c r="M9" s="17">
        <f>L9/H9*$F$1</f>
        <v>0</v>
      </c>
      <c r="N9" s="17">
        <v>0</v>
      </c>
      <c r="O9" s="17">
        <f>K9+M9+N9</f>
        <v>0</v>
      </c>
    </row>
    <row r="10" spans="2:15" x14ac:dyDescent="0.3">
      <c r="B10" s="19">
        <v>2</v>
      </c>
      <c r="C10" s="20" t="s">
        <v>11</v>
      </c>
      <c r="D10" s="21">
        <v>25</v>
      </c>
      <c r="E10" s="15">
        <v>3958.2236842105272</v>
      </c>
      <c r="F10" s="15">
        <v>99.521052631578968</v>
      </c>
      <c r="G10" s="15">
        <v>158328.9473684211</v>
      </c>
      <c r="H10" s="16">
        <v>1</v>
      </c>
      <c r="I10" s="18">
        <v>0</v>
      </c>
      <c r="J10" s="18">
        <v>0</v>
      </c>
      <c r="K10" s="18">
        <v>0</v>
      </c>
      <c r="L10" s="18">
        <v>0</v>
      </c>
      <c r="M10" s="18">
        <f t="shared" ref="M10:M17" si="0">L10/H10*$F$1</f>
        <v>0</v>
      </c>
      <c r="N10" s="18">
        <v>0</v>
      </c>
      <c r="O10" s="18">
        <f t="shared" ref="O10:O17" si="1">K10+M10+N10</f>
        <v>0</v>
      </c>
    </row>
    <row r="11" spans="2:15" x14ac:dyDescent="0.3">
      <c r="B11" s="19">
        <v>3</v>
      </c>
      <c r="C11" s="20" t="s">
        <v>6</v>
      </c>
      <c r="D11" s="21">
        <v>40</v>
      </c>
      <c r="E11" s="15">
        <v>3724.8015789473693</v>
      </c>
      <c r="F11" s="15">
        <v>42.920715789473689</v>
      </c>
      <c r="G11" s="15">
        <v>93120.039473684243</v>
      </c>
      <c r="H11" s="16">
        <v>0.45</v>
      </c>
      <c r="I11" s="18">
        <v>0.2708741603417108</v>
      </c>
      <c r="J11" s="18">
        <v>2</v>
      </c>
      <c r="K11" s="18">
        <v>4.4444444444444446</v>
      </c>
      <c r="L11" s="23">
        <v>0.32</v>
      </c>
      <c r="M11" s="18">
        <f t="shared" si="0"/>
        <v>10.872888888888889</v>
      </c>
      <c r="N11" s="18">
        <v>5.238426315789475</v>
      </c>
      <c r="O11" s="18">
        <f t="shared" si="1"/>
        <v>20.555759649122809</v>
      </c>
    </row>
    <row r="12" spans="2:15" x14ac:dyDescent="0.3">
      <c r="B12" s="19">
        <v>4</v>
      </c>
      <c r="C12" s="20" t="s">
        <v>1</v>
      </c>
      <c r="D12" s="21">
        <v>32.5</v>
      </c>
      <c r="E12" s="15">
        <v>923.73631578947391</v>
      </c>
      <c r="F12" s="15">
        <v>11.897289473684213</v>
      </c>
      <c r="G12" s="15">
        <v>28422.655870445353</v>
      </c>
      <c r="H12" s="16">
        <v>0.6</v>
      </c>
      <c r="I12" s="18">
        <v>0.18095522875354111</v>
      </c>
      <c r="J12" s="18">
        <v>25</v>
      </c>
      <c r="K12" s="18">
        <v>41.666666666666671</v>
      </c>
      <c r="L12" s="18">
        <v>0.18095522875354111</v>
      </c>
      <c r="M12" s="18">
        <f t="shared" si="0"/>
        <v>4.6113424127360725</v>
      </c>
      <c r="N12" s="18">
        <v>1.9994684210526319</v>
      </c>
      <c r="O12" s="18">
        <f t="shared" si="1"/>
        <v>48.277477500455376</v>
      </c>
    </row>
    <row r="13" spans="2:15" x14ac:dyDescent="0.3">
      <c r="B13" s="19">
        <v>5</v>
      </c>
      <c r="C13" s="20" t="s">
        <v>0</v>
      </c>
      <c r="D13" s="21">
        <v>40</v>
      </c>
      <c r="E13" s="15">
        <v>3724.8015789473693</v>
      </c>
      <c r="F13" s="15">
        <v>42.920715789473689</v>
      </c>
      <c r="G13" s="15">
        <v>93120.039473684243</v>
      </c>
      <c r="H13" s="16">
        <v>0.46</v>
      </c>
      <c r="I13" s="18">
        <v>0.2708741603417108</v>
      </c>
      <c r="J13" s="18">
        <v>10</v>
      </c>
      <c r="K13" s="18">
        <v>21.739130434782609</v>
      </c>
      <c r="L13" s="23">
        <v>0.38</v>
      </c>
      <c r="M13" s="18">
        <f t="shared" si="0"/>
        <v>12.63086956521739</v>
      </c>
      <c r="N13" s="18">
        <v>5.238426315789475</v>
      </c>
      <c r="O13" s="18">
        <f t="shared" si="1"/>
        <v>39.608426315789472</v>
      </c>
    </row>
    <row r="14" spans="2:15" x14ac:dyDescent="0.3">
      <c r="B14" s="19">
        <v>6</v>
      </c>
      <c r="C14" s="20" t="s">
        <v>4</v>
      </c>
      <c r="D14" s="21">
        <v>30</v>
      </c>
      <c r="E14" s="15">
        <v>1187.9194736842107</v>
      </c>
      <c r="F14" s="15">
        <v>13.797236842105267</v>
      </c>
      <c r="G14" s="15">
        <v>39597.315789473694</v>
      </c>
      <c r="H14" s="16">
        <v>1</v>
      </c>
      <c r="I14" s="18">
        <v>0</v>
      </c>
      <c r="J14" s="18">
        <v>0</v>
      </c>
      <c r="K14" s="18">
        <v>0</v>
      </c>
      <c r="L14" s="18">
        <v>0</v>
      </c>
      <c r="M14" s="18">
        <f t="shared" si="0"/>
        <v>0</v>
      </c>
      <c r="N14" s="18">
        <v>0</v>
      </c>
      <c r="O14" s="18">
        <f t="shared" si="1"/>
        <v>0</v>
      </c>
    </row>
    <row r="15" spans="2:15" x14ac:dyDescent="0.3">
      <c r="B15" s="19">
        <v>7</v>
      </c>
      <c r="C15" s="20" t="s">
        <v>3</v>
      </c>
      <c r="D15" s="21">
        <v>40</v>
      </c>
      <c r="E15" s="15">
        <v>3706.7068421052636</v>
      </c>
      <c r="F15" s="15">
        <v>113.7435157894737</v>
      </c>
      <c r="G15" s="15">
        <v>92667.671052631587</v>
      </c>
      <c r="H15" s="16">
        <v>0.25</v>
      </c>
      <c r="I15" s="18">
        <v>0.31875462853571235</v>
      </c>
      <c r="J15" s="18">
        <v>15</v>
      </c>
      <c r="K15" s="18">
        <v>60</v>
      </c>
      <c r="L15" s="18">
        <v>0.31875462853571235</v>
      </c>
      <c r="M15" s="18">
        <f t="shared" si="0"/>
        <v>19.495033081244166</v>
      </c>
      <c r="N15" s="18">
        <v>4.3698789473684219</v>
      </c>
      <c r="O15" s="18">
        <f t="shared" si="1"/>
        <v>83.864912028612594</v>
      </c>
    </row>
    <row r="16" spans="2:15" x14ac:dyDescent="0.3">
      <c r="B16" s="19">
        <v>8</v>
      </c>
      <c r="C16" s="20" t="s">
        <v>2</v>
      </c>
      <c r="D16" s="21">
        <v>40</v>
      </c>
      <c r="E16" s="15">
        <v>5533.3705263157899</v>
      </c>
      <c r="F16" s="15">
        <v>98.00109473684212</v>
      </c>
      <c r="G16" s="15">
        <v>138334.26315789475</v>
      </c>
      <c r="H16" s="16">
        <v>0.33</v>
      </c>
      <c r="I16" s="18">
        <v>0</v>
      </c>
      <c r="J16" s="18">
        <v>0.45</v>
      </c>
      <c r="K16" s="18">
        <v>1.3636363636363635</v>
      </c>
      <c r="L16" s="18">
        <v>0</v>
      </c>
      <c r="M16" s="18">
        <f t="shared" si="0"/>
        <v>0</v>
      </c>
      <c r="N16" s="18">
        <v>2.4292184210526324</v>
      </c>
      <c r="O16" s="18">
        <f t="shared" si="1"/>
        <v>3.7928547846889957</v>
      </c>
    </row>
    <row r="17" spans="2:15" x14ac:dyDescent="0.3">
      <c r="B17" s="19">
        <v>9</v>
      </c>
      <c r="C17" s="20" t="s">
        <v>15</v>
      </c>
      <c r="D17" s="21">
        <v>30</v>
      </c>
      <c r="E17" s="15">
        <v>1414.1036842105266</v>
      </c>
      <c r="F17" s="15">
        <v>18.185210526315796</v>
      </c>
      <c r="G17" s="15">
        <v>47136.789473684221</v>
      </c>
      <c r="H17" s="16">
        <v>0.4</v>
      </c>
      <c r="I17" s="18">
        <v>0.18097456033792178</v>
      </c>
      <c r="J17" s="18">
        <v>38.4</v>
      </c>
      <c r="K17" s="18">
        <v>95.999999999999986</v>
      </c>
      <c r="L17" s="18">
        <v>0.18097456033792178</v>
      </c>
      <c r="M17" s="18">
        <f t="shared" si="0"/>
        <v>6.9177525689170594</v>
      </c>
      <c r="N17" s="18">
        <v>5.6093684210526327</v>
      </c>
      <c r="O17" s="18">
        <f t="shared" si="1"/>
        <v>108.52712098996969</v>
      </c>
    </row>
    <row r="18" spans="2:15" x14ac:dyDescent="0.3">
      <c r="B18" t="s">
        <v>7</v>
      </c>
    </row>
    <row r="19" spans="2:15" x14ac:dyDescent="0.3">
      <c r="B19" t="s">
        <v>8</v>
      </c>
    </row>
  </sheetData>
  <mergeCells count="3">
    <mergeCell ref="C6:C7"/>
    <mergeCell ref="D6:G6"/>
    <mergeCell ref="H6:O6"/>
  </mergeCells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Plant Assumptions</vt:lpstr>
      <vt:lpstr>Technology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2023-07-19T14:07:47Z</dcterms:modified>
</cp:coreProperties>
</file>