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12b567091697710/DR AML MARITIME ADVISOR LATAM/Casos de Panamá/"/>
    </mc:Choice>
  </mc:AlternateContent>
  <xr:revisionPtr revIDLastSave="48" documentId="8_{15B660D1-89D1-40E4-B696-808E500BE9CD}" xr6:coauthVersionLast="47" xr6:coauthVersionMax="47" xr10:uidLastSave="{A10632FE-14A9-4562-999E-18D716A0B28D}"/>
  <bookViews>
    <workbookView xWindow="-120" yWindow="-120" windowWidth="29040" windowHeight="15840" tabRatio="620" xr2:uid="{00000000-000D-0000-FFFF-FFFF00000000}"/>
  </bookViews>
  <sheets>
    <sheet name="Data - Contenedores" sheetId="5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'Data - Contenedores'!$B$2:$J$112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"$H$134"</definedName>
    <definedName name="RiskSelectedNameCell1" hidden="1">"$C$134"</definedName>
    <definedName name="RiskSelectedNameCell2" hidden="1">"$H$1"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9" i="5" l="1"/>
  <c r="J138" i="5"/>
  <c r="J137" i="5"/>
  <c r="J136" i="5"/>
  <c r="J128" i="5" l="1"/>
  <c r="J129" i="5"/>
  <c r="J130" i="5"/>
  <c r="J131" i="5"/>
  <c r="J132" i="5"/>
  <c r="J133" i="5"/>
  <c r="J134" i="5"/>
  <c r="J135" i="5"/>
  <c r="J123" i="5"/>
  <c r="J127" i="5"/>
  <c r="J126" i="5"/>
  <c r="J125" i="5"/>
  <c r="J124" i="5"/>
  <c r="J122" i="5" l="1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0" i="5"/>
  <c r="J101" i="5"/>
  <c r="J102" i="5"/>
  <c r="I92" i="5"/>
  <c r="H92" i="5"/>
  <c r="G92" i="5"/>
  <c r="F92" i="5"/>
  <c r="D92" i="5"/>
  <c r="C92" i="5"/>
  <c r="C9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93" i="5"/>
  <c r="J94" i="5"/>
  <c r="J95" i="5"/>
  <c r="J96" i="5"/>
  <c r="J97" i="5"/>
  <c r="J98" i="5"/>
  <c r="J99" i="5"/>
  <c r="I91" i="5"/>
  <c r="I90" i="5"/>
  <c r="I89" i="5"/>
  <c r="I88" i="5"/>
  <c r="H91" i="5"/>
  <c r="H90" i="5"/>
  <c r="H89" i="5"/>
  <c r="H88" i="5"/>
  <c r="G91" i="5"/>
  <c r="G90" i="5"/>
  <c r="G89" i="5"/>
  <c r="G88" i="5"/>
  <c r="F91" i="5"/>
  <c r="F90" i="5"/>
  <c r="F89" i="5"/>
  <c r="F88" i="5"/>
  <c r="D91" i="5"/>
  <c r="D90" i="5"/>
  <c r="D89" i="5"/>
  <c r="D88" i="5"/>
  <c r="C90" i="5"/>
  <c r="C89" i="5"/>
  <c r="C88" i="5"/>
  <c r="J88" i="5" l="1"/>
  <c r="J91" i="5"/>
  <c r="J92" i="5"/>
  <c r="J89" i="5"/>
  <c r="J90" i="5"/>
</calcChain>
</file>

<file path=xl/sharedStrings.xml><?xml version="1.0" encoding="utf-8"?>
<sst xmlns="http://schemas.openxmlformats.org/spreadsheetml/2006/main" count="154" uniqueCount="154">
  <si>
    <t>MIT</t>
  </si>
  <si>
    <t>Total</t>
  </si>
  <si>
    <t>Bocas Fruit</t>
  </si>
  <si>
    <t>CCT</t>
  </si>
  <si>
    <t>CPT</t>
  </si>
  <si>
    <t>Balboa</t>
  </si>
  <si>
    <t xml:space="preserve">PSA </t>
  </si>
  <si>
    <t xml:space="preserve">Periodo </t>
  </si>
  <si>
    <t>Cristóbal</t>
  </si>
  <si>
    <t>Diciembre 2009</t>
  </si>
  <si>
    <t>Enero 2010</t>
  </si>
  <si>
    <t>Febrero 2010</t>
  </si>
  <si>
    <t>Marzo 2010</t>
  </si>
  <si>
    <t>Abril 2010</t>
  </si>
  <si>
    <t>Mayo 2010</t>
  </si>
  <si>
    <t>Junio 2010</t>
  </si>
  <si>
    <t>Julio 2010</t>
  </si>
  <si>
    <t>Agosto 2010</t>
  </si>
  <si>
    <t>Septiembre 2010</t>
  </si>
  <si>
    <t>Octubre 2010</t>
  </si>
  <si>
    <t>Noviembre 2010</t>
  </si>
  <si>
    <t>Diciembre 2010</t>
  </si>
  <si>
    <t>Enero 2011</t>
  </si>
  <si>
    <t>Febrero 2011</t>
  </si>
  <si>
    <t>Marzo 2011</t>
  </si>
  <si>
    <t>Abril 2011</t>
  </si>
  <si>
    <t>Mayo 2011</t>
  </si>
  <si>
    <t>Junio 2011</t>
  </si>
  <si>
    <t>Julio 2011</t>
  </si>
  <si>
    <t>Agosto 2011</t>
  </si>
  <si>
    <t>Septiembre 2011</t>
  </si>
  <si>
    <t>Octubre 2011</t>
  </si>
  <si>
    <t>Noviembre 2011</t>
  </si>
  <si>
    <t>Diciembre 2011</t>
  </si>
  <si>
    <t>Enero 2012</t>
  </si>
  <si>
    <t>Febrero 2012</t>
  </si>
  <si>
    <t>Marzo 2012</t>
  </si>
  <si>
    <t>Abril 2012</t>
  </si>
  <si>
    <t>Mayo 2012</t>
  </si>
  <si>
    <t>Junio 2012</t>
  </si>
  <si>
    <t>Julio 2012</t>
  </si>
  <si>
    <t>Agosto 2012</t>
  </si>
  <si>
    <t>Septiembre 2012</t>
  </si>
  <si>
    <t>Octubre 2012</t>
  </si>
  <si>
    <t>Noviembre 2012</t>
  </si>
  <si>
    <t>Diciembre 2012</t>
  </si>
  <si>
    <t>Enero 2013</t>
  </si>
  <si>
    <t>Febrero 2013</t>
  </si>
  <si>
    <t>Marzo 2013</t>
  </si>
  <si>
    <t>Abril 2013</t>
  </si>
  <si>
    <t>Mayo 2013</t>
  </si>
  <si>
    <t>Junio 2013</t>
  </si>
  <si>
    <t>Julio 2013</t>
  </si>
  <si>
    <t>Agosto 2013</t>
  </si>
  <si>
    <t>Septiembre 2013</t>
  </si>
  <si>
    <t>Octubre 2013</t>
  </si>
  <si>
    <t>Noviembre 2013</t>
  </si>
  <si>
    <t>Diciembre 2013</t>
  </si>
  <si>
    <t>Enero 2014</t>
  </si>
  <si>
    <t>Febrero 2014</t>
  </si>
  <si>
    <t>Marzo 2014</t>
  </si>
  <si>
    <t>Abril 2014</t>
  </si>
  <si>
    <t>Mayo 2014</t>
  </si>
  <si>
    <t>Junio 2014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</si>
  <si>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</si>
  <si>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</si>
  <si>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</si>
  <si>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</si>
  <si>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</si>
  <si>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</si>
  <si>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</si>
  <si>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</si>
  <si>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</si>
  <si>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</si>
  <si>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</si>
  <si>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</si>
  <si>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</si>
  <si>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</si>
  <si>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</si>
  <si>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</si>
  <si>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</si>
  <si>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2015</t>
  </si>
  <si>
    <t>Enero 2016</t>
  </si>
  <si>
    <t>Febrero 2016</t>
  </si>
  <si>
    <t>Marzo 2016</t>
  </si>
  <si>
    <t>Abril 2016</t>
  </si>
  <si>
    <t>Mayo 2016</t>
  </si>
  <si>
    <t>Junio 2016</t>
  </si>
  <si>
    <t>Julio 2016</t>
  </si>
  <si>
    <t>Agosto 2016</t>
  </si>
  <si>
    <t>Septiembre 2016</t>
  </si>
  <si>
    <t>Octubre 2016</t>
  </si>
  <si>
    <t>Noviembre 2016</t>
  </si>
  <si>
    <t>Diciembre 2016</t>
  </si>
  <si>
    <t>Enero 2017</t>
  </si>
  <si>
    <t>Febrero 2017</t>
  </si>
  <si>
    <t>Marzo 2017</t>
  </si>
  <si>
    <t>Abril 2017</t>
  </si>
  <si>
    <t>Mayo 2017</t>
  </si>
  <si>
    <t>Junio 2017</t>
  </si>
  <si>
    <t>Julio 2017</t>
  </si>
  <si>
    <t>Agosto 2017</t>
  </si>
  <si>
    <t>Septiembre 2017</t>
  </si>
  <si>
    <t>Octubre 2017</t>
  </si>
  <si>
    <t>Noviembre 2017</t>
  </si>
  <si>
    <t>Diciembre 2017</t>
  </si>
  <si>
    <t>Enero 2018</t>
  </si>
  <si>
    <t>Febrero 2018</t>
  </si>
  <si>
    <t>Marzo 2018</t>
  </si>
  <si>
    <t>Abril 2018</t>
  </si>
  <si>
    <t>Mayo 2018</t>
  </si>
  <si>
    <t>Junio 2018</t>
  </si>
  <si>
    <t>Julio 2018</t>
  </si>
  <si>
    <t>Agosto 2018</t>
  </si>
  <si>
    <t>Septiembre 2018</t>
  </si>
  <si>
    <t>Octubre 2018</t>
  </si>
  <si>
    <t>Noviembre 2018</t>
  </si>
  <si>
    <t>Diciembre 2018</t>
  </si>
  <si>
    <t>Enero 2019</t>
  </si>
  <si>
    <t>Febrero 2019</t>
  </si>
  <si>
    <t>Marzo 2019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</si>
  <si>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</si>
  <si>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</si>
  <si>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</si>
  <si>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</si>
  <si>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</si>
  <si>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</si>
  <si>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</si>
  <si>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</si>
  <si>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</si>
  <si>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Enero 2020</t>
  </si>
  <si>
    <t>Febrero 2020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</si>
  <si>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</si>
  <si>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</si>
  <si>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</si>
  <si>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</si>
  <si>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</si>
  <si>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</si>
  <si>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</si>
  <si>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</si>
  <si>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</si>
  <si>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</si>
  <si>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Enero 2021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</si>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</sst>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">
    <xf numFmtId="0" fontId="0" fillId="0" borderId="0" xfId="0"/>
    <xf numFmtId="0" fontId="0" fillId="2" borderId="0" xfId="0" applyFill="1" applyBorder="1"/>
    <xf numFmtId="164" fontId="0" fillId="2" borderId="0" xfId="1" applyNumberFormat="1" applyFont="1" applyFill="1" applyBorder="1"/>
    <xf numFmtId="0" fontId="3" fillId="2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14" fontId="0" fillId="2" borderId="0" xfId="0" applyNumberFormat="1" applyFill="1" applyBorder="1" applyAlignment="1">
      <alignment horizontal="left" vertical="center"/>
    </xf>
    <xf numFmtId="164" fontId="3" fillId="2" borderId="0" xfId="0" applyNumberFormat="1" applyFont="1" applyFill="1" applyBorder="1"/>
  </cellXfs>
  <cellStyles count="3">
    <cellStyle name="Comma" xfId="1" builtinId="3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47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ColWidth="20.140625" defaultRowHeight="15" x14ac:dyDescent="0.25"/>
  <cols>
    <col min="1" max="1" width="7.7109375" style="1" customWidth="1"/>
    <col min="2" max="2" width="21.7109375" style="6" customWidth="1"/>
    <col min="3" max="9" width="20.140625" style="1" customWidth="1"/>
    <col min="10" max="10" width="17.42578125" style="1" customWidth="1"/>
    <col min="11" max="11" width="13.28515625" style="1" customWidth="1"/>
    <col min="12" max="16384" width="20.140625" style="1"/>
  </cols>
  <sheetData>
    <row r="2" spans="2:10" s="5" customFormat="1" x14ac:dyDescent="0.25">
      <c r="B2" s="4" t="s">
        <v>7</v>
      </c>
      <c r="C2" s="3" t="s">
        <v>2</v>
      </c>
      <c r="D2" s="3" t="s">
        <v>3</v>
      </c>
      <c r="E2" s="3" t="s">
        <v>4</v>
      </c>
      <c r="F2" s="3" t="s">
        <v>0</v>
      </c>
      <c r="G2" s="3" t="s">
        <v>5</v>
      </c>
      <c r="H2" s="3" t="s">
        <v>8</v>
      </c>
      <c r="I2" s="3" t="s">
        <v>6</v>
      </c>
      <c r="J2" s="3" t="s">
        <v>1</v>
      </c>
    </row>
    <row r="3" spans="2:10" x14ac:dyDescent="0.25">
      <c r="B3" s="6" t="s">
        <v>9</v>
      </c>
      <c r="C3" s="2">
        <v>2173</v>
      </c>
      <c r="D3" s="2">
        <v>33646</v>
      </c>
      <c r="E3" s="2">
        <v>199</v>
      </c>
      <c r="F3" s="2">
        <v>115837</v>
      </c>
      <c r="G3" s="2">
        <v>181766</v>
      </c>
      <c r="H3" s="2">
        <v>39352</v>
      </c>
      <c r="I3" s="2">
        <v>0</v>
      </c>
      <c r="J3" s="7">
        <f t="shared" ref="J3:J32" si="0">SUM(C3:I3)</f>
        <v>372973</v>
      </c>
    </row>
    <row r="4" spans="2:10" x14ac:dyDescent="0.25">
      <c r="B4" s="6" t="s">
        <v>10</v>
      </c>
      <c r="C4" s="2">
        <v>1856</v>
      </c>
      <c r="D4" s="2">
        <v>38241</v>
      </c>
      <c r="E4" s="2">
        <v>157</v>
      </c>
      <c r="F4" s="2">
        <v>109651</v>
      </c>
      <c r="G4" s="2">
        <v>178807</v>
      </c>
      <c r="H4" s="2">
        <v>35357</v>
      </c>
      <c r="I4" s="2">
        <v>0</v>
      </c>
      <c r="J4" s="7">
        <f t="shared" si="0"/>
        <v>364069</v>
      </c>
    </row>
    <row r="5" spans="2:10" x14ac:dyDescent="0.25">
      <c r="B5" s="6" t="s">
        <v>11</v>
      </c>
      <c r="C5" s="2">
        <v>2198</v>
      </c>
      <c r="D5" s="2">
        <v>34571</v>
      </c>
      <c r="E5" s="2">
        <v>175</v>
      </c>
      <c r="F5" s="2">
        <v>101738</v>
      </c>
      <c r="G5" s="2">
        <v>189401</v>
      </c>
      <c r="H5" s="2">
        <v>48366</v>
      </c>
      <c r="I5" s="2">
        <v>0</v>
      </c>
      <c r="J5" s="7">
        <f t="shared" si="0"/>
        <v>376449</v>
      </c>
    </row>
    <row r="6" spans="2:10" x14ac:dyDescent="0.25">
      <c r="B6" s="6" t="s">
        <v>12</v>
      </c>
      <c r="C6" s="2">
        <v>918</v>
      </c>
      <c r="D6" s="2">
        <v>38732</v>
      </c>
      <c r="E6" s="2">
        <v>270</v>
      </c>
      <c r="F6" s="2">
        <v>126378</v>
      </c>
      <c r="G6" s="2">
        <v>192194</v>
      </c>
      <c r="H6" s="2">
        <v>36429</v>
      </c>
      <c r="I6" s="2">
        <v>0</v>
      </c>
      <c r="J6" s="7">
        <f t="shared" si="0"/>
        <v>394921</v>
      </c>
    </row>
    <row r="7" spans="2:10" x14ac:dyDescent="0.25">
      <c r="B7" s="6" t="s">
        <v>13</v>
      </c>
      <c r="C7" s="2">
        <v>2670</v>
      </c>
      <c r="D7" s="2">
        <v>30406</v>
      </c>
      <c r="E7" s="2">
        <v>129</v>
      </c>
      <c r="F7" s="2">
        <v>123316</v>
      </c>
      <c r="G7" s="2">
        <v>218219</v>
      </c>
      <c r="H7" s="2">
        <v>39441</v>
      </c>
      <c r="I7" s="2">
        <v>0</v>
      </c>
      <c r="J7" s="7">
        <f t="shared" si="0"/>
        <v>414181</v>
      </c>
    </row>
    <row r="8" spans="2:10" x14ac:dyDescent="0.25">
      <c r="B8" s="6" t="s">
        <v>14</v>
      </c>
      <c r="C8" s="2">
        <v>1766</v>
      </c>
      <c r="D8" s="2">
        <v>43572</v>
      </c>
      <c r="E8" s="2">
        <v>134</v>
      </c>
      <c r="F8" s="2">
        <v>133827</v>
      </c>
      <c r="G8" s="2">
        <v>203702</v>
      </c>
      <c r="H8" s="2">
        <v>58264</v>
      </c>
      <c r="I8" s="2">
        <v>0</v>
      </c>
      <c r="J8" s="7">
        <f t="shared" si="0"/>
        <v>441265</v>
      </c>
    </row>
    <row r="9" spans="2:10" x14ac:dyDescent="0.25">
      <c r="B9" s="6" t="s">
        <v>15</v>
      </c>
      <c r="C9" s="2">
        <v>928</v>
      </c>
      <c r="D9" s="2">
        <v>42219</v>
      </c>
      <c r="E9" s="2">
        <v>133</v>
      </c>
      <c r="F9" s="2">
        <v>146692</v>
      </c>
      <c r="G9" s="2">
        <v>226989</v>
      </c>
      <c r="H9" s="2">
        <v>68662</v>
      </c>
      <c r="I9" s="2">
        <v>0</v>
      </c>
      <c r="J9" s="7">
        <f t="shared" si="0"/>
        <v>485623</v>
      </c>
    </row>
    <row r="10" spans="2:10" x14ac:dyDescent="0.25">
      <c r="B10" s="6" t="s">
        <v>16</v>
      </c>
      <c r="C10" s="2">
        <v>2299</v>
      </c>
      <c r="D10" s="2">
        <v>41327</v>
      </c>
      <c r="E10" s="2">
        <v>224</v>
      </c>
      <c r="F10" s="2">
        <v>140395</v>
      </c>
      <c r="G10" s="2">
        <v>238139</v>
      </c>
      <c r="H10" s="2">
        <v>74143</v>
      </c>
      <c r="I10" s="2">
        <v>0</v>
      </c>
      <c r="J10" s="7">
        <f t="shared" si="0"/>
        <v>496527</v>
      </c>
    </row>
    <row r="11" spans="2:10" x14ac:dyDescent="0.25">
      <c r="B11" s="6" t="s">
        <v>17</v>
      </c>
      <c r="C11" s="2">
        <v>1056</v>
      </c>
      <c r="D11" s="2">
        <v>45565</v>
      </c>
      <c r="E11" s="2">
        <v>221</v>
      </c>
      <c r="F11" s="2">
        <v>145387</v>
      </c>
      <c r="G11" s="2">
        <v>276430</v>
      </c>
      <c r="H11" s="2">
        <v>78356</v>
      </c>
      <c r="I11" s="2">
        <v>0</v>
      </c>
      <c r="J11" s="7">
        <f t="shared" si="0"/>
        <v>547015</v>
      </c>
    </row>
    <row r="12" spans="2:10" x14ac:dyDescent="0.25">
      <c r="B12" s="6" t="s">
        <v>18</v>
      </c>
      <c r="C12" s="2">
        <v>2386</v>
      </c>
      <c r="D12" s="2">
        <v>51583</v>
      </c>
      <c r="E12" s="2">
        <v>195</v>
      </c>
      <c r="F12" s="2">
        <v>137757</v>
      </c>
      <c r="G12" s="2">
        <v>263297</v>
      </c>
      <c r="H12" s="2">
        <v>79938</v>
      </c>
      <c r="I12" s="2">
        <v>0</v>
      </c>
      <c r="J12" s="7">
        <f t="shared" si="0"/>
        <v>535156</v>
      </c>
    </row>
    <row r="13" spans="2:10" x14ac:dyDescent="0.25">
      <c r="B13" s="6" t="s">
        <v>19</v>
      </c>
      <c r="C13" s="2">
        <v>2464</v>
      </c>
      <c r="D13" s="2">
        <v>60417</v>
      </c>
      <c r="E13" s="2">
        <v>195</v>
      </c>
      <c r="F13" s="2">
        <v>150056</v>
      </c>
      <c r="G13" s="2">
        <v>247064</v>
      </c>
      <c r="H13" s="2">
        <v>63003</v>
      </c>
      <c r="I13" s="2">
        <v>0</v>
      </c>
      <c r="J13" s="7">
        <f t="shared" si="0"/>
        <v>523199</v>
      </c>
    </row>
    <row r="14" spans="2:10" x14ac:dyDescent="0.25">
      <c r="B14" s="6" t="s">
        <v>20</v>
      </c>
      <c r="C14" s="2">
        <v>1568</v>
      </c>
      <c r="D14" s="2">
        <v>47666</v>
      </c>
      <c r="E14" s="2">
        <v>124</v>
      </c>
      <c r="F14" s="2">
        <v>143798</v>
      </c>
      <c r="G14" s="2">
        <v>252065</v>
      </c>
      <c r="H14" s="2">
        <v>53821</v>
      </c>
      <c r="I14" s="2">
        <v>0</v>
      </c>
      <c r="J14" s="7">
        <f t="shared" si="0"/>
        <v>499042</v>
      </c>
    </row>
    <row r="15" spans="2:10" x14ac:dyDescent="0.25">
      <c r="B15" s="6" t="s">
        <v>21</v>
      </c>
      <c r="C15" s="2">
        <v>3907</v>
      </c>
      <c r="D15" s="2">
        <v>45471</v>
      </c>
      <c r="E15" s="2">
        <v>216</v>
      </c>
      <c r="F15" s="2">
        <v>140654</v>
      </c>
      <c r="G15" s="2">
        <v>272199</v>
      </c>
      <c r="H15" s="2">
        <v>53278</v>
      </c>
      <c r="I15" s="2">
        <v>0</v>
      </c>
      <c r="J15" s="7">
        <f t="shared" si="0"/>
        <v>515725</v>
      </c>
    </row>
    <row r="16" spans="2:10" x14ac:dyDescent="0.25">
      <c r="B16" s="6" t="s">
        <v>22</v>
      </c>
      <c r="C16" s="2">
        <v>1315</v>
      </c>
      <c r="D16" s="2">
        <v>39891</v>
      </c>
      <c r="E16" s="2">
        <v>105</v>
      </c>
      <c r="F16" s="2">
        <v>144923</v>
      </c>
      <c r="G16" s="2">
        <v>246788</v>
      </c>
      <c r="H16" s="2">
        <v>63401</v>
      </c>
      <c r="I16" s="2">
        <v>0</v>
      </c>
      <c r="J16" s="7">
        <f t="shared" si="0"/>
        <v>496423</v>
      </c>
    </row>
    <row r="17" spans="2:10" x14ac:dyDescent="0.25">
      <c r="B17" s="6" t="s">
        <v>23</v>
      </c>
      <c r="C17" s="2">
        <v>1444</v>
      </c>
      <c r="D17" s="2">
        <v>40951</v>
      </c>
      <c r="E17" s="2">
        <v>0</v>
      </c>
      <c r="F17" s="2">
        <v>131503</v>
      </c>
      <c r="G17" s="2">
        <v>264594</v>
      </c>
      <c r="H17" s="2">
        <v>67296</v>
      </c>
      <c r="I17" s="2">
        <v>0</v>
      </c>
      <c r="J17" s="7">
        <f t="shared" si="0"/>
        <v>505788</v>
      </c>
    </row>
    <row r="18" spans="2:10" x14ac:dyDescent="0.25">
      <c r="B18" s="6" t="s">
        <v>24</v>
      </c>
      <c r="C18" s="2">
        <v>3503</v>
      </c>
      <c r="D18" s="2">
        <v>37421</v>
      </c>
      <c r="E18" s="2">
        <v>0</v>
      </c>
      <c r="F18" s="2">
        <v>142161</v>
      </c>
      <c r="G18" s="2">
        <v>231474</v>
      </c>
      <c r="H18" s="2">
        <v>64317</v>
      </c>
      <c r="I18" s="2">
        <v>0</v>
      </c>
      <c r="J18" s="7">
        <f t="shared" si="0"/>
        <v>478876</v>
      </c>
    </row>
    <row r="19" spans="2:10" x14ac:dyDescent="0.25">
      <c r="B19" s="6" t="s">
        <v>25</v>
      </c>
      <c r="C19" s="2">
        <v>2581</v>
      </c>
      <c r="D19" s="2">
        <v>34938</v>
      </c>
      <c r="E19" s="2">
        <v>0</v>
      </c>
      <c r="F19" s="2">
        <v>147246</v>
      </c>
      <c r="G19" s="2">
        <v>269798</v>
      </c>
      <c r="H19" s="2">
        <v>79197</v>
      </c>
      <c r="I19" s="2">
        <v>0</v>
      </c>
      <c r="J19" s="7">
        <f t="shared" si="0"/>
        <v>533760</v>
      </c>
    </row>
    <row r="20" spans="2:10" x14ac:dyDescent="0.25">
      <c r="B20" s="6" t="s">
        <v>26</v>
      </c>
      <c r="C20" s="2">
        <v>2089</v>
      </c>
      <c r="D20" s="2">
        <v>50487</v>
      </c>
      <c r="E20" s="2">
        <v>0</v>
      </c>
      <c r="F20" s="2">
        <v>162862</v>
      </c>
      <c r="G20" s="2">
        <v>275280</v>
      </c>
      <c r="H20" s="2">
        <v>77111</v>
      </c>
      <c r="I20" s="2">
        <v>0</v>
      </c>
      <c r="J20" s="7">
        <f t="shared" si="0"/>
        <v>567829</v>
      </c>
    </row>
    <row r="21" spans="2:10" x14ac:dyDescent="0.25">
      <c r="B21" s="6" t="s">
        <v>27</v>
      </c>
      <c r="C21" s="2">
        <v>1952</v>
      </c>
      <c r="D21" s="2">
        <v>42568</v>
      </c>
      <c r="E21" s="2">
        <v>0</v>
      </c>
      <c r="F21" s="2">
        <v>153493</v>
      </c>
      <c r="G21" s="2">
        <v>261755</v>
      </c>
      <c r="H21" s="2">
        <v>80588</v>
      </c>
      <c r="I21" s="2">
        <v>0</v>
      </c>
      <c r="J21" s="7">
        <f t="shared" si="0"/>
        <v>540356</v>
      </c>
    </row>
    <row r="22" spans="2:10" x14ac:dyDescent="0.25">
      <c r="B22" s="6" t="s">
        <v>28</v>
      </c>
      <c r="C22" s="2">
        <v>2397</v>
      </c>
      <c r="D22" s="2">
        <v>41905</v>
      </c>
      <c r="E22" s="2">
        <v>0</v>
      </c>
      <c r="F22" s="2">
        <v>178333</v>
      </c>
      <c r="G22" s="2">
        <v>269755</v>
      </c>
      <c r="H22" s="2">
        <v>82986</v>
      </c>
      <c r="I22" s="2">
        <v>0</v>
      </c>
      <c r="J22" s="7">
        <f t="shared" si="0"/>
        <v>575376</v>
      </c>
    </row>
    <row r="23" spans="2:10" x14ac:dyDescent="0.25">
      <c r="B23" s="6" t="s">
        <v>29</v>
      </c>
      <c r="C23" s="2">
        <v>2571</v>
      </c>
      <c r="D23" s="2">
        <v>42261</v>
      </c>
      <c r="E23" s="2">
        <v>0</v>
      </c>
      <c r="F23" s="2">
        <v>174840</v>
      </c>
      <c r="G23" s="2">
        <v>275404</v>
      </c>
      <c r="H23" s="2">
        <v>95637</v>
      </c>
      <c r="I23" s="2">
        <v>0</v>
      </c>
      <c r="J23" s="7">
        <f t="shared" si="0"/>
        <v>590713</v>
      </c>
    </row>
    <row r="24" spans="2:10" x14ac:dyDescent="0.25">
      <c r="B24" s="6" t="s">
        <v>30</v>
      </c>
      <c r="C24" s="2">
        <v>2931</v>
      </c>
      <c r="D24" s="2">
        <v>37554</v>
      </c>
      <c r="E24" s="2">
        <v>0</v>
      </c>
      <c r="F24" s="2">
        <v>174549</v>
      </c>
      <c r="G24" s="2">
        <v>283449</v>
      </c>
      <c r="H24" s="2">
        <v>84727</v>
      </c>
      <c r="I24" s="2">
        <v>0</v>
      </c>
      <c r="J24" s="7">
        <f t="shared" si="0"/>
        <v>583210</v>
      </c>
    </row>
    <row r="25" spans="2:10" x14ac:dyDescent="0.25">
      <c r="B25" s="6" t="s">
        <v>31</v>
      </c>
      <c r="C25" s="2">
        <v>1911</v>
      </c>
      <c r="D25" s="2">
        <v>41086</v>
      </c>
      <c r="E25" s="2">
        <v>0</v>
      </c>
      <c r="F25" s="2">
        <v>173724</v>
      </c>
      <c r="G25" s="2">
        <v>284625</v>
      </c>
      <c r="H25" s="2">
        <v>88391</v>
      </c>
      <c r="I25" s="2">
        <v>0</v>
      </c>
      <c r="J25" s="7">
        <f t="shared" si="0"/>
        <v>589737</v>
      </c>
    </row>
    <row r="26" spans="2:10" x14ac:dyDescent="0.25">
      <c r="B26" s="6" t="s">
        <v>32</v>
      </c>
      <c r="C26" s="2">
        <v>1536</v>
      </c>
      <c r="D26" s="2">
        <v>41701</v>
      </c>
      <c r="E26" s="2">
        <v>0</v>
      </c>
      <c r="F26" s="2">
        <v>156677</v>
      </c>
      <c r="G26" s="2">
        <v>292399</v>
      </c>
      <c r="H26" s="2">
        <v>87619</v>
      </c>
      <c r="I26" s="2">
        <v>0</v>
      </c>
      <c r="J26" s="7">
        <f t="shared" si="0"/>
        <v>579932</v>
      </c>
    </row>
    <row r="27" spans="2:10" x14ac:dyDescent="0.25">
      <c r="B27" s="6" t="s">
        <v>33</v>
      </c>
      <c r="C27" s="2">
        <v>1734</v>
      </c>
      <c r="D27" s="2">
        <v>40306</v>
      </c>
      <c r="E27" s="2">
        <v>0</v>
      </c>
      <c r="F27" s="2">
        <v>159491</v>
      </c>
      <c r="G27" s="2">
        <v>276944</v>
      </c>
      <c r="H27" s="2">
        <v>109468</v>
      </c>
      <c r="I27" s="2">
        <v>0</v>
      </c>
      <c r="J27" s="7">
        <f t="shared" si="0"/>
        <v>587943</v>
      </c>
    </row>
    <row r="28" spans="2:10" x14ac:dyDescent="0.25">
      <c r="B28" s="6" t="s">
        <v>34</v>
      </c>
      <c r="C28" s="2">
        <v>2772</v>
      </c>
      <c r="D28" s="2">
        <v>47310</v>
      </c>
      <c r="E28" s="2">
        <v>0</v>
      </c>
      <c r="F28" s="2">
        <v>169303</v>
      </c>
      <c r="G28" s="2">
        <v>303541</v>
      </c>
      <c r="H28" s="2">
        <v>96262</v>
      </c>
      <c r="I28" s="2">
        <v>0</v>
      </c>
      <c r="J28" s="7">
        <f t="shared" si="0"/>
        <v>619188</v>
      </c>
    </row>
    <row r="29" spans="2:10" x14ac:dyDescent="0.25">
      <c r="B29" s="6" t="s">
        <v>35</v>
      </c>
      <c r="C29" s="2">
        <v>2875</v>
      </c>
      <c r="D29" s="2">
        <v>39213</v>
      </c>
      <c r="E29" s="2">
        <v>0</v>
      </c>
      <c r="F29" s="2">
        <v>170533</v>
      </c>
      <c r="G29" s="2">
        <v>298424</v>
      </c>
      <c r="H29" s="2">
        <v>95678</v>
      </c>
      <c r="I29" s="2">
        <v>1396</v>
      </c>
      <c r="J29" s="7">
        <f t="shared" si="0"/>
        <v>608119</v>
      </c>
    </row>
    <row r="30" spans="2:10" x14ac:dyDescent="0.25">
      <c r="B30" s="6" t="s">
        <v>36</v>
      </c>
      <c r="C30" s="2">
        <v>3070</v>
      </c>
      <c r="D30" s="2">
        <v>35219</v>
      </c>
      <c r="E30" s="2">
        <v>0</v>
      </c>
      <c r="F30" s="2">
        <v>171940</v>
      </c>
      <c r="G30" s="2">
        <v>279157</v>
      </c>
      <c r="H30" s="2">
        <v>81031</v>
      </c>
      <c r="I30" s="2">
        <v>0</v>
      </c>
      <c r="J30" s="7">
        <f t="shared" si="0"/>
        <v>570417</v>
      </c>
    </row>
    <row r="31" spans="2:10" x14ac:dyDescent="0.25">
      <c r="B31" s="6" t="s">
        <v>37</v>
      </c>
      <c r="C31" s="2">
        <v>3674</v>
      </c>
      <c r="D31" s="2">
        <v>43950</v>
      </c>
      <c r="E31" s="2">
        <v>0</v>
      </c>
      <c r="F31" s="2">
        <v>176781</v>
      </c>
      <c r="G31" s="2">
        <v>229841</v>
      </c>
      <c r="H31" s="2">
        <v>70007</v>
      </c>
      <c r="I31" s="2">
        <v>12858</v>
      </c>
      <c r="J31" s="7">
        <f t="shared" si="0"/>
        <v>537111</v>
      </c>
    </row>
    <row r="32" spans="2:10" x14ac:dyDescent="0.25">
      <c r="B32" s="6" t="s">
        <v>38</v>
      </c>
      <c r="C32" s="2">
        <v>3358</v>
      </c>
      <c r="D32" s="2">
        <v>47016</v>
      </c>
      <c r="E32" s="2">
        <v>0</v>
      </c>
      <c r="F32" s="2">
        <v>176103</v>
      </c>
      <c r="G32" s="2">
        <v>263049</v>
      </c>
      <c r="H32" s="2">
        <v>71806</v>
      </c>
      <c r="I32" s="2">
        <v>8377</v>
      </c>
      <c r="J32" s="7">
        <f t="shared" si="0"/>
        <v>569709</v>
      </c>
    </row>
    <row r="33" spans="2:10" x14ac:dyDescent="0.25">
      <c r="B33" s="6" t="s">
        <v>39</v>
      </c>
      <c r="C33" s="2">
        <v>2778</v>
      </c>
      <c r="D33" s="2">
        <v>59697</v>
      </c>
      <c r="E33" s="2">
        <v>0</v>
      </c>
      <c r="F33" s="2">
        <v>146418</v>
      </c>
      <c r="G33" s="2">
        <v>297916</v>
      </c>
      <c r="H33" s="2">
        <v>71506</v>
      </c>
      <c r="I33" s="2">
        <v>9664</v>
      </c>
      <c r="J33" s="7">
        <f t="shared" ref="J33:J96" si="1">SUM(C33:I33)</f>
        <v>587979</v>
      </c>
    </row>
    <row r="34" spans="2:10" x14ac:dyDescent="0.25">
      <c r="B34" s="6" t="s">
        <v>40</v>
      </c>
      <c r="C34" s="2">
        <v>4305</v>
      </c>
      <c r="D34" s="2">
        <v>64346</v>
      </c>
      <c r="E34" s="2">
        <v>0</v>
      </c>
      <c r="F34" s="2">
        <v>183962</v>
      </c>
      <c r="G34" s="2">
        <v>216093</v>
      </c>
      <c r="H34" s="2">
        <v>67018</v>
      </c>
      <c r="I34" s="2">
        <v>16283</v>
      </c>
      <c r="J34" s="7">
        <f t="shared" si="1"/>
        <v>552007</v>
      </c>
    </row>
    <row r="35" spans="2:10" x14ac:dyDescent="0.25">
      <c r="B35" s="6" t="s">
        <v>41</v>
      </c>
      <c r="C35" s="2">
        <v>2336</v>
      </c>
      <c r="D35" s="2">
        <v>62535</v>
      </c>
      <c r="E35" s="2">
        <v>0</v>
      </c>
      <c r="F35" s="2">
        <v>187996</v>
      </c>
      <c r="G35" s="2">
        <v>259748</v>
      </c>
      <c r="H35" s="2">
        <v>64125</v>
      </c>
      <c r="I35" s="2">
        <v>2854</v>
      </c>
      <c r="J35" s="7">
        <f t="shared" si="1"/>
        <v>579594</v>
      </c>
    </row>
    <row r="36" spans="2:10" x14ac:dyDescent="0.25">
      <c r="B36" s="6" t="s">
        <v>42</v>
      </c>
      <c r="C36" s="2">
        <v>2063</v>
      </c>
      <c r="D36" s="2">
        <v>58239</v>
      </c>
      <c r="E36" s="2">
        <v>0</v>
      </c>
      <c r="F36" s="2">
        <v>176514</v>
      </c>
      <c r="G36" s="2">
        <v>290562</v>
      </c>
      <c r="H36" s="2">
        <v>62490</v>
      </c>
      <c r="I36" s="2">
        <v>758</v>
      </c>
      <c r="J36" s="7">
        <f t="shared" si="1"/>
        <v>590626</v>
      </c>
    </row>
    <row r="37" spans="2:10" x14ac:dyDescent="0.25">
      <c r="B37" s="6" t="s">
        <v>43</v>
      </c>
      <c r="C37" s="2">
        <v>2412</v>
      </c>
      <c r="D37" s="2">
        <v>55580</v>
      </c>
      <c r="E37" s="2">
        <v>0</v>
      </c>
      <c r="F37" s="2">
        <v>182399</v>
      </c>
      <c r="G37" s="2">
        <v>256329</v>
      </c>
      <c r="H37" s="2">
        <v>60172</v>
      </c>
      <c r="I37" s="2">
        <v>755</v>
      </c>
      <c r="J37" s="7">
        <f t="shared" si="1"/>
        <v>557647</v>
      </c>
    </row>
    <row r="38" spans="2:10" x14ac:dyDescent="0.25">
      <c r="B38" s="6" t="s">
        <v>44</v>
      </c>
      <c r="C38" s="2">
        <v>2414</v>
      </c>
      <c r="D38" s="2">
        <v>49685</v>
      </c>
      <c r="E38" s="2">
        <v>0</v>
      </c>
      <c r="F38" s="2">
        <v>153463</v>
      </c>
      <c r="G38" s="2">
        <v>275747</v>
      </c>
      <c r="H38" s="2">
        <v>55000</v>
      </c>
      <c r="I38" s="2">
        <v>412</v>
      </c>
      <c r="J38" s="7">
        <f t="shared" si="1"/>
        <v>536721</v>
      </c>
    </row>
    <row r="39" spans="2:10" x14ac:dyDescent="0.25">
      <c r="B39" s="6" t="s">
        <v>45</v>
      </c>
      <c r="C39" s="2">
        <v>2396</v>
      </c>
      <c r="D39" s="2">
        <v>46116</v>
      </c>
      <c r="E39" s="2">
        <v>0</v>
      </c>
      <c r="F39" s="2">
        <v>164355</v>
      </c>
      <c r="G39" s="2">
        <v>280732</v>
      </c>
      <c r="H39" s="2">
        <v>54904</v>
      </c>
      <c r="I39" s="2">
        <v>103</v>
      </c>
      <c r="J39" s="7">
        <f t="shared" si="1"/>
        <v>548606</v>
      </c>
    </row>
    <row r="40" spans="2:10" x14ac:dyDescent="0.25">
      <c r="B40" s="6" t="s">
        <v>46</v>
      </c>
      <c r="C40" s="2">
        <v>1224</v>
      </c>
      <c r="D40" s="2">
        <v>53154</v>
      </c>
      <c r="E40" s="2">
        <v>0</v>
      </c>
      <c r="F40" s="2">
        <v>164200</v>
      </c>
      <c r="G40" s="2">
        <v>255159</v>
      </c>
      <c r="H40" s="2">
        <v>44840</v>
      </c>
      <c r="I40" s="2">
        <v>2275</v>
      </c>
      <c r="J40" s="7">
        <f t="shared" si="1"/>
        <v>520852</v>
      </c>
    </row>
    <row r="41" spans="2:10" x14ac:dyDescent="0.25">
      <c r="B41" s="6" t="s">
        <v>47</v>
      </c>
      <c r="C41" s="2">
        <v>1490</v>
      </c>
      <c r="D41" s="2">
        <v>53496</v>
      </c>
      <c r="E41" s="2">
        <v>0</v>
      </c>
      <c r="F41" s="2">
        <v>158724</v>
      </c>
      <c r="G41" s="2">
        <v>240210</v>
      </c>
      <c r="H41" s="2">
        <v>47675</v>
      </c>
      <c r="I41" s="2">
        <v>5591</v>
      </c>
      <c r="J41" s="7">
        <f t="shared" si="1"/>
        <v>507186</v>
      </c>
    </row>
    <row r="42" spans="2:10" x14ac:dyDescent="0.25">
      <c r="B42" s="6" t="s">
        <v>48</v>
      </c>
      <c r="C42" s="2">
        <v>1386</v>
      </c>
      <c r="D42" s="2">
        <v>45958</v>
      </c>
      <c r="E42" s="2">
        <v>0</v>
      </c>
      <c r="F42" s="2">
        <v>161342</v>
      </c>
      <c r="G42" s="2">
        <v>228432</v>
      </c>
      <c r="H42" s="2">
        <v>60026</v>
      </c>
      <c r="I42" s="2">
        <v>12238</v>
      </c>
      <c r="J42" s="7">
        <f t="shared" si="1"/>
        <v>509382</v>
      </c>
    </row>
    <row r="43" spans="2:10" x14ac:dyDescent="0.25">
      <c r="B43" s="6" t="s">
        <v>49</v>
      </c>
      <c r="C43" s="2">
        <v>1568</v>
      </c>
      <c r="D43" s="2">
        <v>53390</v>
      </c>
      <c r="E43" s="2">
        <v>0</v>
      </c>
      <c r="F43" s="2">
        <v>162767</v>
      </c>
      <c r="G43" s="2">
        <v>242365</v>
      </c>
      <c r="H43" s="2">
        <v>61395</v>
      </c>
      <c r="I43" s="2">
        <v>20970</v>
      </c>
      <c r="J43" s="7">
        <f t="shared" si="1"/>
        <v>542455</v>
      </c>
    </row>
    <row r="44" spans="2:10" x14ac:dyDescent="0.25">
      <c r="B44" s="6" t="s">
        <v>50</v>
      </c>
      <c r="C44" s="2">
        <v>1548</v>
      </c>
      <c r="D44" s="2">
        <v>53126</v>
      </c>
      <c r="E44" s="2">
        <v>0</v>
      </c>
      <c r="F44" s="2">
        <v>176139</v>
      </c>
      <c r="G44" s="2">
        <v>277651</v>
      </c>
      <c r="H44" s="2">
        <v>74673</v>
      </c>
      <c r="I44" s="2">
        <v>9238</v>
      </c>
      <c r="J44" s="7">
        <f t="shared" si="1"/>
        <v>592375</v>
      </c>
    </row>
    <row r="45" spans="2:10" x14ac:dyDescent="0.25">
      <c r="B45" s="6" t="s">
        <v>51</v>
      </c>
      <c r="C45" s="2">
        <v>902</v>
      </c>
      <c r="D45" s="2">
        <v>54985</v>
      </c>
      <c r="E45" s="2">
        <v>0</v>
      </c>
      <c r="F45" s="2">
        <v>175170</v>
      </c>
      <c r="G45" s="2">
        <v>288738</v>
      </c>
      <c r="H45" s="2">
        <v>66811</v>
      </c>
      <c r="I45" s="2">
        <v>9901</v>
      </c>
      <c r="J45" s="7">
        <f t="shared" si="1"/>
        <v>596507</v>
      </c>
    </row>
    <row r="46" spans="2:10" x14ac:dyDescent="0.25">
      <c r="B46" s="6" t="s">
        <v>52</v>
      </c>
      <c r="C46" s="2">
        <v>970</v>
      </c>
      <c r="D46" s="2">
        <v>53219</v>
      </c>
      <c r="E46" s="2">
        <v>0</v>
      </c>
      <c r="F46" s="2">
        <v>173695</v>
      </c>
      <c r="G46" s="2">
        <v>252294</v>
      </c>
      <c r="H46" s="2">
        <v>82656</v>
      </c>
      <c r="I46" s="2">
        <v>8735</v>
      </c>
      <c r="J46" s="7">
        <f t="shared" si="1"/>
        <v>571569</v>
      </c>
    </row>
    <row r="47" spans="2:10" x14ac:dyDescent="0.25">
      <c r="B47" s="6" t="s">
        <v>53</v>
      </c>
      <c r="C47" s="2">
        <v>1908</v>
      </c>
      <c r="D47" s="2">
        <v>47082</v>
      </c>
      <c r="E47" s="2">
        <v>0</v>
      </c>
      <c r="F47" s="2">
        <v>176524</v>
      </c>
      <c r="G47" s="2">
        <v>260877</v>
      </c>
      <c r="H47" s="2">
        <v>65042</v>
      </c>
      <c r="I47" s="2">
        <v>12031</v>
      </c>
      <c r="J47" s="7">
        <f t="shared" si="1"/>
        <v>563464</v>
      </c>
    </row>
    <row r="48" spans="2:10" x14ac:dyDescent="0.25">
      <c r="B48" s="6" t="s">
        <v>54</v>
      </c>
      <c r="C48" s="2">
        <v>2081</v>
      </c>
      <c r="D48" s="2">
        <v>50062</v>
      </c>
      <c r="E48" s="2">
        <v>0</v>
      </c>
      <c r="F48" s="2">
        <v>172052</v>
      </c>
      <c r="G48" s="2">
        <v>253557</v>
      </c>
      <c r="H48" s="2">
        <v>57540</v>
      </c>
      <c r="I48" s="2">
        <v>12512</v>
      </c>
      <c r="J48" s="7">
        <f t="shared" si="1"/>
        <v>547804</v>
      </c>
    </row>
    <row r="49" spans="2:10" x14ac:dyDescent="0.25">
      <c r="B49" s="6" t="s">
        <v>55</v>
      </c>
      <c r="C49" s="2">
        <v>1600</v>
      </c>
      <c r="D49" s="2">
        <v>47320</v>
      </c>
      <c r="E49" s="2">
        <v>0</v>
      </c>
      <c r="F49" s="2">
        <v>181982</v>
      </c>
      <c r="G49" s="2">
        <v>253973</v>
      </c>
      <c r="H49" s="2">
        <v>57622</v>
      </c>
      <c r="I49" s="2">
        <v>9914</v>
      </c>
      <c r="J49" s="7">
        <f t="shared" si="1"/>
        <v>552411</v>
      </c>
    </row>
    <row r="50" spans="2:10" x14ac:dyDescent="0.25">
      <c r="B50" s="6" t="s">
        <v>56</v>
      </c>
      <c r="C50" s="2">
        <v>1460</v>
      </c>
      <c r="D50" s="2">
        <v>51143</v>
      </c>
      <c r="E50" s="2">
        <v>0</v>
      </c>
      <c r="F50" s="2">
        <v>154761</v>
      </c>
      <c r="G50" s="2">
        <v>258186</v>
      </c>
      <c r="H50" s="2">
        <v>55325</v>
      </c>
      <c r="I50" s="2">
        <v>9270</v>
      </c>
      <c r="J50" s="7">
        <f t="shared" si="1"/>
        <v>530145</v>
      </c>
    </row>
    <row r="51" spans="2:10" x14ac:dyDescent="0.25">
      <c r="B51" s="6" t="s">
        <v>57</v>
      </c>
      <c r="C51" s="2">
        <v>1812</v>
      </c>
      <c r="D51" s="2">
        <v>45536</v>
      </c>
      <c r="E51" s="2">
        <v>0</v>
      </c>
      <c r="F51" s="2">
        <v>168548</v>
      </c>
      <c r="G51" s="2">
        <v>252137</v>
      </c>
      <c r="H51" s="2">
        <v>48080</v>
      </c>
      <c r="I51" s="2">
        <v>11133</v>
      </c>
      <c r="J51" s="7">
        <f t="shared" si="1"/>
        <v>527246</v>
      </c>
    </row>
    <row r="52" spans="2:10" x14ac:dyDescent="0.25">
      <c r="B52" s="6" t="s">
        <v>58</v>
      </c>
      <c r="C52" s="2">
        <v>1660</v>
      </c>
      <c r="D52" s="2">
        <v>52621</v>
      </c>
      <c r="E52" s="2">
        <v>0</v>
      </c>
      <c r="F52" s="2">
        <v>167914</v>
      </c>
      <c r="G52" s="2">
        <v>227228</v>
      </c>
      <c r="H52" s="2">
        <v>72077</v>
      </c>
      <c r="I52" s="2">
        <v>13350</v>
      </c>
      <c r="J52" s="7">
        <f t="shared" si="1"/>
        <v>534850</v>
      </c>
    </row>
    <row r="53" spans="2:10" x14ac:dyDescent="0.25">
      <c r="B53" s="6" t="s">
        <v>59</v>
      </c>
      <c r="C53" s="2">
        <v>1216</v>
      </c>
      <c r="D53" s="2">
        <v>43627</v>
      </c>
      <c r="E53" s="2">
        <v>0</v>
      </c>
      <c r="F53" s="2">
        <v>147855</v>
      </c>
      <c r="G53" s="2">
        <v>248024</v>
      </c>
      <c r="H53" s="2">
        <v>47423</v>
      </c>
      <c r="I53" s="2">
        <v>23341</v>
      </c>
      <c r="J53" s="7">
        <f t="shared" si="1"/>
        <v>511486</v>
      </c>
    </row>
    <row r="54" spans="2:10" x14ac:dyDescent="0.25">
      <c r="B54" s="6" t="s">
        <v>60</v>
      </c>
      <c r="C54" s="2">
        <v>1900</v>
      </c>
      <c r="D54" s="2">
        <v>43301</v>
      </c>
      <c r="E54" s="2">
        <v>0</v>
      </c>
      <c r="F54" s="2">
        <v>185752</v>
      </c>
      <c r="G54" s="2">
        <v>264767</v>
      </c>
      <c r="H54" s="2">
        <v>74894</v>
      </c>
      <c r="I54" s="2">
        <v>26215</v>
      </c>
      <c r="J54" s="7">
        <f t="shared" si="1"/>
        <v>596829</v>
      </c>
    </row>
    <row r="55" spans="2:10" x14ac:dyDescent="0.25">
      <c r="B55" s="6" t="s">
        <v>61</v>
      </c>
      <c r="C55" s="2">
        <v>1280</v>
      </c>
      <c r="D55" s="2">
        <v>46729</v>
      </c>
      <c r="E55" s="2">
        <v>0</v>
      </c>
      <c r="F55" s="2">
        <v>158947</v>
      </c>
      <c r="G55" s="2">
        <v>255874</v>
      </c>
      <c r="H55" s="2">
        <v>62240</v>
      </c>
      <c r="I55" s="2">
        <v>21521</v>
      </c>
      <c r="J55" s="7">
        <f t="shared" si="1"/>
        <v>546591</v>
      </c>
    </row>
    <row r="56" spans="2:10" x14ac:dyDescent="0.25">
      <c r="B56" s="6" t="s">
        <v>62</v>
      </c>
      <c r="C56" s="2">
        <v>1500</v>
      </c>
      <c r="D56" s="2">
        <v>50852</v>
      </c>
      <c r="E56" s="2">
        <v>0</v>
      </c>
      <c r="F56" s="2">
        <v>178180</v>
      </c>
      <c r="G56" s="2">
        <v>278921</v>
      </c>
      <c r="H56" s="2">
        <v>79240</v>
      </c>
      <c r="I56" s="2">
        <v>20314</v>
      </c>
      <c r="J56" s="7">
        <f t="shared" si="1"/>
        <v>609007</v>
      </c>
    </row>
    <row r="57" spans="2:10" x14ac:dyDescent="0.25">
      <c r="B57" s="6" t="s">
        <v>63</v>
      </c>
      <c r="C57" s="2">
        <v>1654</v>
      </c>
      <c r="D57" s="2">
        <v>36117</v>
      </c>
      <c r="E57" s="2">
        <v>0</v>
      </c>
      <c r="F57" s="2">
        <v>164694</v>
      </c>
      <c r="G57" s="2">
        <v>243096</v>
      </c>
      <c r="H57" s="2">
        <v>48964</v>
      </c>
      <c r="I57" s="2">
        <v>20322</v>
      </c>
      <c r="J57" s="7">
        <f t="shared" si="1"/>
        <v>514847</v>
      </c>
    </row>
    <row r="58" spans="2:10" x14ac:dyDescent="0.25">
      <c r="B58" s="6" t="s">
        <v>64</v>
      </c>
      <c r="C58" s="2">
        <v>978</v>
      </c>
      <c r="D58" s="2">
        <v>37203</v>
      </c>
      <c r="E58" s="2">
        <v>0</v>
      </c>
      <c r="F58" s="2">
        <v>180142</v>
      </c>
      <c r="G58" s="2">
        <v>262608</v>
      </c>
      <c r="H58" s="2">
        <v>67515</v>
      </c>
      <c r="I58" s="2">
        <v>16791</v>
      </c>
      <c r="J58" s="7">
        <f t="shared" si="1"/>
        <v>565237</v>
      </c>
    </row>
    <row r="59" spans="2:10" x14ac:dyDescent="0.25">
      <c r="B59" s="6" t="s">
        <v>65</v>
      </c>
      <c r="C59" s="2">
        <v>1836</v>
      </c>
      <c r="D59" s="2">
        <v>35720</v>
      </c>
      <c r="E59" s="2">
        <v>0</v>
      </c>
      <c r="F59" s="2">
        <v>186300</v>
      </c>
      <c r="G59" s="2">
        <v>297787</v>
      </c>
      <c r="H59" s="2">
        <v>51683</v>
      </c>
      <c r="I59" s="2">
        <v>15395</v>
      </c>
      <c r="J59" s="7">
        <f t="shared" si="1"/>
        <v>588721</v>
      </c>
    </row>
    <row r="60" spans="2:10" x14ac:dyDescent="0.25">
      <c r="B60" s="6" t="s">
        <v>66</v>
      </c>
      <c r="C60" s="2">
        <v>1652</v>
      </c>
      <c r="D60" s="2">
        <v>37611</v>
      </c>
      <c r="E60" s="2">
        <v>0</v>
      </c>
      <c r="F60" s="2">
        <v>180680</v>
      </c>
      <c r="G60" s="2">
        <v>290065</v>
      </c>
      <c r="H60" s="2">
        <v>49557</v>
      </c>
      <c r="I60" s="2">
        <v>19625</v>
      </c>
      <c r="J60" s="7">
        <f t="shared" si="1"/>
        <v>579190</v>
      </c>
    </row>
    <row r="61" spans="2:10" x14ac:dyDescent="0.25">
      <c r="B61" s="6" t="s">
        <v>67</v>
      </c>
      <c r="C61" s="2">
        <v>1680</v>
      </c>
      <c r="D61" s="2">
        <v>40661</v>
      </c>
      <c r="E61" s="2">
        <v>0</v>
      </c>
      <c r="F61" s="2">
        <v>178278</v>
      </c>
      <c r="G61" s="2">
        <v>291490</v>
      </c>
      <c r="H61" s="2">
        <v>55062</v>
      </c>
      <c r="I61" s="2">
        <v>14985</v>
      </c>
      <c r="J61" s="7">
        <f t="shared" si="1"/>
        <v>582156</v>
      </c>
    </row>
    <row r="62" spans="2:10" x14ac:dyDescent="0.25">
      <c r="B62" s="6" t="s">
        <v>68</v>
      </c>
      <c r="C62" s="2">
        <v>1688</v>
      </c>
      <c r="D62" s="2">
        <v>38760</v>
      </c>
      <c r="E62" s="2">
        <v>0</v>
      </c>
      <c r="F62" s="2">
        <v>173198</v>
      </c>
      <c r="G62" s="2">
        <v>281062</v>
      </c>
      <c r="H62" s="2">
        <v>53632</v>
      </c>
      <c r="I62" s="2">
        <v>18468</v>
      </c>
      <c r="J62" s="7">
        <f t="shared" si="1"/>
        <v>566808</v>
      </c>
    </row>
    <row r="63" spans="2:10" x14ac:dyDescent="0.25">
      <c r="B63" s="6" t="s">
        <v>69</v>
      </c>
      <c r="C63" s="2">
        <v>1902</v>
      </c>
      <c r="D63" s="2">
        <v>39504</v>
      </c>
      <c r="E63" s="2">
        <v>0</v>
      </c>
      <c r="F63" s="2">
        <v>169402</v>
      </c>
      <c r="G63" s="2">
        <v>295433</v>
      </c>
      <c r="H63" s="2">
        <v>50401</v>
      </c>
      <c r="I63" s="2">
        <v>21601</v>
      </c>
      <c r="J63" s="7">
        <f t="shared" si="1"/>
        <v>578243</v>
      </c>
    </row>
    <row r="64" spans="2:10" x14ac:dyDescent="0.25">
      <c r="B64" s="6" t="s">
        <v>70</v>
      </c>
      <c r="C64" s="2">
        <v>1564</v>
      </c>
      <c r="D64" s="2">
        <v>60075</v>
      </c>
      <c r="E64" s="2">
        <v>0</v>
      </c>
      <c r="F64" s="2">
        <v>173991</v>
      </c>
      <c r="G64" s="2">
        <v>270450</v>
      </c>
      <c r="H64" s="2">
        <v>53115</v>
      </c>
      <c r="I64" s="2">
        <v>16568</v>
      </c>
      <c r="J64" s="7">
        <f t="shared" si="1"/>
        <v>575763</v>
      </c>
    </row>
    <row r="65" spans="2:10" x14ac:dyDescent="0.25">
      <c r="B65" s="6" t="s">
        <v>71</v>
      </c>
      <c r="C65" s="2">
        <v>1381</v>
      </c>
      <c r="D65" s="2">
        <v>55886</v>
      </c>
      <c r="E65" s="2">
        <v>0</v>
      </c>
      <c r="F65" s="2">
        <v>148467</v>
      </c>
      <c r="G65" s="2">
        <v>248803</v>
      </c>
      <c r="H65" s="2">
        <v>52297</v>
      </c>
      <c r="I65" s="2">
        <v>15305</v>
      </c>
      <c r="J65" s="7">
        <f t="shared" si="1"/>
        <v>522139</v>
      </c>
    </row>
    <row r="66" spans="2:10" x14ac:dyDescent="0.25">
      <c r="B66" s="6" t="s">
        <v>72</v>
      </c>
      <c r="C66" s="2">
        <v>1910</v>
      </c>
      <c r="D66" s="2">
        <v>51355</v>
      </c>
      <c r="E66" s="2">
        <v>0</v>
      </c>
      <c r="F66" s="2">
        <v>173777</v>
      </c>
      <c r="G66" s="2">
        <v>265410</v>
      </c>
      <c r="H66" s="2">
        <v>70499</v>
      </c>
      <c r="I66" s="2">
        <v>26454</v>
      </c>
      <c r="J66" s="7">
        <f t="shared" si="1"/>
        <v>589405</v>
      </c>
    </row>
    <row r="67" spans="2:10" x14ac:dyDescent="0.25">
      <c r="B67" s="6" t="s">
        <v>73</v>
      </c>
      <c r="C67" s="2">
        <v>2135</v>
      </c>
      <c r="D67" s="2">
        <v>57938</v>
      </c>
      <c r="E67" s="2">
        <v>0</v>
      </c>
      <c r="F67" s="2">
        <v>169052</v>
      </c>
      <c r="G67" s="2">
        <v>256727</v>
      </c>
      <c r="H67" s="2">
        <v>85269</v>
      </c>
      <c r="I67" s="2">
        <v>19057</v>
      </c>
      <c r="J67" s="7">
        <f t="shared" si="1"/>
        <v>590178</v>
      </c>
    </row>
    <row r="68" spans="2:10" x14ac:dyDescent="0.25">
      <c r="B68" s="6" t="s">
        <v>74</v>
      </c>
      <c r="C68" s="2">
        <v>2244</v>
      </c>
      <c r="D68" s="2">
        <v>73893</v>
      </c>
      <c r="E68" s="2">
        <v>0</v>
      </c>
      <c r="F68" s="2">
        <v>173486</v>
      </c>
      <c r="G68" s="2">
        <v>259987</v>
      </c>
      <c r="H68" s="2">
        <v>66197</v>
      </c>
      <c r="I68" s="2">
        <v>24709</v>
      </c>
      <c r="J68" s="7">
        <f t="shared" si="1"/>
        <v>600516</v>
      </c>
    </row>
    <row r="69" spans="2:10" x14ac:dyDescent="0.25">
      <c r="B69" s="6" t="s">
        <v>75</v>
      </c>
      <c r="C69" s="2">
        <v>2242</v>
      </c>
      <c r="D69" s="2">
        <v>74738</v>
      </c>
      <c r="E69" s="2">
        <v>0</v>
      </c>
      <c r="F69" s="2">
        <v>153843</v>
      </c>
      <c r="G69" s="2">
        <v>248253</v>
      </c>
      <c r="H69" s="2">
        <v>72108</v>
      </c>
      <c r="I69" s="2">
        <v>24901</v>
      </c>
      <c r="J69" s="7">
        <f t="shared" si="1"/>
        <v>576085</v>
      </c>
    </row>
    <row r="70" spans="2:10" x14ac:dyDescent="0.25">
      <c r="B70" s="6" t="s">
        <v>76</v>
      </c>
      <c r="C70" s="2">
        <v>1490</v>
      </c>
      <c r="D70" s="2">
        <v>80417</v>
      </c>
      <c r="E70" s="2">
        <v>0</v>
      </c>
      <c r="F70" s="2">
        <v>169600</v>
      </c>
      <c r="G70" s="2">
        <v>262086</v>
      </c>
      <c r="H70" s="2">
        <v>68430</v>
      </c>
      <c r="I70" s="2">
        <v>12069</v>
      </c>
      <c r="J70" s="7">
        <f t="shared" si="1"/>
        <v>594092</v>
      </c>
    </row>
    <row r="71" spans="2:10" x14ac:dyDescent="0.25">
      <c r="B71" s="6" t="s">
        <v>77</v>
      </c>
      <c r="C71" s="2">
        <v>1692</v>
      </c>
      <c r="D71" s="2">
        <v>75050</v>
      </c>
      <c r="E71" s="2">
        <v>0</v>
      </c>
      <c r="F71" s="2">
        <v>176255</v>
      </c>
      <c r="G71" s="2">
        <v>282694</v>
      </c>
      <c r="H71" s="2">
        <v>86318</v>
      </c>
      <c r="I71" s="2">
        <v>17189</v>
      </c>
      <c r="J71" s="7">
        <f t="shared" si="1"/>
        <v>639198</v>
      </c>
    </row>
    <row r="72" spans="2:10" x14ac:dyDescent="0.25">
      <c r="B72" s="6" t="s">
        <v>78</v>
      </c>
      <c r="C72" s="2">
        <v>1718</v>
      </c>
      <c r="D72" s="2">
        <v>72083</v>
      </c>
      <c r="E72" s="2">
        <v>0</v>
      </c>
      <c r="F72" s="2">
        <v>168389</v>
      </c>
      <c r="G72" s="2">
        <v>259583</v>
      </c>
      <c r="H72" s="2">
        <v>64047</v>
      </c>
      <c r="I72" s="2">
        <v>15908</v>
      </c>
      <c r="J72" s="7">
        <f t="shared" si="1"/>
        <v>581728</v>
      </c>
    </row>
    <row r="73" spans="2:10" x14ac:dyDescent="0.25">
      <c r="B73" s="6" t="s">
        <v>79</v>
      </c>
      <c r="C73" s="2">
        <v>2292</v>
      </c>
      <c r="D73" s="2">
        <v>65411</v>
      </c>
      <c r="E73" s="2">
        <v>0</v>
      </c>
      <c r="F73" s="2">
        <v>162480</v>
      </c>
      <c r="G73" s="2">
        <v>238368</v>
      </c>
      <c r="H73" s="2">
        <v>70203</v>
      </c>
      <c r="I73" s="2">
        <v>13896</v>
      </c>
      <c r="J73" s="7">
        <f t="shared" si="1"/>
        <v>552650</v>
      </c>
    </row>
    <row r="74" spans="2:10" x14ac:dyDescent="0.25">
      <c r="B74" s="6" t="s">
        <v>80</v>
      </c>
      <c r="C74" s="2">
        <v>2010</v>
      </c>
      <c r="D74" s="2">
        <v>63306</v>
      </c>
      <c r="E74" s="2">
        <v>0</v>
      </c>
      <c r="F74" s="2">
        <v>157492</v>
      </c>
      <c r="G74" s="2">
        <v>230710</v>
      </c>
      <c r="H74" s="2">
        <v>58125</v>
      </c>
      <c r="I74" s="2">
        <v>15869</v>
      </c>
      <c r="J74" s="7">
        <f t="shared" si="1"/>
        <v>527512</v>
      </c>
    </row>
    <row r="75" spans="2:10" x14ac:dyDescent="0.25">
      <c r="B75" s="6" t="s">
        <v>81</v>
      </c>
      <c r="C75" s="2">
        <v>1668</v>
      </c>
      <c r="D75" s="2">
        <v>59511</v>
      </c>
      <c r="E75" s="2">
        <v>0</v>
      </c>
      <c r="F75" s="2">
        <v>148149</v>
      </c>
      <c r="G75" s="2">
        <v>255030</v>
      </c>
      <c r="H75" s="2">
        <v>66175</v>
      </c>
      <c r="I75" s="2">
        <v>14087</v>
      </c>
      <c r="J75" s="7">
        <f t="shared" si="1"/>
        <v>544620</v>
      </c>
    </row>
    <row r="76" spans="2:10" x14ac:dyDescent="0.25">
      <c r="B76" s="6" t="s">
        <v>82</v>
      </c>
      <c r="C76" s="2">
        <v>1810</v>
      </c>
      <c r="D76" s="2">
        <v>50653</v>
      </c>
      <c r="E76" s="2">
        <v>0</v>
      </c>
      <c r="F76" s="2">
        <v>141564</v>
      </c>
      <c r="G76" s="2">
        <v>238380</v>
      </c>
      <c r="H76" s="2">
        <v>63551</v>
      </c>
      <c r="I76" s="2">
        <v>12875</v>
      </c>
      <c r="J76" s="7">
        <f t="shared" si="1"/>
        <v>508833</v>
      </c>
    </row>
    <row r="77" spans="2:10" x14ac:dyDescent="0.25">
      <c r="B77" s="6" t="s">
        <v>83</v>
      </c>
      <c r="C77" s="2">
        <v>1330</v>
      </c>
      <c r="D77" s="2">
        <v>51775</v>
      </c>
      <c r="E77" s="2">
        <v>0</v>
      </c>
      <c r="F77" s="2">
        <v>130250</v>
      </c>
      <c r="G77" s="2">
        <v>214940</v>
      </c>
      <c r="H77" s="2">
        <v>50163</v>
      </c>
      <c r="I77" s="2">
        <v>12020</v>
      </c>
      <c r="J77" s="7">
        <f t="shared" si="1"/>
        <v>460478</v>
      </c>
    </row>
    <row r="78" spans="2:10" x14ac:dyDescent="0.25">
      <c r="B78" s="6" t="s">
        <v>84</v>
      </c>
      <c r="C78" s="2">
        <v>1420</v>
      </c>
      <c r="D78" s="2">
        <v>43091</v>
      </c>
      <c r="E78" s="2">
        <v>0</v>
      </c>
      <c r="F78" s="2">
        <v>150296</v>
      </c>
      <c r="G78" s="2">
        <v>213514</v>
      </c>
      <c r="H78" s="2">
        <v>56711</v>
      </c>
      <c r="I78" s="2">
        <v>17577</v>
      </c>
      <c r="J78" s="7">
        <f t="shared" si="1"/>
        <v>482609</v>
      </c>
    </row>
    <row r="79" spans="2:10" x14ac:dyDescent="0.25">
      <c r="B79" s="6" t="s">
        <v>85</v>
      </c>
      <c r="C79" s="2">
        <v>1762</v>
      </c>
      <c r="D79" s="2">
        <v>37609</v>
      </c>
      <c r="E79" s="2">
        <v>0</v>
      </c>
      <c r="F79" s="2">
        <v>138594</v>
      </c>
      <c r="G79" s="2">
        <v>251977</v>
      </c>
      <c r="H79" s="2">
        <v>52560</v>
      </c>
      <c r="I79" s="2">
        <v>16902</v>
      </c>
      <c r="J79" s="7">
        <f t="shared" si="1"/>
        <v>499404</v>
      </c>
    </row>
    <row r="80" spans="2:10" x14ac:dyDescent="0.25">
      <c r="B80" s="6" t="s">
        <v>86</v>
      </c>
      <c r="C80" s="2">
        <v>1818</v>
      </c>
      <c r="D80" s="2">
        <v>42219</v>
      </c>
      <c r="E80" s="2">
        <v>0</v>
      </c>
      <c r="F80" s="2">
        <v>144887</v>
      </c>
      <c r="G80" s="2">
        <v>270261</v>
      </c>
      <c r="H80" s="2">
        <v>62726</v>
      </c>
      <c r="I80" s="2">
        <v>17119</v>
      </c>
      <c r="J80" s="7">
        <f t="shared" si="1"/>
        <v>539030</v>
      </c>
    </row>
    <row r="81" spans="2:10" x14ac:dyDescent="0.25">
      <c r="B81" s="6" t="s">
        <v>87</v>
      </c>
      <c r="C81" s="2">
        <v>1644</v>
      </c>
      <c r="D81" s="2">
        <v>46953</v>
      </c>
      <c r="E81" s="2">
        <v>0</v>
      </c>
      <c r="F81" s="2">
        <v>147862</v>
      </c>
      <c r="G81" s="2">
        <v>242727</v>
      </c>
      <c r="H81" s="2">
        <v>66063</v>
      </c>
      <c r="I81" s="2">
        <v>14829</v>
      </c>
      <c r="J81" s="7">
        <f t="shared" si="1"/>
        <v>520078</v>
      </c>
    </row>
    <row r="82" spans="2:10" x14ac:dyDescent="0.25">
      <c r="B82" s="6" t="s">
        <v>88</v>
      </c>
      <c r="C82" s="2">
        <v>1619</v>
      </c>
      <c r="D82" s="2">
        <v>61050</v>
      </c>
      <c r="E82" s="2">
        <v>0</v>
      </c>
      <c r="F82" s="2">
        <v>152917</v>
      </c>
      <c r="G82" s="2">
        <v>243992</v>
      </c>
      <c r="H82" s="2">
        <v>62773</v>
      </c>
      <c r="I82" s="2">
        <v>12523</v>
      </c>
      <c r="J82" s="7">
        <f t="shared" si="1"/>
        <v>534874</v>
      </c>
    </row>
    <row r="83" spans="2:10" x14ac:dyDescent="0.25">
      <c r="B83" s="6" t="s">
        <v>89</v>
      </c>
      <c r="C83" s="2">
        <v>1346</v>
      </c>
      <c r="D83" s="2">
        <v>66781</v>
      </c>
      <c r="E83" s="2">
        <v>0</v>
      </c>
      <c r="F83" s="2">
        <v>165950</v>
      </c>
      <c r="G83" s="2">
        <v>232784</v>
      </c>
      <c r="H83" s="2">
        <v>52529</v>
      </c>
      <c r="I83" s="2">
        <v>11351</v>
      </c>
      <c r="J83" s="7">
        <f t="shared" si="1"/>
        <v>530741</v>
      </c>
    </row>
    <row r="84" spans="2:10" x14ac:dyDescent="0.25">
      <c r="B84" s="6" t="s">
        <v>90</v>
      </c>
      <c r="C84" s="2">
        <v>1186</v>
      </c>
      <c r="D84" s="2">
        <v>69053</v>
      </c>
      <c r="E84" s="2">
        <v>0</v>
      </c>
      <c r="F84" s="2">
        <v>160745</v>
      </c>
      <c r="G84" s="2">
        <v>217744</v>
      </c>
      <c r="H84" s="2">
        <v>49095</v>
      </c>
      <c r="I84" s="2">
        <v>9110</v>
      </c>
      <c r="J84" s="7">
        <f t="shared" si="1"/>
        <v>506933</v>
      </c>
    </row>
    <row r="85" spans="2:10" x14ac:dyDescent="0.25">
      <c r="B85" s="6" t="s">
        <v>91</v>
      </c>
      <c r="C85" s="2">
        <v>1498</v>
      </c>
      <c r="D85" s="2">
        <v>55865</v>
      </c>
      <c r="E85" s="2">
        <v>0</v>
      </c>
      <c r="F85" s="2">
        <v>172742</v>
      </c>
      <c r="G85" s="2">
        <v>226208</v>
      </c>
      <c r="H85" s="2">
        <v>80895</v>
      </c>
      <c r="I85" s="2">
        <v>12200</v>
      </c>
      <c r="J85" s="7">
        <f t="shared" si="1"/>
        <v>549408</v>
      </c>
    </row>
    <row r="86" spans="2:10" x14ac:dyDescent="0.25">
      <c r="B86" s="6" t="s">
        <v>92</v>
      </c>
      <c r="C86" s="2">
        <v>1460</v>
      </c>
      <c r="D86" s="2">
        <v>49325</v>
      </c>
      <c r="E86" s="2">
        <v>0</v>
      </c>
      <c r="F86" s="2">
        <v>161118</v>
      </c>
      <c r="G86" s="2">
        <v>234360</v>
      </c>
      <c r="H86" s="2">
        <v>101387</v>
      </c>
      <c r="I86" s="2">
        <v>9413</v>
      </c>
      <c r="J86" s="7">
        <f t="shared" si="1"/>
        <v>557063</v>
      </c>
    </row>
    <row r="87" spans="2:10" x14ac:dyDescent="0.25">
      <c r="B87" s="6" t="s">
        <v>93</v>
      </c>
      <c r="C87" s="2">
        <v>1368</v>
      </c>
      <c r="D87" s="2">
        <v>58471</v>
      </c>
      <c r="E87" s="2">
        <v>0</v>
      </c>
      <c r="F87" s="2">
        <v>164670</v>
      </c>
      <c r="G87" s="2">
        <v>245006</v>
      </c>
      <c r="H87" s="2">
        <v>95488</v>
      </c>
      <c r="I87" s="2">
        <v>12048</v>
      </c>
      <c r="J87" s="7">
        <f t="shared" si="1"/>
        <v>577051</v>
      </c>
    </row>
    <row r="88" spans="2:10" x14ac:dyDescent="0.25">
      <c r="B88" s="6" t="s">
        <v>94</v>
      </c>
      <c r="C88" s="2">
        <f>1188+120</f>
        <v>1308</v>
      </c>
      <c r="D88" s="2">
        <f>31439+20542</f>
        <v>51981</v>
      </c>
      <c r="E88" s="2"/>
      <c r="F88" s="2">
        <f>108067+55666</f>
        <v>163733</v>
      </c>
      <c r="G88" s="2">
        <f>173252+100394</f>
        <v>273646</v>
      </c>
      <c r="H88" s="2">
        <f>72297+23094</f>
        <v>95391</v>
      </c>
      <c r="I88" s="2">
        <f>9594+2298</f>
        <v>11892</v>
      </c>
      <c r="J88" s="7">
        <f t="shared" si="1"/>
        <v>597951</v>
      </c>
    </row>
    <row r="89" spans="2:10" x14ac:dyDescent="0.25">
      <c r="B89" s="6" t="s">
        <v>95</v>
      </c>
      <c r="C89" s="2">
        <f>850+256</f>
        <v>1106</v>
      </c>
      <c r="D89" s="2">
        <f>32115+12705</f>
        <v>44820</v>
      </c>
      <c r="E89" s="2"/>
      <c r="F89" s="2">
        <f>111703+45762</f>
        <v>157465</v>
      </c>
      <c r="G89" s="2">
        <f>145119+75829</f>
        <v>220948</v>
      </c>
      <c r="H89" s="2">
        <f>72722+26135</f>
        <v>98857</v>
      </c>
      <c r="I89" s="2">
        <f>5621+1579</f>
        <v>7200</v>
      </c>
      <c r="J89" s="7">
        <f t="shared" si="1"/>
        <v>530396</v>
      </c>
    </row>
    <row r="90" spans="2:10" x14ac:dyDescent="0.25">
      <c r="B90" s="6" t="s">
        <v>96</v>
      </c>
      <c r="C90" s="2">
        <f>1090+358</f>
        <v>1448</v>
      </c>
      <c r="D90" s="2">
        <f>34734+18339</f>
        <v>53073</v>
      </c>
      <c r="E90" s="2"/>
      <c r="F90" s="2">
        <f>105068+52969</f>
        <v>158037</v>
      </c>
      <c r="G90" s="2">
        <f>153191+65009</f>
        <v>218200</v>
      </c>
      <c r="H90" s="2">
        <f>84544+21651</f>
        <v>106195</v>
      </c>
      <c r="I90" s="2">
        <f>4321+1087</f>
        <v>5408</v>
      </c>
      <c r="J90" s="7">
        <f t="shared" si="1"/>
        <v>542361</v>
      </c>
    </row>
    <row r="91" spans="2:10" x14ac:dyDescent="0.25">
      <c r="B91" s="6" t="s">
        <v>97</v>
      </c>
      <c r="C91" s="2">
        <f>1668+222</f>
        <v>1890</v>
      </c>
      <c r="D91" s="2">
        <f>29099+14261</f>
        <v>43360</v>
      </c>
      <c r="E91" s="2"/>
      <c r="F91" s="2">
        <f>105303+46720</f>
        <v>152023</v>
      </c>
      <c r="G91" s="2">
        <f>179206+74713</f>
        <v>253919</v>
      </c>
      <c r="H91" s="2">
        <f>79821+21751</f>
        <v>101572</v>
      </c>
      <c r="I91" s="2">
        <f>6416+1919</f>
        <v>8335</v>
      </c>
      <c r="J91" s="7">
        <f t="shared" si="1"/>
        <v>561099</v>
      </c>
    </row>
    <row r="92" spans="2:10" x14ac:dyDescent="0.25">
      <c r="B92" s="6" t="s">
        <v>98</v>
      </c>
      <c r="C92" s="2">
        <f>1644+308</f>
        <v>1952</v>
      </c>
      <c r="D92" s="2">
        <f>32738+33959</f>
        <v>66697</v>
      </c>
      <c r="E92" s="2"/>
      <c r="F92" s="2">
        <f>101888+45194</f>
        <v>147082</v>
      </c>
      <c r="G92" s="2">
        <f>174927+76158</f>
        <v>251085</v>
      </c>
      <c r="H92" s="2">
        <f>76193+21446</f>
        <v>97639</v>
      </c>
      <c r="I92" s="2">
        <f>5507+1427</f>
        <v>6934</v>
      </c>
      <c r="J92" s="7">
        <f t="shared" si="1"/>
        <v>571389</v>
      </c>
    </row>
    <row r="93" spans="2:10" x14ac:dyDescent="0.25">
      <c r="B93" s="6" t="s">
        <v>99</v>
      </c>
      <c r="C93" s="2">
        <v>1844</v>
      </c>
      <c r="D93" s="2">
        <v>63769</v>
      </c>
      <c r="E93" s="2"/>
      <c r="F93" s="2">
        <v>156638</v>
      </c>
      <c r="G93" s="2">
        <v>251999</v>
      </c>
      <c r="H93" s="2">
        <v>129364</v>
      </c>
      <c r="I93" s="2">
        <v>7361</v>
      </c>
      <c r="J93" s="7">
        <f t="shared" si="1"/>
        <v>610975</v>
      </c>
    </row>
    <row r="94" spans="2:10" x14ac:dyDescent="0.25">
      <c r="B94" s="6" t="s">
        <v>100</v>
      </c>
      <c r="C94" s="2">
        <v>1382</v>
      </c>
      <c r="D94" s="2">
        <v>67976</v>
      </c>
      <c r="E94" s="2"/>
      <c r="F94" s="2">
        <v>154121</v>
      </c>
      <c r="G94" s="2">
        <v>235048</v>
      </c>
      <c r="H94" s="2">
        <v>106219</v>
      </c>
      <c r="I94" s="2">
        <v>9738</v>
      </c>
      <c r="J94" s="7">
        <f t="shared" si="1"/>
        <v>574484</v>
      </c>
    </row>
    <row r="95" spans="2:10" x14ac:dyDescent="0.25">
      <c r="B95" s="6" t="s">
        <v>101</v>
      </c>
      <c r="C95" s="2">
        <v>1506</v>
      </c>
      <c r="D95" s="2">
        <v>66226</v>
      </c>
      <c r="E95" s="2"/>
      <c r="F95" s="2">
        <v>146158</v>
      </c>
      <c r="G95" s="2">
        <v>265490</v>
      </c>
      <c r="H95" s="2">
        <v>99273</v>
      </c>
      <c r="I95" s="2">
        <v>6375</v>
      </c>
      <c r="J95" s="7">
        <f t="shared" si="1"/>
        <v>585028</v>
      </c>
    </row>
    <row r="96" spans="2:10" x14ac:dyDescent="0.25">
      <c r="B96" s="6" t="s">
        <v>102</v>
      </c>
      <c r="C96" s="2">
        <v>1884</v>
      </c>
      <c r="D96" s="2">
        <v>61982</v>
      </c>
      <c r="E96" s="2"/>
      <c r="F96" s="2">
        <v>149888</v>
      </c>
      <c r="G96" s="2">
        <v>225327</v>
      </c>
      <c r="H96" s="2">
        <v>143416</v>
      </c>
      <c r="I96" s="2">
        <v>4479</v>
      </c>
      <c r="J96" s="7">
        <f t="shared" si="1"/>
        <v>586976</v>
      </c>
    </row>
    <row r="97" spans="2:10" x14ac:dyDescent="0.25">
      <c r="B97" s="6" t="s">
        <v>103</v>
      </c>
      <c r="C97" s="2">
        <v>2168</v>
      </c>
      <c r="D97" s="2">
        <v>59207</v>
      </c>
      <c r="E97" s="2"/>
      <c r="F97" s="2">
        <v>170450</v>
      </c>
      <c r="G97" s="2">
        <v>266228</v>
      </c>
      <c r="H97" s="2">
        <v>122563</v>
      </c>
      <c r="I97" s="2">
        <v>4264</v>
      </c>
      <c r="J97" s="7">
        <f t="shared" ref="J97:J111" si="2">SUM(C97:I97)</f>
        <v>624880</v>
      </c>
    </row>
    <row r="98" spans="2:10" x14ac:dyDescent="0.25">
      <c r="B98" s="6" t="s">
        <v>104</v>
      </c>
      <c r="C98" s="2">
        <v>2018</v>
      </c>
      <c r="D98" s="2">
        <v>61277</v>
      </c>
      <c r="E98" s="2"/>
      <c r="F98" s="2">
        <v>159914</v>
      </c>
      <c r="G98" s="2">
        <v>213202</v>
      </c>
      <c r="H98" s="2">
        <v>120591</v>
      </c>
      <c r="I98" s="2">
        <v>3657</v>
      </c>
      <c r="J98" s="7">
        <f t="shared" si="2"/>
        <v>560659</v>
      </c>
    </row>
    <row r="99" spans="2:10" x14ac:dyDescent="0.25">
      <c r="B99" s="6" t="s">
        <v>105</v>
      </c>
      <c r="C99" s="2">
        <v>1914</v>
      </c>
      <c r="D99" s="2">
        <v>61148</v>
      </c>
      <c r="E99" s="2"/>
      <c r="F99" s="2">
        <v>162965</v>
      </c>
      <c r="G99" s="2">
        <v>229957</v>
      </c>
      <c r="H99" s="2">
        <v>90139</v>
      </c>
      <c r="I99" s="2">
        <v>5925</v>
      </c>
      <c r="J99" s="7">
        <f t="shared" si="2"/>
        <v>552048</v>
      </c>
    </row>
    <row r="100" spans="2:10" x14ac:dyDescent="0.25">
      <c r="B100" s="6" t="s">
        <v>106</v>
      </c>
      <c r="C100" s="2">
        <v>1832</v>
      </c>
      <c r="D100" s="2">
        <v>61204</v>
      </c>
      <c r="E100" s="2"/>
      <c r="F100" s="2">
        <v>181659</v>
      </c>
      <c r="G100" s="2">
        <v>220408</v>
      </c>
      <c r="H100" s="2">
        <v>93264</v>
      </c>
      <c r="I100" s="2">
        <v>6454</v>
      </c>
      <c r="J100" s="7">
        <f t="shared" si="2"/>
        <v>564821</v>
      </c>
    </row>
    <row r="101" spans="2:10" x14ac:dyDescent="0.25">
      <c r="B101" s="6" t="s">
        <v>107</v>
      </c>
      <c r="C101" s="2">
        <v>1232</v>
      </c>
      <c r="D101" s="2">
        <v>53821</v>
      </c>
      <c r="E101" s="2"/>
      <c r="F101" s="2">
        <v>149356</v>
      </c>
      <c r="G101" s="2">
        <v>183296</v>
      </c>
      <c r="H101" s="2">
        <v>103601</v>
      </c>
      <c r="I101" s="2">
        <v>4774</v>
      </c>
      <c r="J101" s="7">
        <f t="shared" si="2"/>
        <v>496080</v>
      </c>
    </row>
    <row r="102" spans="2:10" x14ac:dyDescent="0.25">
      <c r="B102" s="6" t="s">
        <v>108</v>
      </c>
      <c r="C102" s="2">
        <v>1342</v>
      </c>
      <c r="D102" s="2">
        <v>59433</v>
      </c>
      <c r="E102" s="2"/>
      <c r="F102" s="2">
        <v>166922</v>
      </c>
      <c r="G102" s="2">
        <v>211741</v>
      </c>
      <c r="H102" s="2">
        <v>103601</v>
      </c>
      <c r="I102" s="2">
        <v>4269</v>
      </c>
      <c r="J102" s="7">
        <f t="shared" si="2"/>
        <v>547308</v>
      </c>
    </row>
    <row r="103" spans="2:10" x14ac:dyDescent="0.25">
      <c r="B103" s="6" t="s">
        <v>109</v>
      </c>
      <c r="C103" s="2">
        <v>2498</v>
      </c>
      <c r="D103" s="2">
        <v>55714</v>
      </c>
      <c r="E103" s="2"/>
      <c r="F103" s="2">
        <v>160792</v>
      </c>
      <c r="G103" s="2">
        <v>225657</v>
      </c>
      <c r="H103" s="2">
        <v>97733</v>
      </c>
      <c r="I103" s="2">
        <v>17027</v>
      </c>
      <c r="J103" s="7">
        <f t="shared" si="2"/>
        <v>559421</v>
      </c>
    </row>
    <row r="104" spans="2:10" x14ac:dyDescent="0.25">
      <c r="B104" s="6" t="s">
        <v>110</v>
      </c>
      <c r="C104" s="2">
        <v>2092</v>
      </c>
      <c r="D104" s="2">
        <v>59529</v>
      </c>
      <c r="E104" s="2"/>
      <c r="F104" s="2">
        <v>198363</v>
      </c>
      <c r="G104" s="2">
        <v>174088</v>
      </c>
      <c r="H104" s="2">
        <v>98061</v>
      </c>
      <c r="I104" s="2">
        <v>42955</v>
      </c>
      <c r="J104" s="7">
        <f t="shared" si="2"/>
        <v>575088</v>
      </c>
    </row>
    <row r="105" spans="2:10" x14ac:dyDescent="0.25">
      <c r="B105" s="6" t="s">
        <v>111</v>
      </c>
      <c r="C105" s="2">
        <v>2408</v>
      </c>
      <c r="D105" s="2">
        <v>70835</v>
      </c>
      <c r="E105" s="2"/>
      <c r="F105" s="2">
        <v>185773</v>
      </c>
      <c r="G105" s="2">
        <v>150211</v>
      </c>
      <c r="H105" s="2">
        <v>115138</v>
      </c>
      <c r="I105" s="2">
        <v>52722</v>
      </c>
      <c r="J105" s="7">
        <f t="shared" si="2"/>
        <v>577087</v>
      </c>
    </row>
    <row r="106" spans="2:10" x14ac:dyDescent="0.25">
      <c r="B106" s="6" t="s">
        <v>112</v>
      </c>
      <c r="C106" s="2">
        <v>2426</v>
      </c>
      <c r="D106" s="2">
        <v>77917</v>
      </c>
      <c r="E106" s="2"/>
      <c r="F106" s="2">
        <v>203726</v>
      </c>
      <c r="G106" s="2">
        <v>165411</v>
      </c>
      <c r="H106" s="2">
        <v>108593</v>
      </c>
      <c r="I106" s="2">
        <v>68572</v>
      </c>
      <c r="J106" s="7">
        <f t="shared" si="2"/>
        <v>626645</v>
      </c>
    </row>
    <row r="107" spans="2:10" x14ac:dyDescent="0.25">
      <c r="B107" s="6" t="s">
        <v>113</v>
      </c>
      <c r="C107" s="2">
        <v>2736</v>
      </c>
      <c r="D107" s="2">
        <v>72879</v>
      </c>
      <c r="E107" s="2"/>
      <c r="F107" s="2">
        <v>187940</v>
      </c>
      <c r="G107" s="2">
        <v>155004</v>
      </c>
      <c r="H107" s="2">
        <v>109418</v>
      </c>
      <c r="I107" s="2">
        <v>65274</v>
      </c>
      <c r="J107" s="7">
        <f t="shared" si="2"/>
        <v>593251</v>
      </c>
    </row>
    <row r="108" spans="2:10" x14ac:dyDescent="0.25">
      <c r="B108" s="6" t="s">
        <v>114</v>
      </c>
      <c r="C108" s="2">
        <v>2940</v>
      </c>
      <c r="D108" s="2">
        <v>71166</v>
      </c>
      <c r="E108" s="2"/>
      <c r="F108" s="2">
        <v>195065</v>
      </c>
      <c r="G108" s="2">
        <v>148215</v>
      </c>
      <c r="H108" s="2">
        <v>127748</v>
      </c>
      <c r="I108" s="2">
        <v>81822</v>
      </c>
      <c r="J108" s="7">
        <f t="shared" si="2"/>
        <v>626956</v>
      </c>
    </row>
    <row r="109" spans="2:10" x14ac:dyDescent="0.25">
      <c r="B109" s="6" t="s">
        <v>115</v>
      </c>
      <c r="C109" s="2">
        <v>3390</v>
      </c>
      <c r="D109" s="2">
        <v>78100</v>
      </c>
      <c r="E109" s="2"/>
      <c r="F109" s="2">
        <v>221192</v>
      </c>
      <c r="G109" s="2">
        <v>141143</v>
      </c>
      <c r="H109" s="2">
        <v>139044</v>
      </c>
      <c r="I109" s="2">
        <v>76605</v>
      </c>
      <c r="J109" s="7">
        <f t="shared" si="2"/>
        <v>659474</v>
      </c>
    </row>
    <row r="110" spans="2:10" x14ac:dyDescent="0.25">
      <c r="B110" s="6" t="s">
        <v>116</v>
      </c>
      <c r="C110" s="2">
        <v>1872</v>
      </c>
      <c r="D110" s="2">
        <v>82823</v>
      </c>
      <c r="E110" s="2"/>
      <c r="F110" s="2">
        <v>187930</v>
      </c>
      <c r="G110" s="2">
        <v>135926</v>
      </c>
      <c r="H110" s="2">
        <v>91207</v>
      </c>
      <c r="I110" s="2">
        <v>81968</v>
      </c>
      <c r="J110" s="7">
        <f t="shared" si="2"/>
        <v>581726</v>
      </c>
    </row>
    <row r="111" spans="2:10" x14ac:dyDescent="0.25">
      <c r="B111" s="6" t="s">
        <v>117</v>
      </c>
      <c r="C111" s="2">
        <v>2536</v>
      </c>
      <c r="D111" s="2">
        <v>72952</v>
      </c>
      <c r="E111" s="2"/>
      <c r="F111" s="2">
        <v>186337</v>
      </c>
      <c r="G111" s="2">
        <v>142939</v>
      </c>
      <c r="H111" s="2">
        <v>95329</v>
      </c>
      <c r="I111" s="2">
        <v>106446</v>
      </c>
      <c r="J111" s="7">
        <f t="shared" si="2"/>
        <v>606539</v>
      </c>
    </row>
    <row r="112" spans="2:10" x14ac:dyDescent="0.25">
      <c r="B112" s="6" t="s">
        <v>118</v>
      </c>
      <c r="C112" s="2">
        <v>3100</v>
      </c>
      <c r="D112" s="2">
        <v>73878</v>
      </c>
      <c r="E112" s="2"/>
      <c r="F112" s="2">
        <v>194761</v>
      </c>
      <c r="G112" s="2">
        <v>129777</v>
      </c>
      <c r="H112" s="2">
        <v>92721</v>
      </c>
      <c r="I112" s="2">
        <v>85217</v>
      </c>
      <c r="J112" s="7">
        <f t="shared" ref="J112:J122" si="3">SUM(C112:I112)</f>
        <v>579454</v>
      </c>
    </row>
    <row r="113" spans="2:10" x14ac:dyDescent="0.25">
      <c r="B113" s="6" t="s">
        <v>119</v>
      </c>
      <c r="C113" s="2">
        <v>5798</v>
      </c>
      <c r="D113" s="2">
        <v>63121</v>
      </c>
      <c r="E113" s="2"/>
      <c r="F113" s="2">
        <v>172295</v>
      </c>
      <c r="G113" s="2">
        <v>149210</v>
      </c>
      <c r="H113" s="2">
        <v>78940</v>
      </c>
      <c r="I113" s="2">
        <v>64047</v>
      </c>
      <c r="J113" s="7">
        <f t="shared" si="3"/>
        <v>533411</v>
      </c>
    </row>
    <row r="114" spans="2:10" x14ac:dyDescent="0.25">
      <c r="B114" s="6" t="s">
        <v>120</v>
      </c>
      <c r="C114" s="2">
        <v>7596</v>
      </c>
      <c r="D114" s="2">
        <v>50436</v>
      </c>
      <c r="E114" s="2"/>
      <c r="F114" s="2">
        <v>183828</v>
      </c>
      <c r="G114" s="2">
        <v>150113</v>
      </c>
      <c r="H114" s="2">
        <v>87735</v>
      </c>
      <c r="I114" s="2">
        <v>76418</v>
      </c>
      <c r="J114" s="7">
        <f t="shared" si="3"/>
        <v>556126</v>
      </c>
    </row>
    <row r="115" spans="2:10" x14ac:dyDescent="0.25">
      <c r="B115" s="6" t="s">
        <v>121</v>
      </c>
      <c r="C115" s="2">
        <v>5748</v>
      </c>
      <c r="D115" s="2">
        <v>56779</v>
      </c>
      <c r="E115" s="2"/>
      <c r="F115" s="2">
        <v>185451</v>
      </c>
      <c r="G115" s="2">
        <v>156103</v>
      </c>
      <c r="H115" s="2">
        <v>65252</v>
      </c>
      <c r="I115" s="2">
        <v>78974</v>
      </c>
      <c r="J115" s="7">
        <f t="shared" si="3"/>
        <v>548307</v>
      </c>
    </row>
    <row r="116" spans="2:10" x14ac:dyDescent="0.25">
      <c r="B116" s="6" t="s">
        <v>122</v>
      </c>
      <c r="C116" s="2">
        <v>7090</v>
      </c>
      <c r="D116" s="2">
        <v>62486</v>
      </c>
      <c r="E116" s="2"/>
      <c r="F116" s="2">
        <v>179563</v>
      </c>
      <c r="G116" s="2">
        <v>152252</v>
      </c>
      <c r="H116" s="2">
        <v>78081</v>
      </c>
      <c r="I116" s="2">
        <v>85464</v>
      </c>
      <c r="J116" s="7">
        <f t="shared" si="3"/>
        <v>564936</v>
      </c>
    </row>
    <row r="117" spans="2:10" x14ac:dyDescent="0.25">
      <c r="B117" s="6" t="s">
        <v>123</v>
      </c>
      <c r="C117" s="2">
        <v>6566</v>
      </c>
      <c r="D117" s="2">
        <v>59553</v>
      </c>
      <c r="E117" s="2"/>
      <c r="F117" s="2">
        <v>201951</v>
      </c>
      <c r="G117" s="2">
        <v>154664</v>
      </c>
      <c r="H117" s="2">
        <v>69511</v>
      </c>
      <c r="I117" s="2">
        <v>66028</v>
      </c>
      <c r="J117" s="7">
        <f t="shared" si="3"/>
        <v>558273</v>
      </c>
    </row>
    <row r="118" spans="2:10" x14ac:dyDescent="0.25">
      <c r="B118" s="6" t="s">
        <v>124</v>
      </c>
      <c r="C118" s="2">
        <v>4702</v>
      </c>
      <c r="D118" s="2">
        <v>66933</v>
      </c>
      <c r="E118" s="2"/>
      <c r="F118" s="2">
        <v>250324</v>
      </c>
      <c r="G118" s="2">
        <v>142240</v>
      </c>
      <c r="H118" s="2">
        <v>90178</v>
      </c>
      <c r="I118" s="2">
        <v>75238</v>
      </c>
      <c r="J118" s="7">
        <f t="shared" si="3"/>
        <v>629615</v>
      </c>
    </row>
    <row r="119" spans="2:10" x14ac:dyDescent="0.25">
      <c r="B119" s="6" t="s">
        <v>125</v>
      </c>
      <c r="C119" s="2">
        <v>6042</v>
      </c>
      <c r="D119" s="2">
        <v>71676</v>
      </c>
      <c r="E119" s="2"/>
      <c r="F119" s="2">
        <v>242764</v>
      </c>
      <c r="G119" s="2">
        <v>181202</v>
      </c>
      <c r="H119" s="2">
        <v>90738</v>
      </c>
      <c r="I119" s="2">
        <v>74472</v>
      </c>
      <c r="J119" s="7">
        <f t="shared" si="3"/>
        <v>666894</v>
      </c>
    </row>
    <row r="120" spans="2:10" x14ac:dyDescent="0.25">
      <c r="B120" s="6" t="s">
        <v>126</v>
      </c>
      <c r="C120" s="2">
        <v>6004</v>
      </c>
      <c r="D120" s="2">
        <v>75999</v>
      </c>
      <c r="E120" s="2"/>
      <c r="F120" s="2">
        <v>240461</v>
      </c>
      <c r="G120" s="2">
        <v>207628</v>
      </c>
      <c r="H120" s="2">
        <v>139428</v>
      </c>
      <c r="I120" s="2">
        <v>92024</v>
      </c>
      <c r="J120" s="7">
        <f t="shared" si="3"/>
        <v>761544</v>
      </c>
    </row>
    <row r="121" spans="2:10" x14ac:dyDescent="0.25">
      <c r="B121" s="6" t="s">
        <v>127</v>
      </c>
      <c r="C121" s="2">
        <v>5888</v>
      </c>
      <c r="D121" s="2">
        <v>72959</v>
      </c>
      <c r="E121" s="2"/>
      <c r="F121" s="2">
        <v>238533</v>
      </c>
      <c r="G121" s="2">
        <v>176981</v>
      </c>
      <c r="H121" s="2">
        <v>95238</v>
      </c>
      <c r="I121" s="2">
        <v>81966</v>
      </c>
      <c r="J121" s="7">
        <f t="shared" si="3"/>
        <v>671565</v>
      </c>
    </row>
    <row r="122" spans="2:10" x14ac:dyDescent="0.25">
      <c r="B122" s="6" t="s">
        <v>128</v>
      </c>
      <c r="C122" s="2">
        <v>5610</v>
      </c>
      <c r="D122" s="2">
        <v>67410</v>
      </c>
      <c r="E122" s="2"/>
      <c r="F122" s="2">
        <v>222767</v>
      </c>
      <c r="G122" s="2">
        <v>162154</v>
      </c>
      <c r="H122" s="2">
        <v>78104</v>
      </c>
      <c r="I122" s="2">
        <v>93703</v>
      </c>
      <c r="J122" s="7">
        <f t="shared" si="3"/>
        <v>629748</v>
      </c>
    </row>
    <row r="123" spans="2:10" x14ac:dyDescent="0.25">
      <c r="B123" s="6" t="s">
        <v>129</v>
      </c>
      <c r="C123" s="2">
        <v>4402</v>
      </c>
      <c r="D123" s="2">
        <v>63022</v>
      </c>
      <c r="E123" s="2"/>
      <c r="F123" s="2">
        <v>230993</v>
      </c>
      <c r="G123" s="2">
        <v>161858</v>
      </c>
      <c r="H123" s="2">
        <v>85608</v>
      </c>
      <c r="I123" s="2">
        <v>101244</v>
      </c>
      <c r="J123" s="7">
        <f>SUM(C123:I123)</f>
        <v>647127</v>
      </c>
    </row>
    <row r="124" spans="2:10" x14ac:dyDescent="0.25">
      <c r="B124" s="6" t="s">
        <v>130</v>
      </c>
      <c r="C124" s="2">
        <v>5036</v>
      </c>
      <c r="D124" s="2">
        <v>67484</v>
      </c>
      <c r="E124" s="2"/>
      <c r="F124" s="2">
        <v>234717</v>
      </c>
      <c r="G124" s="2">
        <v>175482</v>
      </c>
      <c r="H124" s="2">
        <v>92185</v>
      </c>
      <c r="I124" s="2">
        <v>106660</v>
      </c>
      <c r="J124" s="7">
        <f t="shared" ref="J124:J139" si="4">SUM(C124:I124)</f>
        <v>681564</v>
      </c>
    </row>
    <row r="125" spans="2:10" x14ac:dyDescent="0.25">
      <c r="B125" s="6" t="s">
        <v>131</v>
      </c>
      <c r="C125" s="2">
        <v>12660</v>
      </c>
      <c r="D125" s="2">
        <v>60484</v>
      </c>
      <c r="E125" s="2"/>
      <c r="F125" s="2">
        <v>219418</v>
      </c>
      <c r="G125" s="2">
        <v>155262</v>
      </c>
      <c r="H125" s="2">
        <v>92799</v>
      </c>
      <c r="I125" s="2">
        <v>95478</v>
      </c>
      <c r="J125" s="7">
        <f t="shared" si="4"/>
        <v>636101</v>
      </c>
    </row>
    <row r="126" spans="2:10" x14ac:dyDescent="0.25">
      <c r="B126" s="6" t="s">
        <v>132</v>
      </c>
      <c r="C126" s="2">
        <v>9894</v>
      </c>
      <c r="D126" s="2">
        <v>52377</v>
      </c>
      <c r="E126" s="2"/>
      <c r="F126" s="2">
        <v>224208</v>
      </c>
      <c r="G126" s="2">
        <v>143078</v>
      </c>
      <c r="H126" s="2">
        <v>98547</v>
      </c>
      <c r="I126" s="2">
        <v>98319</v>
      </c>
      <c r="J126" s="7">
        <f t="shared" si="4"/>
        <v>626423</v>
      </c>
    </row>
    <row r="127" spans="2:10" x14ac:dyDescent="0.25">
      <c r="B127" s="6" t="s">
        <v>133</v>
      </c>
      <c r="C127" s="2">
        <v>11034</v>
      </c>
      <c r="D127" s="2">
        <v>59204</v>
      </c>
      <c r="E127" s="2"/>
      <c r="F127" s="2">
        <v>205436</v>
      </c>
      <c r="G127" s="2">
        <v>173727</v>
      </c>
      <c r="H127" s="2">
        <v>99034</v>
      </c>
      <c r="I127" s="2">
        <v>99818</v>
      </c>
      <c r="J127" s="7">
        <f t="shared" si="4"/>
        <v>648253</v>
      </c>
    </row>
    <row r="128" spans="2:10" x14ac:dyDescent="0.25">
      <c r="B128" s="6" t="s">
        <v>134</v>
      </c>
      <c r="C128" s="2">
        <v>11424</v>
      </c>
      <c r="D128" s="2">
        <v>54350</v>
      </c>
      <c r="E128" s="2"/>
      <c r="F128" s="2">
        <v>199066</v>
      </c>
      <c r="G128" s="2">
        <v>159736</v>
      </c>
      <c r="H128" s="2">
        <v>93239</v>
      </c>
      <c r="I128" s="2">
        <v>115816</v>
      </c>
      <c r="J128" s="7">
        <f t="shared" si="4"/>
        <v>633631</v>
      </c>
    </row>
    <row r="129" spans="2:10" x14ac:dyDescent="0.25">
      <c r="B129" s="6" t="s">
        <v>135</v>
      </c>
      <c r="C129" s="2">
        <v>7836</v>
      </c>
      <c r="D129" s="2">
        <v>54560</v>
      </c>
      <c r="E129" s="2"/>
      <c r="F129" s="2">
        <v>193535</v>
      </c>
      <c r="G129" s="2">
        <v>146102</v>
      </c>
      <c r="H129" s="2">
        <v>74392</v>
      </c>
      <c r="I129" s="2">
        <v>96019</v>
      </c>
      <c r="J129" s="7">
        <f t="shared" si="4"/>
        <v>572444</v>
      </c>
    </row>
    <row r="130" spans="2:10" x14ac:dyDescent="0.25">
      <c r="B130" s="6" t="s">
        <v>136</v>
      </c>
      <c r="C130" s="2">
        <v>7576</v>
      </c>
      <c r="D130" s="2">
        <v>65390</v>
      </c>
      <c r="E130" s="2"/>
      <c r="F130" s="2">
        <v>209872</v>
      </c>
      <c r="G130" s="2">
        <v>165949</v>
      </c>
      <c r="H130" s="2">
        <v>68876</v>
      </c>
      <c r="I130" s="2">
        <v>97518</v>
      </c>
      <c r="J130" s="7">
        <f t="shared" si="4"/>
        <v>615181</v>
      </c>
    </row>
    <row r="131" spans="2:10" x14ac:dyDescent="0.25">
      <c r="B131" s="6" t="s">
        <v>137</v>
      </c>
      <c r="C131" s="2">
        <v>11834</v>
      </c>
      <c r="D131" s="2">
        <v>59744</v>
      </c>
      <c r="E131" s="2"/>
      <c r="F131" s="2">
        <v>228763</v>
      </c>
      <c r="G131" s="2">
        <v>148245</v>
      </c>
      <c r="H131" s="2">
        <v>89945</v>
      </c>
      <c r="I131" s="2">
        <v>106768</v>
      </c>
      <c r="J131" s="7">
        <f t="shared" si="4"/>
        <v>645299</v>
      </c>
    </row>
    <row r="132" spans="2:10" x14ac:dyDescent="0.25">
      <c r="B132" s="6" t="s">
        <v>138</v>
      </c>
      <c r="C132" s="2">
        <v>8860</v>
      </c>
      <c r="D132" s="2">
        <v>48317</v>
      </c>
      <c r="E132" s="2"/>
      <c r="F132" s="2">
        <v>226964</v>
      </c>
      <c r="G132" s="2">
        <v>155945</v>
      </c>
      <c r="H132" s="2">
        <v>88261</v>
      </c>
      <c r="I132" s="2">
        <v>99882</v>
      </c>
      <c r="J132" s="7">
        <f t="shared" si="4"/>
        <v>628229</v>
      </c>
    </row>
    <row r="133" spans="2:10" x14ac:dyDescent="0.25">
      <c r="B133" s="6" t="s">
        <v>139</v>
      </c>
      <c r="C133" s="2">
        <v>9608</v>
      </c>
      <c r="D133" s="2">
        <v>58289</v>
      </c>
      <c r="E133" s="2"/>
      <c r="F133" s="2">
        <v>241235</v>
      </c>
      <c r="G133" s="2">
        <v>176826</v>
      </c>
      <c r="H133" s="2">
        <v>93393</v>
      </c>
      <c r="I133" s="2">
        <v>92510</v>
      </c>
      <c r="J133" s="7">
        <f t="shared" si="4"/>
        <v>671861</v>
      </c>
    </row>
    <row r="134" spans="2:10" x14ac:dyDescent="0.25">
      <c r="B134" s="6" t="s">
        <v>140</v>
      </c>
      <c r="C134" s="2">
        <v>12196</v>
      </c>
      <c r="D134" s="2">
        <v>74400</v>
      </c>
      <c r="E134" s="2"/>
      <c r="F134" s="2">
        <v>232102</v>
      </c>
      <c r="G134" s="2">
        <v>195819</v>
      </c>
      <c r="H134" s="2">
        <v>90709</v>
      </c>
      <c r="I134" s="2">
        <v>95733</v>
      </c>
      <c r="J134" s="7">
        <f t="shared" si="4"/>
        <v>700959</v>
      </c>
    </row>
    <row r="135" spans="2:10" x14ac:dyDescent="0.25">
      <c r="B135" s="6" t="s">
        <v>141</v>
      </c>
      <c r="C135" s="2">
        <v>9506</v>
      </c>
      <c r="D135" s="2">
        <v>59842</v>
      </c>
      <c r="E135" s="2"/>
      <c r="F135" s="2">
        <v>248121</v>
      </c>
      <c r="G135" s="2">
        <v>160572</v>
      </c>
      <c r="H135" s="2">
        <v>95644</v>
      </c>
      <c r="I135" s="2">
        <v>100394</v>
      </c>
      <c r="J135" s="7">
        <f t="shared" si="4"/>
        <v>674079</v>
      </c>
    </row>
    <row r="136" spans="2:10" x14ac:dyDescent="0.25">
      <c r="B136" s="6" t="s">
        <v>142</v>
      </c>
      <c r="C136" s="2">
        <v>11868</v>
      </c>
      <c r="D136" s="2">
        <v>78163</v>
      </c>
      <c r="E136" s="2"/>
      <c r="F136" s="2">
        <v>249196</v>
      </c>
      <c r="G136" s="2">
        <v>200152</v>
      </c>
      <c r="H136" s="2">
        <v>90392</v>
      </c>
      <c r="I136" s="2">
        <v>95459</v>
      </c>
      <c r="J136" s="7">
        <f t="shared" si="4"/>
        <v>725230</v>
      </c>
    </row>
    <row r="137" spans="2:10" x14ac:dyDescent="0.25">
      <c r="B137" s="6" t="s">
        <v>143</v>
      </c>
      <c r="C137" s="2">
        <v>10822</v>
      </c>
      <c r="D137" s="2">
        <v>53854</v>
      </c>
      <c r="E137" s="2"/>
      <c r="F137" s="2">
        <v>217374</v>
      </c>
      <c r="G137" s="2">
        <v>188296</v>
      </c>
      <c r="H137" s="2">
        <v>92145</v>
      </c>
      <c r="I137" s="2">
        <v>83043</v>
      </c>
      <c r="J137" s="7">
        <f t="shared" si="4"/>
        <v>645534</v>
      </c>
    </row>
    <row r="138" spans="2:10" x14ac:dyDescent="0.25">
      <c r="B138" s="6" t="s">
        <v>144</v>
      </c>
      <c r="C138" s="2">
        <v>8682</v>
      </c>
      <c r="D138" s="2">
        <v>58985</v>
      </c>
      <c r="E138" s="2"/>
      <c r="F138" s="2">
        <v>245460</v>
      </c>
      <c r="G138" s="2">
        <v>201220</v>
      </c>
      <c r="H138" s="2">
        <v>101749</v>
      </c>
      <c r="I138" s="2">
        <v>103575</v>
      </c>
      <c r="J138" s="7">
        <f t="shared" si="4"/>
        <v>719671</v>
      </c>
    </row>
    <row r="139" spans="2:10" x14ac:dyDescent="0.25">
      <c r="B139" s="6" t="s">
        <v>145</v>
      </c>
      <c r="C139" s="2">
        <v>12240</v>
      </c>
      <c r="D139" s="2">
        <v>82092</v>
      </c>
      <c r="E139" s="2"/>
      <c r="F139" s="2">
        <v>232426</v>
      </c>
      <c r="G139" s="2">
        <v>198654</v>
      </c>
      <c r="H139" s="2">
        <v>88107</v>
      </c>
      <c r="I139" s="2">
        <v>109214</v>
      </c>
      <c r="J139" s="7">
        <f t="shared" si="4"/>
        <v>722733</v>
      </c>
    </row>
    <row r="140" spans="2:10" x14ac:dyDescent="0.25">
      <c r="B140" s="6" t="s">
        <v>146</v>
      </c>
      <c r="C140" s="2"/>
      <c r="D140" s="2"/>
      <c r="E140" s="2"/>
      <c r="F140" s="2"/>
      <c r="G140" s="2"/>
      <c r="H140" s="2"/>
      <c r="I140" s="2"/>
      <c r="J140" s="7"/>
    </row>
    <row r="141" spans="2:10" x14ac:dyDescent="0.25">
      <c r="B141" s="6" t="s">
        <v>147</v>
      </c>
      <c r="C141" s="2"/>
      <c r="D141" s="2"/>
      <c r="E141" s="2"/>
      <c r="F141" s="2"/>
      <c r="G141" s="2"/>
      <c r="H141" s="2"/>
      <c r="I141" s="2"/>
      <c r="J141" s="7"/>
    </row>
    <row r="142" spans="2:10" x14ac:dyDescent="0.25">
      <c r="B142" s="6" t="s">
        <v>148</v>
      </c>
      <c r="C142" s="2"/>
      <c r="D142" s="2"/>
      <c r="E142" s="2"/>
      <c r="F142" s="2"/>
      <c r="G142" s="2"/>
      <c r="H142" s="2"/>
      <c r="I142" s="2"/>
      <c r="J142" s="7"/>
    </row>
    <row r="143" spans="2:10" x14ac:dyDescent="0.25">
      <c r="B143" s="6" t="s">
        <v>149</v>
      </c>
      <c r="C143" s="2"/>
      <c r="D143" s="2"/>
      <c r="E143" s="2"/>
      <c r="F143" s="2"/>
      <c r="G143" s="2"/>
      <c r="H143" s="2"/>
      <c r="I143" s="2"/>
      <c r="J143" s="7"/>
    </row>
    <row r="144" spans="2:10" x14ac:dyDescent="0.25">
      <c r="B144" s="6" t="s">
        <v>150</v>
      </c>
      <c r="C144" s="2"/>
      <c r="D144" s="2"/>
      <c r="E144" s="2"/>
      <c r="F144" s="2"/>
      <c r="G144" s="2"/>
      <c r="H144" s="2"/>
      <c r="I144" s="2"/>
      <c r="J144" s="7"/>
    </row>
    <row r="145" spans="2:10" x14ac:dyDescent="0.25">
      <c r="B145" s="6" t="s">
        <v>151</v>
      </c>
      <c r="C145" s="2"/>
      <c r="D145" s="2"/>
      <c r="E145" s="2"/>
      <c r="F145" s="2"/>
      <c r="G145" s="2"/>
      <c r="H145" s="2"/>
      <c r="I145" s="2"/>
      <c r="J145" s="7"/>
    </row>
    <row r="146" spans="2:10" x14ac:dyDescent="0.25">
      <c r="B146" s="6" t="s">
        <v>152</v>
      </c>
      <c r="C146" s="2"/>
      <c r="D146" s="2"/>
      <c r="E146" s="2"/>
      <c r="F146" s="2"/>
      <c r="G146" s="2"/>
      <c r="H146" s="2"/>
      <c r="I146" s="2"/>
      <c r="J146" s="7"/>
    </row>
    <row r="147" spans="2:10" x14ac:dyDescent="0.25">
      <c r="B147" s="6" t="s">
        <v>153</v>
      </c>
      <c r="C147" s="2"/>
      <c r="D147" s="2"/>
      <c r="E147" s="2"/>
      <c r="F147" s="2"/>
      <c r="G147" s="2"/>
      <c r="H147" s="2"/>
      <c r="I147" s="2"/>
      <c r="J147" s="7"/>
    </row>
  </sheetData>
  <autoFilter ref="B2:J113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68B5DAF9081947BA6E5E74659BC90D" ma:contentTypeVersion="6" ma:contentTypeDescription="Crear nuevo documento." ma:contentTypeScope="" ma:versionID="e9eac65e85dfd955a2f33f3a60069601">
  <xsd:schema xmlns:xsd="http://www.w3.org/2001/XMLSchema" xmlns:xs="http://www.w3.org/2001/XMLSchema" xmlns:p="http://schemas.microsoft.com/office/2006/metadata/properties" xmlns:ns2="1a254d15-f5fb-4a7a-a6ba-bba584983fb2" targetNamespace="http://schemas.microsoft.com/office/2006/metadata/properties" ma:root="true" ma:fieldsID="fa3a595153a9de43f89973f0469360a8" ns2:_="">
    <xsd:import namespace="1a254d15-f5fb-4a7a-a6ba-bba584983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54d15-f5fb-4a7a-a6ba-bba584983f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EA85D-34DA-40D7-9E1C-4070006BE613}"/>
</file>

<file path=customXml/itemProps2.xml><?xml version="1.0" encoding="utf-8"?>
<ds:datastoreItem xmlns:ds="http://schemas.openxmlformats.org/officeDocument/2006/customXml" ds:itemID="{C883E7D8-537A-4758-994E-D88B9B997D1B}"/>
</file>

<file path=customXml/itemProps3.xml><?xml version="1.0" encoding="utf-8"?>
<ds:datastoreItem xmlns:ds="http://schemas.openxmlformats.org/officeDocument/2006/customXml" ds:itemID="{B0C5A319-DE45-405E-B382-89A228007FEB}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Contenedores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2014-03-10T14:03:42Z</dcterms:created>
  <dcterms:modified xsi:type="dcterms:W3CDTF">2021-06-24T19:42:10Z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0x0101002568B5DAF9081947BA6E5E74659BC90D</vt:lpwstr>
  </property>
</Properties>
</file>