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<sst xmlns="http://schemas.openxmlformats.org/spreadsheetml/2006/main" count="58" uniqueCount="37">
  <si>
    <t xml:space="preserve">Empleado:</t>
  </si>
  <si>
    <t xml:space="preserve">Fernando Gámbaro</t>
  </si>
  <si>
    <t xml:space="preserve">Fecha Desde</t>
  </si>
  <si>
    <t xml:space="preserve">hasta</t>
  </si>
  <si>
    <t xml:space="preserve">Tolerancia min:</t>
  </si>
  <si>
    <t xml:space="preserve">Horas trabajada</t>
  </si>
  <si>
    <t xml:space="preserve">Horas en decimales</t>
  </si>
  <si>
    <t xml:space="preserve">Fecha</t>
  </si>
  <si>
    <t xml:space="preserve">Día</t>
  </si>
  <si>
    <t xml:space="preserve">Horario asignado</t>
  </si>
  <si>
    <t xml:space="preserve">Descanso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</si>
  <si>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</si>
  <si>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</si>
  <si>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</si>
  <si>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</si>
  <si>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</si>
  <si>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</si>
  <si>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Decimales</t>
  </si>
  <si>
    <t xml:space="preserve">Horas</t>
  </si>
  <si>
    <t xml:space="preserve">Extras</t>
  </si>
  <si>
    <t xml:space="preserve">Nocturnas</t>
  </si>
  <si>
    <t xml:space="preserve">Ex. Nocturnas</t>
  </si>
  <si>
    <t xml:space="preserve">Falta</t>
  </si>
  <si>
    <t xml:space="preserve">Tarde</t>
  </si>
  <si>
    <t xml:space="preserve">E Des.</t>
  </si>
  <si>
    <t xml:space="preserve">Sale Antes</t>
  </si>
  <si>
    <t xml:space="preserve">Domingo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</si>
  <si>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</si>
  <si>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</si>
  <si>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</si>
  <si>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</si>
  <si>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</si>
  <si>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</si>
  <si>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</si>
  <si>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lunes</t>
  </si>
  <si>
    <t xml:space="preserve">Días laborables:</t>
  </si>
  <si>
    <t xml:space="preserve">Días trabajados: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</si>
</sst>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DD/MM/YY"/>
    <numFmt numFmtId="167" formatCode="HH:MM:SS"/>
    <numFmt numFmtId="168" formatCode="0.00"/>
    <numFmt numFmtId="169" formatCode="HH:MM"/>
    <numFmt numFmtId="170" formatCode="[H]:MM;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38"/>
  <sheetViews>
    <sheetView showFormulas="false" showGridLines="true" showRowColHeaders="true" showZeros="true" rightToLeft="false" tabSelected="true" showOutlineSymbols="true" defaultGridColor="true" view="normal" topLeftCell="A10" colorId="64" zoomScale="130" zoomScaleNormal="130" zoomScalePageLayoutView="100" workbookViewId="0">
      <selection pane="topLeft" activeCell="U12" activeCellId="0" sqref="U12"/>
    </sheetView>
  </sheetViews>
  <sheetFormatPr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1.19"/>
    <col collapsed="false" customWidth="true" hidden="false" outlineLevel="0" max="5" min="3" style="0" width="8.83"/>
    <col collapsed="false" customWidth="true" hidden="false" outlineLevel="0" max="6" min="6" style="0" width="2.77"/>
    <col collapsed="false" customWidth="true" hidden="false" outlineLevel="0" max="7" min="7" style="0" width="8.67"/>
    <col collapsed="false" customWidth="true" hidden="false" outlineLevel="0" max="10" min="8" style="0" width="8.52"/>
    <col collapsed="false" customWidth="true" hidden="false" outlineLevel="0" max="12" min="11" style="0" width="8.67"/>
    <col collapsed="false" customWidth="true" hidden="false" outlineLevel="0" max="13" min="13" style="0" width="9.29"/>
    <col collapsed="false" customWidth="true" hidden="false" outlineLevel="0" max="14" min="14" style="0" width="6.86"/>
    <col collapsed="false" customWidth="true" hidden="false" outlineLevel="0" max="15" min="15" style="0" width="7.03"/>
    <col collapsed="false" customWidth="true" hidden="false" outlineLevel="0" max="16" min="16" style="0" width="10.05"/>
    <col collapsed="false" customWidth="true" hidden="false" outlineLevel="0" max="17" min="17" style="0" width="7.55"/>
    <col collapsed="false" customWidth="true" hidden="false" outlineLevel="0" max="18" min="18" style="0" width="5.7"/>
    <col collapsed="false" customWidth="true" hidden="false" outlineLevel="0" max="19" min="19" style="0" width="6.22"/>
    <col collapsed="false" customWidth="true" hidden="false" outlineLevel="0" max="20" min="20" style="0" width="7.09"/>
    <col collapsed="false" customWidth="true" hidden="false" outlineLevel="0" max="21" min="21" style="0" width="10.47"/>
    <col collapsed="false" customWidth="false" hidden="false" outlineLevel="0" max="1025" min="22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D2" s="1" t="s">
        <v>2</v>
      </c>
      <c r="E2" s="1"/>
      <c r="F2" s="2" t="n">
        <v>43191</v>
      </c>
      <c r="G2" s="2"/>
      <c r="H2" s="3" t="s">
        <v>3</v>
      </c>
      <c r="I2" s="4" t="n">
        <v>43220</v>
      </c>
      <c r="J2" s="4"/>
    </row>
    <row r="3" customFormat="false" ht="12.8" hidden="false" customHeight="false" outlineLevel="0" collapsed="false">
      <c r="A3" s="0" t="s">
        <v>4</v>
      </c>
      <c r="B3" s="0" t="n">
        <v>5</v>
      </c>
    </row>
    <row r="4" customFormat="false" ht="12.8" hidden="false" customHeight="false" outlineLevel="0" collapsed="false">
      <c r="M4" s="5" t="s">
        <v>5</v>
      </c>
      <c r="N4" s="5"/>
      <c r="R4" s="5" t="s">
        <v>6</v>
      </c>
      <c r="S4" s="5"/>
      <c r="T4" s="5"/>
      <c r="U4" s="5"/>
    </row>
    <row r="5" customFormat="false" ht="12.8" hidden="false" customHeight="false" outlineLevel="0" collapsed="false">
      <c r="A5" s="0" t="s">
        <v>7</v>
      </c>
      <c r="B5" s="0" t="s">
        <v>8</v>
      </c>
      <c r="C5" s="5" t="s">
        <v>9</v>
      </c>
      <c r="D5" s="5"/>
      <c r="E5" s="6" t="s">
        <v>10</v>
      </c>
      <c r="F5" s="6"/>
      <c r="G5" s="0" t="s">
        <v>11</v>
      </c>
      <c r="H5" s="0" t="s">
        <v>12</v>
      </c>
      <c r="I5" s="0" t="s">
        <v>13</v>
      </c>
      <c r="J5" s="0" t="s">
        <v>14</v>
      </c>
      <c r="K5" s="0" t="s">
        <v>15</v>
      </c>
      <c r="L5" s="0" t="s">
        <v>16</v>
      </c>
      <c r="M5" s="0" t="s">
        <v>17</v>
      </c>
      <c r="N5" s="0" t="s">
        <v>18</v>
      </c>
      <c r="O5" s="0" t="s">
        <v>19</v>
      </c>
      <c r="P5" s="0" t="s">
        <v>20</v>
      </c>
      <c r="Q5" s="0" t="s">
        <v>21</v>
      </c>
      <c r="R5" s="0" t="s">
        <v>22</v>
      </c>
      <c r="S5" s="0" t="s">
        <v>23</v>
      </c>
      <c r="T5" s="0" t="s">
        <v>24</v>
      </c>
      <c r="U5" s="0" t="s">
        <v>25</v>
      </c>
    </row>
    <row r="6" customFormat="false" ht="12.8" hidden="false" customHeight="false" outlineLevel="0" collapsed="false">
      <c r="A6" s="7" t="n">
        <v>43191</v>
      </c>
      <c r="B6" s="0" t="s">
        <v>26</v>
      </c>
    </row>
    <row r="7" customFormat="false" ht="12.8" hidden="false" customHeight="false" outlineLevel="0" collapsed="false">
      <c r="A7" s="7" t="n">
        <v>43192</v>
      </c>
      <c r="B7" s="0" t="s">
        <v>27</v>
      </c>
      <c r="C7" s="8" t="n">
        <v>0.291666666666667</v>
      </c>
      <c r="D7" s="8" t="n">
        <v>0.6875</v>
      </c>
      <c r="E7" s="8" t="n">
        <v>0.0208333333333333</v>
      </c>
      <c r="F7" s="8"/>
      <c r="G7" s="8" t="n">
        <v>0.290277777777778</v>
      </c>
      <c r="H7" s="8" t="n">
        <v>0.500694444444444</v>
      </c>
      <c r="I7" s="8" t="n">
        <v>0.521527777777778</v>
      </c>
      <c r="J7" s="8" t="n">
        <v>0.688888888888889</v>
      </c>
      <c r="K7" s="8"/>
      <c r="L7" s="8"/>
      <c r="M7" s="9" t="n">
        <f aca="false">((D7-C7)*1440-S7-T7-U7)/1440*24</f>
        <v>9.5</v>
      </c>
      <c r="N7" s="10" t="n">
        <f aca="false">M7/24</f>
        <v>0.395833333333333</v>
      </c>
      <c r="O7" s="11"/>
      <c r="P7" s="11"/>
      <c r="Q7" s="11"/>
      <c r="R7" s="11" t="n">
        <f aca="false">IF(AND(ISBLANK(G7), ISBLANK(H7),ISBLANK(I7),ISBLANK(J7),ISBLANK(K7),ISBLANK(L7)),((D7&lt;C7)+D7-C7)*24,0)</f>
        <v>0</v>
      </c>
      <c r="S7" s="11" t="n">
        <f aca="false">IF(G7&gt;C7,(G7-C7)*1440,0)</f>
        <v>0</v>
      </c>
      <c r="T7" s="11" t="n">
        <f aca="false">IF(AND(H7&lt;&gt;"",I7&lt;&gt;"",(I7-H7)*1440&gt;E7*1440,J7&lt;&gt;""),(I7-H7-E7)*1440,0)</f>
        <v>0</v>
      </c>
      <c r="U7" s="11" t="n">
        <f aca="false">IF(AND(ISBLANK(G7),ISBLANK(H7),ISBLANK(I7),ISBLANK(J7)),0,IF(ISBLANK(J7),(IF(ISBLANK(I7),(IF(ISBLANK(H7),0,IF(D7&gt;H7,(D7-H7)*1440,0))),IF(D7&gt;I7,(D7-I7)*1440,0))),IF(D7&gt;J7,(D7-J7)*1440,0)))</f>
        <v>0</v>
      </c>
    </row>
    <row r="8" customFormat="false" ht="12.8" hidden="false" customHeight="false" outlineLevel="0" collapsed="false">
      <c r="A8" s="7" t="n">
        <v>43193</v>
      </c>
      <c r="B8" s="0" t="s">
        <v>28</v>
      </c>
      <c r="C8" s="8" t="n">
        <v>0.291666666666667</v>
      </c>
      <c r="D8" s="8" t="n">
        <v>0.6875</v>
      </c>
      <c r="E8" s="8" t="n">
        <v>0.0208333333333333</v>
      </c>
      <c r="F8" s="8"/>
      <c r="G8" s="8" t="n">
        <v>0.288888888888889</v>
      </c>
      <c r="H8" s="8" t="n">
        <v>0.500694444444444</v>
      </c>
      <c r="I8" s="8" t="n">
        <v>0.520138888888889</v>
      </c>
      <c r="J8" s="8" t="n">
        <v>0.6875</v>
      </c>
      <c r="K8" s="8"/>
      <c r="L8" s="8"/>
      <c r="M8" s="9" t="n">
        <f aca="false">((D8-C8)*1440-S8-T8-U8)/1440*24</f>
        <v>9.5</v>
      </c>
      <c r="N8" s="10" t="n">
        <f aca="false">M8/24</f>
        <v>0.395833333333333</v>
      </c>
      <c r="O8" s="11"/>
      <c r="P8" s="11"/>
      <c r="Q8" s="11"/>
      <c r="R8" s="11" t="n">
        <f aca="false">IF(AND(ISBLANK(G8), ISBLANK(H8),ISBLANK(I8),ISBLANK(J8),ISBLANK(K8),ISBLANK(L8)),((D8&lt;C8)+D8-C8)*24,0)</f>
        <v>0</v>
      </c>
      <c r="S8" s="11" t="n">
        <f aca="false">IF(G8&gt;C8,(G8-C8)*1440,0)</f>
        <v>0</v>
      </c>
      <c r="T8" s="11" t="n">
        <f aca="false">IF(AND(H8&lt;&gt;"",I8&lt;&gt;"",(I8-H8)*1440&gt;E8*1440,J8&lt;&gt;""),(I8-H8-E8)*1440,0)</f>
        <v>0</v>
      </c>
      <c r="U8" s="11" t="n">
        <f aca="false">IF(AND(ISBLANK(G8),ISBLANK(H8),ISBLANK(I8),ISBLANK(J8)),0,IF(ISBLANK(J8),(IF(ISBLANK(I8),(IF(ISBLANK(H8),0,IF(D8&gt;H8,(D8-H8)*1440,0))),IF(D8&gt;I8,(D8-I8)*1440,0))),IF(D8&gt;J8,(D8-J8)*1440,0)))</f>
        <v>0</v>
      </c>
    </row>
    <row r="9" customFormat="false" ht="12.8" hidden="false" customHeight="false" outlineLevel="0" collapsed="false">
      <c r="A9" s="7" t="n">
        <v>43194</v>
      </c>
      <c r="B9" s="0" t="s">
        <v>29</v>
      </c>
      <c r="C9" s="8" t="n">
        <v>0.291666666666667</v>
      </c>
      <c r="D9" s="8" t="n">
        <v>0.6875</v>
      </c>
      <c r="E9" s="8" t="n">
        <v>0.0208333333333333</v>
      </c>
      <c r="F9" s="8"/>
      <c r="G9" s="8" t="n">
        <v>0.2875</v>
      </c>
      <c r="H9" s="8" t="n">
        <v>0.500694444444444</v>
      </c>
      <c r="I9" s="8" t="n">
        <v>0.520138888888889</v>
      </c>
      <c r="J9" s="8" t="n">
        <v>0.6875</v>
      </c>
      <c r="K9" s="8"/>
      <c r="L9" s="8"/>
      <c r="M9" s="9" t="n">
        <f aca="false">((D9-C9)*1440-S9-T9-U9)/1440*24</f>
        <v>9.5</v>
      </c>
      <c r="N9" s="10" t="n">
        <f aca="false">M9/24</f>
        <v>0.395833333333333</v>
      </c>
      <c r="O9" s="11"/>
      <c r="P9" s="11"/>
      <c r="Q9" s="11"/>
      <c r="R9" s="11" t="n">
        <f aca="false">IF(AND(ISBLANK(G9), ISBLANK(H9),ISBLANK(I9),ISBLANK(J9),ISBLANK(K9),ISBLANK(L9)),((D9&lt;C9)+D9-C9)*24,0)</f>
        <v>0</v>
      </c>
      <c r="S9" s="11" t="n">
        <f aca="false">IF(G9&gt;C9,(G9-C9)*1440,0)</f>
        <v>0</v>
      </c>
      <c r="T9" s="11" t="n">
        <f aca="false">IF(AND(H9&lt;&gt;"",I9&lt;&gt;"",(I9-H9)*1440&gt;E9*1440,J9&lt;&gt;""),(I9-H9-E9)*1440,0)</f>
        <v>0</v>
      </c>
      <c r="U9" s="11" t="n">
        <f aca="false">IF(AND(ISBLANK(G9),ISBLANK(H9),ISBLANK(I9),ISBLANK(J9)),0,IF(ISBLANK(J9),(IF(ISBLANK(I9),(IF(ISBLANK(H9),0,IF(D9&gt;H9,(D9-H9)*1440,0))),IF(D9&gt;I9,(D9-I9)*1440,0))),IF(D9&gt;J9,(D9-J9)*1440,0)))</f>
        <v>0</v>
      </c>
    </row>
    <row r="10" customFormat="false" ht="12.8" hidden="false" customHeight="false" outlineLevel="0" collapsed="false">
      <c r="A10" s="7" t="n">
        <v>43195</v>
      </c>
      <c r="B10" s="0" t="s">
        <v>30</v>
      </c>
      <c r="C10" s="8" t="n">
        <v>0.291666666666667</v>
      </c>
      <c r="D10" s="8" t="n">
        <v>0.6875</v>
      </c>
      <c r="E10" s="8" t="n">
        <v>0.0208333333333333</v>
      </c>
      <c r="F10" s="8"/>
      <c r="G10" s="8" t="n">
        <v>0.29375</v>
      </c>
      <c r="H10" s="8" t="n">
        <v>0.522916666666667</v>
      </c>
      <c r="I10" s="8" t="n">
        <v>0.6875</v>
      </c>
      <c r="J10" s="8"/>
      <c r="K10" s="8"/>
      <c r="L10" s="8"/>
      <c r="M10" s="9" t="n">
        <f aca="false">((D10-C10)*1440-S10-T10-U10)/1440*24</f>
        <v>9.45</v>
      </c>
      <c r="N10" s="10" t="n">
        <f aca="false">M10/24</f>
        <v>0.39375</v>
      </c>
      <c r="O10" s="11"/>
      <c r="P10" s="11"/>
      <c r="Q10" s="11"/>
      <c r="R10" s="11" t="n">
        <f aca="false">IF(AND(ISBLANK(G10), ISBLANK(H10),ISBLANK(I10),ISBLANK(J10),ISBLANK(K10),ISBLANK(L10)),((D10&lt;C10)+D10-C10)*24,0)</f>
        <v>0</v>
      </c>
      <c r="S10" s="11" t="n">
        <f aca="false">IF(G10&gt;C10,(G10-C10)*1440,0)</f>
        <v>2.99999999999999</v>
      </c>
      <c r="T10" s="11" t="n">
        <f aca="false">IF(AND(H10&lt;&gt;"",I10&lt;&gt;"",(I10-H10)*1440&gt;E10*1440,J10&lt;&gt;""),(I10-H10-E10)*1440,0)</f>
        <v>0</v>
      </c>
      <c r="U10" s="11" t="n">
        <f aca="false">IF(AND(ISBLANK(G10),ISBLANK(H10),ISBLANK(I10),ISBLANK(J10)),0,IF(ISBLANK(J10),(IF(ISBLANK(I10),(IF(ISBLANK(H10),0,IF(D10&gt;H10,(D10-H10)*1440,0))),IF(D10&gt;I10,(D10-I10)*1440,0))),IF(D10&gt;J10,(D10-J10)*1440,0)))</f>
        <v>0</v>
      </c>
    </row>
    <row r="11" customFormat="false" ht="12.8" hidden="false" customHeight="false" outlineLevel="0" collapsed="false">
      <c r="A11" s="7" t="n">
        <v>43196</v>
      </c>
      <c r="B11" s="0" t="s">
        <v>31</v>
      </c>
      <c r="C11" s="8" t="n">
        <v>0.291666666666667</v>
      </c>
      <c r="D11" s="8" t="n">
        <v>0.6875</v>
      </c>
      <c r="E11" s="8" t="n">
        <v>0.0208333333333333</v>
      </c>
      <c r="F11" s="8"/>
      <c r="G11" s="8" t="n">
        <v>0.295138888888889</v>
      </c>
      <c r="H11" s="8" t="n">
        <v>0.5</v>
      </c>
      <c r="I11" s="8" t="n">
        <v>0.520833333333333</v>
      </c>
      <c r="J11" s="8" t="n">
        <v>0.6875</v>
      </c>
      <c r="K11" s="8"/>
      <c r="L11" s="8"/>
      <c r="M11" s="9" t="n">
        <f aca="false">((D11-C11)*1440-S11-T11-U11)/1440*24</f>
        <v>9.41666666666667</v>
      </c>
      <c r="N11" s="10" t="n">
        <f aca="false">M11/24</f>
        <v>0.392361111111111</v>
      </c>
      <c r="O11" s="11"/>
      <c r="P11" s="11"/>
      <c r="Q11" s="11"/>
      <c r="R11" s="11" t="n">
        <f aca="false">IF(AND(ISBLANK(G11), ISBLANK(H11),ISBLANK(I11),ISBLANK(J11),ISBLANK(K11),ISBLANK(L11)),((D11&lt;C11)+D11-C11)*24,0)</f>
        <v>0</v>
      </c>
      <c r="S11" s="11" t="n">
        <f aca="false">IF(G11&gt;C11,(G11-C11)*1440,0)</f>
        <v>4.99999999999998</v>
      </c>
      <c r="T11" s="11" t="n">
        <f aca="false">IF(AND(H11&lt;&gt;"",I11&lt;&gt;"",(I11-H11)*1440&gt;E11*1440,J11&lt;&gt;""),(I11-H11-E11)*1440,0)</f>
        <v>0</v>
      </c>
      <c r="U11" s="11" t="n">
        <f aca="false">IF(AND(ISBLANK(G11),ISBLANK(H11),ISBLANK(I11),ISBLANK(J11)),0,IF(ISBLANK(J11),(IF(ISBLANK(I11),(IF(ISBLANK(H11),0,IF(D11&gt;H11,(D11-H11)*1440,0))),IF(D11&gt;I11,(D11-I11)*1440,0))),IF(D11&gt;J11,(D11-J11)*1440,0)))</f>
        <v>0</v>
      </c>
    </row>
    <row r="12" customFormat="false" ht="12.8" hidden="false" customHeight="false" outlineLevel="0" collapsed="false">
      <c r="A12" s="7" t="n">
        <v>43197</v>
      </c>
      <c r="B12" s="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9" t="n">
        <f aca="false">((D12-C12)*1440-S12-T12-U12)/1440*24</f>
        <v>0</v>
      </c>
      <c r="N12" s="10" t="n">
        <f aca="false">M12/24</f>
        <v>0</v>
      </c>
      <c r="O12" s="11"/>
      <c r="P12" s="11"/>
      <c r="Q12" s="11"/>
      <c r="R12" s="11" t="n">
        <f aca="false">IF(AND(ISBLANK(G12), ISBLANK(H12),ISBLANK(I12),ISBLANK(J12),ISBLANK(K12),ISBLANK(L12)),((D12&lt;C12)+D12-C12)*24,0)</f>
        <v>0</v>
      </c>
      <c r="S12" s="11" t="n">
        <f aca="false">IF(G12&gt;C12,(G12-C12)*1440,0)</f>
        <v>0</v>
      </c>
      <c r="T12" s="11" t="n">
        <f aca="false">IF(AND(H12&lt;&gt;"",I12&lt;&gt;"",(I12-H12)*1440&gt;E12*1440,J12&lt;&gt;""),(I12-H12-E12)*1440,0)</f>
        <v>0</v>
      </c>
      <c r="U12" s="11" t="n">
        <f aca="false">IF(AND(ISBLANK(G12),ISBLANK(H12),ISBLANK(I12),ISBLANK(J12)),0,IF(ISBLANK(J12),(IF(ISBLANK(I12),(IF(ISBLANK(H12),0,IF(D12&gt;H12,(D12-H12)*1440,0))),IF(D12&gt;I12,(D12-I12)*1440,0))),IF(D12&gt;J12,(D12-J12)*1440,0)))</f>
        <v>0</v>
      </c>
    </row>
    <row r="13" customFormat="false" ht="12.8" hidden="false" customHeight="false" outlineLevel="0" collapsed="false">
      <c r="A13" s="7" t="n">
        <v>43198</v>
      </c>
      <c r="B13" s="0" t="s">
        <v>33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9" t="n">
        <f aca="false">((D13-C13)*1440-S13-T13-U13)/1440*24</f>
        <v>0</v>
      </c>
      <c r="N13" s="10" t="n">
        <f aca="false">M13/24</f>
        <v>0</v>
      </c>
      <c r="O13" s="11"/>
      <c r="P13" s="11"/>
      <c r="Q13" s="11"/>
      <c r="R13" s="11" t="n">
        <f aca="false">IF(AND(ISBLANK(G13), ISBLANK(H13),ISBLANK(I13),ISBLANK(J13),ISBLANK(K13),ISBLANK(L13)),((D13&lt;C13)+D13-C13)*24,0)</f>
        <v>0</v>
      </c>
      <c r="S13" s="11" t="n">
        <f aca="false">IF(G13&gt;C13,(G13-C13)*1440,0)</f>
        <v>0</v>
      </c>
      <c r="T13" s="11" t="n">
        <f aca="false">IF(AND(H13&lt;&gt;"",I13&lt;&gt;"",(I13-H13)*1440&gt;E13*1440,J13&lt;&gt;""),(I13-H13-E13)*1440,0)</f>
        <v>0</v>
      </c>
      <c r="U13" s="11" t="n">
        <f aca="false">IF(AND(ISBLANK(G13),ISBLANK(H13),ISBLANK(I13),ISBLANK(J13)),0,IF(ISBLANK(J13),(IF(ISBLANK(I13),(IF(ISBLANK(H13),0,IF(D13&gt;H13,(D13-H13)*1440,0))),IF(D13&gt;I13,(D13-I13)*1440,0))),IF(D13&gt;J13,(D13-J13)*1440,0)))</f>
        <v>0</v>
      </c>
    </row>
    <row r="14" customFormat="false" ht="12.8" hidden="false" customHeight="false" outlineLevel="0" collapsed="false">
      <c r="A14" s="7" t="n">
        <v>43199</v>
      </c>
      <c r="B14" s="0" t="s">
        <v>34</v>
      </c>
      <c r="C14" s="8" t="n">
        <v>0.291666666666667</v>
      </c>
      <c r="D14" s="8" t="n">
        <v>0.6875</v>
      </c>
      <c r="E14" s="8" t="n">
        <v>0.0208333333333333</v>
      </c>
      <c r="F14" s="8"/>
      <c r="G14" s="8" t="n">
        <v>0.2875</v>
      </c>
      <c r="H14" s="8" t="n">
        <v>0.5</v>
      </c>
      <c r="I14" s="8" t="n">
        <v>0.521527777777778</v>
      </c>
      <c r="J14" s="8" t="n">
        <v>0.690277777777778</v>
      </c>
      <c r="K14" s="8"/>
      <c r="L14" s="8"/>
      <c r="M14" s="9" t="n">
        <f aca="false">((D14-C14)*1440-S14-T14-U14)/1440*24</f>
        <v>9.48333333333333</v>
      </c>
      <c r="N14" s="10" t="n">
        <f aca="false">M14/24</f>
        <v>0.395138888888889</v>
      </c>
      <c r="O14" s="11"/>
      <c r="P14" s="11"/>
      <c r="Q14" s="11"/>
      <c r="R14" s="11" t="n">
        <f aca="false">IF(AND(ISBLANK(G14), ISBLANK(H14),ISBLANK(I14),ISBLANK(J14),ISBLANK(K14),ISBLANK(L14)),((D14&lt;C14)+D14-C14)*24,0)</f>
        <v>0</v>
      </c>
      <c r="S14" s="11" t="n">
        <f aca="false">IF(G14&gt;C14,(G14-C14)*1440,0)</f>
        <v>0</v>
      </c>
      <c r="T14" s="11" t="n">
        <f aca="false">IF(AND(H14&lt;&gt;"",I14&lt;&gt;"",(I14-H14)*1440&gt;E14*1440,J14&lt;&gt;""),(I14-H14-E14)*1440,0)</f>
        <v>1.00000000000005</v>
      </c>
      <c r="U14" s="11" t="n">
        <f aca="false">IF(AND(ISBLANK(G14),ISBLANK(H14),ISBLANK(I14),ISBLANK(J14)),0,IF(ISBLANK(J14),(IF(ISBLANK(I14),(IF(ISBLANK(H14),0,IF(D14&gt;H14,(D14-H14)*1440,0))),IF(D14&gt;I14,(D14-I14)*1440,0))),IF(D14&gt;J14,(D14-J14)*1440,0)))</f>
        <v>0</v>
      </c>
    </row>
    <row r="15" customFormat="false" ht="12.8" hidden="false" customHeight="false" outlineLevel="0" collapsed="false">
      <c r="A15" s="7" t="n">
        <v>43200</v>
      </c>
      <c r="B15" s="0" t="s">
        <v>28</v>
      </c>
      <c r="C15" s="8" t="n">
        <v>0.291666666666667</v>
      </c>
      <c r="D15" s="8" t="n">
        <v>0.6875</v>
      </c>
      <c r="E15" s="8" t="n">
        <v>0.0208333333333333</v>
      </c>
      <c r="F15" s="8"/>
      <c r="G15" s="8" t="n">
        <v>0.289583333333333</v>
      </c>
      <c r="H15" s="8" t="n">
        <v>0.501388888888889</v>
      </c>
      <c r="I15" s="8" t="n">
        <v>0.6875</v>
      </c>
      <c r="J15" s="8"/>
      <c r="K15" s="8"/>
      <c r="L15" s="8"/>
      <c r="M15" s="9" t="n">
        <f aca="false">((D15-C15)*1440-S15-T15-U15)/1440*24</f>
        <v>9.5</v>
      </c>
      <c r="N15" s="10" t="n">
        <f aca="false">M15/24</f>
        <v>0.395833333333333</v>
      </c>
      <c r="O15" s="11"/>
      <c r="P15" s="11"/>
      <c r="Q15" s="11"/>
      <c r="R15" s="11" t="n">
        <f aca="false">IF(AND(ISBLANK(G15), ISBLANK(H15),ISBLANK(I15),ISBLANK(J15),ISBLANK(K15),ISBLANK(L15)),((D15&lt;C15)+D15-C15)*24,0)</f>
        <v>0</v>
      </c>
      <c r="S15" s="11" t="n">
        <f aca="false">IF(G15&gt;C15,(G15-C15)*1440,0)</f>
        <v>0</v>
      </c>
      <c r="T15" s="11" t="n">
        <f aca="false">IF(AND(H15&lt;&gt;"",I15&lt;&gt;"",(I15-H15)*1440&gt;E15*1440,J15&lt;&gt;""),(I15-H15-E15)*1440,0)</f>
        <v>0</v>
      </c>
      <c r="U15" s="11" t="n">
        <f aca="false">IF(AND(ISBLANK(G15),ISBLANK(H15),ISBLANK(I15),ISBLANK(J15)),0,IF(ISBLANK(J15),(IF(ISBLANK(I15),(IF(ISBLANK(H15),0,IF(D15&gt;H15,(D15-H15)*1440,0))),IF(D15&gt;I15,(D15-I15)*1440,0))),IF(D15&gt;J15,(D15-J15)*1440,0)))</f>
        <v>0</v>
      </c>
    </row>
    <row r="16" customFormat="false" ht="12.8" hidden="false" customHeight="false" outlineLevel="0" collapsed="false">
      <c r="A16" s="7" t="n">
        <v>43201</v>
      </c>
      <c r="B16" s="0" t="s">
        <v>29</v>
      </c>
      <c r="C16" s="8" t="n">
        <v>0.291666666666667</v>
      </c>
      <c r="D16" s="8" t="n">
        <v>0.6875</v>
      </c>
      <c r="E16" s="8" t="n">
        <v>0.0208333333333333</v>
      </c>
      <c r="F16" s="8"/>
      <c r="G16" s="8" t="n">
        <v>0.297222222222222</v>
      </c>
      <c r="H16" s="8" t="n">
        <v>0.501388888888889</v>
      </c>
      <c r="I16" s="8" t="n">
        <v>0.520833333333333</v>
      </c>
      <c r="J16" s="8" t="n">
        <v>0.6875</v>
      </c>
      <c r="K16" s="8"/>
      <c r="L16" s="8"/>
      <c r="M16" s="9" t="n">
        <f aca="false">((D16-C16)*1440-S16-T16-U16)/1440*24</f>
        <v>9.36666666666667</v>
      </c>
      <c r="N16" s="10" t="n">
        <f aca="false">M16/24</f>
        <v>0.390277777777778</v>
      </c>
      <c r="O16" s="11"/>
      <c r="P16" s="11"/>
      <c r="Q16" s="11"/>
      <c r="R16" s="11" t="n">
        <f aca="false">IF(AND(ISBLANK(G16), ISBLANK(H16),ISBLANK(I16),ISBLANK(J16),ISBLANK(K16),ISBLANK(L16)),((D16&lt;C16)+D16-C16)*24,0)</f>
        <v>0</v>
      </c>
      <c r="S16" s="11" t="n">
        <f aca="false">IF(G16&gt;C16,(G16-C16)*1440,0)</f>
        <v>7.99999999999997</v>
      </c>
      <c r="T16" s="11" t="n">
        <f aca="false">IF(AND(H16&lt;&gt;"",I16&lt;&gt;"",(I16-H16)*1440&gt;E16*1440,J16&lt;&gt;""),(I16-H16-E16)*1440,0)</f>
        <v>0</v>
      </c>
      <c r="U16" s="11" t="n">
        <f aca="false">IF(AND(ISBLANK(G16),ISBLANK(H16),ISBLANK(I16),ISBLANK(J16)),0,IF(ISBLANK(J16),(IF(ISBLANK(I16),(IF(ISBLANK(H16),0,IF(D16&gt;H16,(D16-H16)*1440,0))),IF(D16&gt;I16,(D16-I16)*1440,0))),IF(D16&gt;J16,(D16-J16)*1440,0)))</f>
        <v>0</v>
      </c>
    </row>
    <row r="17" customFormat="false" ht="12.8" hidden="false" customHeight="false" outlineLevel="0" collapsed="false">
      <c r="A17" s="7" t="n">
        <v>43202</v>
      </c>
      <c r="B17" s="0" t="s">
        <v>30</v>
      </c>
      <c r="C17" s="8" t="n">
        <v>0.291666666666667</v>
      </c>
      <c r="D17" s="8" t="n">
        <v>0.6875</v>
      </c>
      <c r="E17" s="8" t="n">
        <v>0.0208333333333333</v>
      </c>
      <c r="F17" s="8"/>
      <c r="G17" s="8" t="n">
        <v>0.2875</v>
      </c>
      <c r="H17" s="8" t="n">
        <v>0.5</v>
      </c>
      <c r="I17" s="8" t="n">
        <v>0.519444444444444</v>
      </c>
      <c r="J17" s="8" t="n">
        <v>0.686805555555556</v>
      </c>
      <c r="K17" s="8"/>
      <c r="L17" s="8"/>
      <c r="M17" s="9" t="n">
        <f aca="false">((D17-C17)*1440-S17-T17-U17)/1440*24</f>
        <v>9.48333333333333</v>
      </c>
      <c r="N17" s="10" t="n">
        <f aca="false">M17/24</f>
        <v>0.395138888888889</v>
      </c>
      <c r="O17" s="11"/>
      <c r="P17" s="11"/>
      <c r="Q17" s="11"/>
      <c r="R17" s="11" t="n">
        <f aca="false">IF(AND(ISBLANK(G17), ISBLANK(H17),ISBLANK(I17),ISBLANK(J17),ISBLANK(K17),ISBLANK(L17)),((D17&lt;C17)+D17-C17)*24,0)</f>
        <v>0</v>
      </c>
      <c r="S17" s="11" t="n">
        <f aca="false">IF(G17&gt;C17,(G17-C17)*1440,0)</f>
        <v>0</v>
      </c>
      <c r="T17" s="11" t="n">
        <f aca="false">IF(AND(H17&lt;&gt;"",I17&lt;&gt;"",(I17-H17)*1440&gt;E17*1440,J17&lt;&gt;""),(I17-H17-E17)*1440,0)</f>
        <v>0</v>
      </c>
      <c r="U17" s="11" t="n">
        <f aca="false">IF(AND(ISBLANK(G17),ISBLANK(H17),ISBLANK(I17),ISBLANK(J17)),0,IF(ISBLANK(J17),(IF(ISBLANK(I17),(IF(ISBLANK(H17),0,IF(D17&gt;H17,(D17-H17)*1440,0))),IF(D17&gt;I17,(D17-I17)*1440,0))),IF(D17&gt;J17,(D17-J17)*1440,0)))</f>
        <v>0.999999999999996</v>
      </c>
    </row>
    <row r="18" customFormat="false" ht="12.8" hidden="false" customHeight="false" outlineLevel="0" collapsed="false">
      <c r="A18" s="7" t="n">
        <v>43203</v>
      </c>
      <c r="B18" s="0" t="s">
        <v>31</v>
      </c>
      <c r="C18" s="8" t="n">
        <v>0.291666666666667</v>
      </c>
      <c r="D18" s="8" t="n">
        <v>0.6875</v>
      </c>
      <c r="E18" s="8" t="n">
        <v>0.0208333333333333</v>
      </c>
      <c r="F18" s="8"/>
      <c r="G18" s="8" t="n">
        <v>0.292361111111111</v>
      </c>
      <c r="H18" s="8" t="n">
        <v>0.500694444444444</v>
      </c>
      <c r="I18" s="8" t="n">
        <v>0.520138888888889</v>
      </c>
      <c r="J18" s="8" t="n">
        <v>0.6875</v>
      </c>
      <c r="K18" s="8"/>
      <c r="L18" s="8"/>
      <c r="M18" s="9" t="n">
        <f aca="false">((D18-C18)*1440-S18-T18-U18)/1440*24</f>
        <v>9.48333333333333</v>
      </c>
      <c r="N18" s="10" t="n">
        <f aca="false">M18/24</f>
        <v>0.395138888888889</v>
      </c>
      <c r="O18" s="11"/>
      <c r="P18" s="11"/>
      <c r="Q18" s="11"/>
      <c r="R18" s="11" t="n">
        <f aca="false">IF(AND(ISBLANK(G18), ISBLANK(H18),ISBLANK(I18),ISBLANK(J18),ISBLANK(K18),ISBLANK(L18)),((D18&lt;C18)+D18-C18)*24,0)</f>
        <v>0</v>
      </c>
      <c r="S18" s="11" t="n">
        <f aca="false">IF(G18&gt;C18,(G18-C18)*1440,0)</f>
        <v>0.999999999999996</v>
      </c>
      <c r="T18" s="11" t="n">
        <f aca="false">IF(AND(H18&lt;&gt;"",I18&lt;&gt;"",(I18-H18)*1440&gt;E18*1440,J18&lt;&gt;""),(I18-H18-E18)*1440,0)</f>
        <v>0</v>
      </c>
      <c r="U18" s="11" t="n">
        <f aca="false">IF(AND(ISBLANK(G18),ISBLANK(H18),ISBLANK(I18),ISBLANK(J18)),0,IF(ISBLANK(J18),(IF(ISBLANK(I18),(IF(ISBLANK(H18),0,IF(D18&gt;H18,(D18-H18)*1440,0))),IF(D18&gt;I18,(D18-I18)*1440,0))),IF(D18&gt;J18,(D18-J18)*1440,0)))</f>
        <v>0</v>
      </c>
    </row>
    <row r="19" customFormat="false" ht="12.8" hidden="false" customHeight="false" outlineLevel="0" collapsed="false">
      <c r="A19" s="7" t="n">
        <v>43204</v>
      </c>
      <c r="B19" s="0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9" t="n">
        <f aca="false">((D19-C19)*1440-S19-T19-U19)/1440*24</f>
        <v>0</v>
      </c>
      <c r="N19" s="10" t="n">
        <f aca="false">M19/24</f>
        <v>0</v>
      </c>
      <c r="O19" s="11"/>
      <c r="P19" s="11"/>
      <c r="Q19" s="11"/>
      <c r="R19" s="11" t="n">
        <f aca="false">IF(AND(ISBLANK(G19), ISBLANK(H19),ISBLANK(I19),ISBLANK(J19),ISBLANK(K19),ISBLANK(L19)),((D19&lt;C19)+D19-C19)*24,0)</f>
        <v>0</v>
      </c>
      <c r="S19" s="11" t="n">
        <f aca="false">IF(G19&gt;C19,(G19-C19)*1440,0)</f>
        <v>0</v>
      </c>
      <c r="T19" s="11" t="n">
        <f aca="false">IF(AND(H19&lt;&gt;"",I19&lt;&gt;"",(I19-H19)*1440&gt;E19*1440,J19&lt;&gt;""),(I19-H19-E19)*1440,0)</f>
        <v>0</v>
      </c>
      <c r="U19" s="11" t="n">
        <f aca="false">IF(AND(ISBLANK(G19),ISBLANK(H19),ISBLANK(I19),ISBLANK(J19)),0,IF(ISBLANK(J19),(IF(ISBLANK(I19),(IF(ISBLANK(H19),0,IF(D19&gt;H19,(D19-H19)*1440,0))),IF(D19&gt;I19,(D19-I19)*1440,0))),IF(D19&gt;J19,(D19-J19)*1440,0)))</f>
        <v>0</v>
      </c>
    </row>
    <row r="20" customFormat="false" ht="12.8" hidden="false" customHeight="false" outlineLevel="0" collapsed="false">
      <c r="A20" s="7" t="n">
        <v>43205</v>
      </c>
      <c r="B20" s="0" t="s">
        <v>33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9" t="n">
        <f aca="false">((D20-C20)*1440-S20-T20-U20)/1440*24</f>
        <v>0</v>
      </c>
      <c r="N20" s="10" t="n">
        <f aca="false">M20/24</f>
        <v>0</v>
      </c>
      <c r="O20" s="11"/>
      <c r="P20" s="11"/>
      <c r="Q20" s="11"/>
      <c r="R20" s="11" t="n">
        <f aca="false">IF(AND(ISBLANK(G20), ISBLANK(H20),ISBLANK(I20),ISBLANK(J20),ISBLANK(K20),ISBLANK(L20)),((D20&lt;C20)+D20-C20)*24,0)</f>
        <v>0</v>
      </c>
      <c r="S20" s="11" t="n">
        <f aca="false">IF(G20&gt;C20,(G20-C20)*1440,0)</f>
        <v>0</v>
      </c>
      <c r="T20" s="11" t="n">
        <f aca="false">IF(AND(H20&lt;&gt;"",I20&lt;&gt;"",(I20-H20)*1440&gt;E20*1440,J20&lt;&gt;""),(I20-H20-E20)*1440,0)</f>
        <v>0</v>
      </c>
      <c r="U20" s="11" t="n">
        <f aca="false">IF(AND(ISBLANK(G20),ISBLANK(H20),ISBLANK(I20),ISBLANK(J20)),0,IF(ISBLANK(J20),(IF(ISBLANK(I20),(IF(ISBLANK(H20),0,IF(D20&gt;H20,(D20-H20)*1440,0))),IF(D20&gt;I20,(D20-I20)*1440,0))),IF(D20&gt;J20,(D20-J20)*1440,0)))</f>
        <v>0</v>
      </c>
    </row>
    <row r="21" customFormat="false" ht="12.8" hidden="false" customHeight="false" outlineLevel="0" collapsed="false">
      <c r="A21" s="7" t="n">
        <v>43206</v>
      </c>
      <c r="B21" s="0" t="s">
        <v>34</v>
      </c>
      <c r="C21" s="8" t="n">
        <v>0.291666666666667</v>
      </c>
      <c r="D21" s="8" t="n">
        <v>0.6875</v>
      </c>
      <c r="E21" s="8" t="n">
        <v>0.0208333333333333</v>
      </c>
      <c r="F21" s="8"/>
      <c r="G21" s="8" t="n">
        <v>0.288194444444444</v>
      </c>
      <c r="H21" s="8" t="n">
        <v>0.500694444444444</v>
      </c>
      <c r="I21" s="8" t="n">
        <v>0.522222222222222</v>
      </c>
      <c r="J21" s="8" t="n">
        <v>0.6875</v>
      </c>
      <c r="K21" s="8"/>
      <c r="L21" s="8"/>
      <c r="M21" s="9" t="n">
        <f aca="false">((D21-C21)*1440-S21-T21-U21)/1440*24</f>
        <v>9.48333333333333</v>
      </c>
      <c r="N21" s="10" t="n">
        <f aca="false">M21/24</f>
        <v>0.395138888888889</v>
      </c>
      <c r="O21" s="11"/>
      <c r="P21" s="11"/>
      <c r="Q21" s="11"/>
      <c r="R21" s="11" t="n">
        <f aca="false">IF(AND(ISBLANK(G21), ISBLANK(H21),ISBLANK(I21),ISBLANK(J21),ISBLANK(K21),ISBLANK(L21)),((D21&lt;C21)+D21-C21)*24,0)</f>
        <v>0</v>
      </c>
      <c r="S21" s="11" t="n">
        <f aca="false">IF(G21&gt;C21,(G21-C21)*1440,0)</f>
        <v>0</v>
      </c>
      <c r="T21" s="11" t="n">
        <f aca="false">IF(AND(H21&lt;&gt;"",I21&lt;&gt;"",(I21-H21)*1440&gt;E21*1440,J21&lt;&gt;""),(I21-H21-E21)*1440,0)</f>
        <v>1.00000000000005</v>
      </c>
      <c r="U21" s="11" t="n">
        <f aca="false">IF(AND(ISBLANK(G21),ISBLANK(H21),ISBLANK(I21),ISBLANK(J21)),0,IF(ISBLANK(J21),(IF(ISBLANK(I21),(IF(ISBLANK(H21),0,IF(D21&gt;H21,(D21-H21)*1440,0))),IF(D21&gt;I21,(D21-I21)*1440,0))),IF(D21&gt;J21,(D21-J21)*1440,0)))</f>
        <v>0</v>
      </c>
    </row>
    <row r="22" customFormat="false" ht="12.8" hidden="false" customHeight="false" outlineLevel="0" collapsed="false">
      <c r="A22" s="7" t="n">
        <v>43207</v>
      </c>
      <c r="B22" s="0" t="s">
        <v>28</v>
      </c>
      <c r="C22" s="8" t="n">
        <v>0.291666666666667</v>
      </c>
      <c r="D22" s="8" t="n">
        <v>0.6875</v>
      </c>
      <c r="E22" s="8" t="n">
        <v>0.0208333333333333</v>
      </c>
      <c r="F22" s="8"/>
      <c r="G22" s="8" t="n">
        <v>0.288888888888889</v>
      </c>
      <c r="H22" s="8" t="n">
        <v>0.520833333333333</v>
      </c>
      <c r="I22" s="8" t="n">
        <v>0.688194444444444</v>
      </c>
      <c r="J22" s="8"/>
      <c r="K22" s="8"/>
      <c r="L22" s="8"/>
      <c r="M22" s="9" t="n">
        <f aca="false">((D22-C22)*1440-S22-T22-U22)/1440*24</f>
        <v>9.5</v>
      </c>
      <c r="N22" s="10" t="n">
        <f aca="false">M22/24</f>
        <v>0.395833333333333</v>
      </c>
      <c r="O22" s="11"/>
      <c r="P22" s="11"/>
      <c r="Q22" s="11"/>
      <c r="R22" s="11" t="n">
        <f aca="false">IF(AND(ISBLANK(G22), ISBLANK(H22),ISBLANK(I22),ISBLANK(J22),ISBLANK(K22),ISBLANK(L22)),((D22&lt;C22)+D22-C22)*24,0)</f>
        <v>0</v>
      </c>
      <c r="S22" s="11" t="n">
        <f aca="false">IF(G22&gt;C22,(G22-C22)*1440,0)</f>
        <v>0</v>
      </c>
      <c r="T22" s="11" t="n">
        <f aca="false">IF(AND(H22&lt;&gt;"",I22&lt;&gt;"",(I22-H22)*1440&gt;E22*1440,J22&lt;&gt;""),(I22-H22-E22)*1440,0)</f>
        <v>0</v>
      </c>
      <c r="U22" s="11" t="n">
        <f aca="false">IF(AND(ISBLANK(G22),ISBLANK(H22),ISBLANK(I22),ISBLANK(J22)),0,IF(ISBLANK(J22),(IF(ISBLANK(I22),(IF(ISBLANK(H22),0,IF(D22&gt;H22,(D22-H22)*1440,0))),IF(D22&gt;I22,(D22-I22)*1440,0))),IF(D22&gt;J22,(D22-J22)*1440,0)))</f>
        <v>0</v>
      </c>
    </row>
    <row r="23" customFormat="false" ht="12.8" hidden="false" customHeight="false" outlineLevel="0" collapsed="false">
      <c r="A23" s="7" t="n">
        <v>43208</v>
      </c>
      <c r="B23" s="0" t="s">
        <v>29</v>
      </c>
      <c r="C23" s="8" t="n">
        <v>0.291666666666667</v>
      </c>
      <c r="D23" s="8" t="n">
        <v>0.6875</v>
      </c>
      <c r="E23" s="8" t="n">
        <v>0.0208333333333333</v>
      </c>
      <c r="F23" s="8"/>
      <c r="G23" s="8" t="n">
        <v>0.290277777777778</v>
      </c>
      <c r="H23" s="8" t="n">
        <v>0.520138888888889</v>
      </c>
      <c r="I23" s="8" t="n">
        <v>0.685416666666667</v>
      </c>
      <c r="J23" s="8"/>
      <c r="K23" s="8"/>
      <c r="L23" s="8"/>
      <c r="M23" s="9" t="n">
        <f aca="false">((D23-C23)*1440-S23-T23-U23)/1440*24</f>
        <v>9.45</v>
      </c>
      <c r="N23" s="10" t="n">
        <f aca="false">M23/24</f>
        <v>0.39375</v>
      </c>
      <c r="O23" s="11"/>
      <c r="P23" s="11"/>
      <c r="Q23" s="11"/>
      <c r="R23" s="11" t="n">
        <f aca="false">IF(AND(ISBLANK(G23), ISBLANK(H23),ISBLANK(I23),ISBLANK(J23),ISBLANK(K23),ISBLANK(L23)),((D23&lt;C23)+D23-C23)*24,0)</f>
        <v>0</v>
      </c>
      <c r="S23" s="11" t="n">
        <f aca="false">IF(G23&gt;C23,(G23-C23)*1440,0)</f>
        <v>0</v>
      </c>
      <c r="T23" s="11" t="n">
        <f aca="false">IF(AND(H23&lt;&gt;"",I23&lt;&gt;"",(I23-H23)*1440&gt;E23*1440,J23&lt;&gt;""),(I23-H23-E23)*1440,0)</f>
        <v>0</v>
      </c>
      <c r="U23" s="11" t="n">
        <f aca="false">IF(AND(ISBLANK(G23),ISBLANK(H23),ISBLANK(I23),ISBLANK(J23)),0,IF(ISBLANK(J23),(IF(ISBLANK(I23),(IF(ISBLANK(H23),0,IF(D23&gt;H23,(D23-H23)*1440,0))),IF(D23&gt;I23,(D23-I23)*1440,0))),IF(D23&gt;J23,(D23-J23)*1440,0)))</f>
        <v>2.99999999999999</v>
      </c>
    </row>
    <row r="24" customFormat="false" ht="12.8" hidden="false" customHeight="false" outlineLevel="0" collapsed="false">
      <c r="A24" s="7" t="n">
        <v>43209</v>
      </c>
      <c r="B24" s="0" t="s">
        <v>30</v>
      </c>
      <c r="C24" s="8" t="n">
        <v>0.291666666666667</v>
      </c>
      <c r="D24" s="8" t="n">
        <v>0.6875</v>
      </c>
      <c r="E24" s="8" t="n">
        <v>0.0208333333333333</v>
      </c>
      <c r="F24" s="8"/>
      <c r="G24" s="8" t="n">
        <v>0.295833333333333</v>
      </c>
      <c r="H24" s="8" t="n">
        <v>0.5</v>
      </c>
      <c r="I24" s="8" t="n">
        <v>0.520833333333333</v>
      </c>
      <c r="J24" s="8" t="n">
        <v>0.685416666666667</v>
      </c>
      <c r="K24" s="8"/>
      <c r="L24" s="8"/>
      <c r="M24" s="9" t="n">
        <f aca="false">((D24-C24)*1440-S24-T24-U24)/1440*24</f>
        <v>9.35</v>
      </c>
      <c r="N24" s="10" t="n">
        <f aca="false">M24/24</f>
        <v>0.389583333333333</v>
      </c>
      <c r="O24" s="11"/>
      <c r="P24" s="11"/>
      <c r="Q24" s="11"/>
      <c r="R24" s="11" t="n">
        <f aca="false">IF(AND(ISBLANK(G24), ISBLANK(H24),ISBLANK(I24),ISBLANK(J24),ISBLANK(K24),ISBLANK(L24)),((D24&lt;C24)+D24-C24)*24,0)</f>
        <v>0</v>
      </c>
      <c r="S24" s="11" t="n">
        <f aca="false">IF(G24&gt;C24,(G24-C24)*1440,0)</f>
        <v>5.99999999999998</v>
      </c>
      <c r="T24" s="11" t="n">
        <f aca="false">IF(AND(H24&lt;&gt;"",I24&lt;&gt;"",(I24-H24)*1440&gt;E24*1440,J24&lt;&gt;""),(I24-H24-E24)*1440,0)</f>
        <v>0</v>
      </c>
      <c r="U24" s="11" t="n">
        <f aca="false">IF(AND(ISBLANK(G24),ISBLANK(H24),ISBLANK(I24),ISBLANK(J24)),0,IF(ISBLANK(J24),(IF(ISBLANK(I24),(IF(ISBLANK(H24),0,IF(D24&gt;H24,(D24-H24)*1440,0))),IF(D24&gt;I24,(D24-I24)*1440,0))),IF(D24&gt;J24,(D24-J24)*1440,0)))</f>
        <v>2.99999999999999</v>
      </c>
    </row>
    <row r="25" customFormat="false" ht="12.8" hidden="false" customHeight="false" outlineLevel="0" collapsed="false">
      <c r="A25" s="7" t="n">
        <v>43210</v>
      </c>
      <c r="B25" s="0" t="s">
        <v>31</v>
      </c>
      <c r="C25" s="8" t="n">
        <v>0.291666666666667</v>
      </c>
      <c r="D25" s="8" t="n">
        <v>0.6875</v>
      </c>
      <c r="E25" s="8" t="n">
        <v>0.0208333333333333</v>
      </c>
      <c r="F25" s="8"/>
      <c r="G25" s="8" t="n">
        <v>0.288888888888889</v>
      </c>
      <c r="H25" s="8" t="n">
        <v>0.5</v>
      </c>
      <c r="I25" s="8" t="n">
        <v>0.520833333333333</v>
      </c>
      <c r="J25" s="8" t="n">
        <v>0.585416666666667</v>
      </c>
      <c r="K25" s="8"/>
      <c r="L25" s="8"/>
      <c r="M25" s="9" t="n">
        <f aca="false">((D25-C25)*1440-S25-T25-U25)/1440*24</f>
        <v>7.05</v>
      </c>
      <c r="N25" s="10" t="n">
        <f aca="false">M25/24</f>
        <v>0.29375</v>
      </c>
      <c r="O25" s="11"/>
      <c r="P25" s="11"/>
      <c r="Q25" s="11"/>
      <c r="R25" s="11" t="n">
        <f aca="false">IF(AND(ISBLANK(G25), ISBLANK(H25),ISBLANK(I25),ISBLANK(J25),ISBLANK(K25),ISBLANK(L25)),((D25&lt;C25)+D25-C25)*24,0)</f>
        <v>0</v>
      </c>
      <c r="S25" s="11" t="n">
        <f aca="false">IF(G25&gt;C25,(G25-C25)*1440,0)</f>
        <v>0</v>
      </c>
      <c r="T25" s="11" t="n">
        <f aca="false">IF(AND(H25&lt;&gt;"",I25&lt;&gt;"",(I25-H25)*1440&gt;E25*1440,J25&lt;&gt;""),(I25-H25-E25)*1440,0)</f>
        <v>0</v>
      </c>
      <c r="U25" s="11" t="n">
        <f aca="false">IF(AND(ISBLANK(G25),ISBLANK(H25),ISBLANK(I25),ISBLANK(J25)),0,IF(ISBLANK(J25),(IF(ISBLANK(I25),(IF(ISBLANK(H25),0,IF(D25&gt;H25,(D25-H25)*1440,0))),IF(D25&gt;I25,(D25-I25)*1440,0))),IF(D25&gt;J25,(D25-J25)*1440,0)))</f>
        <v>147</v>
      </c>
      <c r="V25" s="8" t="n">
        <f aca="false">U25/1440</f>
        <v>0.102083333333333</v>
      </c>
    </row>
    <row r="26" customFormat="false" ht="12.8" hidden="false" customHeight="false" outlineLevel="0" collapsed="false">
      <c r="A26" s="7" t="n">
        <v>43211</v>
      </c>
      <c r="B26" s="0" t="s">
        <v>32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9" t="n">
        <f aca="false">((D26-C26)*1440-S26-T26-U26)/1440*24</f>
        <v>0</v>
      </c>
      <c r="N26" s="10" t="n">
        <f aca="false">M26/24</f>
        <v>0</v>
      </c>
      <c r="O26" s="11"/>
      <c r="P26" s="11"/>
      <c r="Q26" s="11"/>
      <c r="R26" s="11" t="n">
        <f aca="false">IF(AND(ISBLANK(G26), ISBLANK(H26),ISBLANK(I26),ISBLANK(J26),ISBLANK(K26),ISBLANK(L26)),((D26&lt;C26)+D26-C26)*24,0)</f>
        <v>0</v>
      </c>
      <c r="S26" s="11" t="n">
        <f aca="false">IF(G26&gt;C26,(G26-C26)*1440,0)</f>
        <v>0</v>
      </c>
      <c r="T26" s="11" t="n">
        <f aca="false">IF(AND(H26&lt;&gt;"",I26&lt;&gt;"",(I26-H26)*1440&gt;E26*1440,J26&lt;&gt;""),(I26-H26-E26)*1440,0)</f>
        <v>0</v>
      </c>
      <c r="U26" s="11" t="n">
        <f aca="false">IF(AND(ISBLANK(G26),ISBLANK(H26),ISBLANK(I26),ISBLANK(J26)),0,IF(ISBLANK(J26),(IF(ISBLANK(I26),(IF(ISBLANK(H26),0,IF(D26&gt;H26,(D26-H26)*1440,0))),IF(D26&gt;I26,(D26-I26)*1440,0))),IF(D26&gt;J26,(D26-J26)*1440,0)))</f>
        <v>0</v>
      </c>
    </row>
    <row r="27" customFormat="false" ht="12.8" hidden="false" customHeight="false" outlineLevel="0" collapsed="false">
      <c r="A27" s="7" t="n">
        <v>43212</v>
      </c>
      <c r="B27" s="0" t="s">
        <v>33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9" t="n">
        <f aca="false">((D27-C27)*1440-S27-T27-U27)/1440*24</f>
        <v>0</v>
      </c>
      <c r="N27" s="10" t="n">
        <f aca="false">M27/24</f>
        <v>0</v>
      </c>
      <c r="O27" s="11"/>
      <c r="P27" s="11"/>
      <c r="Q27" s="11"/>
      <c r="R27" s="11" t="n">
        <f aca="false">IF(AND(ISBLANK(G27), ISBLANK(H27),ISBLANK(I27),ISBLANK(J27),ISBLANK(K27),ISBLANK(L27)),((D27&lt;C27)+D27-C27)*24,0)</f>
        <v>0</v>
      </c>
      <c r="S27" s="11" t="n">
        <f aca="false">IF(G27&gt;C27,(G27-C27)*1440,0)</f>
        <v>0</v>
      </c>
      <c r="T27" s="11" t="n">
        <f aca="false">IF(AND(H27&lt;&gt;"",I27&lt;&gt;"",(I27-H27)*1440&gt;E27*1440,J27&lt;&gt;""),(I27-H27-E27)*1440,0)</f>
        <v>0</v>
      </c>
      <c r="U27" s="11" t="n">
        <f aca="false">IF(AND(ISBLANK(G27),ISBLANK(H27),ISBLANK(I27),ISBLANK(J27)),0,IF(ISBLANK(J27),(IF(ISBLANK(I27),(IF(ISBLANK(H27),0,IF(D27&gt;H27,(D27-H27)*1440,0))),IF(D27&gt;I27,(D27-I27)*1440,0))),IF(D27&gt;J27,(D27-J27)*1440,0)))</f>
        <v>0</v>
      </c>
    </row>
    <row r="28" customFormat="false" ht="12.8" hidden="false" customHeight="false" outlineLevel="0" collapsed="false">
      <c r="A28" s="7" t="n">
        <v>43213</v>
      </c>
      <c r="B28" s="0" t="s">
        <v>34</v>
      </c>
      <c r="C28" s="8" t="n">
        <v>0.291666666666667</v>
      </c>
      <c r="D28" s="8" t="n">
        <v>0.6875</v>
      </c>
      <c r="E28" s="8" t="n">
        <v>0.0208333333333333</v>
      </c>
      <c r="F28" s="8"/>
      <c r="G28" s="8" t="n">
        <v>0.286805555555556</v>
      </c>
      <c r="H28" s="8" t="n">
        <v>0.500694444444444</v>
      </c>
      <c r="I28" s="8" t="n">
        <v>0.520138888888889</v>
      </c>
      <c r="J28" s="8" t="n">
        <v>0.6875</v>
      </c>
      <c r="K28" s="8"/>
      <c r="L28" s="8"/>
      <c r="M28" s="9" t="n">
        <f aca="false">((D28-C28)*1440-S28-T28-U28)/1440*24</f>
        <v>9.5</v>
      </c>
      <c r="N28" s="10" t="n">
        <f aca="false">M28/24</f>
        <v>0.395833333333333</v>
      </c>
      <c r="O28" s="11"/>
      <c r="P28" s="11"/>
      <c r="Q28" s="11"/>
      <c r="R28" s="11" t="n">
        <f aca="false">IF(AND(ISBLANK(G28), ISBLANK(H28),ISBLANK(I28),ISBLANK(J28),ISBLANK(K28),ISBLANK(L28)),((D28&lt;C28)+D28-C28)*24,0)</f>
        <v>0</v>
      </c>
      <c r="S28" s="11" t="n">
        <f aca="false">IF(G28&gt;C28,(G28-C28)*1440,0)</f>
        <v>0</v>
      </c>
      <c r="T28" s="11" t="n">
        <f aca="false">IF(AND(H28&lt;&gt;"",I28&lt;&gt;"",(I28-H28)*1440&gt;E28*1440,J28&lt;&gt;""),(I28-H28-E28)*1440,0)</f>
        <v>0</v>
      </c>
      <c r="U28" s="11" t="n">
        <f aca="false">IF(AND(ISBLANK(G28),ISBLANK(H28),ISBLANK(I28),ISBLANK(J28)),0,IF(ISBLANK(J28),(IF(ISBLANK(I28),(IF(ISBLANK(H28),0,IF(D28&gt;H28,(D28-H28)*1440,0))),IF(D28&gt;I28,(D28-I28)*1440,0))),IF(D28&gt;J28,(D28-J28)*1440,0)))</f>
        <v>0</v>
      </c>
    </row>
    <row r="29" customFormat="false" ht="12.8" hidden="false" customHeight="false" outlineLevel="0" collapsed="false">
      <c r="A29" s="7" t="n">
        <v>43214</v>
      </c>
      <c r="B29" s="0" t="s">
        <v>28</v>
      </c>
      <c r="C29" s="8" t="n">
        <v>0.291666666666667</v>
      </c>
      <c r="D29" s="8" t="n">
        <v>0.6875</v>
      </c>
      <c r="E29" s="8" t="n">
        <v>0.0208333333333333</v>
      </c>
      <c r="F29" s="8"/>
      <c r="G29" s="8" t="n">
        <v>0.285416666666667</v>
      </c>
      <c r="H29" s="8" t="n">
        <v>0.522916666666667</v>
      </c>
      <c r="I29" s="8" t="n">
        <v>0.6875</v>
      </c>
      <c r="J29" s="8"/>
      <c r="K29" s="8"/>
      <c r="L29" s="8"/>
      <c r="M29" s="9" t="n">
        <f aca="false">((D29-C29)*1440-S29-T29-U29)/1440*24</f>
        <v>9.5</v>
      </c>
      <c r="N29" s="10" t="n">
        <f aca="false">M29/24</f>
        <v>0.395833333333333</v>
      </c>
      <c r="O29" s="11"/>
      <c r="P29" s="11"/>
      <c r="Q29" s="11"/>
      <c r="R29" s="11" t="n">
        <f aca="false">IF(AND(ISBLANK(G29), ISBLANK(H29),ISBLANK(I29),ISBLANK(J29),ISBLANK(K29),ISBLANK(L29)),((D29&lt;C29)+D29-C29)*24,0)</f>
        <v>0</v>
      </c>
      <c r="S29" s="11" t="n">
        <f aca="false">IF(G29&gt;C29,(G29-C29)*1440,0)</f>
        <v>0</v>
      </c>
      <c r="T29" s="11" t="n">
        <f aca="false">IF(AND(H29&lt;&gt;"",I29&lt;&gt;"",(I29-H29)*1440&gt;E29*1440,J29&lt;&gt;""),(I29-H29-E29)*1440,0)</f>
        <v>0</v>
      </c>
      <c r="U29" s="11" t="n">
        <f aca="false">IF(AND(ISBLANK(G29),ISBLANK(H29),ISBLANK(I29),ISBLANK(J29)),0,IF(ISBLANK(J29),(IF(ISBLANK(I29),(IF(ISBLANK(H29),0,IF(D29&gt;H29,(D29-H29)*1440,0))),IF(D29&gt;I29,(D29-I29)*1440,0))),IF(D29&gt;J29,(D29-J29)*1440,0)))</f>
        <v>0</v>
      </c>
    </row>
    <row r="30" customFormat="false" ht="12.8" hidden="false" customHeight="false" outlineLevel="0" collapsed="false">
      <c r="A30" s="7" t="n">
        <v>43215</v>
      </c>
      <c r="B30" s="0" t="s">
        <v>29</v>
      </c>
      <c r="C30" s="8" t="n">
        <v>0.291666666666667</v>
      </c>
      <c r="D30" s="8" t="n">
        <v>0.6875</v>
      </c>
      <c r="E30" s="8" t="n">
        <v>0.0208333333333333</v>
      </c>
      <c r="F30" s="8"/>
      <c r="G30" s="8" t="n">
        <v>0.29375</v>
      </c>
      <c r="H30" s="8" t="n">
        <v>0.521527777777778</v>
      </c>
      <c r="I30" s="8" t="n">
        <v>0.6875</v>
      </c>
      <c r="J30" s="8"/>
      <c r="K30" s="8"/>
      <c r="L30" s="8"/>
      <c r="M30" s="9" t="n">
        <f aca="false">((D30-C30)*1440-S30-T30-U30)/1440*24</f>
        <v>9.45</v>
      </c>
      <c r="N30" s="10" t="n">
        <f aca="false">M30/24</f>
        <v>0.39375</v>
      </c>
      <c r="O30" s="11"/>
      <c r="P30" s="11"/>
      <c r="Q30" s="11"/>
      <c r="R30" s="11" t="n">
        <f aca="false">IF(AND(ISBLANK(G30), ISBLANK(H30),ISBLANK(I30),ISBLANK(J30),ISBLANK(K30),ISBLANK(L30)),((D30&lt;C30)+D30-C30)*24,0)</f>
        <v>0</v>
      </c>
      <c r="S30" s="11" t="n">
        <f aca="false">IF(G30&gt;C30,(G30-C30)*1440,0)</f>
        <v>2.99999999999999</v>
      </c>
      <c r="T30" s="11" t="n">
        <f aca="false">IF(AND(H30&lt;&gt;"",I30&lt;&gt;"",(I30-H30)*1440&gt;E30*1440,J30&lt;&gt;""),(I30-H30-E30)*1440,0)</f>
        <v>0</v>
      </c>
      <c r="U30" s="11" t="n">
        <f aca="false">IF(AND(ISBLANK(G30),ISBLANK(H30),ISBLANK(I30),ISBLANK(J30)),0,IF(ISBLANK(J30),(IF(ISBLANK(I30),(IF(ISBLANK(H30),0,IF(D30&gt;H30,(D30-H30)*1440,0))),IF(D30&gt;I30,(D30-I30)*1440,0))),IF(D30&gt;J30,(D30-J30)*1440,0)))</f>
        <v>0</v>
      </c>
    </row>
    <row r="31" customFormat="false" ht="12.8" hidden="false" customHeight="false" outlineLevel="0" collapsed="false">
      <c r="A31" s="7" t="n">
        <v>43216</v>
      </c>
      <c r="B31" s="0" t="s">
        <v>30</v>
      </c>
      <c r="C31" s="8" t="n">
        <v>0.291666666666667</v>
      </c>
      <c r="D31" s="8" t="n">
        <v>0.6875</v>
      </c>
      <c r="E31" s="8" t="n">
        <v>0.0208333333333333</v>
      </c>
      <c r="F31" s="8"/>
      <c r="G31" s="8" t="n">
        <v>0.286805555555556</v>
      </c>
      <c r="H31" s="8" t="n">
        <v>0.5</v>
      </c>
      <c r="I31" s="8" t="n">
        <v>0.520833333333333</v>
      </c>
      <c r="J31" s="8" t="n">
        <v>0.685416666666667</v>
      </c>
      <c r="M31" s="9" t="n">
        <f aca="false">((D31-C31)*1440-S31-T31-U31)/1440*24</f>
        <v>9.45</v>
      </c>
      <c r="N31" s="10" t="n">
        <f aca="false">M31/24</f>
        <v>0.39375</v>
      </c>
      <c r="O31" s="11"/>
      <c r="P31" s="11"/>
      <c r="Q31" s="11"/>
      <c r="R31" s="11" t="n">
        <f aca="false">IF(AND(ISBLANK(G31), ISBLANK(H31),ISBLANK(I31),ISBLANK(J31),ISBLANK(K31),ISBLANK(L31)),((D31&lt;C31)+D31-C31)*24,0)</f>
        <v>0</v>
      </c>
      <c r="S31" s="11" t="n">
        <f aca="false">IF(G31&gt;C31,(G31-C31)*1440,0)</f>
        <v>0</v>
      </c>
      <c r="T31" s="11" t="n">
        <f aca="false">IF(AND(H31&lt;&gt;"",I31&lt;&gt;"",(I31-H31)*1440&gt;E31*1440,J31&lt;&gt;""),(I31-H31-E31)*1440,0)</f>
        <v>0</v>
      </c>
      <c r="U31" s="11" t="n">
        <f aca="false">IF(AND(ISBLANK(G31),ISBLANK(H31),ISBLANK(I31),ISBLANK(J31)),0,IF(ISBLANK(J31),(IF(ISBLANK(I31),(IF(ISBLANK(H31),0,IF(D31&gt;H31,(D31-H31)*1440,0))),IF(D31&gt;I31,(D31-I31)*1440,0))),IF(D31&gt;J31,(D31-J31)*1440,0)))</f>
        <v>2.99999999999999</v>
      </c>
    </row>
    <row r="32" customFormat="false" ht="12.8" hidden="false" customHeight="false" outlineLevel="0" collapsed="false">
      <c r="A32" s="7" t="n">
        <v>43217</v>
      </c>
      <c r="B32" s="0" t="s">
        <v>31</v>
      </c>
      <c r="C32" s="8" t="n">
        <v>0.291666666666667</v>
      </c>
      <c r="D32" s="8" t="n">
        <v>0.6875</v>
      </c>
      <c r="E32" s="8" t="n">
        <v>0.0208333333333333</v>
      </c>
      <c r="F32" s="8"/>
      <c r="G32" s="8" t="n">
        <v>0.288888888888889</v>
      </c>
      <c r="H32" s="8" t="n">
        <v>0.500694444444444</v>
      </c>
      <c r="I32" s="8" t="n">
        <v>0.521527777777778</v>
      </c>
      <c r="J32" s="8" t="n">
        <v>0.6875</v>
      </c>
      <c r="M32" s="9" t="n">
        <f aca="false">((D32-C32)*1440-S32-T32-U32)/1440*24</f>
        <v>9.5</v>
      </c>
      <c r="N32" s="10" t="n">
        <f aca="false">M32/24</f>
        <v>0.395833333333333</v>
      </c>
      <c r="O32" s="11"/>
      <c r="P32" s="11"/>
      <c r="Q32" s="11"/>
      <c r="R32" s="11" t="n">
        <f aca="false">IF(AND(ISBLANK(G32), ISBLANK(H32),ISBLANK(I32),ISBLANK(J32),ISBLANK(K32),ISBLANK(L32)),((D32&lt;C32)+D32-C32)*24,0)</f>
        <v>0</v>
      </c>
      <c r="S32" s="11" t="n">
        <f aca="false">IF(G32&gt;C32,(G32-C32)*1440,0)</f>
        <v>0</v>
      </c>
      <c r="T32" s="11" t="n">
        <f aca="false">IF(AND(H32&lt;&gt;"",I32&lt;&gt;"",(I32-H32)*1440&gt;E32*1440,J32&lt;&gt;""),(I32-H32-E32)*1440,0)</f>
        <v>0</v>
      </c>
      <c r="U32" s="11" t="n">
        <f aca="false">IF(AND(ISBLANK(G32),ISBLANK(H32),ISBLANK(I32),ISBLANK(J32)),0,IF(ISBLANK(J32),(IF(ISBLANK(I32),(IF(ISBLANK(H32),0,IF(D32&gt;H32,(D32-H32)*1440,0))),IF(D32&gt;I32,(D32-I32)*1440,0))),IF(D32&gt;J32,(D32-J32)*1440,0)))</f>
        <v>0</v>
      </c>
    </row>
    <row r="33" customFormat="false" ht="12.8" hidden="false" customHeight="false" outlineLevel="0" collapsed="false">
      <c r="A33" s="7" t="n">
        <v>43218</v>
      </c>
      <c r="B33" s="0" t="s">
        <v>32</v>
      </c>
      <c r="C33" s="8"/>
      <c r="D33" s="8"/>
      <c r="E33" s="8"/>
      <c r="F33" s="8"/>
      <c r="G33" s="8"/>
      <c r="H33" s="8"/>
      <c r="I33" s="8"/>
      <c r="J33" s="8"/>
      <c r="M33" s="9" t="n">
        <f aca="false">((D33-C33)*1440-S33-T33-U33)/1440*24</f>
        <v>0</v>
      </c>
      <c r="N33" s="10" t="n">
        <f aca="false">M33/24</f>
        <v>0</v>
      </c>
      <c r="O33" s="11"/>
      <c r="P33" s="11"/>
      <c r="Q33" s="11"/>
      <c r="R33" s="11" t="n">
        <f aca="false">IF(AND(ISBLANK(G33), ISBLANK(H33),ISBLANK(I33),ISBLANK(J33),ISBLANK(K33),ISBLANK(L33)),((D33&lt;C33)+D33-C33)*24,0)</f>
        <v>0</v>
      </c>
      <c r="S33" s="11" t="n">
        <f aca="false">IF(G33&gt;C33,(G33-C33)*1440,0)</f>
        <v>0</v>
      </c>
      <c r="T33" s="11" t="n">
        <f aca="false">IF(AND(H33&lt;&gt;"",I33&lt;&gt;"",(I33-H33)*1440&gt;E33*1440,J33&lt;&gt;""),(I33-H33-E33)*1440,0)</f>
        <v>0</v>
      </c>
      <c r="U33" s="11" t="n">
        <f aca="false">IF(AND(ISBLANK(G33),ISBLANK(H33),ISBLANK(I33),ISBLANK(J33)),0,IF(ISBLANK(J33),(IF(ISBLANK(I33),(IF(ISBLANK(H33),0,IF(D33&gt;H33,(D33-H33)*1440,0))),IF(D33&gt;I33,(D33-I33)*1440,0))),IF(D33&gt;J33,(D33-J33)*1440,0)))</f>
        <v>0</v>
      </c>
    </row>
    <row r="34" customFormat="false" ht="12.8" hidden="false" customHeight="false" outlineLevel="0" collapsed="false">
      <c r="A34" s="7" t="n">
        <v>43219</v>
      </c>
      <c r="B34" s="0" t="s">
        <v>33</v>
      </c>
      <c r="C34" s="8"/>
      <c r="D34" s="8"/>
      <c r="E34" s="8"/>
      <c r="F34" s="8"/>
      <c r="G34" s="8"/>
      <c r="H34" s="8"/>
      <c r="I34" s="8"/>
      <c r="J34" s="8"/>
      <c r="M34" s="9" t="n">
        <f aca="false">((D34-C34)*1440-S34-T34-U34)/1440*24</f>
        <v>0</v>
      </c>
      <c r="N34" s="10" t="n">
        <f aca="false">M34/24</f>
        <v>0</v>
      </c>
      <c r="O34" s="11"/>
      <c r="P34" s="11"/>
      <c r="Q34" s="11"/>
      <c r="R34" s="11" t="n">
        <f aca="false">IF(AND(ISBLANK(G34), ISBLANK(H34),ISBLANK(I34),ISBLANK(J34),ISBLANK(K34),ISBLANK(L34)),((D34&lt;C34)+D34-C34)*24,0)</f>
        <v>0</v>
      </c>
      <c r="S34" s="11" t="n">
        <f aca="false">IF(G34&gt;C34,(G34-C34)*1440,0)</f>
        <v>0</v>
      </c>
      <c r="T34" s="11" t="n">
        <f aca="false">IF(AND(H34&lt;&gt;"",I34&lt;&gt;"",(I34-H34)*1440&gt;E34*1440,J34&lt;&gt;""),(I34-H34-E34)*1440,0)</f>
        <v>0</v>
      </c>
      <c r="U34" s="11" t="n">
        <f aca="false">IF(AND(ISBLANK(G34),ISBLANK(H34),ISBLANK(I34),ISBLANK(J34)),0,IF(ISBLANK(J34),(IF(ISBLANK(I34),(IF(ISBLANK(H34),0,IF(D34&gt;H34,(D34-H34)*1440,0))),IF(D34&gt;I34,(D34-I34)*1440,0))),IF(D34&gt;J34,(D34-J34)*1440,0)))</f>
        <v>0</v>
      </c>
    </row>
    <row r="35" customFormat="false" ht="12.8" hidden="false" customHeight="false" outlineLevel="0" collapsed="false">
      <c r="A35" s="7" t="n">
        <v>43220</v>
      </c>
      <c r="B35" s="0" t="s">
        <v>34</v>
      </c>
      <c r="C35" s="8" t="n">
        <v>0.291666666666667</v>
      </c>
      <c r="D35" s="8" t="n">
        <v>0.6875</v>
      </c>
      <c r="E35" s="8" t="n">
        <v>0.0208333333333333</v>
      </c>
      <c r="F35" s="8"/>
      <c r="G35" s="8" t="n">
        <v>0.291666666666667</v>
      </c>
      <c r="H35" s="8" t="n">
        <v>0.500694444444444</v>
      </c>
      <c r="I35" s="8" t="n">
        <v>0.520138888888889</v>
      </c>
      <c r="J35" s="8" t="n">
        <v>0.6875</v>
      </c>
      <c r="M35" s="9" t="n">
        <f aca="false">((D35-C35)*1440-S35-T35-U35)/1440*24</f>
        <v>9.5</v>
      </c>
      <c r="N35" s="10" t="n">
        <f aca="false">M35/24</f>
        <v>0.395833333333333</v>
      </c>
      <c r="O35" s="11"/>
      <c r="P35" s="11"/>
      <c r="Q35" s="11"/>
      <c r="R35" s="11" t="n">
        <f aca="false">IF(AND(ISBLANK(G35), ISBLANK(H35),ISBLANK(I35),ISBLANK(J35),ISBLANK(K35),ISBLANK(L35)),((D35&lt;C35)+D35-C35)*24,0)</f>
        <v>0</v>
      </c>
      <c r="S35" s="11" t="n">
        <f aca="false">IF(G35&gt;C35,(G35-C35)*1440,0)</f>
        <v>0</v>
      </c>
      <c r="T35" s="11" t="n">
        <f aca="false">IF(AND(H35&lt;&gt;"",I35&lt;&gt;"",(I35-H35)*1440&gt;E35*1440,J35&lt;&gt;""),(I35-H35-E35)*1440,0)</f>
        <v>0</v>
      </c>
      <c r="U35" s="11" t="n">
        <f aca="false">IF(AND(ISBLANK(G35),ISBLANK(H35),ISBLANK(I35),ISBLANK(J35)),0,IF(ISBLANK(J35),(IF(ISBLANK(I35),(IF(ISBLANK(H35),0,IF(D35&gt;H35,(D35-H35)*1440,0))),IF(D35&gt;I35,(D35-I35)*1440,0))),IF(D35&gt;J35,(D35-J35)*1440,0)))</f>
        <v>0</v>
      </c>
    </row>
    <row r="36" customFormat="false" ht="12.8" hidden="false" customHeight="false" outlineLevel="0" collapsed="false">
      <c r="A36" s="7"/>
      <c r="C36" s="8"/>
      <c r="D36" s="8"/>
      <c r="E36" s="8"/>
      <c r="F36" s="8"/>
      <c r="G36" s="8"/>
      <c r="H36" s="8"/>
      <c r="I36" s="8"/>
      <c r="J36" s="8"/>
      <c r="M36" s="9" t="n">
        <f aca="false">((D36-C36)*1440-S36-T36-U36)/1440*24</f>
        <v>0</v>
      </c>
      <c r="N36" s="10" t="n">
        <f aca="false">M36/24</f>
        <v>0</v>
      </c>
      <c r="O36" s="11"/>
      <c r="P36" s="11"/>
      <c r="Q36" s="11"/>
      <c r="R36" s="11" t="n">
        <f aca="false">IF(AND(ISBLANK(G36), ISBLANK(H36),ISBLANK(I36),ISBLANK(J36),ISBLANK(K36),ISBLANK(L36)),((D36&lt;C36)+D36-C36)*24,0)</f>
        <v>0</v>
      </c>
      <c r="S36" s="11" t="n">
        <f aca="false">IF(G36&gt;C36,(G36-C36)*1440,0)</f>
        <v>0</v>
      </c>
      <c r="T36" s="11" t="n">
        <f aca="false">IF(AND(H36&lt;&gt;"",I36&lt;&gt;"",(I36-H36)*1440&gt;E36*1440,J36&lt;&gt;""),(I36-H36-E36)*1440,0)</f>
        <v>0</v>
      </c>
      <c r="U36" s="11" t="n">
        <f aca="false">IF(AND(ISBLANK(G36),ISBLANK(H36),ISBLANK(I36),ISBLANK(J36)),0,IF(ISBLANK(J36),(IF(ISBLANK(I36),(IF(ISBLANK(H36),0,IF(D36&gt;H36,(D36-H36)*1440,0))),IF(D36&gt;I36,(D36-I36)*1440,0))),IF(D36&gt;J36,(D36-J36)*1440,0)))</f>
        <v>0</v>
      </c>
    </row>
    <row r="37" customFormat="false" ht="12.8" hidden="false" customHeight="false" outlineLevel="0" collapsed="false">
      <c r="M37" s="11" t="n">
        <f aca="false">SUM(M7:M36)</f>
        <v>196.416666666667</v>
      </c>
      <c r="N37" s="12" t="n">
        <f aca="false">M37/24</f>
        <v>8.18402777777778</v>
      </c>
      <c r="R37" s="11" t="n">
        <f aca="false">SUM(R6:R36)</f>
        <v>0</v>
      </c>
      <c r="S37" s="11" t="n">
        <f aca="false">SUM(S6:S36)</f>
        <v>25.9999999999999</v>
      </c>
      <c r="T37" s="11" t="n">
        <f aca="false">SUM(T6:T36)</f>
        <v>2.0000000000001</v>
      </c>
      <c r="U37" s="11" t="n">
        <f aca="false">IF(AND(ISBLANK(G37),ISBLANK(H37),ISBLANK(I37),ISBLANK(J37)),0,IF(ISBLANK(J37),(IF(ISBLANK(I37),(IF(ISBLANK(H37),0,IF(D37&gt;H37,(D37-H37)*1440,0))),IF(D37&gt;I37,(D37-I37)*1440,0))),IF(D37&gt;J37,(D37-J37)*1440,0)))</f>
        <v>0</v>
      </c>
    </row>
    <row r="38" customFormat="false" ht="12.8" hidden="false" customHeight="false" outlineLevel="0" collapsed="false">
      <c r="C38" s="12" t="s">
        <v>35</v>
      </c>
      <c r="D38" s="0" t="n">
        <f aca="false">COUNTA(C6:C36)</f>
        <v>21</v>
      </c>
      <c r="E38" s="1" t="s">
        <v>36</v>
      </c>
      <c r="F38" s="1"/>
      <c r="G38" s="1"/>
      <c r="H38" s="0" t="n">
        <f aca="false">COUNTA(G6:G36)</f>
        <v>21</v>
      </c>
    </row>
  </sheetData>
  <mergeCells count="7">
    <mergeCell ref="D2:E2"/>
    <mergeCell ref="F2:G2"/>
    <mergeCell ref="I2:J2"/>
    <mergeCell ref="M4:N4"/>
    <mergeCell ref="R4:U4"/>
    <mergeCell ref="C5:D5"/>
    <mergeCell ref="E38:G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LibreOffice/6.0.2.1$Linux_X86_64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2018-05-07T22:29:01Z</dcterms:created>
  <dc:creator/>
  <dc:description/>
  <dc:language>es-UY</dc:language>
  <cp:lastModifiedBy/>
  <dcterms:modified xsi:type="dcterms:W3CDTF">2018-05-10T16:22:12Z</dcterms:modified>
  <cp:revision>18</cp:revision>
  <dc:subject/>
  <dc:title/>
</cp:coreProperties>
</file>