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Fernando\LOJA\outros\twilio\bignail_notification\"/>
    </mc:Choice>
  </mc:AlternateContent>
  <xr:revisionPtr revIDLastSave="0" documentId="8_{8ED7F0B0-91B0-4FB0-B6DE-808815612F8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nco dados" sheetId="8" r:id="rId1"/>
    <sheet name="Controle" sheetId="3" r:id="rId2"/>
    <sheet name="Planilha1" sheetId="7" r:id="rId3"/>
  </sheets>
  <definedNames>
    <definedName name="categorias">categoria[nome_categoria]</definedName>
    <definedName name="DadosExternos_1" localSheetId="0" hidden="1">'banco dados'!$A$1:$A$19</definedName>
    <definedName name="DadosExternos_2" localSheetId="0" hidden="1">'banco dados'!$B$1:$B$20</definedName>
    <definedName name="DadosExternos_3" localSheetId="0" hidden="1">'banco dados'!$C$1:$C$89</definedName>
    <definedName name="GLOBAL">Planilha1!#REF!</definedName>
    <definedName name="marcas">Consulta2[nome_marca]</definedName>
    <definedName name="margeminicial">Controle!$C$7</definedName>
    <definedName name="margemmin">Controle!$C$6</definedName>
    <definedName name="produtos">Consulta1[nome_produto]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B6" i="7" l="1"/>
  <c r="J6" i="7" l="1"/>
  <c r="F6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EF2A4-DE11-444C-94E3-DB8103BE6C6D}" keepAlive="1" name="Consulta - categoria" description="Conexão com a consulta 'categoria' na pasta de trabalho." type="5" refreshedVersion="7" background="1" refreshOnLoad="1" saveData="1">
    <dbPr connection="Provider=Microsoft.Mashup.OleDb.1;Data Source=$Workbook$;Location=categoria;Extended Properties=&quot;&quot;" command="SELECT * FROM [categoria]"/>
  </connection>
  <connection id="2" xr16:uid="{EBD0F9C1-8374-4A78-8D83-1E189419CE56}" keepAlive="1" name="Consulta - Consulta1" description="Conexão com a consulta 'Consulta1' na pasta de trabalho." type="5" refreshedVersion="7" background="1" refreshOnLoad="1" saveData="1">
    <dbPr connection="Provider=Microsoft.Mashup.OleDb.1;Data Source=$Workbook$;Location=Consulta1;Extended Properties=&quot;&quot;" command="SELECT * FROM [Consulta1]"/>
  </connection>
  <connection id="3" xr16:uid="{73CE5857-A64E-404A-82FE-1D26F24547F5}" keepAlive="1" name="Consulta - Consulta2" description="Conexão com a consulta 'Consulta2' na pasta de trabalho." type="5" refreshedVersion="7" background="1" refreshOnLoa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<sst xmlns="http://schemas.openxmlformats.org/spreadsheetml/2006/main" count="149" uniqueCount="147">
  <si>
    <t>Item</t>
  </si>
  <si>
    <t>Preço Unit.</t>
  </si>
  <si>
    <t>Preço Total</t>
  </si>
  <si>
    <t>Qtd</t>
  </si>
  <si>
    <t>Custo Unit.</t>
  </si>
  <si>
    <t>Mínimo</t>
  </si>
  <si>
    <t>Margem Mínima</t>
  </si>
  <si>
    <t>Margem Inicial</t>
  </si>
  <si>
    <t>Valor</t>
  </si>
  <si>
    <t>Chave</t>
  </si>
  <si>
    <t>Preço de Referencia</t>
  </si>
  <si>
    <t>Referencia</t>
  </si>
  <si>
    <t>Frete</t>
  </si>
  <si>
    <t>Uni min</t>
  </si>
  <si>
    <t>Marca</t>
  </si>
  <si>
    <t>PREGAO</t>
  </si>
  <si>
    <t>UASG</t>
  </si>
  <si>
    <t>Desc</t>
  </si>
  <si>
    <t>nome_categoria</t>
  </si>
  <si>
    <t>Acessório</t>
  </si>
  <si>
    <t>Armazenamento</t>
  </si>
  <si>
    <t>Brinquedo</t>
  </si>
  <si>
    <t>Cabo</t>
  </si>
  <si>
    <t>Componente Interno</t>
  </si>
  <si>
    <t>Consumo</t>
  </si>
  <si>
    <t>Drone</t>
  </si>
  <si>
    <t>Elétrico</t>
  </si>
  <si>
    <t>Eletrodoméstico</t>
  </si>
  <si>
    <t>Ferramenta</t>
  </si>
  <si>
    <t>Gabinete</t>
  </si>
  <si>
    <t>Imagem</t>
  </si>
  <si>
    <t>Impressão</t>
  </si>
  <si>
    <t>Musical</t>
  </si>
  <si>
    <t>Periférico</t>
  </si>
  <si>
    <t>Rede</t>
  </si>
  <si>
    <t>Segurança</t>
  </si>
  <si>
    <t>Software</t>
  </si>
  <si>
    <t>nome_produto</t>
  </si>
  <si>
    <t>Alcool</t>
  </si>
  <si>
    <t>Alicate</t>
  </si>
  <si>
    <t>Cabo Rede</t>
  </si>
  <si>
    <t>Camera</t>
  </si>
  <si>
    <t>HD</t>
  </si>
  <si>
    <t>HD Externo</t>
  </si>
  <si>
    <t>Mesa Digitalizadora</t>
  </si>
  <si>
    <t>Patch Panel</t>
  </si>
  <si>
    <t>Placa de Video</t>
  </si>
  <si>
    <t>Placa Mãe</t>
  </si>
  <si>
    <t>Roteador</t>
  </si>
  <si>
    <t>Switch</t>
  </si>
  <si>
    <t>Teclado</t>
  </si>
  <si>
    <t>Transformador</t>
  </si>
  <si>
    <t>Produto</t>
  </si>
  <si>
    <t>Categoria</t>
  </si>
  <si>
    <t>nome_marca</t>
  </si>
  <si>
    <t>Adata</t>
  </si>
  <si>
    <t>Aerocool</t>
  </si>
  <si>
    <t>Afox</t>
  </si>
  <si>
    <t>Apc</t>
  </si>
  <si>
    <t>Asus</t>
  </si>
  <si>
    <t>Avermedia</t>
  </si>
  <si>
    <t>Azza</t>
  </si>
  <si>
    <t>Biostar</t>
  </si>
  <si>
    <t>Blackmagic</t>
  </si>
  <si>
    <t>Bluecase</t>
  </si>
  <si>
    <t>Bose</t>
  </si>
  <si>
    <t>Bright</t>
  </si>
  <si>
    <t>C3 Tech</t>
  </si>
  <si>
    <t>Cablix</t>
  </si>
  <si>
    <t>Cisco</t>
  </si>
  <si>
    <t>Coletek</t>
  </si>
  <si>
    <t>Crucial</t>
  </si>
  <si>
    <t>Dji</t>
  </si>
  <si>
    <t>D-Link</t>
  </si>
  <si>
    <t>Dreamer</t>
  </si>
  <si>
    <t>Easy Memory</t>
  </si>
  <si>
    <t>Elgin</t>
  </si>
  <si>
    <t>Epson</t>
  </si>
  <si>
    <t>Exbom</t>
  </si>
  <si>
    <t>Fiolux</t>
  </si>
  <si>
    <t>Flexmedia</t>
  </si>
  <si>
    <t>Fluke</t>
  </si>
  <si>
    <t>Frahm</t>
  </si>
  <si>
    <t>Golden</t>
  </si>
  <si>
    <t>Goldenfir</t>
  </si>
  <si>
    <t>Hikivision</t>
  </si>
  <si>
    <t>Hitachi</t>
  </si>
  <si>
    <t>Hp</t>
  </si>
  <si>
    <t>Huion</t>
  </si>
  <si>
    <t>Implastec</t>
  </si>
  <si>
    <t>Indilinx</t>
  </si>
  <si>
    <t>Intel</t>
  </si>
  <si>
    <t>Intelbras</t>
  </si>
  <si>
    <t>Kingchuxing</t>
  </si>
  <si>
    <t>Kingston</t>
  </si>
  <si>
    <t>K-Mex</t>
  </si>
  <si>
    <t>Knup</t>
  </si>
  <si>
    <t>Lehmox</t>
  </si>
  <si>
    <t>Lexmark</t>
  </si>
  <si>
    <t>Logitech</t>
  </si>
  <si>
    <t>Loosafe</t>
  </si>
  <si>
    <t>Masterprint</t>
  </si>
  <si>
    <t>Maxi Telecom</t>
  </si>
  <si>
    <t>Maxprint</t>
  </si>
  <si>
    <t>Mercusys</t>
  </si>
  <si>
    <t>Microsoft</t>
  </si>
  <si>
    <t>Milessey</t>
  </si>
  <si>
    <t>Mk2tecno</t>
  </si>
  <si>
    <t>Multilaser</t>
  </si>
  <si>
    <t>Neoid</t>
  </si>
  <si>
    <t>Netac</t>
  </si>
  <si>
    <t>Netcore</t>
  </si>
  <si>
    <t>Oem</t>
  </si>
  <si>
    <t>Patriot</t>
  </si>
  <si>
    <t>Pcware</t>
  </si>
  <si>
    <t>Pcyes</t>
  </si>
  <si>
    <t>Power Station</t>
  </si>
  <si>
    <t>Quality</t>
  </si>
  <si>
    <t>Ragtech</t>
  </si>
  <si>
    <t>Ruckus</t>
  </si>
  <si>
    <t>Samsung</t>
  </si>
  <si>
    <t>Sandisk</t>
  </si>
  <si>
    <t>Seagate</t>
  </si>
  <si>
    <t>Seccon</t>
  </si>
  <si>
    <t>Tenda</t>
  </si>
  <si>
    <t>Tomate</t>
  </si>
  <si>
    <t>Tp-Link</t>
  </si>
  <si>
    <t>Tramontina</t>
  </si>
  <si>
    <t>Ts Shara</t>
  </si>
  <si>
    <t>Ubiquiti</t>
  </si>
  <si>
    <t>Vinik</t>
  </si>
  <si>
    <t>Vivibright</t>
  </si>
  <si>
    <t>Wacom</t>
  </si>
  <si>
    <t>Western Digital</t>
  </si>
  <si>
    <t>Whale</t>
  </si>
  <si>
    <t>Wtotem</t>
  </si>
  <si>
    <t>Xerox</t>
  </si>
  <si>
    <t>Zebra</t>
  </si>
  <si>
    <t>Total</t>
  </si>
  <si>
    <t>Antena</t>
  </si>
  <si>
    <t>Impressora</t>
  </si>
  <si>
    <t>Memória RAM</t>
  </si>
  <si>
    <t>SSD</t>
  </si>
  <si>
    <t>AMD</t>
  </si>
  <si>
    <t>AsRock</t>
  </si>
  <si>
    <t>Brother</t>
  </si>
  <si>
    <t>Megatron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</si>
</sst>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Nirmala UI"/>
      <family val="2"/>
    </font>
    <font>
      <b/>
      <sz val="14"/>
      <color theme="0"/>
      <name val="Nirmala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 applyFill="1" applyBorder="1"/>
    <xf numFmtId="164" fontId="2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indent="1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  <xf numFmtId="1" fontId="2" fillId="0" borderId="0" xfId="1" applyNumberFormat="1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/>
        <i val="0"/>
        <color auto="1"/>
      </font>
      <fill>
        <patternFill patternType="solid">
          <fgColor rgb="FF94AD3A"/>
          <bgColor rgb="FF94AD3A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font>
        <b/>
        <i val="0"/>
        <color auto="1"/>
      </font>
      <fill>
        <patternFill>
          <fgColor rgb="FF4DE3CF"/>
          <bgColor rgb="FF4DE3C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Tabela de Proposta" pivot="0" count="5" xr9:uid="{EBEC803F-CFFF-4477-9C63-E8E62607EC32}">
      <tableStyleElement type="wholeTable" dxfId="40"/>
      <tableStyleElement type="headerRow" dxfId="39"/>
      <tableStyleElement type="firstColumn" dxfId="38"/>
      <tableStyleElement type="firstRowStripe" dxfId="37"/>
      <tableStyleElement type="secondRowStripe" dxfId="36"/>
    </tableStyle>
    <tableStyle name="Tabela de Proposta 2" pivot="0" count="4" xr9:uid="{43FDF0E3-C4CE-4F51-8C91-BCEFE85BCF7C}">
      <tableStyleElement type="wholeTable" dxfId="35"/>
      <tableStyleElement type="headerRow" dxfId="34"/>
      <tableStyleElement type="firstRowStripe" dxfId="33"/>
      <tableStyleElement type="secondRowStripe" dxfId="32"/>
    </tableStyle>
  </tableStyles>
  <colors>
    <mruColors>
      <color rgb="FF91A93D"/>
      <color rgb="FF4DE3CF"/>
      <color rgb="FF77FCD4"/>
      <color rgb="FF42F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295C1CBA-EC7D-43F1-941E-18ECFD6BCE59}" autoFormatId="16" applyNumberFormats="0" applyBorderFormats="0" applyFontFormats="0" applyPatternFormats="0" applyAlignmentFormats="0" applyWidthHeightFormats="0">
  <queryTableRefresh nextId="2">
    <queryTableFields count="1">
      <queryTableField id="1" name="nome_categoria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1DA69F7B-1EDA-4F29-800B-7ADDCC87FF0B}" autoFormatId="16" applyNumberFormats="0" applyBorderFormats="0" applyFontFormats="0" applyPatternFormats="0" applyAlignmentFormats="0" applyWidthHeightFormats="0">
  <queryTableRefresh nextId="2">
    <queryTableFields count="1">
      <queryTableField id="1" name="nome_produto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refreshOnLoad="1" connectionId="3" xr16:uid="{D42C21D9-DAD9-43F4-A929-984755F1054D}" autoFormatId="16" applyNumberFormats="0" applyBorderFormats="0" applyFontFormats="0" applyPatternFormats="0" applyAlignmentFormats="0" applyWidthHeightFormats="0">
  <queryTableRefresh nextId="2">
    <queryTableFields count="1">
      <queryTableField id="1" name="nome_marc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81E80-43D9-4EF5-8BD1-395C4816BF7F}" name="categoria" displayName="categoria" ref="A1:A19" tableType="queryTable" totalsRowShown="0">
  <autoFilter ref="A1:A19" xr:uid="{02A81E80-43D9-4EF5-8BD1-395C4816BF7F}"/>
  <tableColumns count="1">
    <tableColumn id="1" xr3:uid="{EC3D26C4-92C3-488A-A7F5-9F33E2E3FB53}" uniqueName="1" name="nome_categoria" queryTableFieldId="1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CBE46-D1EE-4164-BF6F-AAF647E15751}" name="Consulta1" displayName="Consulta1" ref="B1:B20" tableType="queryTable" totalsRowShown="0">
  <autoFilter ref="B1:B20" xr:uid="{4E3CBE46-D1EE-4164-BF6F-AAF647E15751}"/>
  <tableColumns count="1">
    <tableColumn id="1" xr3:uid="{D53CA08B-AFFE-43FE-9912-4F3317BF52DB}" uniqueName="1" name="nome_produto" queryTableFieldId="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8EB7F2-D19D-4D1C-A964-BB6C5B3065BC}" name="Consulta2" displayName="Consulta2" ref="C1:C89" tableType="queryTable" totalsRowShown="0">
  <autoFilter ref="C1:C89" xr:uid="{1C8EB7F2-D19D-4D1C-A964-BB6C5B3065BC}"/>
  <tableColumns count="1">
    <tableColumn id="1" xr3:uid="{60D00B5A-87AF-4149-ACE6-3CCC396672B0}" uniqueName="1" name="nome_marca" queryTableFieldId="1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A369C-C550-4FA3-AD11-364E239B9011}" name="Tabela3" displayName="Tabela3" ref="B5:C7" totalsRowShown="0" headerRowDxfId="31" dataDxfId="30">
  <autoFilter ref="B5:C7" xr:uid="{BB170E43-18A3-4219-BA65-6138996014B3}"/>
  <tableColumns count="2">
    <tableColumn id="1" xr3:uid="{E4BA1C55-82A9-4C3A-A70F-23456A600274}" name="Chave" dataDxfId="29"/>
    <tableColumn id="2" xr3:uid="{F8CDA87E-4F9A-411C-8395-E05DE697D3CA}" name="Valor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C5A30-DFCA-4E98-BC26-5EDA153EC10A}" name="proposta3" displayName="proposta3" ref="A1:N6" totalsRowCount="1" headerRowDxfId="27" dataDxfId="26" totalsRowDxfId="25">
  <tableColumns count="14">
    <tableColumn id="1" xr3:uid="{9F3638A3-D219-4AD8-8A81-4CC82D06DA0D}" name="Item" totalsRowLabel="Total" dataDxfId="21"/>
    <tableColumn id="2" xr3:uid="{FC3C0B1D-C05A-4CCC-8F75-A59C31D48718}" name="Desc" totalsRowFunction="count" dataDxfId="20" totalsRowDxfId="7"/>
    <tableColumn id="3" xr3:uid="{0C001682-5838-4BBF-AA97-E825322A3A98}" name="Marca" dataDxfId="19" totalsRowDxfId="6" dataCellStyle="Moeda"/>
    <tableColumn id="4" xr3:uid="{DC59B2D8-DC3D-454A-A26E-106EFF360568}" name="Preço Unit." dataDxfId="18" dataCellStyle="Moeda">
      <calculatedColumnFormula>IFERROR((
IF(
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
)
),"")</calculatedColumnFormula>
    </tableColumn>
    <tableColumn id="11" xr3:uid="{4A0D55A4-73D6-4F55-8AFA-A2DBF11E6560}" name="Qtd" dataDxfId="17" dataCellStyle="Moeda"/>
    <tableColumn id="5" xr3:uid="{A1208241-EE0B-44EF-AFDA-35991F97A06D}" name="Preço Total" totalsRowFunction="sum" dataDxfId="16" totalsRowDxfId="5" dataCellStyle="Moeda">
      <calculatedColumnFormula>IFERROR(
proposta3[[#This Row],[Preço Unit.]]*proposta3[[#This Row],[Qtd]],""
)</calculatedColumnFormula>
    </tableColumn>
    <tableColumn id="18" xr3:uid="{16CDF731-8011-432F-886F-79C533158317}" name="Custo Unit." dataDxfId="15" dataCellStyle="Moeda"/>
    <tableColumn id="7" xr3:uid="{2CCFADE1-717A-407F-99FB-492175A9A25C}" name="Uni min" dataDxfId="14" dataCellStyle="Vírgula"/>
    <tableColumn id="9" xr3:uid="{C101114C-5361-4447-9F6E-D3FE96FB1266}" name="Frete" dataDxfId="13" dataCellStyle="Moeda"/>
    <tableColumn id="10" xr3:uid="{336CBF62-5668-48F0-B738-6B9E951A12E4}" name="Mínimo" totalsRowFunction="custom" dataDxfId="12" totalsRowDxfId="4" dataCellStyle="Moeda">
      <calculatedColumnFormula>IFERROR(
ROUNDUP(
((proposta3[[#This Row],[Frete]]/proposta3[[#This Row],[Uni min]])+proposta3[[#This Row],[Custo Unit.]])/(1-margemmin),4),"")</calculatedColumnFormula>
      <totalsRowFormula>SUMPRODUCT(proposta3[Qtd],proposta3[Mínimo])</totalsRowFormula>
    </tableColumn>
    <tableColumn id="12" xr3:uid="{FE5043A4-B5A8-460A-BD40-07CAA168EB39}" name="Preço de Referencia" dataDxfId="11" totalsRowDxfId="3" dataCellStyle="Moeda"/>
    <tableColumn id="8" xr3:uid="{312F2CE6-53D8-44A7-9019-B0BE27EA4795}" name="Produto" dataDxfId="10" totalsRowDxfId="2" dataCellStyle="Moeda"/>
    <tableColumn id="6" xr3:uid="{A9308EBD-82D6-48FF-A8CB-CCBF239B7301}" name="Categoria" dataDxfId="9" totalsRowDxfId="1" dataCellStyle="Moeda"/>
    <tableColumn id="15" xr3:uid="{E5B8CA97-0764-49A1-B322-5E42C75C8129}" name="Referencia" dataDxfId="8" totalsRowDxfId="0" dataCellStyle="Moeda"/>
  </tableColumns>
  <tableStyleInfo name="Tabela de Proposta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5D7E-A8FA-46EB-971B-C5A9CE6FA2C6}">
  <dimension ref="A1:C89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18.5703125" bestFit="1" customWidth="1"/>
    <col min="3" max="3" width="14.85546875" bestFit="1" customWidth="1"/>
  </cols>
  <sheetData>
    <row r="1" spans="1:3" x14ac:dyDescent="0.25">
      <c r="A1" t="s">
        <v>18</v>
      </c>
      <c r="B1" t="s">
        <v>37</v>
      </c>
      <c r="C1" t="s">
        <v>54</v>
      </c>
    </row>
    <row r="2" spans="1:3" x14ac:dyDescent="0.25">
      <c r="A2" s="8" t="s">
        <v>19</v>
      </c>
      <c r="B2" s="8" t="s">
        <v>38</v>
      </c>
      <c r="C2" s="8" t="s">
        <v>55</v>
      </c>
    </row>
    <row r="3" spans="1:3" x14ac:dyDescent="0.25">
      <c r="A3" s="8" t="s">
        <v>20</v>
      </c>
      <c r="B3" s="8" t="s">
        <v>39</v>
      </c>
      <c r="C3" s="8" t="s">
        <v>56</v>
      </c>
    </row>
    <row r="4" spans="1:3" x14ac:dyDescent="0.25">
      <c r="A4" s="8" t="s">
        <v>21</v>
      </c>
      <c r="B4" s="8" t="s">
        <v>139</v>
      </c>
      <c r="C4" s="8" t="s">
        <v>57</v>
      </c>
    </row>
    <row r="5" spans="1:3" x14ac:dyDescent="0.25">
      <c r="A5" s="8" t="s">
        <v>22</v>
      </c>
      <c r="B5" s="8" t="s">
        <v>40</v>
      </c>
      <c r="C5" s="8" t="s">
        <v>143</v>
      </c>
    </row>
    <row r="6" spans="1:3" x14ac:dyDescent="0.25">
      <c r="A6" s="8" t="s">
        <v>23</v>
      </c>
      <c r="B6" s="8" t="s">
        <v>41</v>
      </c>
      <c r="C6" s="8" t="s">
        <v>58</v>
      </c>
    </row>
    <row r="7" spans="1:3" x14ac:dyDescent="0.25">
      <c r="A7" s="8" t="s">
        <v>24</v>
      </c>
      <c r="B7" s="8" t="s">
        <v>42</v>
      </c>
      <c r="C7" s="8" t="s">
        <v>144</v>
      </c>
    </row>
    <row r="8" spans="1:3" x14ac:dyDescent="0.25">
      <c r="A8" s="8" t="s">
        <v>25</v>
      </c>
      <c r="B8" s="8" t="s">
        <v>43</v>
      </c>
      <c r="C8" s="8" t="s">
        <v>59</v>
      </c>
    </row>
    <row r="9" spans="1:3" x14ac:dyDescent="0.25">
      <c r="A9" s="8" t="s">
        <v>26</v>
      </c>
      <c r="B9" s="8" t="s">
        <v>140</v>
      </c>
      <c r="C9" s="8" t="s">
        <v>60</v>
      </c>
    </row>
    <row r="10" spans="1:3" x14ac:dyDescent="0.25">
      <c r="A10" s="8" t="s">
        <v>27</v>
      </c>
      <c r="B10" s="8" t="s">
        <v>141</v>
      </c>
      <c r="C10" s="8" t="s">
        <v>61</v>
      </c>
    </row>
    <row r="11" spans="1:3" x14ac:dyDescent="0.25">
      <c r="A11" s="8" t="s">
        <v>28</v>
      </c>
      <c r="B11" s="8" t="s">
        <v>44</v>
      </c>
      <c r="C11" s="8" t="s">
        <v>62</v>
      </c>
    </row>
    <row r="12" spans="1:3" x14ac:dyDescent="0.25">
      <c r="A12" s="8" t="s">
        <v>29</v>
      </c>
      <c r="B12" s="8" t="s">
        <v>45</v>
      </c>
      <c r="C12" s="8" t="s">
        <v>63</v>
      </c>
    </row>
    <row r="13" spans="1:3" x14ac:dyDescent="0.25">
      <c r="A13" s="8" t="s">
        <v>30</v>
      </c>
      <c r="B13" s="8" t="s">
        <v>46</v>
      </c>
      <c r="C13" s="8" t="s">
        <v>64</v>
      </c>
    </row>
    <row r="14" spans="1:3" x14ac:dyDescent="0.25">
      <c r="A14" s="8" t="s">
        <v>31</v>
      </c>
      <c r="B14" s="8" t="s">
        <v>47</v>
      </c>
      <c r="C14" s="8" t="s">
        <v>65</v>
      </c>
    </row>
    <row r="15" spans="1:3" x14ac:dyDescent="0.25">
      <c r="A15" s="8" t="s">
        <v>32</v>
      </c>
      <c r="B15" s="8" t="s">
        <v>48</v>
      </c>
      <c r="C15" s="8" t="s">
        <v>66</v>
      </c>
    </row>
    <row r="16" spans="1:3" x14ac:dyDescent="0.25">
      <c r="A16" s="8" t="s">
        <v>33</v>
      </c>
      <c r="B16" s="8" t="s">
        <v>48</v>
      </c>
      <c r="C16" s="8" t="s">
        <v>145</v>
      </c>
    </row>
    <row r="17" spans="1:3" x14ac:dyDescent="0.25">
      <c r="A17" s="8" t="s">
        <v>34</v>
      </c>
      <c r="B17" s="8" t="s">
        <v>142</v>
      </c>
      <c r="C17" s="8" t="s">
        <v>67</v>
      </c>
    </row>
    <row r="18" spans="1:3" x14ac:dyDescent="0.25">
      <c r="A18" s="8" t="s">
        <v>35</v>
      </c>
      <c r="B18" s="8" t="s">
        <v>49</v>
      </c>
      <c r="C18" s="8" t="s">
        <v>68</v>
      </c>
    </row>
    <row r="19" spans="1:3" x14ac:dyDescent="0.25">
      <c r="A19" s="8" t="s">
        <v>36</v>
      </c>
      <c r="B19" s="8" t="s">
        <v>50</v>
      </c>
      <c r="C19" s="8" t="s">
        <v>69</v>
      </c>
    </row>
    <row r="20" spans="1:3" x14ac:dyDescent="0.25">
      <c r="B20" s="8" t="s">
        <v>51</v>
      </c>
      <c r="C20" s="8" t="s">
        <v>70</v>
      </c>
    </row>
    <row r="21" spans="1:3" x14ac:dyDescent="0.25">
      <c r="C21" s="8" t="s">
        <v>71</v>
      </c>
    </row>
    <row r="22" spans="1:3" x14ac:dyDescent="0.25">
      <c r="C22" s="8" t="s">
        <v>72</v>
      </c>
    </row>
    <row r="23" spans="1:3" x14ac:dyDescent="0.25">
      <c r="C23" s="8" t="s">
        <v>73</v>
      </c>
    </row>
    <row r="24" spans="1:3" x14ac:dyDescent="0.25">
      <c r="C24" s="8" t="s">
        <v>74</v>
      </c>
    </row>
    <row r="25" spans="1:3" x14ac:dyDescent="0.25">
      <c r="C25" s="8" t="s">
        <v>75</v>
      </c>
    </row>
    <row r="26" spans="1:3" x14ac:dyDescent="0.25">
      <c r="C26" s="8" t="s">
        <v>76</v>
      </c>
    </row>
    <row r="27" spans="1:3" x14ac:dyDescent="0.25">
      <c r="C27" s="8" t="s">
        <v>77</v>
      </c>
    </row>
    <row r="28" spans="1:3" x14ac:dyDescent="0.25">
      <c r="C28" s="8" t="s">
        <v>78</v>
      </c>
    </row>
    <row r="29" spans="1:3" x14ac:dyDescent="0.25">
      <c r="C29" s="8" t="s">
        <v>79</v>
      </c>
    </row>
    <row r="30" spans="1:3" x14ac:dyDescent="0.25">
      <c r="C30" s="8" t="s">
        <v>80</v>
      </c>
    </row>
    <row r="31" spans="1:3" x14ac:dyDescent="0.25">
      <c r="C31" s="8" t="s">
        <v>81</v>
      </c>
    </row>
    <row r="32" spans="1:3" x14ac:dyDescent="0.25">
      <c r="C32" s="8" t="s">
        <v>82</v>
      </c>
    </row>
    <row r="33" spans="3:3" x14ac:dyDescent="0.25">
      <c r="C33" s="8" t="s">
        <v>83</v>
      </c>
    </row>
    <row r="34" spans="3:3" x14ac:dyDescent="0.25">
      <c r="C34" s="8" t="s">
        <v>84</v>
      </c>
    </row>
    <row r="35" spans="3:3" x14ac:dyDescent="0.25">
      <c r="C35" s="8" t="s">
        <v>85</v>
      </c>
    </row>
    <row r="36" spans="3:3" x14ac:dyDescent="0.25">
      <c r="C36" s="8" t="s">
        <v>86</v>
      </c>
    </row>
    <row r="37" spans="3:3" x14ac:dyDescent="0.25">
      <c r="C37" s="8" t="s">
        <v>87</v>
      </c>
    </row>
    <row r="38" spans="3:3" x14ac:dyDescent="0.25">
      <c r="C38" s="8" t="s">
        <v>88</v>
      </c>
    </row>
    <row r="39" spans="3:3" x14ac:dyDescent="0.25">
      <c r="C39" s="8" t="s">
        <v>89</v>
      </c>
    </row>
    <row r="40" spans="3:3" x14ac:dyDescent="0.25">
      <c r="C40" s="8" t="s">
        <v>90</v>
      </c>
    </row>
    <row r="41" spans="3:3" x14ac:dyDescent="0.25">
      <c r="C41" s="8" t="s">
        <v>91</v>
      </c>
    </row>
    <row r="42" spans="3:3" x14ac:dyDescent="0.25">
      <c r="C42" s="8" t="s">
        <v>92</v>
      </c>
    </row>
    <row r="43" spans="3:3" x14ac:dyDescent="0.25">
      <c r="C43" s="8" t="s">
        <v>93</v>
      </c>
    </row>
    <row r="44" spans="3:3" x14ac:dyDescent="0.25">
      <c r="C44" s="8" t="s">
        <v>94</v>
      </c>
    </row>
    <row r="45" spans="3:3" x14ac:dyDescent="0.25">
      <c r="C45" s="8" t="s">
        <v>94</v>
      </c>
    </row>
    <row r="46" spans="3:3" x14ac:dyDescent="0.25">
      <c r="C46" s="8" t="s">
        <v>95</v>
      </c>
    </row>
    <row r="47" spans="3:3" x14ac:dyDescent="0.25">
      <c r="C47" s="8" t="s">
        <v>96</v>
      </c>
    </row>
    <row r="48" spans="3:3" x14ac:dyDescent="0.25">
      <c r="C48" s="8" t="s">
        <v>97</v>
      </c>
    </row>
    <row r="49" spans="3:3" x14ac:dyDescent="0.25">
      <c r="C49" s="8" t="s">
        <v>98</v>
      </c>
    </row>
    <row r="50" spans="3:3" x14ac:dyDescent="0.25">
      <c r="C50" s="8" t="s">
        <v>99</v>
      </c>
    </row>
    <row r="51" spans="3:3" x14ac:dyDescent="0.25">
      <c r="C51" s="8" t="s">
        <v>100</v>
      </c>
    </row>
    <row r="52" spans="3:3" x14ac:dyDescent="0.25">
      <c r="C52" s="8" t="s">
        <v>101</v>
      </c>
    </row>
    <row r="53" spans="3:3" x14ac:dyDescent="0.25">
      <c r="C53" s="8" t="s">
        <v>102</v>
      </c>
    </row>
    <row r="54" spans="3:3" x14ac:dyDescent="0.25">
      <c r="C54" s="8" t="s">
        <v>103</v>
      </c>
    </row>
    <row r="55" spans="3:3" x14ac:dyDescent="0.25">
      <c r="C55" s="8" t="s">
        <v>146</v>
      </c>
    </row>
    <row r="56" spans="3:3" x14ac:dyDescent="0.25">
      <c r="C56" s="8" t="s">
        <v>104</v>
      </c>
    </row>
    <row r="57" spans="3:3" x14ac:dyDescent="0.25">
      <c r="C57" s="8" t="s">
        <v>105</v>
      </c>
    </row>
    <row r="58" spans="3:3" x14ac:dyDescent="0.25">
      <c r="C58" s="8" t="s">
        <v>106</v>
      </c>
    </row>
    <row r="59" spans="3:3" x14ac:dyDescent="0.25">
      <c r="C59" s="8" t="s">
        <v>107</v>
      </c>
    </row>
    <row r="60" spans="3:3" x14ac:dyDescent="0.25">
      <c r="C60" s="8" t="s">
        <v>108</v>
      </c>
    </row>
    <row r="61" spans="3:3" x14ac:dyDescent="0.25">
      <c r="C61" s="8" t="s">
        <v>109</v>
      </c>
    </row>
    <row r="62" spans="3:3" x14ac:dyDescent="0.25">
      <c r="C62" s="8" t="s">
        <v>110</v>
      </c>
    </row>
    <row r="63" spans="3:3" x14ac:dyDescent="0.25">
      <c r="C63" s="8" t="s">
        <v>111</v>
      </c>
    </row>
    <row r="64" spans="3:3" x14ac:dyDescent="0.25">
      <c r="C64" s="8" t="s">
        <v>112</v>
      </c>
    </row>
    <row r="65" spans="3:3" x14ac:dyDescent="0.25">
      <c r="C65" s="8" t="s">
        <v>113</v>
      </c>
    </row>
    <row r="66" spans="3:3" x14ac:dyDescent="0.25">
      <c r="C66" s="8" t="s">
        <v>114</v>
      </c>
    </row>
    <row r="67" spans="3:3" x14ac:dyDescent="0.25">
      <c r="C67" s="8" t="s">
        <v>115</v>
      </c>
    </row>
    <row r="68" spans="3:3" x14ac:dyDescent="0.25">
      <c r="C68" s="8" t="s">
        <v>116</v>
      </c>
    </row>
    <row r="69" spans="3:3" x14ac:dyDescent="0.25">
      <c r="C69" s="8" t="s">
        <v>117</v>
      </c>
    </row>
    <row r="70" spans="3:3" x14ac:dyDescent="0.25">
      <c r="C70" s="8" t="s">
        <v>118</v>
      </c>
    </row>
    <row r="71" spans="3:3" x14ac:dyDescent="0.25">
      <c r="C71" s="8" t="s">
        <v>119</v>
      </c>
    </row>
    <row r="72" spans="3:3" x14ac:dyDescent="0.25">
      <c r="C72" s="8" t="s">
        <v>120</v>
      </c>
    </row>
    <row r="73" spans="3:3" x14ac:dyDescent="0.25">
      <c r="C73" s="8" t="s">
        <v>121</v>
      </c>
    </row>
    <row r="74" spans="3:3" x14ac:dyDescent="0.25">
      <c r="C74" s="8" t="s">
        <v>122</v>
      </c>
    </row>
    <row r="75" spans="3:3" x14ac:dyDescent="0.25">
      <c r="C75" s="8" t="s">
        <v>123</v>
      </c>
    </row>
    <row r="76" spans="3:3" x14ac:dyDescent="0.25">
      <c r="C76" s="8" t="s">
        <v>124</v>
      </c>
    </row>
    <row r="77" spans="3:3" x14ac:dyDescent="0.25">
      <c r="C77" s="8" t="s">
        <v>125</v>
      </c>
    </row>
    <row r="78" spans="3:3" x14ac:dyDescent="0.25">
      <c r="C78" s="8" t="s">
        <v>126</v>
      </c>
    </row>
    <row r="79" spans="3:3" x14ac:dyDescent="0.25">
      <c r="C79" s="8" t="s">
        <v>127</v>
      </c>
    </row>
    <row r="80" spans="3:3" x14ac:dyDescent="0.25">
      <c r="C80" s="8" t="s">
        <v>128</v>
      </c>
    </row>
    <row r="81" spans="3:3" x14ac:dyDescent="0.25">
      <c r="C81" s="8" t="s">
        <v>129</v>
      </c>
    </row>
    <row r="82" spans="3:3" x14ac:dyDescent="0.25">
      <c r="C82" s="8" t="s">
        <v>130</v>
      </c>
    </row>
    <row r="83" spans="3:3" x14ac:dyDescent="0.25">
      <c r="C83" s="8" t="s">
        <v>131</v>
      </c>
    </row>
    <row r="84" spans="3:3" x14ac:dyDescent="0.25">
      <c r="C84" s="8" t="s">
        <v>132</v>
      </c>
    </row>
    <row r="85" spans="3:3" x14ac:dyDescent="0.25">
      <c r="C85" s="8" t="s">
        <v>133</v>
      </c>
    </row>
    <row r="86" spans="3:3" x14ac:dyDescent="0.25">
      <c r="C86" s="8" t="s">
        <v>134</v>
      </c>
    </row>
    <row r="87" spans="3:3" x14ac:dyDescent="0.25">
      <c r="C87" s="8" t="s">
        <v>135</v>
      </c>
    </row>
    <row r="88" spans="3:3" x14ac:dyDescent="0.25">
      <c r="C88" s="8" t="s">
        <v>136</v>
      </c>
    </row>
    <row r="89" spans="3:3" x14ac:dyDescent="0.25">
      <c r="C89" s="8" t="s">
        <v>137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88D8-06FF-482C-8BD4-D627A0D21D8F}">
  <dimension ref="A1:C7"/>
  <sheetViews>
    <sheetView workbookViewId="0">
      <selection activeCell="A3" sqref="A3"/>
    </sheetView>
  </sheetViews>
  <sheetFormatPr defaultRowHeight="17.25" x14ac:dyDescent="0.25"/>
  <cols>
    <col min="1" max="1" width="9.140625" style="1"/>
    <col min="2" max="2" width="18.140625" style="1" bestFit="1" customWidth="1"/>
    <col min="3" max="3" width="11.7109375" style="1" bestFit="1" customWidth="1"/>
    <col min="4" max="5" width="9.140625" style="1"/>
    <col min="6" max="6" width="11.85546875" style="1" bestFit="1" customWidth="1"/>
    <col min="7" max="16384" width="9.140625" style="1"/>
  </cols>
  <sheetData>
    <row r="1" spans="1:3" x14ac:dyDescent="0.25">
      <c r="A1" s="1" t="s">
        <v>15</v>
      </c>
      <c r="B1" s="1" t="s">
        <v>16</v>
      </c>
    </row>
    <row r="2" spans="1:3" x14ac:dyDescent="0.25">
      <c r="A2" s="1">
        <v>42021</v>
      </c>
      <c r="B2" s="1">
        <v>783810</v>
      </c>
    </row>
    <row r="5" spans="1:3" x14ac:dyDescent="0.25">
      <c r="B5" s="1" t="s">
        <v>9</v>
      </c>
      <c r="C5" s="1" t="s">
        <v>8</v>
      </c>
    </row>
    <row r="6" spans="1:3" x14ac:dyDescent="0.25">
      <c r="B6" s="1" t="s">
        <v>6</v>
      </c>
      <c r="C6" s="1">
        <v>0.15</v>
      </c>
    </row>
    <row r="7" spans="1:3" x14ac:dyDescent="0.25">
      <c r="B7" s="1" t="s">
        <v>7</v>
      </c>
      <c r="C7" s="1">
        <v>0.8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01AF-B33F-4DA6-ADBF-51D81C12A230}">
  <dimension ref="A1:N6"/>
  <sheetViews>
    <sheetView showGridLines="0" tabSelected="1" topLeftCell="C1" zoomScaleNormal="100" workbookViewId="0">
      <selection activeCell="J2" sqref="J2"/>
    </sheetView>
  </sheetViews>
  <sheetFormatPr defaultRowHeight="15" x14ac:dyDescent="0.25"/>
  <cols>
    <col min="1" max="1" width="11.5703125" customWidth="1"/>
    <col min="2" max="5" width="15.28515625" customWidth="1"/>
    <col min="6" max="6" width="17.7109375" bestFit="1" customWidth="1"/>
    <col min="7" max="7" width="15" customWidth="1"/>
    <col min="8" max="8" width="15.28515625" style="2" customWidth="1"/>
    <col min="9" max="9" width="15.28515625" customWidth="1"/>
    <col min="10" max="10" width="17.7109375" bestFit="1" customWidth="1"/>
    <col min="11" max="13" width="15.28515625" customWidth="1"/>
    <col min="14" max="14" width="14.7109375" bestFit="1" customWidth="1"/>
  </cols>
  <sheetData>
    <row r="1" spans="1:14" ht="40.5" x14ac:dyDescent="0.25">
      <c r="A1" s="9" t="s">
        <v>0</v>
      </c>
      <c r="B1" s="10" t="s">
        <v>17</v>
      </c>
      <c r="C1" s="4" t="s">
        <v>14</v>
      </c>
      <c r="D1" s="5" t="s">
        <v>1</v>
      </c>
      <c r="E1" s="5" t="s">
        <v>3</v>
      </c>
      <c r="F1" s="5" t="s">
        <v>2</v>
      </c>
      <c r="G1" s="5" t="s">
        <v>4</v>
      </c>
      <c r="H1" s="5" t="s">
        <v>13</v>
      </c>
      <c r="I1" s="5" t="s">
        <v>12</v>
      </c>
      <c r="J1" s="5" t="s">
        <v>5</v>
      </c>
      <c r="K1" s="5" t="s">
        <v>10</v>
      </c>
      <c r="L1" s="10" t="s">
        <v>52</v>
      </c>
      <c r="M1" s="10" t="s">
        <v>53</v>
      </c>
      <c r="N1" s="5" t="s">
        <v>11</v>
      </c>
    </row>
    <row r="2" spans="1:14" ht="17.25" x14ac:dyDescent="0.25">
      <c r="A2" s="11">
        <v>8</v>
      </c>
      <c r="B2" s="12"/>
      <c r="C2" s="7"/>
      <c r="D2" s="3">
        <v>374.93</v>
      </c>
      <c r="E2" s="22">
        <v>407</v>
      </c>
      <c r="F2" s="3">
        <v>152596.51</v>
      </c>
      <c r="G2" s="3">
        <v>234</v>
      </c>
      <c r="H2" s="20">
        <v>1</v>
      </c>
      <c r="I2" s="3">
        <v>80</v>
      </c>
      <c r="J2" s="3">
        <f>IFERROR(
ROUNDUP(
((proposta3[[#This Row],[Frete]]/proposta3[[#This Row],[Uni min]])+proposta3[[#This Row],[Custo Unit.]])/(1-margemmin),4),"")</f>
        <v>369.41179999999997</v>
      </c>
      <c r="K2" s="3"/>
      <c r="L2" s="12"/>
      <c r="M2" s="12"/>
      <c r="N2" s="3"/>
    </row>
    <row r="3" spans="1:14" ht="17.25" x14ac:dyDescent="0.25">
      <c r="A3" s="11">
        <v>30</v>
      </c>
      <c r="B3" s="12"/>
      <c r="C3" s="7"/>
      <c r="D3" s="3">
        <v>51371.33</v>
      </c>
      <c r="E3" s="22">
        <v>54</v>
      </c>
      <c r="F3" s="3">
        <v>2774051.82</v>
      </c>
      <c r="G3" s="3">
        <v>36760</v>
      </c>
      <c r="H3" s="20">
        <v>1</v>
      </c>
      <c r="I3" s="3">
        <v>80</v>
      </c>
      <c r="J3" s="3">
        <f>IFERROR(
ROUNDUP(
((proposta3[[#This Row],[Frete]]/proposta3[[#This Row],[Uni min]])+proposta3[[#This Row],[Custo Unit.]])/(1-margemmin),4),"")</f>
        <v>43341.176499999994</v>
      </c>
      <c r="K3" s="3"/>
      <c r="L3" s="12"/>
      <c r="M3" s="12"/>
      <c r="N3" s="3"/>
    </row>
    <row r="4" spans="1:14" ht="17.25" x14ac:dyDescent="0.25">
      <c r="A4" s="11">
        <v>35</v>
      </c>
      <c r="B4" s="12"/>
      <c r="C4" s="7"/>
      <c r="D4" s="3">
        <v>475.8</v>
      </c>
      <c r="E4" s="22">
        <v>224</v>
      </c>
      <c r="F4" s="3">
        <v>106579.2</v>
      </c>
      <c r="G4" s="3">
        <v>230</v>
      </c>
      <c r="H4" s="20">
        <v>1</v>
      </c>
      <c r="I4" s="3">
        <v>80</v>
      </c>
      <c r="J4" s="3">
        <f>IFERROR(
ROUNDUP(
((proposta3[[#This Row],[Frete]]/proposta3[[#This Row],[Uni min]])+proposta3[[#This Row],[Custo Unit.]])/(1-margemmin),4),"")</f>
        <v>364.70589999999999</v>
      </c>
      <c r="K4" s="3"/>
      <c r="L4" s="12"/>
      <c r="M4" s="12"/>
      <c r="N4" s="3"/>
    </row>
    <row r="5" spans="1:14" ht="17.25" x14ac:dyDescent="0.25">
      <c r="A5" s="13">
        <v>77</v>
      </c>
      <c r="B5" s="14"/>
      <c r="C5" s="7"/>
      <c r="D5" s="6">
        <v>579.52</v>
      </c>
      <c r="E5" s="23">
        <v>133</v>
      </c>
      <c r="F5" s="3">
        <v>77076.160000000003</v>
      </c>
      <c r="G5" s="6">
        <v>363</v>
      </c>
      <c r="H5" s="21">
        <v>1</v>
      </c>
      <c r="I5" s="6">
        <v>80</v>
      </c>
      <c r="J5" s="6">
        <f>IFERROR(
ROUNDUP(
((proposta3[[#This Row],[Frete]]/proposta3[[#This Row],[Uni min]])+proposta3[[#This Row],[Custo Unit.]])/(1-margemmin),4),"")</f>
        <v>521.17649999999992</v>
      </c>
      <c r="K5" s="6"/>
      <c r="L5" s="14"/>
      <c r="M5" s="14"/>
      <c r="N5" s="6"/>
    </row>
    <row r="6" spans="1:14" ht="17.25" x14ac:dyDescent="0.25">
      <c r="A6" t="s">
        <v>138</v>
      </c>
      <c r="B6" s="15">
        <f>SUBTOTAL(103,proposta3[Desc])</f>
        <v>0</v>
      </c>
      <c r="C6" s="15"/>
      <c r="F6" s="16">
        <f>SUBTOTAL(109,proposta3[Preço Total])</f>
        <v>3110303.6900000004</v>
      </c>
      <c r="H6"/>
      <c r="J6" s="19">
        <f>SUMPRODUCT(proposta3[Qtd],proposta3[Mínimo])</f>
        <v>2641784.7296999996</v>
      </c>
      <c r="K6" s="17"/>
      <c r="L6" s="15"/>
      <c r="M6" s="15"/>
      <c r="N6" s="18"/>
    </row>
  </sheetData>
  <dataValidations count="3">
    <dataValidation type="list" allowBlank="1" showInputMessage="1" showErrorMessage="1" sqref="L2:L5" xr:uid="{89BBA89E-73F1-4F4B-9BD8-ABB8CEFDA54F}">
      <formula1>produtos</formula1>
    </dataValidation>
    <dataValidation type="list" allowBlank="1" showInputMessage="1" showErrorMessage="1" sqref="M2:M5" xr:uid="{25789568-2906-43A9-B76F-738678A1DB1E}">
      <formula1>categorias</formula1>
    </dataValidation>
    <dataValidation type="list" allowBlank="1" showInputMessage="1" showErrorMessage="1" sqref="C2:C5" xr:uid="{D5560102-17DA-44BE-B469-398B84C21502}">
      <formula1>marcas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1 b 5 d f 5 - 4 6 1 1 - 4 7 e a - a 1 5 8 - 9 9 1 f 3 c d 4 7 6 e 2 "   x m l n s = " h t t p : / / s c h e m a s . m i c r o s o f t . c o m / D a t a M a s h u p " > A A A A A D Y E A A B Q S w M E F A A C A A g A N U k R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N U k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J E V N S h d Q s M A E A A O g C A A A T A B w A R m 9 y b X V s Y X M v U 2 V j d G l v b j E u b S C i G A A o o B Q A A A A A A A A A A A A A A A A A A A A A A A A A A A C 1 k c 9 L w z A U x + + F / g 8 h X j a o g 3 m V H m R O E A a 6 x Y M w h 7 w m b 1 s g P 2 a S C q P 0 f z d t d V u h e N J c k v f y + H w / 8 D z y I K 0 h r L u n t 2 m S J n 4 P D g X h E H B n n Q S S E 4 U h T U g 8 D 9 Y E j A 3 2 o S b 3 E K A A j y O 6 k F w G 4 G C v D / y N L R f z 1 + f V n D G a k f M X H W c d Q h T 2 / Z L d I q s 1 4 3 v U k N P 4 T b P H g D q n p y m 6 q d d N 2 u Y b c U V n V p U G P F m h t p 9 S g K e R 9 A K F w k n b w m Z A G z / q p W U V l e J c N n 4 y J t F 6 f A I v p N l H 7 k y B 9 3 I r O f T Y z L o w G k r P q o o a q 7 E H f 3 I C 3 e T O c z R C m l 1 d j 9 N E m l + T L h c w s 8 a X K s D 0 j x a Q k f W y R H f M q U c V F 0 5 a 4 Y O z o g y W b J 3 V 5 K e w j T k p j r 0 R u r n w b z 2 G b G / + 1 V a D 4 9 C 5 d s + + a d s b 8 P w C U E s B A i 0 A F A A C A A g A N U k R U / a s l q u k A A A A 9 Q A A A B I A A A A A A A A A A A A A A A A A A A A A A E N v b m Z p Z y 9 Q Y W N r Y W d l L n h t b F B L A Q I t A B Q A A g A I A D V J E V M P y u m r p A A A A O k A A A A T A A A A A A A A A A A A A A A A A P A A A A B b Q 2 9 u d G V u d F 9 U e X B l c 1 0 u e G 1 s U E s B A i 0 A F A A C A A g A N U k R U 1 K F 1 C w w A Q A A 6 A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c A A A A A A A A n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0 Z W d v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Y X R l Z 2 9 y a W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j o w O T o 0 M y 4 0 N z k y M z k 2 W i I g L z 4 8 R W 5 0 c n k g V H l w Z T 0 i R m l s b E N v b H V t b l R 5 c G V z I i B W Y W x 1 Z T 0 i c 0 J n P T 0 i I C 8 + P E V u d H J 5 I F R 5 c G U 9 I k Z p b G x D b 2 x 1 b W 5 O Y W 1 l c y I g V m F s d W U 9 I n N b J n F 1 b 3 Q 7 b m 9 t Z V 9 j Y X R l Z 2 9 y a W E m c X V v d D t d I i A v P j x F b n R y e S B U e X B l P S J R d W V y e U l E I i B W Y W x 1 Z T 0 i c z M 4 M z N l M G Q w L W J m N T k t N D Q y Z S 1 i Y j Z m L W V j O W Z j N 2 Y z N T l l O C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p Y 2 l 0 Y W N h b y 1 w Y 1 x c X F x z c W x l e H B y Z X N z O 0 x p Y 2 l 0 Y W N h b y 9 k Y m 8 v Y 2 F 0 Z W d v c m l h L n t u b 2 1 l X 2 N h d G V n b 3 J p Y S w x f S Z x d W 9 0 O 1 0 s J n F 1 b 3 Q 7 Q 2 9 s d W 1 u Q 2 9 1 b n Q m c X V v d D s 6 M S w m c X V v d D t L Z X l D b 2 x 1 b W 5 O Y W 1 l c y Z x d W 9 0 O z p b X S w m c X V v d D t D b 2 x 1 b W 5 J Z G V u d G l 0 a W V z J n F 1 b 3 Q 7 O l s m c X V v d D t T Z X J 2 Z X I u R G F 0 Y W J h c 2 V c X C 8 y L 1 N R T C 9 s a W N p d G F j Y W 8 t c G N c X F x c c 3 F s Z X h w c m V z c z t M a W N p d G F j Y W 8 v Z G J v L 2 N h d G V n b 3 J p Y S 5 7 b m 9 t Z V 9 j Y X R l Z 2 9 y a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9 k Y m 9 f Y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h d G V n b 3 J p Y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j o w O T o 0 M i 4 0 M j M 4 N j Y z W i I g L z 4 8 R W 5 0 c n k g V H l w Z T 0 i R m l s b E N v b H V t b l R 5 c G V z I i B W Y W x 1 Z T 0 i c 0 J n P T 0 i I C 8 + P E V u d H J 5 I F R 5 c G U 9 I k Z p b G x D b 2 x 1 b W 5 O Y W 1 l c y I g V m F s d W U 9 I n N b J n F 1 b 3 Q 7 b m 9 t Z V 9 w c m 9 k d X R v J n F 1 b 3 Q 7 X S I g L z 4 8 R W 5 0 c n k g V H l w Z T 0 i U X V l c n l J R C I g V m F s d W U 9 I n N j M G Q 3 M W N i N y 1 l O D E 3 L T Q 3 O D Y t Y j h h N S 0 3 Z T F j N T k 2 Z j M 3 M T Q i I C 8 + P E V u d H J 5 I F R 5 c G U 9 I k Z p b G x D b 3 V u d C I g V m F s d W U 9 I m w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2 5 v b W V f c H J v Z H V 0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R m 9 u d G U u e 2 5 v b W V f c H J v Z H V 0 b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m F u Y 2 8 g Z G F k b 3 M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I 6 M D k 6 N D I u M z M z O T I y N V o i I C 8 + P E V u d H J 5 I F R 5 c G U 9 I k Z p b G x D b 2 x 1 b W 5 U e X B l c y I g V m F s d W U 9 I n N C Z z 0 9 I i A v P j x F b n R y e S B U e X B l P S J G a W x s Q 2 9 s d W 1 u T m F t Z X M i I F Z h b H V l P S J z W y Z x d W 9 0 O 2 5 v b W V f b W F y Y 2 E m c X V v d D t d I i A v P j x F b n R y e S B U e X B l P S J R d W V y e U l E I i B W Y W x 1 Z T 0 i c 2 Y 5 M D Y 1 N z g w L W Q 5 N T Y t N D l k N S 0 5 Y m N k L T Q 5 N j M 4 N m V j Z W J j M C I g L z 4 8 R W 5 0 c n k g V H l w Z T 0 i R m l s b E N v d W 5 0 I i B W Y W x 1 Z T 0 i b D g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G b 2 5 0 Z S 5 7 b m 9 t Z V 9 t Y X J j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I v R m 9 u d G U u e 2 5 v b W V f b W F y Y 2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z y 8 E q G 3 Q 7 1 F n r 3 I L q 6 Z A A A A A A I A A A A A A B B m A A A A A Q A A I A A A A A J 7 N m h 9 8 i e Q B 6 H n o q J S 8 t h V 5 S i z l k l + h x w m K n 2 Q 9 o n R A A A A A A 6 A A A A A A g A A I A A A A K G l 1 0 I Z u r s 7 r R 7 T o V q G + 2 X 0 5 + y K I T 8 p D 8 0 b F Q t P 9 1 d 4 U A A A A L U 5 M D R n 0 H N F 3 6 E B p j V K d e K 6 h 8 U 5 7 K M d 1 A M b Y 6 8 6 X t x w / P J 9 + g x P R S F n w H V Y X q U f Z L m H / a d G T N K s M v v J l e G z 3 9 N C w g c l k A K e W + S J U e N T O + 3 4 Q A A A A A o J d I 9 6 X E d S + 8 M 2 4 v O 4 D 4 2 d 6 K d K u 3 X q I l v w 6 b T j O w q o o o V 7 y i o A 7 Y u n G x p f N v z u P y p k w x p S V y Q t 2 u H / i C F N g q Q = < / D a t a M a s h u p > 
</file>

<file path=customXml/itemProps1.xml><?xml version="1.0" encoding="utf-8"?>
<ds:datastoreItem xmlns:ds="http://schemas.openxmlformats.org/officeDocument/2006/customXml" ds:itemID="{44D79904-7A20-4D14-AFB9-6C8C326724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banco dados</vt:lpstr>
      <vt:lpstr>Controle</vt:lpstr>
      <vt:lpstr>Planilha1</vt:lpstr>
      <vt:lpstr>categorias</vt:lpstr>
      <vt:lpstr>marcas</vt:lpstr>
      <vt:lpstr>margeminicial</vt:lpstr>
      <vt:lpstr>margemmin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Licitacao</cp:lastModifiedBy>
  <dcterms:created xsi:type="dcterms:W3CDTF">2015-06-05T18:19:34Z</dcterms:created>
  <dcterms:modified xsi:type="dcterms:W3CDTF">2021-08-17T12:15:05Z</dcterms:modified>
</cp:coreProperties>
</file>