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06b796a50d6c86/Desktop/Analysis Projects/Final_Project/"/>
    </mc:Choice>
  </mc:AlternateContent>
  <xr:revisionPtr revIDLastSave="2" documentId="8_{E7387A6E-6B07-46A8-A64B-37C1653D8E8D}" xr6:coauthVersionLast="47" xr6:coauthVersionMax="47" xr10:uidLastSave="{A1C1AEAB-AA48-4919-B09E-6385752C3FEB}"/>
  <bookViews>
    <workbookView xWindow="-98" yWindow="-98" windowWidth="24496" windowHeight="15796" activeTab="1" xr2:uid="{3BC53BF4-3649-4322-9BFC-6BD01508E9C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2" l="1"/>
  <c r="N12" i="2"/>
  <c r="R10" i="2"/>
  <c r="R11" i="2"/>
  <c r="R9" i="2"/>
  <c r="R8" i="2"/>
  <c r="R7" i="2"/>
  <c r="F10" i="2"/>
  <c r="J8" i="2"/>
  <c r="J9" i="2"/>
  <c r="J7" i="2"/>
  <c r="J10" i="2" s="1"/>
  <c r="G10" i="2" s="1"/>
  <c r="H10" i="2" s="1"/>
  <c r="O12" i="2" l="1"/>
  <c r="P12" i="2" s="1"/>
  <c r="G43" i="1" l="1"/>
  <c r="G41" i="1"/>
  <c r="H60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8" i="1"/>
  <c r="I13" i="1"/>
  <c r="I11" i="1"/>
  <c r="I9" i="1"/>
  <c r="I7" i="1"/>
  <c r="I6" i="1"/>
</calcChain>
</file>

<file path=xl/sharedStrings.xml><?xml version="1.0" encoding="utf-8"?>
<sst xmlns="http://schemas.openxmlformats.org/spreadsheetml/2006/main" count="168" uniqueCount="84">
  <si>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</si>
  <si>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</si>
  <si>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</si>
  <si>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</si>
  <si>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</si>
  <si>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</si>
  <si>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</si>
  <si>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</si>
  <si>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</si>
  <si>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</si>
  <si>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</si>
  <si>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</si>
  <si>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</si>
  <si>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</si>
  <si>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</si>
  <si>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</si>
  <si>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</si>
  <si>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</si>
  <si>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</si>
  <si>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</si>
  <si>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</si>
  <si>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</si>
  <si>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</si>
  <si>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</si>
  <si>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</si>
  <si>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</si>
  <si>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</si>
  <si>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</si>
  <si>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</si>
  <si>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</si>
  <si>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</si>
  <si>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</si>
  <si>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</si>
  <si>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</si>
  <si>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</si>
  <si>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</si>
  <si>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</si>
  <si>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</si>
  <si>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</si>
  <si>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</si>
  <si>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</si>
  <si>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</si>
  <si>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</si>
  <si>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</si>
  <si>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</si>
  <si>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</si>
  <si>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</si>
  <si>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</si>
  <si>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</si>
  <si>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</si>
  <si>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</si>
  <si>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</si>
  <si>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</si>
  <si>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</si>
  <si>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</si>
  <si>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</si>
  <si>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</si>
  <si>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</si>
  <si>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</si>
  <si>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</si>
  <si>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</si>
  <si>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</si>
  <si>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</si>
  <si>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</si>
  <si>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</si>
  <si>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</si>
  <si>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</si>
  <si>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</si>
  <si>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</si>
  <si>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</si>
  <si>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</si>
  <si>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</si>
  <si>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</si>
  <si>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</si>
  <si>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</si>
  <si>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pc76</t>
  </si>
  <si>
    <t>pc77</t>
  </si>
  <si>
    <t>pc78</t>
  </si>
  <si>
    <t>pc79</t>
  </si>
  <si>
    <t>pc80</t>
  </si>
  <si>
    <t>Total</t>
  </si>
  <si>
    <t>Return</t>
  </si>
  <si>
    <t>Sharpe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</si>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</sst>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2" applyNumberFormat="1" applyFont="1"/>
    <xf numFmtId="43" fontId="0" fillId="0" borderId="0" xfId="1" applyFont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2" fillId="0" borderId="20" xfId="0" applyFont="1" applyBorder="1"/>
    <xf numFmtId="0" fontId="2" fillId="0" borderId="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D0D8-203F-4A77-B572-9B3812E18D0E}">
  <dimension ref="E6:N60"/>
  <sheetViews>
    <sheetView topLeftCell="A29" workbookViewId="0">
      <selection activeCell="G43" sqref="G43"/>
    </sheetView>
  </sheetViews>
  <sheetFormatPr defaultRowHeight="14.25" x14ac:dyDescent="0.45"/>
  <cols>
    <col min="7" max="7" width="13.3984375" bestFit="1" customWidth="1"/>
  </cols>
  <sheetData>
    <row r="6" spans="7:14" x14ac:dyDescent="0.45">
      <c r="G6">
        <v>0.15</v>
      </c>
      <c r="H6">
        <v>7.1000000000000004E-3</v>
      </c>
      <c r="I6">
        <f>G6*H6</f>
        <v>1.065E-3</v>
      </c>
    </row>
    <row r="7" spans="7:14" x14ac:dyDescent="0.45">
      <c r="G7">
        <v>0.85</v>
      </c>
      <c r="H7">
        <v>8.0000000000000004E-4</v>
      </c>
      <c r="I7">
        <f>G7*H7</f>
        <v>6.8000000000000005E-4</v>
      </c>
      <c r="M7">
        <v>0</v>
      </c>
      <c r="N7">
        <v>-977.36</v>
      </c>
    </row>
    <row r="8" spans="7:14" x14ac:dyDescent="0.45">
      <c r="M8">
        <f>M7+1</f>
        <v>1</v>
      </c>
      <c r="N8">
        <v>42.5</v>
      </c>
    </row>
    <row r="9" spans="7:14" x14ac:dyDescent="0.45">
      <c r="I9">
        <f>SUM(I6:I7)</f>
        <v>1.745E-3</v>
      </c>
      <c r="M9">
        <f t="shared" ref="M9:M60" si="0">M8+1</f>
        <v>2</v>
      </c>
    </row>
    <row r="10" spans="7:14" x14ac:dyDescent="0.45">
      <c r="M10">
        <f t="shared" si="0"/>
        <v>3</v>
      </c>
    </row>
    <row r="11" spans="7:14" x14ac:dyDescent="0.45">
      <c r="H11">
        <v>0.04</v>
      </c>
      <c r="I11">
        <f>H11^2</f>
        <v>1.6000000000000001E-3</v>
      </c>
      <c r="M11">
        <f t="shared" si="0"/>
        <v>4</v>
      </c>
    </row>
    <row r="12" spans="7:14" x14ac:dyDescent="0.45">
      <c r="M12">
        <f t="shared" si="0"/>
        <v>5</v>
      </c>
    </row>
    <row r="13" spans="7:14" x14ac:dyDescent="0.45">
      <c r="I13">
        <f>I9-I11</f>
        <v>1.4499999999999995E-4</v>
      </c>
      <c r="M13">
        <f t="shared" si="0"/>
        <v>6</v>
      </c>
    </row>
    <row r="14" spans="7:14" x14ac:dyDescent="0.45">
      <c r="M14">
        <f t="shared" si="0"/>
        <v>7</v>
      </c>
    </row>
    <row r="15" spans="7:14" x14ac:dyDescent="0.45">
      <c r="M15">
        <f t="shared" si="0"/>
        <v>8</v>
      </c>
    </row>
    <row r="16" spans="7:14" x14ac:dyDescent="0.45">
      <c r="M16">
        <f t="shared" si="0"/>
        <v>9</v>
      </c>
    </row>
    <row r="17" spans="13:13" x14ac:dyDescent="0.45">
      <c r="M17">
        <f t="shared" si="0"/>
        <v>10</v>
      </c>
    </row>
    <row r="18" spans="13:13" x14ac:dyDescent="0.45">
      <c r="M18">
        <f t="shared" si="0"/>
        <v>11</v>
      </c>
    </row>
    <row r="19" spans="13:13" x14ac:dyDescent="0.45">
      <c r="M19">
        <f t="shared" si="0"/>
        <v>12</v>
      </c>
    </row>
    <row r="20" spans="13:13" x14ac:dyDescent="0.45">
      <c r="M20">
        <f t="shared" si="0"/>
        <v>13</v>
      </c>
    </row>
    <row r="21" spans="13:13" x14ac:dyDescent="0.45">
      <c r="M21">
        <f t="shared" si="0"/>
        <v>14</v>
      </c>
    </row>
    <row r="22" spans="13:13" x14ac:dyDescent="0.45">
      <c r="M22">
        <f t="shared" si="0"/>
        <v>15</v>
      </c>
    </row>
    <row r="23" spans="13:13" x14ac:dyDescent="0.45">
      <c r="M23">
        <f t="shared" si="0"/>
        <v>16</v>
      </c>
    </row>
    <row r="24" spans="13:13" x14ac:dyDescent="0.45">
      <c r="M24">
        <f t="shared" si="0"/>
        <v>17</v>
      </c>
    </row>
    <row r="25" spans="13:13" x14ac:dyDescent="0.45">
      <c r="M25">
        <f t="shared" si="0"/>
        <v>18</v>
      </c>
    </row>
    <row r="26" spans="13:13" x14ac:dyDescent="0.45">
      <c r="M26">
        <f t="shared" si="0"/>
        <v>19</v>
      </c>
    </row>
    <row r="27" spans="13:13" x14ac:dyDescent="0.45">
      <c r="M27">
        <f t="shared" si="0"/>
        <v>20</v>
      </c>
    </row>
    <row r="28" spans="13:13" x14ac:dyDescent="0.45">
      <c r="M28">
        <f t="shared" si="0"/>
        <v>21</v>
      </c>
    </row>
    <row r="29" spans="13:13" x14ac:dyDescent="0.45">
      <c r="M29">
        <f t="shared" si="0"/>
        <v>22</v>
      </c>
    </row>
    <row r="30" spans="13:13" x14ac:dyDescent="0.45">
      <c r="M30">
        <f t="shared" si="0"/>
        <v>23</v>
      </c>
    </row>
    <row r="31" spans="13:13" x14ac:dyDescent="0.45">
      <c r="M31">
        <f t="shared" si="0"/>
        <v>24</v>
      </c>
    </row>
    <row r="32" spans="13:13" x14ac:dyDescent="0.45">
      <c r="M32">
        <f t="shared" si="0"/>
        <v>25</v>
      </c>
    </row>
    <row r="33" spans="5:13" x14ac:dyDescent="0.45">
      <c r="M33">
        <f t="shared" si="0"/>
        <v>26</v>
      </c>
    </row>
    <row r="34" spans="5:13" x14ac:dyDescent="0.45">
      <c r="M34">
        <f t="shared" si="0"/>
        <v>27</v>
      </c>
    </row>
    <row r="35" spans="5:13" x14ac:dyDescent="0.45">
      <c r="M35">
        <f t="shared" si="0"/>
        <v>28</v>
      </c>
    </row>
    <row r="36" spans="5:13" x14ac:dyDescent="0.45">
      <c r="M36">
        <f t="shared" si="0"/>
        <v>29</v>
      </c>
    </row>
    <row r="37" spans="5:13" x14ac:dyDescent="0.45">
      <c r="M37">
        <f t="shared" si="0"/>
        <v>30</v>
      </c>
    </row>
    <row r="38" spans="5:13" x14ac:dyDescent="0.45">
      <c r="M38">
        <f t="shared" si="0"/>
        <v>31</v>
      </c>
    </row>
    <row r="39" spans="5:13" x14ac:dyDescent="0.45">
      <c r="M39">
        <f t="shared" si="0"/>
        <v>32</v>
      </c>
    </row>
    <row r="40" spans="5:13" x14ac:dyDescent="0.45">
      <c r="M40">
        <f t="shared" si="0"/>
        <v>33</v>
      </c>
    </row>
    <row r="41" spans="5:13" x14ac:dyDescent="0.45">
      <c r="E41">
        <v>36500</v>
      </c>
      <c r="F41">
        <v>12</v>
      </c>
      <c r="G41">
        <f>E41*F41</f>
        <v>438000</v>
      </c>
      <c r="M41">
        <f t="shared" si="0"/>
        <v>34</v>
      </c>
    </row>
    <row r="42" spans="5:13" x14ac:dyDescent="0.45">
      <c r="M42">
        <f t="shared" si="0"/>
        <v>35</v>
      </c>
    </row>
    <row r="43" spans="5:13" x14ac:dyDescent="0.45">
      <c r="E43">
        <v>0.06</v>
      </c>
      <c r="G43" s="2">
        <f>G41/0.04</f>
        <v>10950000</v>
      </c>
      <c r="M43">
        <f t="shared" si="0"/>
        <v>36</v>
      </c>
    </row>
    <row r="44" spans="5:13" x14ac:dyDescent="0.45">
      <c r="M44">
        <f t="shared" si="0"/>
        <v>37</v>
      </c>
    </row>
    <row r="45" spans="5:13" x14ac:dyDescent="0.45">
      <c r="M45">
        <f t="shared" si="0"/>
        <v>38</v>
      </c>
    </row>
    <row r="46" spans="5:13" x14ac:dyDescent="0.45">
      <c r="M46">
        <f t="shared" si="0"/>
        <v>39</v>
      </c>
    </row>
    <row r="47" spans="5:13" x14ac:dyDescent="0.45">
      <c r="M47">
        <f t="shared" si="0"/>
        <v>40</v>
      </c>
    </row>
    <row r="48" spans="5:13" x14ac:dyDescent="0.45">
      <c r="M48">
        <f t="shared" si="0"/>
        <v>41</v>
      </c>
    </row>
    <row r="49" spans="8:13" x14ac:dyDescent="0.45">
      <c r="M49">
        <f t="shared" si="0"/>
        <v>42</v>
      </c>
    </row>
    <row r="50" spans="8:13" x14ac:dyDescent="0.45">
      <c r="M50">
        <f t="shared" si="0"/>
        <v>43</v>
      </c>
    </row>
    <row r="51" spans="8:13" x14ac:dyDescent="0.45">
      <c r="M51">
        <f t="shared" si="0"/>
        <v>44</v>
      </c>
    </row>
    <row r="52" spans="8:13" x14ac:dyDescent="0.45">
      <c r="M52">
        <f t="shared" si="0"/>
        <v>45</v>
      </c>
    </row>
    <row r="53" spans="8:13" x14ac:dyDescent="0.45">
      <c r="M53">
        <f t="shared" si="0"/>
        <v>46</v>
      </c>
    </row>
    <row r="54" spans="8:13" x14ac:dyDescent="0.45">
      <c r="M54">
        <f t="shared" si="0"/>
        <v>47</v>
      </c>
    </row>
    <row r="55" spans="8:13" x14ac:dyDescent="0.45">
      <c r="M55">
        <f t="shared" si="0"/>
        <v>48</v>
      </c>
    </row>
    <row r="56" spans="8:13" x14ac:dyDescent="0.45">
      <c r="M56">
        <f t="shared" si="0"/>
        <v>49</v>
      </c>
    </row>
    <row r="57" spans="8:13" x14ac:dyDescent="0.45">
      <c r="H57">
        <v>1000</v>
      </c>
      <c r="M57">
        <f t="shared" si="0"/>
        <v>50</v>
      </c>
    </row>
    <row r="58" spans="8:13" x14ac:dyDescent="0.45">
      <c r="H58">
        <v>977.36</v>
      </c>
      <c r="M58">
        <f t="shared" si="0"/>
        <v>51</v>
      </c>
    </row>
    <row r="59" spans="8:13" x14ac:dyDescent="0.45">
      <c r="M59">
        <f t="shared" si="0"/>
        <v>52</v>
      </c>
    </row>
    <row r="60" spans="8:13" x14ac:dyDescent="0.45">
      <c r="H60" s="1">
        <f>(H57/H58)^(1/30)-1</f>
        <v>7.6363208150742601E-4</v>
      </c>
      <c r="M60">
        <f t="shared" si="0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F792-03E7-4DF3-96AF-97ED75A75A12}">
  <dimension ref="E5:R88"/>
  <sheetViews>
    <sheetView tabSelected="1" workbookViewId="0">
      <selection activeCell="J12" sqref="J12"/>
    </sheetView>
  </sheetViews>
  <sheetFormatPr defaultRowHeight="14.25" x14ac:dyDescent="0.45"/>
  <sheetData>
    <row r="5" spans="5:18" ht="14.65" thickBot="1" x14ac:dyDescent="0.5"/>
    <row r="6" spans="5:18" ht="14.65" thickBot="1" x14ac:dyDescent="0.5">
      <c r="E6" s="23"/>
      <c r="F6" s="24" t="s">
        <v>81</v>
      </c>
      <c r="G6" s="18" t="s">
        <v>83</v>
      </c>
      <c r="H6" s="19" t="s">
        <v>82</v>
      </c>
      <c r="M6" s="26"/>
      <c r="N6" s="25" t="s">
        <v>81</v>
      </c>
      <c r="O6" s="18" t="s">
        <v>83</v>
      </c>
      <c r="P6" s="19" t="s">
        <v>82</v>
      </c>
    </row>
    <row r="7" spans="5:18" x14ac:dyDescent="0.45">
      <c r="E7" s="15" t="s">
        <v>0</v>
      </c>
      <c r="F7" s="12">
        <v>0.21766381497217399</v>
      </c>
      <c r="G7" s="10">
        <v>0.360779199593462</v>
      </c>
      <c r="H7" s="11">
        <v>0.60331586526453096</v>
      </c>
      <c r="J7">
        <f>G7^2</f>
        <v>0.13016163085929908</v>
      </c>
      <c r="M7" s="15" t="s">
        <v>0</v>
      </c>
      <c r="N7" s="22">
        <v>0.21766381497217399</v>
      </c>
      <c r="O7" s="20">
        <v>0.360779199593462</v>
      </c>
      <c r="P7" s="21">
        <v>0.60331586526453096</v>
      </c>
      <c r="R7">
        <f>O7^2</f>
        <v>0.13016163085929908</v>
      </c>
    </row>
    <row r="8" spans="5:18" x14ac:dyDescent="0.45">
      <c r="E8" s="16" t="s">
        <v>1</v>
      </c>
      <c r="F8" s="13">
        <v>0.250059552965679</v>
      </c>
      <c r="G8" s="3">
        <v>0.26729511563660802</v>
      </c>
      <c r="H8" s="4">
        <v>0.93551860223903005</v>
      </c>
      <c r="J8">
        <f t="shared" ref="J8:J9" si="0">G8^2</f>
        <v>7.1446678843187644E-2</v>
      </c>
      <c r="M8" s="16" t="s">
        <v>1</v>
      </c>
      <c r="N8" s="13">
        <v>0.250059552965679</v>
      </c>
      <c r="O8" s="3">
        <v>0.26729511563660802</v>
      </c>
      <c r="P8" s="4">
        <v>0.93551860223903005</v>
      </c>
      <c r="R8">
        <f t="shared" ref="R8:R11" si="1">O8^2</f>
        <v>7.1446678843187644E-2</v>
      </c>
    </row>
    <row r="9" spans="5:18" ht="14.65" thickBot="1" x14ac:dyDescent="0.5">
      <c r="E9" s="17" t="s">
        <v>2</v>
      </c>
      <c r="F9" s="14">
        <v>0.19031565764358299</v>
      </c>
      <c r="G9" s="5">
        <v>0.20421375337610001</v>
      </c>
      <c r="H9" s="6">
        <v>0.93194339018429895</v>
      </c>
      <c r="J9">
        <f t="shared" si="0"/>
        <v>4.1703257067954601E-2</v>
      </c>
      <c r="M9" s="16" t="s">
        <v>2</v>
      </c>
      <c r="N9" s="13">
        <v>0.19031565764358299</v>
      </c>
      <c r="O9" s="3">
        <v>0.20421375337610001</v>
      </c>
      <c r="P9" s="4">
        <v>0.93194339018429895</v>
      </c>
      <c r="R9">
        <f t="shared" si="1"/>
        <v>4.1703257067954601E-2</v>
      </c>
    </row>
    <row r="10" spans="5:18" ht="14.65" thickBot="1" x14ac:dyDescent="0.5">
      <c r="E10" s="7" t="s">
        <v>80</v>
      </c>
      <c r="F10" s="8">
        <f>SUM(F7:F9)</f>
        <v>0.6580390255814359</v>
      </c>
      <c r="G10" s="8">
        <f>SQRT(J10)</f>
        <v>0.493266223017998</v>
      </c>
      <c r="H10" s="9">
        <f>F10/G10</f>
        <v>1.3340443656476064</v>
      </c>
      <c r="J10">
        <f>SUM(J7:J9)</f>
        <v>0.24331156677044133</v>
      </c>
      <c r="M10" s="16" t="s">
        <v>3</v>
      </c>
      <c r="N10" s="13">
        <v>-1.4238274139993101E-2</v>
      </c>
      <c r="O10" s="3">
        <v>0.20573210514930301</v>
      </c>
      <c r="P10" s="4">
        <v>-6.9207837686102294E-2</v>
      </c>
      <c r="R10">
        <f t="shared" si="1"/>
        <v>4.2325699089163872E-2</v>
      </c>
    </row>
    <row r="11" spans="5:18" ht="14.65" thickBot="1" x14ac:dyDescent="0.5">
      <c r="M11" s="17" t="s">
        <v>4</v>
      </c>
      <c r="N11" s="14">
        <v>0.19639391879985801</v>
      </c>
      <c r="O11" s="5">
        <v>0.21568556119114901</v>
      </c>
      <c r="P11" s="6">
        <v>0.91055663492377203</v>
      </c>
      <c r="R11">
        <f t="shared" si="1"/>
        <v>4.6520261306340883E-2</v>
      </c>
    </row>
    <row r="12" spans="5:18" ht="14.65" thickBot="1" x14ac:dyDescent="0.5">
      <c r="E12" t="s">
        <v>3</v>
      </c>
      <c r="F12">
        <v>-1.4238274139993101E-2</v>
      </c>
      <c r="G12">
        <v>0.20573210514930301</v>
      </c>
      <c r="H12">
        <v>-6.9207837686102294E-2</v>
      </c>
      <c r="M12" s="26" t="s">
        <v>80</v>
      </c>
      <c r="N12" s="7">
        <f>SUM(N7:N11)</f>
        <v>0.84019467024130079</v>
      </c>
      <c r="O12" s="8">
        <f>SQRT(R12)</f>
        <v>0.5763310916183042</v>
      </c>
      <c r="P12" s="9">
        <f>N12/O12</f>
        <v>1.4578333226515388</v>
      </c>
      <c r="R12">
        <f>SUM(R7:R11)</f>
        <v>0.3321575271659461</v>
      </c>
    </row>
    <row r="13" spans="5:18" x14ac:dyDescent="0.45">
      <c r="E13" t="s">
        <v>4</v>
      </c>
      <c r="F13">
        <v>0.19639391879985801</v>
      </c>
      <c r="G13">
        <v>0.21568556119114901</v>
      </c>
      <c r="H13">
        <v>0.91055663492377203</v>
      </c>
    </row>
    <row r="14" spans="5:18" x14ac:dyDescent="0.45">
      <c r="E14" t="s">
        <v>5</v>
      </c>
      <c r="F14">
        <v>-0.15372807030913499</v>
      </c>
      <c r="G14">
        <v>0.26067856172258502</v>
      </c>
      <c r="H14">
        <v>-0.58972271940311305</v>
      </c>
      <c r="M14" t="s">
        <v>5</v>
      </c>
      <c r="N14">
        <v>-0.15372807030913499</v>
      </c>
      <c r="O14">
        <v>0.26067856172258502</v>
      </c>
      <c r="P14">
        <v>-0.58972271940311305</v>
      </c>
    </row>
    <row r="15" spans="5:18" x14ac:dyDescent="0.45">
      <c r="E15" t="s">
        <v>6</v>
      </c>
      <c r="F15">
        <v>9.2618676633289196E-3</v>
      </c>
      <c r="G15">
        <v>0.170549181435591</v>
      </c>
      <c r="H15">
        <v>5.4306139644690603E-2</v>
      </c>
      <c r="M15" t="s">
        <v>6</v>
      </c>
      <c r="N15">
        <v>9.2618676633289196E-3</v>
      </c>
      <c r="O15">
        <v>0.170549181435591</v>
      </c>
      <c r="P15">
        <v>5.4306139644690603E-2</v>
      </c>
    </row>
    <row r="16" spans="5:18" x14ac:dyDescent="0.45">
      <c r="E16" t="s">
        <v>7</v>
      </c>
      <c r="F16">
        <v>0.15336431206772</v>
      </c>
      <c r="G16">
        <v>0.19261406826583599</v>
      </c>
      <c r="H16">
        <v>0.79622591147420696</v>
      </c>
      <c r="M16" t="s">
        <v>7</v>
      </c>
      <c r="N16">
        <v>0.15336431206772</v>
      </c>
      <c r="O16">
        <v>0.19261406826583599</v>
      </c>
      <c r="P16">
        <v>0.79622591147420696</v>
      </c>
    </row>
    <row r="17" spans="5:16" x14ac:dyDescent="0.45">
      <c r="E17" t="s">
        <v>8</v>
      </c>
      <c r="F17">
        <v>-7.8071079901010101E-2</v>
      </c>
      <c r="G17">
        <v>0.14038328726100899</v>
      </c>
      <c r="H17">
        <v>-0.55612802224708802</v>
      </c>
      <c r="M17" t="s">
        <v>8</v>
      </c>
      <c r="N17">
        <v>-7.8071079901010101E-2</v>
      </c>
      <c r="O17">
        <v>0.14038328726100899</v>
      </c>
      <c r="P17">
        <v>-0.55612802224708802</v>
      </c>
    </row>
    <row r="18" spans="5:16" x14ac:dyDescent="0.45">
      <c r="E18" t="s">
        <v>9</v>
      </c>
      <c r="F18">
        <v>1.84414246261328E-2</v>
      </c>
      <c r="G18">
        <v>0.16689791353234101</v>
      </c>
      <c r="H18">
        <v>0.110495237692466</v>
      </c>
      <c r="M18" t="s">
        <v>9</v>
      </c>
      <c r="N18">
        <v>1.84414246261328E-2</v>
      </c>
      <c r="O18">
        <v>0.16689791353234101</v>
      </c>
      <c r="P18">
        <v>0.110495237692466</v>
      </c>
    </row>
    <row r="19" spans="5:16" x14ac:dyDescent="0.45">
      <c r="E19" t="s">
        <v>10</v>
      </c>
      <c r="F19">
        <v>-0.22429978129096101</v>
      </c>
      <c r="G19">
        <v>0.18149604077477899</v>
      </c>
      <c r="H19">
        <v>-1.2358384256398001</v>
      </c>
      <c r="M19" t="s">
        <v>10</v>
      </c>
      <c r="N19">
        <v>-0.22429978129096101</v>
      </c>
      <c r="O19">
        <v>0.18149604077477899</v>
      </c>
      <c r="P19">
        <v>-1.2358384256398001</v>
      </c>
    </row>
    <row r="20" spans="5:16" x14ac:dyDescent="0.45">
      <c r="E20" t="s">
        <v>11</v>
      </c>
      <c r="F20">
        <v>-9.6492835535856594E-2</v>
      </c>
      <c r="G20">
        <v>0.15706787905181899</v>
      </c>
      <c r="H20">
        <v>-0.61433843837683699</v>
      </c>
      <c r="M20" t="s">
        <v>11</v>
      </c>
      <c r="N20">
        <v>-9.6492835535856594E-2</v>
      </c>
      <c r="O20">
        <v>0.15706787905181899</v>
      </c>
      <c r="P20">
        <v>-0.61433843837683699</v>
      </c>
    </row>
    <row r="21" spans="5:16" x14ac:dyDescent="0.45">
      <c r="E21" t="s">
        <v>12</v>
      </c>
      <c r="F21">
        <v>8.6859606321708402E-2</v>
      </c>
      <c r="G21">
        <v>0.14339404031887901</v>
      </c>
      <c r="H21">
        <v>0.60574069974282296</v>
      </c>
      <c r="M21" t="s">
        <v>12</v>
      </c>
      <c r="N21">
        <v>8.6859606321708402E-2</v>
      </c>
      <c r="O21">
        <v>0.14339404031887901</v>
      </c>
      <c r="P21">
        <v>0.60574069974282296</v>
      </c>
    </row>
    <row r="22" spans="5:16" x14ac:dyDescent="0.45">
      <c r="E22" t="s">
        <v>13</v>
      </c>
      <c r="F22">
        <v>0.172561148451221</v>
      </c>
      <c r="G22">
        <v>0.13913001078610901</v>
      </c>
      <c r="H22">
        <v>1.2402870342366801</v>
      </c>
      <c r="M22" t="s">
        <v>13</v>
      </c>
      <c r="N22">
        <v>0.172561148451221</v>
      </c>
      <c r="O22">
        <v>0.13913001078610901</v>
      </c>
      <c r="P22">
        <v>1.2402870342366801</v>
      </c>
    </row>
    <row r="23" spans="5:16" x14ac:dyDescent="0.45">
      <c r="E23" t="s">
        <v>14</v>
      </c>
      <c r="F23">
        <v>-2.9555139183463598E-3</v>
      </c>
      <c r="G23">
        <v>0.13206253333169801</v>
      </c>
      <c r="H23">
        <v>-2.2379654878519201E-2</v>
      </c>
      <c r="M23" t="s">
        <v>14</v>
      </c>
      <c r="N23">
        <v>-2.9555139183463598E-3</v>
      </c>
      <c r="O23">
        <v>0.13206253333169801</v>
      </c>
      <c r="P23">
        <v>-2.2379654878519201E-2</v>
      </c>
    </row>
    <row r="24" spans="5:16" x14ac:dyDescent="0.45">
      <c r="E24" t="s">
        <v>15</v>
      </c>
      <c r="F24">
        <v>5.3148753494595302E-2</v>
      </c>
      <c r="G24">
        <v>0.122503863916596</v>
      </c>
      <c r="H24">
        <v>0.433853690776481</v>
      </c>
      <c r="M24" t="s">
        <v>15</v>
      </c>
      <c r="N24">
        <v>5.3148753494595302E-2</v>
      </c>
      <c r="O24">
        <v>0.122503863916596</v>
      </c>
      <c r="P24">
        <v>0.433853690776481</v>
      </c>
    </row>
    <row r="25" spans="5:16" x14ac:dyDescent="0.45">
      <c r="E25" t="s">
        <v>16</v>
      </c>
      <c r="F25">
        <v>8.6640132949262497E-2</v>
      </c>
      <c r="G25">
        <v>0.12521136535077201</v>
      </c>
      <c r="H25">
        <v>0.69195102782039797</v>
      </c>
      <c r="M25" t="s">
        <v>16</v>
      </c>
      <c r="N25">
        <v>8.6640132949262497E-2</v>
      </c>
      <c r="O25">
        <v>0.12521136535077201</v>
      </c>
      <c r="P25">
        <v>0.69195102782039797</v>
      </c>
    </row>
    <row r="26" spans="5:16" x14ac:dyDescent="0.45">
      <c r="E26" t="s">
        <v>17</v>
      </c>
      <c r="F26">
        <v>-1.47296431555465E-2</v>
      </c>
      <c r="G26">
        <v>0.115749051574405</v>
      </c>
      <c r="H26">
        <v>-0.12725497924342</v>
      </c>
      <c r="M26" t="s">
        <v>17</v>
      </c>
      <c r="N26">
        <v>-1.47296431555465E-2</v>
      </c>
      <c r="O26">
        <v>0.115749051574405</v>
      </c>
      <c r="P26">
        <v>-0.12725497924342</v>
      </c>
    </row>
    <row r="27" spans="5:16" x14ac:dyDescent="0.45">
      <c r="E27" t="s">
        <v>18</v>
      </c>
      <c r="F27">
        <v>-8.7156156624432296E-2</v>
      </c>
      <c r="G27">
        <v>0.11445064588791</v>
      </c>
      <c r="H27">
        <v>-0.76151738549200299</v>
      </c>
      <c r="M27" t="s">
        <v>18</v>
      </c>
      <c r="N27">
        <v>-8.7156156624432296E-2</v>
      </c>
      <c r="O27">
        <v>0.11445064588791</v>
      </c>
      <c r="P27">
        <v>-0.76151738549200299</v>
      </c>
    </row>
    <row r="28" spans="5:16" x14ac:dyDescent="0.45">
      <c r="E28" t="s">
        <v>19</v>
      </c>
      <c r="F28">
        <v>0.128171464411659</v>
      </c>
      <c r="G28">
        <v>0.120828787631048</v>
      </c>
      <c r="H28">
        <v>1.0607692663691399</v>
      </c>
      <c r="M28" t="s">
        <v>19</v>
      </c>
      <c r="N28">
        <v>0.128171464411659</v>
      </c>
      <c r="O28">
        <v>0.120828787631048</v>
      </c>
      <c r="P28">
        <v>1.0607692663691399</v>
      </c>
    </row>
    <row r="29" spans="5:16" x14ac:dyDescent="0.45">
      <c r="E29" t="s">
        <v>20</v>
      </c>
      <c r="F29">
        <v>6.8337004216081298E-2</v>
      </c>
      <c r="G29">
        <v>0.11153197184767601</v>
      </c>
      <c r="H29">
        <v>0.61271223922600404</v>
      </c>
      <c r="M29" t="s">
        <v>20</v>
      </c>
      <c r="N29">
        <v>6.8337004216081298E-2</v>
      </c>
      <c r="O29">
        <v>0.11153197184767601</v>
      </c>
      <c r="P29">
        <v>0.61271223922600404</v>
      </c>
    </row>
    <row r="30" spans="5:16" x14ac:dyDescent="0.45">
      <c r="E30" t="s">
        <v>21</v>
      </c>
      <c r="F30">
        <v>1.3718431713510299E-2</v>
      </c>
      <c r="G30">
        <v>0.123329407383377</v>
      </c>
      <c r="H30">
        <v>0.111234068212667</v>
      </c>
      <c r="M30" t="s">
        <v>21</v>
      </c>
      <c r="N30">
        <v>1.3718431713510299E-2</v>
      </c>
      <c r="O30">
        <v>0.123329407383377</v>
      </c>
      <c r="P30">
        <v>0.111234068212667</v>
      </c>
    </row>
    <row r="31" spans="5:16" x14ac:dyDescent="0.45">
      <c r="E31" t="s">
        <v>22</v>
      </c>
      <c r="F31">
        <v>-2.07594273337392E-2</v>
      </c>
      <c r="G31">
        <v>0.119740151214267</v>
      </c>
      <c r="H31">
        <v>-0.17337064571257699</v>
      </c>
      <c r="M31" t="s">
        <v>22</v>
      </c>
      <c r="N31">
        <v>-2.07594273337392E-2</v>
      </c>
      <c r="O31">
        <v>0.119740151214267</v>
      </c>
      <c r="P31">
        <v>-0.17337064571257699</v>
      </c>
    </row>
    <row r="32" spans="5:16" x14ac:dyDescent="0.45">
      <c r="E32" t="s">
        <v>23</v>
      </c>
      <c r="F32">
        <v>-2.1284887461651799E-2</v>
      </c>
      <c r="G32">
        <v>0.11203704812091</v>
      </c>
      <c r="H32">
        <v>-0.18998079491242101</v>
      </c>
      <c r="M32" t="s">
        <v>23</v>
      </c>
      <c r="N32">
        <v>-2.1284887461651799E-2</v>
      </c>
      <c r="O32">
        <v>0.11203704812091</v>
      </c>
      <c r="P32">
        <v>-0.18998079491242101</v>
      </c>
    </row>
    <row r="33" spans="5:16" x14ac:dyDescent="0.45">
      <c r="E33" t="s">
        <v>24</v>
      </c>
      <c r="F33">
        <v>-5.3419813831334699E-2</v>
      </c>
      <c r="G33">
        <v>0.118011537182346</v>
      </c>
      <c r="H33">
        <v>-0.45266602831206698</v>
      </c>
      <c r="M33" t="s">
        <v>24</v>
      </c>
      <c r="N33">
        <v>-5.3419813831334699E-2</v>
      </c>
      <c r="O33">
        <v>0.118011537182346</v>
      </c>
      <c r="P33">
        <v>-0.45266602831206698</v>
      </c>
    </row>
    <row r="34" spans="5:16" x14ac:dyDescent="0.45">
      <c r="E34" t="s">
        <v>25</v>
      </c>
      <c r="F34">
        <v>2.46784875092886E-2</v>
      </c>
      <c r="G34">
        <v>0.10103645741266799</v>
      </c>
      <c r="H34">
        <v>0.244253293724392</v>
      </c>
      <c r="M34" t="s">
        <v>25</v>
      </c>
      <c r="N34">
        <v>2.46784875092886E-2</v>
      </c>
      <c r="O34">
        <v>0.10103645741266799</v>
      </c>
      <c r="P34">
        <v>0.244253293724392</v>
      </c>
    </row>
    <row r="35" spans="5:16" x14ac:dyDescent="0.45">
      <c r="E35" t="s">
        <v>26</v>
      </c>
      <c r="F35">
        <v>8.4916791910119693E-2</v>
      </c>
      <c r="G35">
        <v>0.109889456451898</v>
      </c>
      <c r="H35">
        <v>0.77274740136047504</v>
      </c>
      <c r="M35" t="s">
        <v>26</v>
      </c>
      <c r="N35">
        <v>8.4916791910119693E-2</v>
      </c>
      <c r="O35">
        <v>0.109889456451898</v>
      </c>
      <c r="P35">
        <v>0.77274740136047504</v>
      </c>
    </row>
    <row r="36" spans="5:16" x14ac:dyDescent="0.45">
      <c r="E36" t="s">
        <v>27</v>
      </c>
      <c r="F36">
        <v>2.1610982248616298E-2</v>
      </c>
      <c r="G36">
        <v>0.108320834880792</v>
      </c>
      <c r="H36">
        <v>0.19950900740747801</v>
      </c>
      <c r="M36" t="s">
        <v>27</v>
      </c>
      <c r="N36">
        <v>2.1610982248616298E-2</v>
      </c>
      <c r="O36">
        <v>0.108320834880792</v>
      </c>
      <c r="P36">
        <v>0.19950900740747801</v>
      </c>
    </row>
    <row r="37" spans="5:16" x14ac:dyDescent="0.45">
      <c r="E37" t="s">
        <v>28</v>
      </c>
      <c r="F37">
        <v>-3.5848906267663502E-2</v>
      </c>
      <c r="G37">
        <v>9.8338858836164403E-2</v>
      </c>
      <c r="H37">
        <v>-0.36454466415345399</v>
      </c>
      <c r="M37" t="s">
        <v>28</v>
      </c>
      <c r="N37">
        <v>-3.5848906267663502E-2</v>
      </c>
      <c r="O37">
        <v>9.8338858836164403E-2</v>
      </c>
      <c r="P37">
        <v>-0.36454466415345399</v>
      </c>
    </row>
    <row r="38" spans="5:16" x14ac:dyDescent="0.45">
      <c r="E38" t="s">
        <v>29</v>
      </c>
      <c r="F38">
        <v>-2.7310108338509501E-2</v>
      </c>
      <c r="G38">
        <v>0.10120977061172</v>
      </c>
      <c r="H38">
        <v>-0.26983667854837301</v>
      </c>
      <c r="M38" t="s">
        <v>29</v>
      </c>
      <c r="N38">
        <v>-2.7310108338509501E-2</v>
      </c>
      <c r="O38">
        <v>0.10120977061172</v>
      </c>
      <c r="P38">
        <v>-0.26983667854837301</v>
      </c>
    </row>
    <row r="39" spans="5:16" x14ac:dyDescent="0.45">
      <c r="E39" t="s">
        <v>30</v>
      </c>
      <c r="F39">
        <v>0.10122493965097799</v>
      </c>
      <c r="G39">
        <v>0.10201734773398401</v>
      </c>
      <c r="H39">
        <v>0.99223261434837096</v>
      </c>
      <c r="M39" t="s">
        <v>30</v>
      </c>
      <c r="N39">
        <v>0.10122493965097799</v>
      </c>
      <c r="O39">
        <v>0.10201734773398401</v>
      </c>
      <c r="P39">
        <v>0.99223261434837096</v>
      </c>
    </row>
    <row r="40" spans="5:16" x14ac:dyDescent="0.45">
      <c r="E40" t="s">
        <v>31</v>
      </c>
      <c r="F40">
        <v>-7.6818384869302106E-2</v>
      </c>
      <c r="G40">
        <v>0.100691124768071</v>
      </c>
      <c r="H40">
        <v>-0.76291118056574403</v>
      </c>
      <c r="M40" t="s">
        <v>31</v>
      </c>
      <c r="N40">
        <v>-7.6818384869302106E-2</v>
      </c>
      <c r="O40">
        <v>0.100691124768071</v>
      </c>
      <c r="P40">
        <v>-0.76291118056574403</v>
      </c>
    </row>
    <row r="41" spans="5:16" x14ac:dyDescent="0.45">
      <c r="E41" t="s">
        <v>32</v>
      </c>
      <c r="F41">
        <v>-1.0378480704495501E-2</v>
      </c>
      <c r="G41">
        <v>8.7526908169497999E-2</v>
      </c>
      <c r="H41">
        <v>-0.118574743716496</v>
      </c>
      <c r="M41" t="s">
        <v>32</v>
      </c>
      <c r="N41">
        <v>-1.0378480704495501E-2</v>
      </c>
      <c r="O41">
        <v>8.7526908169497999E-2</v>
      </c>
      <c r="P41">
        <v>-0.118574743716496</v>
      </c>
    </row>
    <row r="42" spans="5:16" x14ac:dyDescent="0.45">
      <c r="E42" t="s">
        <v>33</v>
      </c>
      <c r="F42">
        <v>1.7178562781269498E-2</v>
      </c>
      <c r="G42">
        <v>9.3411099634837097E-2</v>
      </c>
      <c r="H42">
        <v>0.18390280007861901</v>
      </c>
      <c r="M42" t="s">
        <v>33</v>
      </c>
      <c r="N42">
        <v>1.7178562781269498E-2</v>
      </c>
      <c r="O42">
        <v>9.3411099634837097E-2</v>
      </c>
      <c r="P42">
        <v>0.18390280007861901</v>
      </c>
    </row>
    <row r="43" spans="5:16" x14ac:dyDescent="0.45">
      <c r="E43" t="s">
        <v>34</v>
      </c>
      <c r="F43">
        <v>-2.8882188607888899E-2</v>
      </c>
      <c r="G43">
        <v>9.1384242110486402E-2</v>
      </c>
      <c r="H43">
        <v>-0.31605217640224498</v>
      </c>
      <c r="M43" t="s">
        <v>34</v>
      </c>
      <c r="N43">
        <v>-2.8882188607888899E-2</v>
      </c>
      <c r="O43">
        <v>9.1384242110486402E-2</v>
      </c>
      <c r="P43">
        <v>-0.31605217640224498</v>
      </c>
    </row>
    <row r="44" spans="5:16" x14ac:dyDescent="0.45">
      <c r="E44" t="s">
        <v>35</v>
      </c>
      <c r="F44">
        <v>-2.3924754958389999E-2</v>
      </c>
      <c r="G44">
        <v>8.9922164747293407E-2</v>
      </c>
      <c r="H44">
        <v>-0.26606070956616001</v>
      </c>
      <c r="M44" t="s">
        <v>35</v>
      </c>
      <c r="N44">
        <v>-2.3924754958389999E-2</v>
      </c>
      <c r="O44">
        <v>8.9922164747293407E-2</v>
      </c>
      <c r="P44">
        <v>-0.26606070956616001</v>
      </c>
    </row>
    <row r="45" spans="5:16" x14ac:dyDescent="0.45">
      <c r="E45" t="s">
        <v>36</v>
      </c>
      <c r="F45">
        <v>-6.1375920609463199E-4</v>
      </c>
      <c r="G45">
        <v>8.5869922815202004E-2</v>
      </c>
      <c r="H45">
        <v>-7.1475457991907604E-3</v>
      </c>
      <c r="M45" t="s">
        <v>36</v>
      </c>
      <c r="N45">
        <v>-6.1375920609463199E-4</v>
      </c>
      <c r="O45">
        <v>8.5869922815202004E-2</v>
      </c>
      <c r="P45">
        <v>-7.1475457991907604E-3</v>
      </c>
    </row>
    <row r="46" spans="5:16" x14ac:dyDescent="0.45">
      <c r="E46" t="s">
        <v>37</v>
      </c>
      <c r="F46">
        <v>3.71631450810063E-2</v>
      </c>
      <c r="G46">
        <v>8.9624101249849097E-2</v>
      </c>
      <c r="H46">
        <v>0.41465570714516797</v>
      </c>
      <c r="M46" t="s">
        <v>37</v>
      </c>
      <c r="N46">
        <v>3.71631450810063E-2</v>
      </c>
      <c r="O46">
        <v>8.9624101249849097E-2</v>
      </c>
      <c r="P46">
        <v>0.41465570714516797</v>
      </c>
    </row>
    <row r="47" spans="5:16" x14ac:dyDescent="0.45">
      <c r="E47" t="s">
        <v>38</v>
      </c>
      <c r="F47">
        <v>-7.1202680620162107E-2</v>
      </c>
      <c r="G47">
        <v>9.6148145789992701E-2</v>
      </c>
      <c r="H47">
        <v>-0.74055178116157605</v>
      </c>
      <c r="M47" t="s">
        <v>38</v>
      </c>
      <c r="N47">
        <v>-7.1202680620162107E-2</v>
      </c>
      <c r="O47">
        <v>9.6148145789992701E-2</v>
      </c>
      <c r="P47">
        <v>-0.74055178116157605</v>
      </c>
    </row>
    <row r="48" spans="5:16" x14ac:dyDescent="0.45">
      <c r="E48" t="s">
        <v>39</v>
      </c>
      <c r="F48">
        <v>6.2074567569649899E-3</v>
      </c>
      <c r="G48">
        <v>8.7144911787240001E-2</v>
      </c>
      <c r="H48">
        <v>7.1231430839246004E-2</v>
      </c>
      <c r="M48" t="s">
        <v>39</v>
      </c>
      <c r="N48">
        <v>6.2074567569649899E-3</v>
      </c>
      <c r="O48">
        <v>8.7144911787240001E-2</v>
      </c>
      <c r="P48">
        <v>7.1231430839246004E-2</v>
      </c>
    </row>
    <row r="49" spans="5:16" x14ac:dyDescent="0.45">
      <c r="E49" t="s">
        <v>40</v>
      </c>
      <c r="F49">
        <v>-5.2074438816862301E-2</v>
      </c>
      <c r="G49">
        <v>8.5560374192608604E-2</v>
      </c>
      <c r="H49">
        <v>-0.60862799290282799</v>
      </c>
      <c r="M49" t="s">
        <v>40</v>
      </c>
      <c r="N49">
        <v>-5.2074438816862301E-2</v>
      </c>
      <c r="O49">
        <v>8.5560374192608604E-2</v>
      </c>
      <c r="P49">
        <v>-0.60862799290282799</v>
      </c>
    </row>
    <row r="50" spans="5:16" x14ac:dyDescent="0.45">
      <c r="E50" t="s">
        <v>41</v>
      </c>
      <c r="F50">
        <v>2.1312650568449099E-2</v>
      </c>
      <c r="G50">
        <v>8.4331950843588105E-2</v>
      </c>
      <c r="H50">
        <v>0.25272331963454697</v>
      </c>
      <c r="M50" t="s">
        <v>41</v>
      </c>
      <c r="N50">
        <v>2.1312650568449099E-2</v>
      </c>
      <c r="O50">
        <v>8.4331950843588105E-2</v>
      </c>
      <c r="P50">
        <v>0.25272331963454697</v>
      </c>
    </row>
    <row r="51" spans="5:16" x14ac:dyDescent="0.45">
      <c r="E51" t="s">
        <v>42</v>
      </c>
      <c r="F51">
        <v>2.8886284056088601E-2</v>
      </c>
      <c r="G51">
        <v>8.2482805862030606E-2</v>
      </c>
      <c r="H51">
        <v>0.35020976498310202</v>
      </c>
      <c r="M51" t="s">
        <v>42</v>
      </c>
      <c r="N51">
        <v>2.8886284056088601E-2</v>
      </c>
      <c r="O51">
        <v>8.2482805862030606E-2</v>
      </c>
      <c r="P51">
        <v>0.35020976498310202</v>
      </c>
    </row>
    <row r="52" spans="5:16" x14ac:dyDescent="0.45">
      <c r="E52" t="s">
        <v>43</v>
      </c>
      <c r="F52">
        <v>4.3511636609128802E-2</v>
      </c>
      <c r="G52">
        <v>7.6887489918111507E-2</v>
      </c>
      <c r="H52">
        <v>0.56591308489158099</v>
      </c>
      <c r="M52" t="s">
        <v>43</v>
      </c>
      <c r="N52">
        <v>4.3511636609128802E-2</v>
      </c>
      <c r="O52">
        <v>7.6887489918111507E-2</v>
      </c>
      <c r="P52">
        <v>0.56591308489158099</v>
      </c>
    </row>
    <row r="53" spans="5:16" x14ac:dyDescent="0.45">
      <c r="E53" t="s">
        <v>44</v>
      </c>
      <c r="F53">
        <v>-3.4162185055709102E-2</v>
      </c>
      <c r="G53">
        <v>8.5730621619136999E-2</v>
      </c>
      <c r="H53">
        <v>-0.39848288056835102</v>
      </c>
      <c r="M53" t="s">
        <v>44</v>
      </c>
      <c r="N53">
        <v>-3.4162185055709102E-2</v>
      </c>
      <c r="O53">
        <v>8.5730621619136999E-2</v>
      </c>
      <c r="P53">
        <v>-0.39848288056835102</v>
      </c>
    </row>
    <row r="54" spans="5:16" x14ac:dyDescent="0.45">
      <c r="E54" t="s">
        <v>45</v>
      </c>
      <c r="F54">
        <v>4.8078225017517101E-2</v>
      </c>
      <c r="G54">
        <v>7.8079797258596401E-2</v>
      </c>
      <c r="H54">
        <v>0.61575755452187497</v>
      </c>
      <c r="M54" t="s">
        <v>45</v>
      </c>
      <c r="N54">
        <v>4.8078225017517101E-2</v>
      </c>
      <c r="O54">
        <v>7.8079797258596401E-2</v>
      </c>
      <c r="P54">
        <v>0.61575755452187497</v>
      </c>
    </row>
    <row r="55" spans="5:16" x14ac:dyDescent="0.45">
      <c r="E55" t="s">
        <v>46</v>
      </c>
      <c r="F55">
        <v>-3.9719314210003298E-2</v>
      </c>
      <c r="G55">
        <v>7.7232008054115106E-2</v>
      </c>
      <c r="H55">
        <v>-0.51428565967328699</v>
      </c>
      <c r="M55" t="s">
        <v>46</v>
      </c>
      <c r="N55">
        <v>-3.9719314210003298E-2</v>
      </c>
      <c r="O55">
        <v>7.7232008054115106E-2</v>
      </c>
      <c r="P55">
        <v>-0.51428565967328699</v>
      </c>
    </row>
    <row r="56" spans="5:16" x14ac:dyDescent="0.45">
      <c r="E56" t="s">
        <v>47</v>
      </c>
      <c r="F56">
        <v>5.3892823472811904E-4</v>
      </c>
      <c r="G56">
        <v>8.1342144387766505E-2</v>
      </c>
      <c r="H56">
        <v>6.6254490680623303E-3</v>
      </c>
      <c r="M56" t="s">
        <v>47</v>
      </c>
      <c r="N56">
        <v>5.3892823472811904E-4</v>
      </c>
      <c r="O56">
        <v>8.1342144387766505E-2</v>
      </c>
      <c r="P56">
        <v>6.6254490680623303E-3</v>
      </c>
    </row>
    <row r="57" spans="5:16" x14ac:dyDescent="0.45">
      <c r="E57" t="s">
        <v>48</v>
      </c>
      <c r="F57">
        <v>-2.0889836332550201E-2</v>
      </c>
      <c r="G57">
        <v>7.2676436167164293E-2</v>
      </c>
      <c r="H57">
        <v>-0.28743616823066498</v>
      </c>
      <c r="M57" t="s">
        <v>48</v>
      </c>
      <c r="N57">
        <v>-2.0889836332550201E-2</v>
      </c>
      <c r="O57">
        <v>7.2676436167164293E-2</v>
      </c>
      <c r="P57">
        <v>-0.28743616823066498</v>
      </c>
    </row>
    <row r="58" spans="5:16" x14ac:dyDescent="0.45">
      <c r="E58" t="s">
        <v>49</v>
      </c>
      <c r="F58">
        <v>9.8105313245975198E-3</v>
      </c>
      <c r="G58">
        <v>7.8810500143768003E-2</v>
      </c>
      <c r="H58">
        <v>0.124482541116994</v>
      </c>
      <c r="M58" t="s">
        <v>49</v>
      </c>
      <c r="N58">
        <v>9.8105313245975198E-3</v>
      </c>
      <c r="O58">
        <v>7.8810500143768003E-2</v>
      </c>
      <c r="P58">
        <v>0.124482541116994</v>
      </c>
    </row>
    <row r="59" spans="5:16" x14ac:dyDescent="0.45">
      <c r="E59" t="s">
        <v>50</v>
      </c>
      <c r="F59">
        <v>3.6021845338625597E-2</v>
      </c>
      <c r="G59">
        <v>6.9061228521594201E-2</v>
      </c>
      <c r="H59">
        <v>0.52159288373160295</v>
      </c>
      <c r="M59" t="s">
        <v>50</v>
      </c>
      <c r="N59">
        <v>3.6021845338625597E-2</v>
      </c>
      <c r="O59">
        <v>6.9061228521594201E-2</v>
      </c>
      <c r="P59">
        <v>0.52159288373160295</v>
      </c>
    </row>
    <row r="60" spans="5:16" x14ac:dyDescent="0.45">
      <c r="E60" t="s">
        <v>51</v>
      </c>
      <c r="F60">
        <v>-5.0442438692175302E-2</v>
      </c>
      <c r="G60">
        <v>6.9126355692927799E-2</v>
      </c>
      <c r="H60">
        <v>-0.729713554063952</v>
      </c>
      <c r="M60" t="s">
        <v>51</v>
      </c>
      <c r="N60">
        <v>-5.0442438692175302E-2</v>
      </c>
      <c r="O60">
        <v>6.9126355692927799E-2</v>
      </c>
      <c r="P60">
        <v>-0.729713554063952</v>
      </c>
    </row>
    <row r="61" spans="5:16" x14ac:dyDescent="0.45">
      <c r="E61" t="s">
        <v>52</v>
      </c>
      <c r="F61">
        <v>-6.1169998918267202E-2</v>
      </c>
      <c r="G61">
        <v>7.6081275026881404E-2</v>
      </c>
      <c r="H61">
        <v>-0.80400859339770903</v>
      </c>
      <c r="M61" t="s">
        <v>52</v>
      </c>
      <c r="N61">
        <v>-6.1169998918267202E-2</v>
      </c>
      <c r="O61">
        <v>7.6081275026881404E-2</v>
      </c>
      <c r="P61">
        <v>-0.80400859339770903</v>
      </c>
    </row>
    <row r="62" spans="5:16" x14ac:dyDescent="0.45">
      <c r="E62" t="s">
        <v>53</v>
      </c>
      <c r="F62">
        <v>-1.6895728488373E-3</v>
      </c>
      <c r="G62">
        <v>6.7722182188197005E-2</v>
      </c>
      <c r="H62">
        <v>-2.4948588398141899E-2</v>
      </c>
      <c r="M62" t="s">
        <v>53</v>
      </c>
      <c r="N62">
        <v>-1.6895728488373E-3</v>
      </c>
      <c r="O62">
        <v>6.7722182188197005E-2</v>
      </c>
      <c r="P62">
        <v>-2.4948588398141899E-2</v>
      </c>
    </row>
    <row r="63" spans="5:16" x14ac:dyDescent="0.45">
      <c r="E63" t="s">
        <v>54</v>
      </c>
      <c r="F63">
        <v>-3.0843452845725001E-2</v>
      </c>
      <c r="G63">
        <v>6.7085659698500097E-2</v>
      </c>
      <c r="H63">
        <v>-0.45976223509380898</v>
      </c>
      <c r="M63" t="s">
        <v>54</v>
      </c>
      <c r="N63">
        <v>-3.0843452845725001E-2</v>
      </c>
      <c r="O63">
        <v>6.7085659698500097E-2</v>
      </c>
      <c r="P63">
        <v>-0.45976223509380898</v>
      </c>
    </row>
    <row r="64" spans="5:16" x14ac:dyDescent="0.45">
      <c r="E64" t="s">
        <v>55</v>
      </c>
      <c r="F64">
        <v>6.3529465222766902E-4</v>
      </c>
      <c r="G64">
        <v>6.3589436639356595E-2</v>
      </c>
      <c r="H64">
        <v>9.9905689655768008E-3</v>
      </c>
      <c r="M64" t="s">
        <v>55</v>
      </c>
      <c r="N64">
        <v>6.3529465222766902E-4</v>
      </c>
      <c r="O64">
        <v>6.3589436639356595E-2</v>
      </c>
      <c r="P64">
        <v>9.9905689655768008E-3</v>
      </c>
    </row>
    <row r="65" spans="5:16" x14ac:dyDescent="0.45">
      <c r="E65" t="s">
        <v>56</v>
      </c>
      <c r="F65">
        <v>-2.95378116438955E-2</v>
      </c>
      <c r="G65">
        <v>7.3296246501020706E-2</v>
      </c>
      <c r="H65">
        <v>-0.402992145627596</v>
      </c>
      <c r="M65" t="s">
        <v>56</v>
      </c>
      <c r="N65">
        <v>-2.95378116438955E-2</v>
      </c>
      <c r="O65">
        <v>7.3296246501020706E-2</v>
      </c>
      <c r="P65">
        <v>-0.402992145627596</v>
      </c>
    </row>
    <row r="66" spans="5:16" x14ac:dyDescent="0.45">
      <c r="E66" t="s">
        <v>57</v>
      </c>
      <c r="F66">
        <v>4.4981999228732299E-2</v>
      </c>
      <c r="G66">
        <v>7.2711054020638793E-2</v>
      </c>
      <c r="H66">
        <v>0.61864045067981399</v>
      </c>
      <c r="M66" t="s">
        <v>57</v>
      </c>
      <c r="N66">
        <v>4.4981999228732299E-2</v>
      </c>
      <c r="O66">
        <v>7.2711054020638793E-2</v>
      </c>
      <c r="P66">
        <v>0.61864045067981399</v>
      </c>
    </row>
    <row r="67" spans="5:16" x14ac:dyDescent="0.45">
      <c r="E67" t="s">
        <v>58</v>
      </c>
      <c r="F67">
        <v>-1.0479515978976801E-2</v>
      </c>
      <c r="G67">
        <v>6.9454700986975093E-2</v>
      </c>
      <c r="H67">
        <v>-0.15088274558898601</v>
      </c>
      <c r="M67" t="s">
        <v>58</v>
      </c>
      <c r="N67">
        <v>-1.0479515978976801E-2</v>
      </c>
      <c r="O67">
        <v>6.9454700986975093E-2</v>
      </c>
      <c r="P67">
        <v>-0.15088274558898601</v>
      </c>
    </row>
    <row r="68" spans="5:16" x14ac:dyDescent="0.45">
      <c r="E68" t="s">
        <v>59</v>
      </c>
      <c r="F68">
        <v>-7.3328939557223399E-3</v>
      </c>
      <c r="G68">
        <v>6.1223395294056598E-2</v>
      </c>
      <c r="H68">
        <v>-0.119772742437794</v>
      </c>
      <c r="M68" t="s">
        <v>59</v>
      </c>
      <c r="N68">
        <v>-7.3328939557223399E-3</v>
      </c>
      <c r="O68">
        <v>6.1223395294056598E-2</v>
      </c>
      <c r="P68">
        <v>-0.119772742437794</v>
      </c>
    </row>
    <row r="69" spans="5:16" x14ac:dyDescent="0.45">
      <c r="E69" t="s">
        <v>60</v>
      </c>
      <c r="F69">
        <v>9.7617768545745706E-3</v>
      </c>
      <c r="G69">
        <v>6.3449050062927295E-2</v>
      </c>
      <c r="H69">
        <v>0.153852214412872</v>
      </c>
      <c r="M69" t="s">
        <v>60</v>
      </c>
      <c r="N69">
        <v>9.7617768545745706E-3</v>
      </c>
      <c r="O69">
        <v>6.3449050062927295E-2</v>
      </c>
      <c r="P69">
        <v>0.153852214412872</v>
      </c>
    </row>
    <row r="70" spans="5:16" x14ac:dyDescent="0.45">
      <c r="E70" t="s">
        <v>61</v>
      </c>
      <c r="F70">
        <v>2.6273447259766901E-2</v>
      </c>
      <c r="G70">
        <v>6.0529314177361099E-2</v>
      </c>
      <c r="H70">
        <v>0.43406153888975701</v>
      </c>
      <c r="M70" t="s">
        <v>61</v>
      </c>
      <c r="N70">
        <v>2.6273447259766901E-2</v>
      </c>
      <c r="O70">
        <v>6.0529314177361099E-2</v>
      </c>
      <c r="P70">
        <v>0.43406153888975701</v>
      </c>
    </row>
    <row r="71" spans="5:16" x14ac:dyDescent="0.45">
      <c r="E71" t="s">
        <v>62</v>
      </c>
      <c r="F71">
        <v>-2.0777937862351201E-2</v>
      </c>
      <c r="G71">
        <v>6.0409825822215497E-2</v>
      </c>
      <c r="H71">
        <v>-0.34394964030355202</v>
      </c>
      <c r="M71" t="s">
        <v>62</v>
      </c>
      <c r="N71">
        <v>-2.0777937862351201E-2</v>
      </c>
      <c r="O71">
        <v>6.0409825822215497E-2</v>
      </c>
      <c r="P71">
        <v>-0.34394964030355202</v>
      </c>
    </row>
    <row r="72" spans="5:16" x14ac:dyDescent="0.45">
      <c r="E72" t="s">
        <v>63</v>
      </c>
      <c r="F72">
        <v>9.8020296031644492E-3</v>
      </c>
      <c r="G72">
        <v>6.01333858694987E-2</v>
      </c>
      <c r="H72">
        <v>0.16300478447092201</v>
      </c>
      <c r="M72" t="s">
        <v>63</v>
      </c>
      <c r="N72">
        <v>9.8020296031644492E-3</v>
      </c>
      <c r="O72">
        <v>6.01333858694987E-2</v>
      </c>
      <c r="P72">
        <v>0.16300478447092201</v>
      </c>
    </row>
    <row r="73" spans="5:16" x14ac:dyDescent="0.45">
      <c r="E73" t="s">
        <v>64</v>
      </c>
      <c r="F73">
        <v>5.4320812871858797E-2</v>
      </c>
      <c r="G73">
        <v>6.35011223554936E-2</v>
      </c>
      <c r="H73">
        <v>0.85543075235361499</v>
      </c>
      <c r="M73" t="s">
        <v>64</v>
      </c>
      <c r="N73">
        <v>5.4320812871858797E-2</v>
      </c>
      <c r="O73">
        <v>6.35011223554936E-2</v>
      </c>
      <c r="P73">
        <v>0.85543075235361499</v>
      </c>
    </row>
    <row r="74" spans="5:16" x14ac:dyDescent="0.45">
      <c r="E74" t="s">
        <v>65</v>
      </c>
      <c r="F74">
        <v>-2.4584152469309101E-4</v>
      </c>
      <c r="G74">
        <v>6.3147986310804496E-2</v>
      </c>
      <c r="H74">
        <v>-3.8931015706992998E-3</v>
      </c>
      <c r="M74" t="s">
        <v>65</v>
      </c>
      <c r="N74">
        <v>-2.4584152469309101E-4</v>
      </c>
      <c r="O74">
        <v>6.3147986310804496E-2</v>
      </c>
      <c r="P74">
        <v>-3.8931015706992998E-3</v>
      </c>
    </row>
    <row r="75" spans="5:16" x14ac:dyDescent="0.45">
      <c r="E75" t="s">
        <v>66</v>
      </c>
      <c r="F75">
        <v>-2.4701026266522898E-2</v>
      </c>
      <c r="G75">
        <v>5.9258870328522298E-2</v>
      </c>
      <c r="H75">
        <v>-0.41683255400557101</v>
      </c>
      <c r="M75" t="s">
        <v>66</v>
      </c>
      <c r="N75">
        <v>-2.4701026266522898E-2</v>
      </c>
      <c r="O75">
        <v>5.9258870328522298E-2</v>
      </c>
      <c r="P75">
        <v>-0.41683255400557101</v>
      </c>
    </row>
    <row r="76" spans="5:16" x14ac:dyDescent="0.45">
      <c r="E76" t="s">
        <v>67</v>
      </c>
      <c r="F76">
        <v>4.7168696577909001E-2</v>
      </c>
      <c r="G76">
        <v>5.7393458482135798E-2</v>
      </c>
      <c r="H76">
        <v>0.82184795663761201</v>
      </c>
      <c r="M76" t="s">
        <v>67</v>
      </c>
      <c r="N76">
        <v>4.7168696577909001E-2</v>
      </c>
      <c r="O76">
        <v>5.7393458482135798E-2</v>
      </c>
      <c r="P76">
        <v>0.82184795663761201</v>
      </c>
    </row>
    <row r="77" spans="5:16" x14ac:dyDescent="0.45">
      <c r="E77" t="s">
        <v>68</v>
      </c>
      <c r="F77">
        <v>4.1585820258009899E-3</v>
      </c>
      <c r="G77">
        <v>5.81241998893825E-2</v>
      </c>
      <c r="H77">
        <v>7.1546482080016294E-2</v>
      </c>
      <c r="M77" t="s">
        <v>68</v>
      </c>
      <c r="N77">
        <v>4.1585820258009899E-3</v>
      </c>
      <c r="O77">
        <v>5.81241998893825E-2</v>
      </c>
      <c r="P77">
        <v>7.1546482080016294E-2</v>
      </c>
    </row>
    <row r="78" spans="5:16" x14ac:dyDescent="0.45">
      <c r="E78" t="s">
        <v>69</v>
      </c>
      <c r="F78">
        <v>-1.1728881798700401E-3</v>
      </c>
      <c r="G78">
        <v>5.82290035630426E-2</v>
      </c>
      <c r="H78">
        <v>-2.0142679903498498E-2</v>
      </c>
      <c r="M78" t="s">
        <v>69</v>
      </c>
      <c r="N78">
        <v>-1.1728881798700401E-3</v>
      </c>
      <c r="O78">
        <v>5.82290035630426E-2</v>
      </c>
      <c r="P78">
        <v>-2.0142679903498498E-2</v>
      </c>
    </row>
    <row r="79" spans="5:16" x14ac:dyDescent="0.45">
      <c r="E79" t="s">
        <v>70</v>
      </c>
      <c r="F79">
        <v>3.3604542739109802E-2</v>
      </c>
      <c r="G79">
        <v>6.1903865868688401E-2</v>
      </c>
      <c r="H79">
        <v>0.54285047092846095</v>
      </c>
      <c r="M79" t="s">
        <v>70</v>
      </c>
      <c r="N79">
        <v>3.3604542739109802E-2</v>
      </c>
      <c r="O79">
        <v>6.1903865868688401E-2</v>
      </c>
      <c r="P79">
        <v>0.54285047092846095</v>
      </c>
    </row>
    <row r="80" spans="5:16" x14ac:dyDescent="0.45">
      <c r="E80" t="s">
        <v>71</v>
      </c>
      <c r="F80">
        <v>-5.5507306301687098E-2</v>
      </c>
      <c r="G80">
        <v>6.0466182502132697E-2</v>
      </c>
      <c r="H80">
        <v>-0.91798926283677995</v>
      </c>
      <c r="M80" t="s">
        <v>71</v>
      </c>
      <c r="N80">
        <v>-5.5507306301687098E-2</v>
      </c>
      <c r="O80">
        <v>6.0466182502132697E-2</v>
      </c>
      <c r="P80">
        <v>-0.91798926283677995</v>
      </c>
    </row>
    <row r="81" spans="5:16" x14ac:dyDescent="0.45">
      <c r="E81" t="s">
        <v>72</v>
      </c>
      <c r="F81">
        <v>-4.5509347184858502E-2</v>
      </c>
      <c r="G81">
        <v>5.5324570688938202E-2</v>
      </c>
      <c r="H81">
        <v>-0.82258834760299004</v>
      </c>
      <c r="M81" t="s">
        <v>72</v>
      </c>
      <c r="N81">
        <v>-4.5509347184858502E-2</v>
      </c>
      <c r="O81">
        <v>5.5324570688938202E-2</v>
      </c>
      <c r="P81">
        <v>-0.82258834760299004</v>
      </c>
    </row>
    <row r="82" spans="5:16" x14ac:dyDescent="0.45">
      <c r="E82" t="s">
        <v>73</v>
      </c>
      <c r="F82">
        <v>-1.99473019021945E-2</v>
      </c>
      <c r="G82">
        <v>6.2280136089112002E-2</v>
      </c>
      <c r="H82">
        <v>-0.32028353107085999</v>
      </c>
      <c r="M82" t="s">
        <v>73</v>
      </c>
      <c r="N82">
        <v>-1.99473019021945E-2</v>
      </c>
      <c r="O82">
        <v>6.2280136089112002E-2</v>
      </c>
      <c r="P82">
        <v>-0.32028353107085999</v>
      </c>
    </row>
    <row r="83" spans="5:16" x14ac:dyDescent="0.45">
      <c r="E83" t="s">
        <v>74</v>
      </c>
      <c r="F83">
        <v>5.31183471663196E-2</v>
      </c>
      <c r="G83">
        <v>6.3597679315871999E-2</v>
      </c>
      <c r="H83">
        <v>0.83522461413246796</v>
      </c>
      <c r="M83" t="s">
        <v>74</v>
      </c>
      <c r="N83">
        <v>5.31183471663196E-2</v>
      </c>
      <c r="O83">
        <v>6.3597679315871999E-2</v>
      </c>
      <c r="P83">
        <v>0.83522461413246796</v>
      </c>
    </row>
    <row r="84" spans="5:16" x14ac:dyDescent="0.45">
      <c r="E84" t="s">
        <v>75</v>
      </c>
      <c r="F84">
        <v>-2.8966519067191901E-2</v>
      </c>
      <c r="G84">
        <v>5.9240087202732702E-2</v>
      </c>
      <c r="H84">
        <v>-0.48896820438602701</v>
      </c>
      <c r="M84" t="s">
        <v>75</v>
      </c>
      <c r="N84">
        <v>-2.8966519067191901E-2</v>
      </c>
      <c r="O84">
        <v>5.9240087202732702E-2</v>
      </c>
      <c r="P84">
        <v>-0.48896820438602701</v>
      </c>
    </row>
    <row r="85" spans="5:16" x14ac:dyDescent="0.45">
      <c r="E85" t="s">
        <v>76</v>
      </c>
      <c r="F85">
        <v>9.9400804393312506E-3</v>
      </c>
      <c r="G85">
        <v>6.5412716695736006E-2</v>
      </c>
      <c r="H85">
        <v>0.15195944980495199</v>
      </c>
      <c r="M85" t="s">
        <v>76</v>
      </c>
      <c r="N85">
        <v>9.9400804393312506E-3</v>
      </c>
      <c r="O85">
        <v>6.5412716695736006E-2</v>
      </c>
      <c r="P85">
        <v>0.15195944980495199</v>
      </c>
    </row>
    <row r="86" spans="5:16" x14ac:dyDescent="0.45">
      <c r="E86" t="s">
        <v>77</v>
      </c>
      <c r="F86">
        <v>-7.0144196087949997E-3</v>
      </c>
      <c r="G86">
        <v>4.5620830866304897E-2</v>
      </c>
      <c r="H86">
        <v>-0.15375475359822399</v>
      </c>
      <c r="M86" t="s">
        <v>77</v>
      </c>
      <c r="N86">
        <v>-7.0144196087949997E-3</v>
      </c>
      <c r="O86">
        <v>4.5620830866304897E-2</v>
      </c>
      <c r="P86">
        <v>-0.15375475359822399</v>
      </c>
    </row>
    <row r="87" spans="5:16" x14ac:dyDescent="0.45">
      <c r="E87" t="s">
        <v>78</v>
      </c>
      <c r="F87">
        <v>3.73301637046883E-2</v>
      </c>
      <c r="G87">
        <v>4.7610542111291301E-2</v>
      </c>
      <c r="H87">
        <v>0.78407348560383405</v>
      </c>
      <c r="M87" t="s">
        <v>78</v>
      </c>
      <c r="N87">
        <v>3.73301637046883E-2</v>
      </c>
      <c r="O87">
        <v>4.7610542111291301E-2</v>
      </c>
      <c r="P87">
        <v>0.78407348560383405</v>
      </c>
    </row>
    <row r="88" spans="5:16" x14ac:dyDescent="0.45">
      <c r="E88" t="s">
        <v>79</v>
      </c>
      <c r="F88">
        <v>-1.8975923971314299E-2</v>
      </c>
      <c r="G88">
        <v>4.2346106128772397E-2</v>
      </c>
      <c r="H88">
        <v>-0.44811496749215701</v>
      </c>
      <c r="M88" t="s">
        <v>79</v>
      </c>
      <c r="N88">
        <v>-1.8975923971314299E-2</v>
      </c>
      <c r="O88">
        <v>4.2346106128772397E-2</v>
      </c>
      <c r="P88">
        <v>-0.44811496749215701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A3DD-641E-4402-8067-5B04B245A306}">
  <dimension ref="A1"/>
  <sheetViews>
    <sheetView workbookViewId="0">
      <selection activeCell="F17" sqref="F17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Vieira Santos Filho</dc:creator>
  <cp:lastModifiedBy>Fernando Vieira Santos Filho</cp:lastModifiedBy>
  <dcterms:created xsi:type="dcterms:W3CDTF">2021-07-03T22:54:55Z</dcterms:created>
  <dcterms:modified xsi:type="dcterms:W3CDTF">2021-07-07T02:33:07Z</dcterms:modified>
</cp:coreProperties>
</file>