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Sistemas\Sistema Odontológico\documentación\"/>
    </mc:Choice>
  </mc:AlternateContent>
  <xr:revisionPtr revIDLastSave="0" documentId="13_ncr:1_{6C9233A5-BE08-4E17-9462-01EEA8A7F88A}" xr6:coauthVersionLast="47" xr6:coauthVersionMax="47" xr10:uidLastSave="{00000000-0000-0000-0000-000000000000}"/>
  <bookViews>
    <workbookView xWindow="-108" yWindow="-108" windowWidth="23256" windowHeight="12576" activeTab="1" xr2:uid="{A66A007D-BAF4-448A-AC2E-ED4BAABA956D}"/>
  </bookViews>
  <sheets>
    <sheet name="Hoja1" sheetId="1" r:id="rId1"/>
    <sheet name="Hoja2" sheetId="2" r:id="rId2"/>
    <sheet name="Módul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" i="2" l="1"/>
  <c r="C9" i="3"/>
  <c r="F6" i="2"/>
  <c r="F46" i="2"/>
  <c r="F40" i="2"/>
  <c r="F30" i="2"/>
  <c r="F23" i="2"/>
  <c r="F15" i="2"/>
  <c r="I5" i="2"/>
  <c r="F48" i="1"/>
  <c r="I5" i="1"/>
  <c r="F45" i="1"/>
  <c r="F39" i="1"/>
  <c r="F29" i="1"/>
  <c r="F22" i="1"/>
  <c r="F14" i="1"/>
  <c r="F6" i="1"/>
  <c r="F49" i="2" l="1"/>
</calcChain>
</file>

<file path=xl/sharedStrings.xml><?xml version="1.0" encoding="utf-8"?>
<sst xmlns="http://schemas.openxmlformats.org/spreadsheetml/2006/main" count="129" uniqueCount="48">
  <si>
    <t>ABM</t>
  </si>
  <si>
    <t>Turnos</t>
  </si>
  <si>
    <t>Pacientes</t>
  </si>
  <si>
    <t>Tratamientos</t>
  </si>
  <si>
    <t>Consultorio</t>
  </si>
  <si>
    <t>Procedimentos realizados</t>
  </si>
  <si>
    <t>Registro de Turnos</t>
  </si>
  <si>
    <t>Presupuesto</t>
  </si>
  <si>
    <t>Descripción</t>
  </si>
  <si>
    <t>ABM de turnos</t>
  </si>
  <si>
    <t>Total:</t>
  </si>
  <si>
    <t>Ficha o procedimentos</t>
  </si>
  <si>
    <t>Orden de turnos</t>
  </si>
  <si>
    <t>Medicación y recetas</t>
  </si>
  <si>
    <t>Reporte de procedimientos</t>
  </si>
  <si>
    <t>Abm de pacientes</t>
  </si>
  <si>
    <t>Historial Clinico</t>
  </si>
  <si>
    <t>Registro de archivos y rx</t>
  </si>
  <si>
    <t>Control de cuentas y facturación</t>
  </si>
  <si>
    <t>Control de deudas</t>
  </si>
  <si>
    <t>registro de pagos</t>
  </si>
  <si>
    <t>Infromes</t>
  </si>
  <si>
    <t>Estado de cuentas</t>
  </si>
  <si>
    <t>Historial de pagos</t>
  </si>
  <si>
    <t>Historial de procedimietos realizados</t>
  </si>
  <si>
    <t>Ingresos en caja</t>
  </si>
  <si>
    <t>Usuarios</t>
  </si>
  <si>
    <t>Control de acceso al sistema</t>
  </si>
  <si>
    <t>Presupuesto Estimativo</t>
  </si>
  <si>
    <t>Otros ABM</t>
  </si>
  <si>
    <t>Ficha del paciente</t>
  </si>
  <si>
    <t>Odontograma</t>
  </si>
  <si>
    <t>Control de Cuentas</t>
  </si>
  <si>
    <t>Historial de Procedimientos</t>
  </si>
  <si>
    <t>Orden de turnos y confirmación de asistenicia</t>
  </si>
  <si>
    <t>Historial Clinico (ficha medica)</t>
  </si>
  <si>
    <t>abm ficha medica</t>
  </si>
  <si>
    <t>Abm presupuestos</t>
  </si>
  <si>
    <t>Módulo</t>
  </si>
  <si>
    <t>Módulos</t>
  </si>
  <si>
    <t>Informes</t>
  </si>
  <si>
    <t>Gestión de cuentas</t>
  </si>
  <si>
    <t>Registro de turnos y pacientes</t>
  </si>
  <si>
    <t>Etapa</t>
  </si>
  <si>
    <t>Precio</t>
  </si>
  <si>
    <t>Desarrollo del sistema</t>
  </si>
  <si>
    <t>Implementación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</si>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</sst>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₲&quot;\ * #,##0_ ;_ &quot;₲&quot;\ * \-#,##0_ ;_ &quot;₲&quot;\ * &quot;-&quot;_ ;_ @_ "/>
    <numFmt numFmtId="165" formatCode="&quot;₲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42" fontId="2" fillId="0" borderId="0" xfId="1" applyFont="1" applyAlignment="1"/>
    <xf numFmtId="42" fontId="2" fillId="0" borderId="0" xfId="1" applyFont="1"/>
    <xf numFmtId="42" fontId="0" fillId="0" borderId="0" xfId="1" applyFont="1"/>
    <xf numFmtId="42" fontId="0" fillId="0" borderId="0" xfId="1" applyFont="1" applyAlignment="1"/>
    <xf numFmtId="0" fontId="3" fillId="0" borderId="0" xfId="0" applyFont="1" applyFill="1" applyAlignment="1"/>
    <xf numFmtId="42" fontId="0" fillId="0" borderId="0" xfId="1" applyFont="1" applyFill="1" applyAlignment="1"/>
    <xf numFmtId="42" fontId="2" fillId="0" borderId="0" xfId="1" applyFont="1" applyFill="1" applyAlignment="1"/>
    <xf numFmtId="42" fontId="0" fillId="0" borderId="0" xfId="1" applyFont="1" applyFill="1"/>
    <xf numFmtId="42" fontId="2" fillId="0" borderId="0" xfId="1" applyFont="1" applyFill="1"/>
    <xf numFmtId="0" fontId="0" fillId="0" borderId="1" xfId="0" applyBorder="1" applyAlignment="1"/>
    <xf numFmtId="42" fontId="0" fillId="0" borderId="2" xfId="1" applyFont="1" applyBorder="1" applyAlignment="1"/>
    <xf numFmtId="0" fontId="2" fillId="0" borderId="3" xfId="0" applyFont="1" applyBorder="1" applyAlignment="1"/>
    <xf numFmtId="42" fontId="2" fillId="0" borderId="4" xfId="1" applyFont="1" applyBorder="1" applyAlignment="1"/>
    <xf numFmtId="0" fontId="0" fillId="0" borderId="5" xfId="0" applyBorder="1" applyAlignment="1"/>
    <xf numFmtId="42" fontId="0" fillId="0" borderId="6" xfId="1" applyFont="1" applyBorder="1" applyAlignme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2" fontId="0" fillId="0" borderId="0" xfId="1" applyFont="1" applyFill="1" applyAlignment="1">
      <alignment horizontal="left" vertical="center" wrapText="1"/>
    </xf>
    <xf numFmtId="0" fontId="0" fillId="0" borderId="5" xfId="0" applyBorder="1" applyAlignment="1">
      <alignment wrapText="1"/>
    </xf>
    <xf numFmtId="42" fontId="0" fillId="0" borderId="6" xfId="1" applyFont="1" applyBorder="1" applyAlignment="1">
      <alignment vertical="center"/>
    </xf>
    <xf numFmtId="0" fontId="0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Fill="1" applyAlignment="1"/>
    <xf numFmtId="165" fontId="0" fillId="0" borderId="0" xfId="0" applyNumberFormat="1"/>
    <xf numFmtId="165" fontId="2" fillId="0" borderId="0" xfId="0" applyNumberFormat="1" applyFont="1"/>
  </cellXfs>
  <cellStyles count="2">
    <cellStyle name="Moneda [0]" xfId="1" builtinId="7"/>
    <cellStyle name="Normal" xfId="0" builtinId="0"/>
  </cellStyles>
  <dxfs count="55">
    <dxf>
      <numFmt numFmtId="165" formatCode="&quot;₲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8C53B1-D6A7-4C1E-B1FA-5F88147B9FEB}" name="Tabla4" displayName="Tabla4" ref="E10:F13" totalsRowShown="0" headerRowDxfId="54">
  <autoFilter ref="E10:F13" xr:uid="{738C53B1-D6A7-4C1E-B1FA-5F88147B9FEB}"/>
  <tableColumns count="2">
    <tableColumn id="1" xr3:uid="{568916CE-FD0A-4AA7-95D9-84DE267F7B4A}" name="Descripción" dataDxfId="53"/>
    <tableColumn id="2" xr3:uid="{45A77A8E-AD9F-4858-9CC7-7C7E30FFE9F1}" name="Presupuesto" dataDxfId="52" dataCellStyle="Moneda [0]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48E7CC-945D-4443-93D8-CBFC8D63A3E3}" name="Tabla5" displayName="Tabla5" ref="E3:F5" totalsRowShown="0" headerRowDxfId="51" headerRowBorderDxfId="50" tableBorderDxfId="49" totalsRowBorderDxfId="48">
  <autoFilter ref="E3:F5" xr:uid="{3448E7CC-945D-4443-93D8-CBFC8D63A3E3}"/>
  <tableColumns count="2">
    <tableColumn id="1" xr3:uid="{57ADFAE6-F267-4E7B-AC12-6AE5D8149F03}" name="Descripción" dataDxfId="47"/>
    <tableColumn id="2" xr3:uid="{23A99979-1005-4A64-86FF-2D6D2EA5BCA2}" name="Presupuesto" dataDxfId="46" dataCellStyle="Moneda [0]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BAAE55-2892-4BD4-A731-B346ECE462E6}" name="Tabla47" displayName="Tabla47" ref="E18:F21" totalsRowShown="0" headerRowDxfId="45">
  <autoFilter ref="E18:F21" xr:uid="{21BAAE55-2892-4BD4-A731-B346ECE462E6}"/>
  <tableColumns count="2">
    <tableColumn id="1" xr3:uid="{A8E5D56A-9EA8-45A2-B9CC-F6FF9DF9B4DA}" name="Descripción" dataDxfId="44"/>
    <tableColumn id="2" xr3:uid="{919CAED6-ACCA-49DC-9CFA-4D3880C521C2}" name="Presupuesto" dataDxfId="43" dataCellStyle="Moneda [0]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DF6E17-A58A-4921-AC66-B104CC74806F}" name="Tabla478" displayName="Tabla478" ref="E26:F28" totalsRowShown="0" headerRowDxfId="42">
  <autoFilter ref="E26:F28" xr:uid="{29DF6E17-A58A-4921-AC66-B104CC74806F}"/>
  <tableColumns count="2">
    <tableColumn id="1" xr3:uid="{11EFA3CE-FF54-4C41-96BF-F65CF7237D6F}" name="Descripción" dataDxfId="41"/>
    <tableColumn id="2" xr3:uid="{F217E6ED-656A-452F-A72D-C360EF436C07}" name="Presupuesto" dataDxfId="40" dataCellStyle="Moneda [0]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3D1BE9-465A-4F35-99FA-6AC1FC925431}" name="Tabla47810" displayName="Tabla47810" ref="E33:F38" totalsRowShown="0" headerRowDxfId="39">
  <autoFilter ref="E33:F38" xr:uid="{463D1BE9-465A-4F35-99FA-6AC1FC925431}"/>
  <tableColumns count="2">
    <tableColumn id="1" xr3:uid="{8AEFE53E-A7E8-4AE4-9DC9-B70E568FCA9D}" name="Descripción" dataDxfId="38"/>
    <tableColumn id="2" xr3:uid="{7F8B68E0-07FB-4F11-9661-3FC4362DDD55}" name="Presupuesto" dataDxfId="37" dataCellStyle="Moneda [0]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70498A-7100-4E2C-ABA7-5B503FCE85CA}" name="Tabla4781011" displayName="Tabla4781011" ref="E43:F44" totalsRowShown="0" headerRowDxfId="36">
  <autoFilter ref="E43:F44" xr:uid="{D970498A-7100-4E2C-ABA7-5B503FCE85CA}"/>
  <tableColumns count="2">
    <tableColumn id="1" xr3:uid="{6EEF82C8-3142-4A8B-9FE6-1537524DADAE}" name="Descripción" dataDxfId="35"/>
    <tableColumn id="2" xr3:uid="{38E03EB8-7A37-4EFB-847D-4E9FB8579407}" name="Presupuesto" dataDxfId="34" dataCellStyle="Moneda [0]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C06793-2566-4443-982C-AD1801EC4929}" name="Tabla512" displayName="Tabla512" ref="H3:I4" totalsRowShown="0" headerRowDxfId="33" headerRowBorderDxfId="32" tableBorderDxfId="31" totalsRowBorderDxfId="30">
  <autoFilter ref="H3:I4" xr:uid="{B8C06793-2566-4443-982C-AD1801EC4929}"/>
  <tableColumns count="2">
    <tableColumn id="1" xr3:uid="{A20DC660-169D-494A-A8E1-32B1FCA8B4BB}" name="Descripción" dataDxfId="29"/>
    <tableColumn id="2" xr3:uid="{92085208-8F80-4624-BCD9-7D08B3E9EF1A}" name="Presupuesto" dataDxfId="28" dataCellStyle="Moneda [0]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23A49-6F3C-4356-860D-356FF327518D}" name="Tabla42" displayName="Tabla42" ref="E10:F14" totalsRowShown="0" headerRowDxfId="27">
  <autoFilter ref="E10:F14" xr:uid="{D8623A49-6F3C-4356-860D-356FF327518D}"/>
  <tableColumns count="2">
    <tableColumn id="1" xr3:uid="{5C0F4164-B7E4-46CE-9665-9382D54BCE24}" name="Descripción" dataDxfId="26"/>
    <tableColumn id="2" xr3:uid="{A0FDAE60-7B31-44B2-8BFA-2DE3FC5A5E56}" name="Presupuesto" dataDxfId="25" dataCellStyle="Moneda [0]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73EE6F-E7AF-4ED7-9BC7-03CBEAB4DD38}" name="Tabla53" displayName="Tabla53" ref="E3:F5" totalsRowShown="0" headerRowDxfId="24" headerRowBorderDxfId="22" tableBorderDxfId="23" totalsRowBorderDxfId="21">
  <autoFilter ref="E3:F5" xr:uid="{3173EE6F-E7AF-4ED7-9BC7-03CBEAB4DD38}"/>
  <tableColumns count="2">
    <tableColumn id="1" xr3:uid="{CC8F8935-67BB-47FE-B744-01C36F7DA4DA}" name="Descripción" dataDxfId="20"/>
    <tableColumn id="2" xr3:uid="{3B69988F-DB3B-43CB-B440-B7C85BE67816}" name="Presupuesto" dataDxfId="19" dataCellStyle="Moneda [0]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979B61-BB6A-41B9-B1CF-A6475D6016A6}" name="Tabla474" displayName="Tabla474" ref="E19:F22" totalsRowShown="0" headerRowDxfId="18">
  <autoFilter ref="E19:F22" xr:uid="{56979B61-BB6A-41B9-B1CF-A6475D6016A6}"/>
  <tableColumns count="2">
    <tableColumn id="1" xr3:uid="{3F260969-AFF6-4B0E-9000-062A6D00DC0B}" name="Descripción" dataDxfId="17"/>
    <tableColumn id="2" xr3:uid="{ADDBBAAC-5363-4CB7-8D7D-BA1D5E6115BC}" name="Presupuesto" dataDxfId="16" dataCellStyle="Moneda [0]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1A6F45-4C06-40E3-9B00-C2922651E3B8}" name="Tabla4789" displayName="Tabla4789" ref="E27:F29" totalsRowShown="0" headerRowDxfId="15">
  <autoFilter ref="E27:F29" xr:uid="{3F1A6F45-4C06-40E3-9B00-C2922651E3B8}"/>
  <tableColumns count="2">
    <tableColumn id="1" xr3:uid="{029616F4-0B5D-4EB5-9A1E-5C92806F1FA0}" name="Descripción" dataDxfId="14"/>
    <tableColumn id="2" xr3:uid="{C663AED0-D423-42DD-98E1-CC69E54984E3}" name="Presupuesto" dataDxfId="13" dataCellStyle="Moneda [0]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59F1888-37A9-44DF-A674-21C92B422BF9}" name="Tabla4781013" displayName="Tabla4781013" ref="E34:F39" totalsRowShown="0" headerRowDxfId="12">
  <autoFilter ref="E34:F39" xr:uid="{059F1888-37A9-44DF-A674-21C92B422BF9}"/>
  <tableColumns count="2">
    <tableColumn id="1" xr3:uid="{C74C574C-6EC3-4A36-A36F-B5286CC56607}" name="Descripción" dataDxfId="11"/>
    <tableColumn id="2" xr3:uid="{F9948D30-EEEE-429A-A920-8F6403CB253A}" name="Presupuesto" dataDxfId="10" dataCellStyle="Moneda [0]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D56633-18CC-40C1-A546-50933C1E23AD}" name="Tabla478101114" displayName="Tabla478101114" ref="E44:F45" totalsRowShown="0" headerRowDxfId="9">
  <autoFilter ref="E44:F45" xr:uid="{70D56633-18CC-40C1-A546-50933C1E23AD}"/>
  <tableColumns count="2">
    <tableColumn id="1" xr3:uid="{C8D0EC52-0C46-4C70-B7D8-5FC25D86953A}" name="Descripción" dataDxfId="8"/>
    <tableColumn id="2" xr3:uid="{6BBC36F6-7F7B-4920-A987-D5407EEC6502}" name="Presupuesto" dataDxfId="7" dataCellStyle="Moneda [0]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9E165C8-E1F7-4608-92AE-FC1B5555D5D7}" name="Tabla51215" displayName="Tabla51215" ref="H3:I4" totalsRowShown="0" headerRowDxfId="6" headerRowBorderDxfId="4" tableBorderDxfId="5" totalsRowBorderDxfId="3">
  <autoFilter ref="H3:I4" xr:uid="{49E165C8-E1F7-4608-92AE-FC1B5555D5D7}"/>
  <tableColumns count="2">
    <tableColumn id="1" xr3:uid="{6E75F6B4-09FD-4FC5-9E36-1E2C21C20A55}" name="Descripción" dataDxfId="2"/>
    <tableColumn id="2" xr3:uid="{3F73BF9D-B3CD-4873-AD11-01C53C63AEBC}" name="Presupuesto" dataDxfId="1" dataCellStyle="Moneda [0]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61B34FE-0FB3-499A-ADA9-03A27140808E}" name="Tabla16" displayName="Tabla16" ref="I36:J40" totalsRowShown="0">
  <autoFilter ref="I36:J40" xr:uid="{C61B34FE-0FB3-499A-ADA9-03A27140808E}"/>
  <tableColumns count="2">
    <tableColumn id="1" xr3:uid="{52EC2C00-0C43-420F-9396-639E9D9F9B20}" name="Etapa"/>
    <tableColumn id="2" xr3:uid="{E8AEFEAE-8653-428D-8C5C-9219D2710162}" name="Precio" dataDxfId="0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F6662C-CA5B-4C6E-B9C5-0954055BAE93}" name="Tabla15" displayName="Tabla15" ref="B3:C8" totalsRowShown="0">
  <autoFilter ref="B3:C8" xr:uid="{65F6662C-CA5B-4C6E-B9C5-0954055BAE93}"/>
  <tableColumns count="2">
    <tableColumn id="1" xr3:uid="{0A1FB7D1-AE05-4DA8-ADC0-77BA06DDE106}" name="Módulo"/>
    <tableColumn id="2" xr3:uid="{E72DF8CE-1F55-460D-9A0D-408D2C3BE4B0}" name="Presupues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67B3-35DC-45BC-A405-F6AC308E357D}">
  <dimension ref="B1:J144"/>
  <sheetViews>
    <sheetView zoomScale="115" zoomScaleNormal="115" workbookViewId="0">
      <selection activeCell="B3" sqref="B3"/>
    </sheetView>
  </sheetViews>
  <sheetFormatPr baseColWidth="10" defaultRowHeight="14.4" x14ac:dyDescent="0.3"/>
  <cols>
    <col min="2" max="2" width="24.88671875" customWidth="1"/>
    <col min="5" max="5" width="32" customWidth="1"/>
    <col min="6" max="6" width="13.77734375" style="6" customWidth="1"/>
    <col min="7" max="7" width="11.5546875" style="11"/>
    <col min="8" max="8" width="18.44140625" customWidth="1"/>
  </cols>
  <sheetData>
    <row r="1" spans="2:10" x14ac:dyDescent="0.3">
      <c r="E1" s="2"/>
      <c r="F1" s="7"/>
      <c r="G1" s="9"/>
    </row>
    <row r="2" spans="2:10" ht="15.6" x14ac:dyDescent="0.3">
      <c r="B2" s="1" t="s">
        <v>0</v>
      </c>
      <c r="E2" s="19" t="s">
        <v>6</v>
      </c>
      <c r="F2" s="19"/>
      <c r="G2" s="8"/>
      <c r="H2" s="20" t="s">
        <v>29</v>
      </c>
      <c r="I2" s="20"/>
    </row>
    <row r="3" spans="2:10" x14ac:dyDescent="0.3">
      <c r="B3" t="s">
        <v>1</v>
      </c>
      <c r="E3" s="15" t="s">
        <v>8</v>
      </c>
      <c r="F3" s="16" t="s">
        <v>7</v>
      </c>
      <c r="G3" s="10"/>
      <c r="H3" s="15" t="s">
        <v>8</v>
      </c>
      <c r="I3" s="16" t="s">
        <v>7</v>
      </c>
    </row>
    <row r="4" spans="2:10" x14ac:dyDescent="0.3">
      <c r="B4" t="s">
        <v>2</v>
      </c>
      <c r="E4" s="13" t="s">
        <v>9</v>
      </c>
      <c r="F4" s="14">
        <v>100000</v>
      </c>
      <c r="G4" s="9"/>
      <c r="H4" s="13" t="s">
        <v>3</v>
      </c>
      <c r="I4" s="14">
        <v>100000</v>
      </c>
    </row>
    <row r="5" spans="2:10" x14ac:dyDescent="0.3">
      <c r="B5" t="s">
        <v>3</v>
      </c>
      <c r="E5" s="17" t="s">
        <v>12</v>
      </c>
      <c r="F5" s="18">
        <v>50000</v>
      </c>
      <c r="G5" s="9"/>
      <c r="H5" s="3" t="s">
        <v>10</v>
      </c>
      <c r="I5" s="7">
        <f>SUM(I4:I4)</f>
        <v>100000</v>
      </c>
    </row>
    <row r="6" spans="2:10" x14ac:dyDescent="0.3">
      <c r="B6" t="s">
        <v>5</v>
      </c>
      <c r="E6" s="3" t="s">
        <v>10</v>
      </c>
      <c r="F6" s="4">
        <f>SUM(F4:F5)</f>
        <v>150000</v>
      </c>
      <c r="G6" s="10"/>
    </row>
    <row r="7" spans="2:10" x14ac:dyDescent="0.3">
      <c r="E7" s="2"/>
      <c r="F7" s="7"/>
      <c r="G7" s="9"/>
    </row>
    <row r="8" spans="2:10" x14ac:dyDescent="0.3">
      <c r="E8" s="2"/>
      <c r="F8" s="7"/>
      <c r="G8" s="9"/>
    </row>
    <row r="9" spans="2:10" ht="15.6" x14ac:dyDescent="0.3">
      <c r="E9" s="19" t="s">
        <v>4</v>
      </c>
      <c r="F9" s="19"/>
      <c r="G9" s="8"/>
    </row>
    <row r="10" spans="2:10" x14ac:dyDescent="0.3">
      <c r="E10" s="3" t="s">
        <v>8</v>
      </c>
      <c r="F10" s="4" t="s">
        <v>7</v>
      </c>
      <c r="G10" s="10"/>
    </row>
    <row r="11" spans="2:10" x14ac:dyDescent="0.3">
      <c r="E11" s="2" t="s">
        <v>11</v>
      </c>
      <c r="F11" s="6">
        <v>150000</v>
      </c>
    </row>
    <row r="12" spans="2:10" x14ac:dyDescent="0.3">
      <c r="E12" s="2" t="s">
        <v>13</v>
      </c>
      <c r="F12" s="6">
        <v>100000</v>
      </c>
    </row>
    <row r="13" spans="2:10" x14ac:dyDescent="0.3">
      <c r="E13" s="2" t="s">
        <v>14</v>
      </c>
      <c r="F13" s="6">
        <v>30000</v>
      </c>
      <c r="J13" t="s">
        <v>30</v>
      </c>
    </row>
    <row r="14" spans="2:10" x14ac:dyDescent="0.3">
      <c r="E14" s="3" t="s">
        <v>10</v>
      </c>
      <c r="F14" s="5">
        <f>SUM(Tabla4[Presupuesto])</f>
        <v>280000</v>
      </c>
      <c r="G14" s="12"/>
      <c r="J14" t="s">
        <v>31</v>
      </c>
    </row>
    <row r="15" spans="2:10" x14ac:dyDescent="0.3">
      <c r="E15" s="2"/>
      <c r="J15" t="s">
        <v>7</v>
      </c>
    </row>
    <row r="16" spans="2:10" x14ac:dyDescent="0.3">
      <c r="E16" s="2"/>
      <c r="J16" t="s">
        <v>32</v>
      </c>
    </row>
    <row r="17" spans="5:10" ht="15.6" x14ac:dyDescent="0.3">
      <c r="E17" s="19" t="s">
        <v>2</v>
      </c>
      <c r="F17" s="19"/>
      <c r="J17" t="s">
        <v>33</v>
      </c>
    </row>
    <row r="18" spans="5:10" x14ac:dyDescent="0.3">
      <c r="E18" s="3" t="s">
        <v>8</v>
      </c>
      <c r="F18" s="4" t="s">
        <v>7</v>
      </c>
      <c r="J18" t="s">
        <v>1</v>
      </c>
    </row>
    <row r="19" spans="5:10" x14ac:dyDescent="0.3">
      <c r="E19" s="2" t="s">
        <v>15</v>
      </c>
      <c r="F19" s="6">
        <v>100000</v>
      </c>
    </row>
    <row r="20" spans="5:10" ht="16.8" customHeight="1" x14ac:dyDescent="0.3">
      <c r="E20" s="2" t="s">
        <v>16</v>
      </c>
      <c r="F20" s="6">
        <v>30000</v>
      </c>
    </row>
    <row r="21" spans="5:10" x14ac:dyDescent="0.3">
      <c r="E21" s="2" t="s">
        <v>17</v>
      </c>
      <c r="F21" s="6">
        <v>50000</v>
      </c>
    </row>
    <row r="22" spans="5:10" x14ac:dyDescent="0.3">
      <c r="E22" s="3" t="s">
        <v>10</v>
      </c>
      <c r="F22" s="5">
        <f>SUM(Tabla47[Presupuesto])</f>
        <v>180000</v>
      </c>
    </row>
    <row r="23" spans="5:10" x14ac:dyDescent="0.3">
      <c r="E23" s="2"/>
    </row>
    <row r="24" spans="5:10" x14ac:dyDescent="0.3">
      <c r="E24" s="2"/>
    </row>
    <row r="25" spans="5:10" ht="15.6" x14ac:dyDescent="0.3">
      <c r="E25" s="19" t="s">
        <v>18</v>
      </c>
      <c r="F25" s="19"/>
    </row>
    <row r="26" spans="5:10" x14ac:dyDescent="0.3">
      <c r="E26" s="3" t="s">
        <v>8</v>
      </c>
      <c r="F26" s="4" t="s">
        <v>7</v>
      </c>
    </row>
    <row r="27" spans="5:10" x14ac:dyDescent="0.3">
      <c r="E27" s="2" t="s">
        <v>19</v>
      </c>
      <c r="F27" s="6">
        <v>100000</v>
      </c>
    </row>
    <row r="28" spans="5:10" x14ac:dyDescent="0.3">
      <c r="E28" s="2" t="s">
        <v>20</v>
      </c>
      <c r="F28" s="6">
        <v>50000</v>
      </c>
    </row>
    <row r="29" spans="5:10" x14ac:dyDescent="0.3">
      <c r="E29" s="3" t="s">
        <v>10</v>
      </c>
      <c r="F29" s="5">
        <f>SUM(Tabla478[Presupuesto])</f>
        <v>150000</v>
      </c>
    </row>
    <row r="30" spans="5:10" x14ac:dyDescent="0.3">
      <c r="E30" s="2"/>
    </row>
    <row r="31" spans="5:10" x14ac:dyDescent="0.3">
      <c r="E31" s="2"/>
    </row>
    <row r="32" spans="5:10" ht="15.6" x14ac:dyDescent="0.3">
      <c r="E32" s="19" t="s">
        <v>21</v>
      </c>
      <c r="F32" s="19"/>
    </row>
    <row r="33" spans="5:6" x14ac:dyDescent="0.3">
      <c r="E33" s="3" t="s">
        <v>8</v>
      </c>
      <c r="F33" s="4" t="s">
        <v>7</v>
      </c>
    </row>
    <row r="34" spans="5:6" x14ac:dyDescent="0.3">
      <c r="E34" s="2" t="s">
        <v>16</v>
      </c>
      <c r="F34" s="6">
        <v>30000</v>
      </c>
    </row>
    <row r="35" spans="5:6" x14ac:dyDescent="0.3">
      <c r="E35" s="2" t="s">
        <v>24</v>
      </c>
      <c r="F35" s="6">
        <v>30000</v>
      </c>
    </row>
    <row r="36" spans="5:6" x14ac:dyDescent="0.3">
      <c r="E36" s="2" t="s">
        <v>25</v>
      </c>
      <c r="F36" s="6">
        <v>50000</v>
      </c>
    </row>
    <row r="37" spans="5:6" x14ac:dyDescent="0.3">
      <c r="E37" s="2" t="s">
        <v>23</v>
      </c>
      <c r="F37" s="6">
        <v>30000</v>
      </c>
    </row>
    <row r="38" spans="5:6" x14ac:dyDescent="0.3">
      <c r="E38" s="2" t="s">
        <v>22</v>
      </c>
      <c r="F38" s="6">
        <v>50000</v>
      </c>
    </row>
    <row r="39" spans="5:6" x14ac:dyDescent="0.3">
      <c r="E39" s="3" t="s">
        <v>10</v>
      </c>
      <c r="F39" s="5">
        <f>SUM(Tabla47810[Presupuesto])</f>
        <v>190000</v>
      </c>
    </row>
    <row r="40" spans="5:6" x14ac:dyDescent="0.3">
      <c r="E40" s="2"/>
    </row>
    <row r="41" spans="5:6" x14ac:dyDescent="0.3">
      <c r="E41" s="2"/>
    </row>
    <row r="42" spans="5:6" ht="15.6" x14ac:dyDescent="0.3">
      <c r="E42" s="19" t="s">
        <v>26</v>
      </c>
      <c r="F42" s="19"/>
    </row>
    <row r="43" spans="5:6" x14ac:dyDescent="0.3">
      <c r="E43" s="3" t="s">
        <v>8</v>
      </c>
      <c r="F43" s="4" t="s">
        <v>7</v>
      </c>
    </row>
    <row r="44" spans="5:6" x14ac:dyDescent="0.3">
      <c r="E44" s="2" t="s">
        <v>27</v>
      </c>
      <c r="F44" s="6">
        <v>100000</v>
      </c>
    </row>
    <row r="45" spans="5:6" x14ac:dyDescent="0.3">
      <c r="E45" s="3" t="s">
        <v>10</v>
      </c>
      <c r="F45" s="5">
        <f>SUM(Tabla4781011[Presupuesto])</f>
        <v>100000</v>
      </c>
    </row>
    <row r="46" spans="5:6" x14ac:dyDescent="0.3">
      <c r="E46" s="2"/>
    </row>
    <row r="47" spans="5:6" x14ac:dyDescent="0.3">
      <c r="E47" s="2"/>
    </row>
    <row r="48" spans="5:6" x14ac:dyDescent="0.3">
      <c r="E48" s="3" t="s">
        <v>28</v>
      </c>
      <c r="F48" s="5">
        <f>F45+F39+F29+F14+F6+I5</f>
        <v>970000</v>
      </c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</sheetData>
  <mergeCells count="7">
    <mergeCell ref="E2:F2"/>
    <mergeCell ref="H2:I2"/>
    <mergeCell ref="E42:F42"/>
    <mergeCell ref="E32:F32"/>
    <mergeCell ref="E25:F25"/>
    <mergeCell ref="E17:F17"/>
    <mergeCell ref="E9:F9"/>
  </mergeCells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1C8E-4BE2-4540-A787-78ED827816FE}">
  <dimension ref="B1:J145"/>
  <sheetViews>
    <sheetView tabSelected="1" topLeftCell="C2" zoomScale="128" zoomScaleNormal="160" workbookViewId="0">
      <selection activeCell="J35" sqref="J35"/>
    </sheetView>
  </sheetViews>
  <sheetFormatPr baseColWidth="10" defaultRowHeight="14.4" x14ac:dyDescent="0.3"/>
  <cols>
    <col min="2" max="2" width="24.88671875" customWidth="1"/>
    <col min="5" max="5" width="33.33203125" customWidth="1"/>
    <col min="6" max="6" width="13.77734375" style="6" customWidth="1"/>
    <col min="7" max="7" width="11.5546875" style="11"/>
    <col min="8" max="8" width="18.44140625" customWidth="1"/>
    <col min="9" max="9" width="48.21875" customWidth="1"/>
  </cols>
  <sheetData>
    <row r="1" spans="2:10" x14ac:dyDescent="0.3">
      <c r="E1" s="2"/>
      <c r="F1" s="7"/>
      <c r="G1" s="9"/>
    </row>
    <row r="2" spans="2:10" ht="15.6" x14ac:dyDescent="0.3">
      <c r="B2" s="1" t="s">
        <v>0</v>
      </c>
      <c r="E2" s="19" t="s">
        <v>6</v>
      </c>
      <c r="F2" s="19"/>
      <c r="G2" s="8"/>
      <c r="H2" s="20" t="s">
        <v>29</v>
      </c>
      <c r="I2" s="20"/>
    </row>
    <row r="3" spans="2:10" x14ac:dyDescent="0.3">
      <c r="B3" t="s">
        <v>1</v>
      </c>
      <c r="E3" s="15" t="s">
        <v>8</v>
      </c>
      <c r="F3" s="16" t="s">
        <v>7</v>
      </c>
      <c r="G3" s="10"/>
      <c r="H3" s="15" t="s">
        <v>8</v>
      </c>
      <c r="I3" s="16" t="s">
        <v>7</v>
      </c>
    </row>
    <row r="4" spans="2:10" x14ac:dyDescent="0.3">
      <c r="B4" t="s">
        <v>2</v>
      </c>
      <c r="E4" s="13" t="s">
        <v>9</v>
      </c>
      <c r="F4" s="14">
        <v>100000</v>
      </c>
      <c r="G4" s="9"/>
      <c r="H4" s="13" t="s">
        <v>3</v>
      </c>
      <c r="I4" s="14">
        <v>100000</v>
      </c>
    </row>
    <row r="5" spans="2:10" ht="30.6" customHeight="1" x14ac:dyDescent="0.3">
      <c r="B5" t="s">
        <v>3</v>
      </c>
      <c r="E5" s="22" t="s">
        <v>34</v>
      </c>
      <c r="F5" s="23">
        <v>50000</v>
      </c>
      <c r="G5" s="21"/>
      <c r="H5" s="3" t="s">
        <v>10</v>
      </c>
      <c r="I5" s="7">
        <f>SUM(I4:I4)</f>
        <v>100000</v>
      </c>
    </row>
    <row r="6" spans="2:10" x14ac:dyDescent="0.3">
      <c r="B6" t="s">
        <v>5</v>
      </c>
      <c r="E6" s="3" t="s">
        <v>10</v>
      </c>
      <c r="F6" s="4">
        <f>SUM(F4:F5)</f>
        <v>150000</v>
      </c>
      <c r="G6" s="10"/>
    </row>
    <row r="7" spans="2:10" x14ac:dyDescent="0.3">
      <c r="E7" s="2"/>
      <c r="F7" s="7"/>
      <c r="G7" s="9"/>
    </row>
    <row r="8" spans="2:10" x14ac:dyDescent="0.3">
      <c r="E8" s="2"/>
      <c r="F8" s="7"/>
      <c r="G8" s="9"/>
    </row>
    <row r="9" spans="2:10" ht="15.6" x14ac:dyDescent="0.3">
      <c r="E9" s="19" t="s">
        <v>4</v>
      </c>
      <c r="F9" s="19"/>
      <c r="G9" s="8"/>
    </row>
    <row r="10" spans="2:10" x14ac:dyDescent="0.3">
      <c r="E10" s="3" t="s">
        <v>8</v>
      </c>
      <c r="F10" s="4" t="s">
        <v>7</v>
      </c>
      <c r="G10" s="10"/>
    </row>
    <row r="11" spans="2:10" x14ac:dyDescent="0.3">
      <c r="E11" s="24" t="s">
        <v>37</v>
      </c>
      <c r="F11" s="7">
        <v>100000</v>
      </c>
      <c r="G11" s="10"/>
    </row>
    <row r="12" spans="2:10" x14ac:dyDescent="0.3">
      <c r="E12" s="2" t="s">
        <v>11</v>
      </c>
      <c r="F12" s="6">
        <v>300000</v>
      </c>
    </row>
    <row r="13" spans="2:10" x14ac:dyDescent="0.3">
      <c r="E13" s="2" t="s">
        <v>13</v>
      </c>
      <c r="F13" s="6">
        <v>100000</v>
      </c>
    </row>
    <row r="14" spans="2:10" x14ac:dyDescent="0.3">
      <c r="E14" s="2" t="s">
        <v>14</v>
      </c>
      <c r="F14" s="6">
        <v>30000</v>
      </c>
      <c r="J14" t="s">
        <v>30</v>
      </c>
    </row>
    <row r="15" spans="2:10" x14ac:dyDescent="0.3">
      <c r="E15" s="3" t="s">
        <v>10</v>
      </c>
      <c r="F15" s="5">
        <f>SUM(Tabla42[Presupuesto])</f>
        <v>530000</v>
      </c>
      <c r="G15" s="12"/>
      <c r="J15" t="s">
        <v>31</v>
      </c>
    </row>
    <row r="16" spans="2:10" x14ac:dyDescent="0.3">
      <c r="E16" s="2"/>
      <c r="J16" t="s">
        <v>7</v>
      </c>
    </row>
    <row r="17" spans="5:10" x14ac:dyDescent="0.3">
      <c r="E17" s="2"/>
      <c r="J17" t="s">
        <v>32</v>
      </c>
    </row>
    <row r="18" spans="5:10" ht="15.6" x14ac:dyDescent="0.3">
      <c r="E18" s="19" t="s">
        <v>2</v>
      </c>
      <c r="F18" s="19"/>
      <c r="J18" t="s">
        <v>33</v>
      </c>
    </row>
    <row r="19" spans="5:10" x14ac:dyDescent="0.3">
      <c r="E19" s="3" t="s">
        <v>8</v>
      </c>
      <c r="F19" s="4" t="s">
        <v>7</v>
      </c>
      <c r="J19" t="s">
        <v>1</v>
      </c>
    </row>
    <row r="20" spans="5:10" x14ac:dyDescent="0.3">
      <c r="E20" s="2" t="s">
        <v>15</v>
      </c>
      <c r="F20" s="6">
        <v>100000</v>
      </c>
    </row>
    <row r="21" spans="5:10" ht="16.8" customHeight="1" x14ac:dyDescent="0.3">
      <c r="E21" s="2" t="s">
        <v>36</v>
      </c>
      <c r="F21" s="6">
        <v>50000</v>
      </c>
    </row>
    <row r="22" spans="5:10" x14ac:dyDescent="0.3">
      <c r="E22" s="2" t="s">
        <v>17</v>
      </c>
      <c r="F22" s="6">
        <v>50000</v>
      </c>
    </row>
    <row r="23" spans="5:10" x14ac:dyDescent="0.3">
      <c r="E23" s="3" t="s">
        <v>10</v>
      </c>
      <c r="F23" s="5">
        <f>SUM(Tabla474[Presupuesto])</f>
        <v>200000</v>
      </c>
    </row>
    <row r="24" spans="5:10" x14ac:dyDescent="0.3">
      <c r="E24" s="2"/>
    </row>
    <row r="25" spans="5:10" x14ac:dyDescent="0.3">
      <c r="E25" s="2"/>
    </row>
    <row r="26" spans="5:10" ht="15.6" x14ac:dyDescent="0.3">
      <c r="E26" s="19" t="s">
        <v>18</v>
      </c>
      <c r="F26" s="19"/>
    </row>
    <row r="27" spans="5:10" x14ac:dyDescent="0.3">
      <c r="E27" s="3" t="s">
        <v>8</v>
      </c>
      <c r="F27" s="4" t="s">
        <v>7</v>
      </c>
    </row>
    <row r="28" spans="5:10" x14ac:dyDescent="0.3">
      <c r="E28" s="2" t="s">
        <v>19</v>
      </c>
      <c r="F28" s="6">
        <v>100000</v>
      </c>
    </row>
    <row r="29" spans="5:10" x14ac:dyDescent="0.3">
      <c r="E29" s="2" t="s">
        <v>20</v>
      </c>
      <c r="F29" s="6">
        <v>50000</v>
      </c>
    </row>
    <row r="30" spans="5:10" x14ac:dyDescent="0.3">
      <c r="E30" s="3" t="s">
        <v>10</v>
      </c>
      <c r="F30" s="5">
        <f>SUM(Tabla4789[Presupuesto])</f>
        <v>150000</v>
      </c>
    </row>
    <row r="31" spans="5:10" x14ac:dyDescent="0.3">
      <c r="E31" s="2"/>
    </row>
    <row r="32" spans="5:10" x14ac:dyDescent="0.3">
      <c r="E32" s="2"/>
    </row>
    <row r="33" spans="5:10" ht="15.6" x14ac:dyDescent="0.3">
      <c r="E33" s="19" t="s">
        <v>40</v>
      </c>
      <c r="F33" s="19"/>
    </row>
    <row r="34" spans="5:10" x14ac:dyDescent="0.3">
      <c r="E34" s="3" t="s">
        <v>8</v>
      </c>
      <c r="F34" s="4" t="s">
        <v>7</v>
      </c>
    </row>
    <row r="35" spans="5:10" x14ac:dyDescent="0.3">
      <c r="E35" s="2" t="s">
        <v>35</v>
      </c>
      <c r="F35" s="6">
        <v>30000</v>
      </c>
    </row>
    <row r="36" spans="5:10" x14ac:dyDescent="0.3">
      <c r="E36" s="2" t="s">
        <v>24</v>
      </c>
      <c r="F36" s="6">
        <v>30000</v>
      </c>
      <c r="I36" t="s">
        <v>43</v>
      </c>
      <c r="J36" t="s">
        <v>44</v>
      </c>
    </row>
    <row r="37" spans="5:10" x14ac:dyDescent="0.3">
      <c r="E37" s="2" t="s">
        <v>25</v>
      </c>
      <c r="F37" s="6">
        <v>50000</v>
      </c>
      <c r="I37" t="s">
        <v>45</v>
      </c>
      <c r="J37" s="27">
        <v>1100000</v>
      </c>
    </row>
    <row r="38" spans="5:10" x14ac:dyDescent="0.3">
      <c r="E38" s="2" t="s">
        <v>23</v>
      </c>
      <c r="F38" s="6">
        <v>30000</v>
      </c>
      <c r="I38" t="s">
        <v>46</v>
      </c>
      <c r="J38" s="27">
        <v>200000</v>
      </c>
    </row>
    <row r="39" spans="5:10" x14ac:dyDescent="0.3">
      <c r="E39" s="2" t="s">
        <v>22</v>
      </c>
      <c r="F39" s="6">
        <v>50000</v>
      </c>
      <c r="I39" t="s">
        <v>47</v>
      </c>
      <c r="J39" s="27">
        <v>0</v>
      </c>
    </row>
    <row r="40" spans="5:10" x14ac:dyDescent="0.3">
      <c r="E40" s="3" t="s">
        <v>10</v>
      </c>
      <c r="F40" s="5">
        <f>SUM(Tabla4781013[Presupuesto])</f>
        <v>190000</v>
      </c>
      <c r="J40" s="27"/>
    </row>
    <row r="41" spans="5:10" x14ac:dyDescent="0.3">
      <c r="E41" s="2"/>
      <c r="I41" s="1" t="s">
        <v>10</v>
      </c>
      <c r="J41" s="28">
        <f>SUM(Tabla16[Precio])</f>
        <v>1300000</v>
      </c>
    </row>
    <row r="42" spans="5:10" x14ac:dyDescent="0.3">
      <c r="E42" s="2"/>
    </row>
    <row r="43" spans="5:10" ht="15.6" x14ac:dyDescent="0.3">
      <c r="E43" s="19" t="s">
        <v>26</v>
      </c>
      <c r="F43" s="19"/>
    </row>
    <row r="44" spans="5:10" x14ac:dyDescent="0.3">
      <c r="E44" s="3" t="s">
        <v>8</v>
      </c>
      <c r="F44" s="4" t="s">
        <v>7</v>
      </c>
    </row>
    <row r="45" spans="5:10" x14ac:dyDescent="0.3">
      <c r="E45" s="2" t="s">
        <v>27</v>
      </c>
      <c r="F45" s="6">
        <v>100000</v>
      </c>
    </row>
    <row r="46" spans="5:10" x14ac:dyDescent="0.3">
      <c r="E46" s="3" t="s">
        <v>10</v>
      </c>
      <c r="F46" s="5">
        <f>SUM(Tabla478101114[Presupuesto])</f>
        <v>100000</v>
      </c>
    </row>
    <row r="47" spans="5:10" x14ac:dyDescent="0.3">
      <c r="E47" s="2"/>
    </row>
    <row r="48" spans="5:10" x14ac:dyDescent="0.3">
      <c r="E48" s="2"/>
    </row>
    <row r="49" spans="5:6" x14ac:dyDescent="0.3">
      <c r="E49" s="3" t="s">
        <v>28</v>
      </c>
      <c r="F49" s="5">
        <f>F46+F40+F30+F15+F6+I5</f>
        <v>1220000</v>
      </c>
    </row>
    <row r="50" spans="5:6" x14ac:dyDescent="0.3">
      <c r="E50" s="2"/>
    </row>
    <row r="51" spans="5:6" x14ac:dyDescent="0.3">
      <c r="E51" s="2"/>
    </row>
    <row r="52" spans="5:6" x14ac:dyDescent="0.3">
      <c r="E52" s="2"/>
    </row>
    <row r="53" spans="5:6" x14ac:dyDescent="0.3">
      <c r="E53" s="2"/>
    </row>
    <row r="54" spans="5:6" x14ac:dyDescent="0.3">
      <c r="E54" s="2"/>
    </row>
    <row r="55" spans="5:6" x14ac:dyDescent="0.3">
      <c r="E55" s="2"/>
    </row>
    <row r="56" spans="5:6" x14ac:dyDescent="0.3">
      <c r="E56" s="2"/>
    </row>
    <row r="57" spans="5:6" x14ac:dyDescent="0.3">
      <c r="E57" s="2"/>
    </row>
    <row r="58" spans="5:6" x14ac:dyDescent="0.3">
      <c r="E58" s="2"/>
    </row>
    <row r="59" spans="5:6" x14ac:dyDescent="0.3">
      <c r="E59" s="2"/>
    </row>
    <row r="60" spans="5:6" x14ac:dyDescent="0.3">
      <c r="E60" s="2"/>
    </row>
    <row r="61" spans="5:6" x14ac:dyDescent="0.3">
      <c r="E61" s="2"/>
    </row>
    <row r="62" spans="5:6" x14ac:dyDescent="0.3">
      <c r="E62" s="2"/>
    </row>
    <row r="63" spans="5:6" x14ac:dyDescent="0.3">
      <c r="E63" s="2"/>
    </row>
    <row r="64" spans="5:6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</sheetData>
  <mergeCells count="7">
    <mergeCell ref="E43:F43"/>
    <mergeCell ref="E2:F2"/>
    <mergeCell ref="H2:I2"/>
    <mergeCell ref="E9:F9"/>
    <mergeCell ref="E18:F18"/>
    <mergeCell ref="E26:F26"/>
    <mergeCell ref="E33:F33"/>
  </mergeCells>
  <pageMargins left="0.7" right="0.7" top="0.75" bottom="0.75" header="0.3" footer="0.3"/>
  <pageSetup paperSize="9" orientation="portrait" horizontalDpi="0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1EA2-DA67-498C-AF7D-0502493D5BF1}">
  <dimension ref="B2:F9"/>
  <sheetViews>
    <sheetView workbookViewId="0">
      <selection activeCell="C14" sqref="C14"/>
    </sheetView>
  </sheetViews>
  <sheetFormatPr baseColWidth="10" defaultRowHeight="14.4" x14ac:dyDescent="0.3"/>
  <cols>
    <col min="2" max="2" width="26" customWidth="1"/>
    <col min="3" max="3" width="12.88671875" customWidth="1"/>
  </cols>
  <sheetData>
    <row r="2" spans="2:6" x14ac:dyDescent="0.3">
      <c r="B2" s="25" t="s">
        <v>39</v>
      </c>
      <c r="C2" s="25"/>
      <c r="D2" s="26"/>
      <c r="E2" s="26"/>
      <c r="F2" s="26"/>
    </row>
    <row r="3" spans="2:6" x14ac:dyDescent="0.3">
      <c r="B3" t="s">
        <v>38</v>
      </c>
      <c r="C3" t="s">
        <v>7</v>
      </c>
    </row>
    <row r="4" spans="2:6" x14ac:dyDescent="0.3">
      <c r="B4" t="s">
        <v>42</v>
      </c>
    </row>
    <row r="5" spans="2:6" x14ac:dyDescent="0.3">
      <c r="B5" t="s">
        <v>4</v>
      </c>
    </row>
    <row r="6" spans="2:6" x14ac:dyDescent="0.3">
      <c r="B6" t="s">
        <v>41</v>
      </c>
    </row>
    <row r="7" spans="2:6" x14ac:dyDescent="0.3">
      <c r="B7" t="s">
        <v>40</v>
      </c>
    </row>
    <row r="9" spans="2:6" x14ac:dyDescent="0.3">
      <c r="B9" s="1" t="s">
        <v>10</v>
      </c>
      <c r="C9">
        <f>SUM(Tabla15[Presupuesto])</f>
        <v>0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Fernández</dc:creator>
  <cp:lastModifiedBy>Fernando Fernández</cp:lastModifiedBy>
  <dcterms:created xsi:type="dcterms:W3CDTF">2023-05-22T01:46:35Z</dcterms:created>
  <dcterms:modified xsi:type="dcterms:W3CDTF">2023-07-06T01:53:38Z</dcterms:modified>
</cp:coreProperties>
</file>