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314E233-8D4F-4B81-8722-17E385891FF7}" xr6:coauthVersionLast="47" xr6:coauthVersionMax="47" xr10:uidLastSave="{00000000-0000-0000-0000-000000000000}"/>
  <bookViews>
    <workbookView xWindow="20370" yWindow="-120" windowWidth="15600" windowHeight="11160" activeTab="1" xr2:uid="{00000000-000D-0000-FFFF-FFFF00000000}"/>
  </bookViews>
  <sheets>
    <sheet name="INGRESOS" sheetId="1" r:id="rId1"/>
    <sheet name="EGRESOS" sheetId="2" r:id="rId2"/>
    <sheet name="CAJA" sheetId="3" r:id="rId3"/>
    <sheet name="TRABAJADO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F6" i="2"/>
  <c r="F3" i="2"/>
  <c r="F4" i="2"/>
  <c r="F5" i="2"/>
  <c r="D8" i="4" l="1"/>
  <c r="G8" i="4" s="1"/>
  <c r="D7" i="4"/>
  <c r="G7" i="4" s="1"/>
  <c r="D6" i="4"/>
  <c r="G6" i="4" s="1"/>
  <c r="D5" i="4" l="1"/>
  <c r="G5" i="4" s="1"/>
  <c r="D4" i="4"/>
  <c r="G4" i="4" s="1"/>
  <c r="I3" i="4" l="1"/>
  <c r="H3" i="4"/>
  <c r="D3" i="4"/>
  <c r="G3" i="4" s="1"/>
  <c r="H3" i="2" l="1"/>
  <c r="D3" i="1"/>
  <c r="A3" i="3"/>
  <c r="B3" i="3"/>
  <c r="C3" i="3" l="1"/>
</calcChain>
</file>

<file path=xl/sharedStrings.xml><?xml version="1.0" encoding="utf-8"?>
<sst xmlns="http://schemas.openxmlformats.org/spreadsheetml/2006/main" count="45" uniqueCount="33">
  <si>
    <t>INGRESOS</t>
  </si>
  <si>
    <t>EGRESOS</t>
  </si>
  <si>
    <t>FECHA</t>
  </si>
  <si>
    <t>DESCRIPCION</t>
  </si>
  <si>
    <t>VALOR</t>
  </si>
  <si>
    <t>PRIMER ADELANTO</t>
  </si>
  <si>
    <t>CAJA</t>
  </si>
  <si>
    <t>ENTRADAS</t>
  </si>
  <si>
    <t>SALIDAS</t>
  </si>
  <si>
    <t>TOTAL</t>
  </si>
  <si>
    <t>FACTURA</t>
  </si>
  <si>
    <t>EDILVERTO</t>
  </si>
  <si>
    <t>ZAPATAS Y COLUMNAS</t>
  </si>
  <si>
    <t>CANTIDAD</t>
  </si>
  <si>
    <t>PAGADO</t>
  </si>
  <si>
    <t>DEBE</t>
  </si>
  <si>
    <t>PRIMER SEGUIMIENTO</t>
  </si>
  <si>
    <t>VIGAS</t>
  </si>
  <si>
    <t>CAMELLONES</t>
  </si>
  <si>
    <t>SEGUNDO SEGUIMIENTO</t>
  </si>
  <si>
    <t>COMPACTACION</t>
  </si>
  <si>
    <t>VIGAS SUPERIOR PRINCIPAL</t>
  </si>
  <si>
    <t>VIGAS BORDE</t>
  </si>
  <si>
    <t>TERCER SEGUIMIENTO</t>
  </si>
  <si>
    <t>VARILLAS, CEMENTO, CIMIENTO</t>
  </si>
  <si>
    <t>ACE4043</t>
  </si>
  <si>
    <t>1 TANQUE 2000L</t>
  </si>
  <si>
    <t>ACE4413</t>
  </si>
  <si>
    <t>SALDO</t>
  </si>
  <si>
    <t>ABONO</t>
  </si>
  <si>
    <t>CM</t>
  </si>
  <si>
    <t>GRAVILLA  Y ARENA</t>
  </si>
  <si>
    <t>DEBO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</si>
</sst>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0" applyNumberFormat="1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1" applyNumberFormat="1" applyFont="1"/>
  </cellXfs>
  <cellStyles count="2">
    <cellStyle name="Moneda" xfId="1" builtinId="4"/>
    <cellStyle name="Normal" xfId="0" builtinId="0"/>
  </cellStyles>
  <dxfs count="14"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\ * #,##0_-;\-&quot;$&quot;\ * #,##0_-;_-&quot;$&quot;\ * &quot;-&quot;??_-;_-@_-"/>
    </dxf>
    <dxf>
      <numFmt numFmtId="165" formatCode="&quot;$&quot;\ #,##0"/>
    </dxf>
    <dxf>
      <numFmt numFmtId="165" formatCode="&quot;$&quot;\ #,##0"/>
    </dxf>
    <dxf>
      <numFmt numFmtId="165" formatCode="&quot;$&quot;\ #,##0"/>
    </dxf>
    <dxf>
      <numFmt numFmtId="165" formatCode="&quot;$&quot;\ #,##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\ * #,##0_-;\-&quot;$&quot;\ * #,##0_-;_-&quot;$&quot;\ * &quot;-&quot;??_-;_-@_-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gresos" displayName="Ingresos" ref="A2:C6" totalsRowShown="0" headerRowDxfId="13">
  <autoFilter ref="A2:C6" xr:uid="{00000000-0009-0000-0100-000001000000}"/>
  <tableColumns count="3">
    <tableColumn id="1" xr3:uid="{00000000-0010-0000-0000-000001000000}" name="FECHA" dataDxfId="12"/>
    <tableColumn id="2" xr3:uid="{00000000-0010-0000-0000-000002000000}" name="DESCRIPCION"/>
    <tableColumn id="3" xr3:uid="{00000000-0010-0000-0000-000003000000}" name="VALOR" dataDxfId="1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gresos" displayName="Egresos" ref="A2:F6" totalsRowShown="0" headerRowDxfId="10">
  <autoFilter ref="A2:F6" xr:uid="{00000000-0009-0000-0100-000002000000}"/>
  <sortState xmlns:xlrd2="http://schemas.microsoft.com/office/spreadsheetml/2017/richdata2" ref="A3:D5">
    <sortCondition descending="1" ref="A2:A5"/>
  </sortState>
  <tableColumns count="6">
    <tableColumn id="1" xr3:uid="{00000000-0010-0000-0100-000001000000}" name="FECHA" dataDxfId="9"/>
    <tableColumn id="2" xr3:uid="{00000000-0010-0000-0100-000002000000}" name="FACTURA" dataDxfId="8"/>
    <tableColumn id="3" xr3:uid="{00000000-0010-0000-0100-000003000000}" name="DESCRIPCION" dataDxfId="7"/>
    <tableColumn id="4" xr3:uid="{00000000-0010-0000-0100-000004000000}" name="VALOR" dataDxfId="2" dataCellStyle="Moneda"/>
    <tableColumn id="5" xr3:uid="{8626FB83-1931-4FA5-B5A2-ACC023428569}" name="ABONO" dataDxfId="0" dataCellStyle="Moneda"/>
    <tableColumn id="6" xr3:uid="{394CAFB3-4D6F-4A38-B3C9-189B46F6CD21}" name="SALDO" dataDxfId="1">
      <calculatedColumnFormula>IF(Egresos[[#This Row],[ABONO]]="",(Egresos[[#This Row],[VALOR]]-Egresos[[#This Row],[VALOR]]),(Egresos[[#This Row],[VALOR]]-Egresos[[#This Row],[ABONO]]))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DILVERTO" displayName="EDILVERTO" ref="A2:G8" totalsRowShown="0">
  <autoFilter ref="A2:G8" xr:uid="{00000000-0009-0000-0100-000003000000}"/>
  <tableColumns count="7">
    <tableColumn id="1" xr3:uid="{00000000-0010-0000-0200-000001000000}" name="DESCRIPCION"/>
    <tableColumn id="2" xr3:uid="{00000000-0010-0000-0200-000002000000}" name="CANTIDAD"/>
    <tableColumn id="3" xr3:uid="{00000000-0010-0000-0200-000003000000}" name="VALOR" dataDxfId="6"/>
    <tableColumn id="4" xr3:uid="{00000000-0010-0000-0200-000004000000}" name="TOTAL" dataDxfId="5">
      <calculatedColumnFormula>B3*C3</calculatedColumnFormula>
    </tableColumn>
    <tableColumn id="7" xr3:uid="{00000000-0010-0000-0200-000007000000}" name="FECHA"/>
    <tableColumn id="5" xr3:uid="{00000000-0010-0000-0200-000005000000}" name="PAGADO" dataDxfId="4"/>
    <tableColumn id="6" xr3:uid="{00000000-0010-0000-0200-000006000000}" name="DEBE" dataDxfId="3">
      <calculatedColumnFormula>D3-F3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0.7109375" bestFit="1" customWidth="1"/>
    <col min="2" max="2" width="17.85546875" bestFit="1" customWidth="1"/>
    <col min="3" max="4" width="13" bestFit="1" customWidth="1"/>
    <col min="6" max="6" width="13" bestFit="1" customWidth="1"/>
  </cols>
  <sheetData>
    <row r="1" spans="1:4" x14ac:dyDescent="0.25">
      <c r="A1" s="15" t="s">
        <v>0</v>
      </c>
      <c r="B1" s="15"/>
      <c r="C1" s="15"/>
    </row>
    <row r="2" spans="1:4" x14ac:dyDescent="0.25">
      <c r="A2" s="2" t="s">
        <v>2</v>
      </c>
      <c r="B2" s="2" t="s">
        <v>3</v>
      </c>
      <c r="C2" s="2" t="s">
        <v>4</v>
      </c>
      <c r="D2" s="2" t="s">
        <v>9</v>
      </c>
    </row>
    <row r="3" spans="1:4" x14ac:dyDescent="0.25">
      <c r="A3" s="3">
        <v>44168</v>
      </c>
      <c r="B3" t="s">
        <v>5</v>
      </c>
      <c r="C3" s="4">
        <v>10000000</v>
      </c>
      <c r="D3" s="6">
        <f>SUM(Ingresos[VALOR])</f>
        <v>46000000</v>
      </c>
    </row>
    <row r="4" spans="1:4" x14ac:dyDescent="0.25">
      <c r="A4" s="3">
        <v>44180</v>
      </c>
      <c r="B4" t="s">
        <v>16</v>
      </c>
      <c r="C4" s="4">
        <v>10000000</v>
      </c>
    </row>
    <row r="5" spans="1:4" x14ac:dyDescent="0.25">
      <c r="A5" s="3">
        <v>44188</v>
      </c>
      <c r="B5" t="s">
        <v>19</v>
      </c>
      <c r="C5" s="4">
        <v>10000000</v>
      </c>
    </row>
    <row r="6" spans="1:4" x14ac:dyDescent="0.25">
      <c r="A6" s="3">
        <v>44328</v>
      </c>
      <c r="B6" t="s">
        <v>23</v>
      </c>
      <c r="C6" s="4">
        <v>16000000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topLeftCell="B1" workbookViewId="0">
      <selection activeCell="E9" sqref="E9"/>
    </sheetView>
  </sheetViews>
  <sheetFormatPr baseColWidth="10" defaultRowHeight="15" x14ac:dyDescent="0.25"/>
  <cols>
    <col min="2" max="2" width="15" bestFit="1" customWidth="1"/>
    <col min="3" max="3" width="40.42578125" bestFit="1" customWidth="1"/>
    <col min="4" max="4" width="13" bestFit="1" customWidth="1"/>
    <col min="5" max="5" width="12.28515625" bestFit="1" customWidth="1"/>
    <col min="6" max="6" width="12" bestFit="1" customWidth="1"/>
    <col min="8" max="8" width="13" bestFit="1" customWidth="1"/>
    <col min="9" max="9" width="12" bestFit="1" customWidth="1"/>
  </cols>
  <sheetData>
    <row r="1" spans="1:9" x14ac:dyDescent="0.25">
      <c r="A1" s="15" t="s">
        <v>1</v>
      </c>
      <c r="B1" s="15"/>
      <c r="C1" s="15"/>
      <c r="D1" s="15"/>
    </row>
    <row r="2" spans="1:9" x14ac:dyDescent="0.25">
      <c r="A2" s="2" t="s">
        <v>2</v>
      </c>
      <c r="B2" s="2" t="s">
        <v>10</v>
      </c>
      <c r="C2" s="2" t="s">
        <v>3</v>
      </c>
      <c r="D2" s="2" t="s">
        <v>4</v>
      </c>
      <c r="E2" s="13" t="s">
        <v>29</v>
      </c>
      <c r="F2" s="16" t="s">
        <v>28</v>
      </c>
      <c r="H2" s="2" t="s">
        <v>9</v>
      </c>
      <c r="I2" t="s">
        <v>32</v>
      </c>
    </row>
    <row r="3" spans="1:9" x14ac:dyDescent="0.25">
      <c r="A3" s="3">
        <v>44595</v>
      </c>
      <c r="B3" s="7">
        <v>41015</v>
      </c>
      <c r="C3" s="1" t="s">
        <v>24</v>
      </c>
      <c r="D3" s="4">
        <v>7352000</v>
      </c>
      <c r="E3" s="4">
        <v>5000000</v>
      </c>
      <c r="F3" s="5">
        <f>IF(Egresos[[#This Row],[ABONO]]="",(Egresos[[#This Row],[VALOR]]-Egresos[[#This Row],[VALOR]]),(Egresos[[#This Row],[VALOR]]-Egresos[[#This Row],[ABONO]]))</f>
        <v>2352000</v>
      </c>
      <c r="H3" s="6">
        <f>SUM(Egresos[VALOR])</f>
        <v>9498941</v>
      </c>
      <c r="I3" s="5">
        <f>SUM(Egresos[SALDO])</f>
        <v>3202000</v>
      </c>
    </row>
    <row r="4" spans="1:9" ht="14.25" customHeight="1" x14ac:dyDescent="0.25">
      <c r="A4" s="14">
        <v>44597</v>
      </c>
      <c r="B4" s="7" t="s">
        <v>25</v>
      </c>
      <c r="C4" s="1" t="s">
        <v>26</v>
      </c>
      <c r="D4" s="4">
        <v>648470</v>
      </c>
      <c r="E4" s="4"/>
      <c r="F4" s="5">
        <f>IF(Egresos[[#This Row],[ABONO]]="",(Egresos[[#This Row],[VALOR]]-Egresos[[#This Row],[VALOR]]),(Egresos[[#This Row],[VALOR]]-Egresos[[#This Row],[ABONO]]))</f>
        <v>0</v>
      </c>
    </row>
    <row r="5" spans="1:9" x14ac:dyDescent="0.25">
      <c r="A5" s="3">
        <v>44600</v>
      </c>
      <c r="B5" s="7" t="s">
        <v>27</v>
      </c>
      <c r="C5" s="1" t="s">
        <v>26</v>
      </c>
      <c r="D5" s="4">
        <v>648471</v>
      </c>
      <c r="E5" s="4"/>
      <c r="F5" s="5">
        <f>IF(Egresos[[#This Row],[ABONO]]="",(Egresos[[#This Row],[VALOR]]-Egresos[[#This Row],[VALOR]]),(Egresos[[#This Row],[VALOR]]-Egresos[[#This Row],[ABONO]]))</f>
        <v>0</v>
      </c>
    </row>
    <row r="6" spans="1:9" x14ac:dyDescent="0.25">
      <c r="A6" s="3">
        <v>44602</v>
      </c>
      <c r="B6" s="7" t="s">
        <v>30</v>
      </c>
      <c r="C6" s="1" t="s">
        <v>31</v>
      </c>
      <c r="D6" s="17">
        <v>850000</v>
      </c>
      <c r="E6" s="4">
        <v>0</v>
      </c>
      <c r="F6" s="5">
        <f>IF(Egresos[[#This Row],[ABONO]]="",(Egresos[[#This Row],[VALOR]]-Egresos[[#This Row],[VALOR]]),(Egresos[[#This Row],[VALOR]]-Egresos[[#This Row],[ABONO]]))</f>
        <v>850000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B3" sqref="B3"/>
    </sheetView>
  </sheetViews>
  <sheetFormatPr baseColWidth="10" defaultRowHeight="15" x14ac:dyDescent="0.25"/>
  <cols>
    <col min="1" max="1" width="15.5703125" bestFit="1" customWidth="1"/>
    <col min="2" max="3" width="14.5703125" bestFit="1" customWidth="1"/>
    <col min="5" max="9" width="12" bestFit="1" customWidth="1"/>
    <col min="10" max="10" width="13.42578125" bestFit="1" customWidth="1"/>
    <col min="11" max="11" width="19.140625" bestFit="1" customWidth="1"/>
  </cols>
  <sheetData>
    <row r="1" spans="1:11" x14ac:dyDescent="0.25">
      <c r="A1" s="15" t="s">
        <v>6</v>
      </c>
      <c r="B1" s="15"/>
      <c r="C1" s="15"/>
    </row>
    <row r="2" spans="1:11" x14ac:dyDescent="0.25">
      <c r="A2" s="2" t="s">
        <v>7</v>
      </c>
      <c r="B2" s="2" t="s">
        <v>8</v>
      </c>
      <c r="C2" s="2" t="s">
        <v>9</v>
      </c>
      <c r="F2" s="12"/>
      <c r="G2" s="12"/>
      <c r="H2" s="12"/>
      <c r="I2" s="12"/>
      <c r="J2" s="12"/>
      <c r="K2" s="12"/>
    </row>
    <row r="3" spans="1:11" x14ac:dyDescent="0.25">
      <c r="A3" s="4">
        <f>SUM(Ingresos[VALOR])</f>
        <v>46000000</v>
      </c>
      <c r="B3" s="4">
        <f>SUM(Egresos[VALOR])</f>
        <v>9498941</v>
      </c>
      <c r="C3" s="4">
        <f>A3-B3</f>
        <v>36501059</v>
      </c>
      <c r="F3" s="5"/>
      <c r="G3" s="5"/>
      <c r="H3" s="5"/>
      <c r="I3" s="5"/>
      <c r="J3" s="5"/>
      <c r="K3" s="5"/>
    </row>
    <row r="4" spans="1:11" x14ac:dyDescent="0.25">
      <c r="B4" s="4"/>
      <c r="C4" s="5"/>
    </row>
    <row r="5" spans="1:11" x14ac:dyDescent="0.25">
      <c r="B5" s="4"/>
      <c r="C5" s="5"/>
    </row>
    <row r="6" spans="1:11" x14ac:dyDescent="0.25">
      <c r="B6" s="4"/>
      <c r="C6" s="5"/>
    </row>
    <row r="7" spans="1:11" x14ac:dyDescent="0.25">
      <c r="B7" s="4"/>
      <c r="C7" s="5"/>
      <c r="E7" s="5"/>
    </row>
    <row r="8" spans="1:11" x14ac:dyDescent="0.25">
      <c r="B8" s="4"/>
      <c r="C8" s="5"/>
      <c r="E8" s="5"/>
    </row>
    <row r="9" spans="1:11" x14ac:dyDescent="0.25">
      <c r="B9" s="4"/>
      <c r="C9" s="5"/>
    </row>
    <row r="10" spans="1:11" x14ac:dyDescent="0.25">
      <c r="B10" s="4"/>
      <c r="C10" s="5"/>
    </row>
    <row r="11" spans="1:11" x14ac:dyDescent="0.25">
      <c r="B11" s="4"/>
      <c r="C11" s="5"/>
    </row>
    <row r="12" spans="1:11" x14ac:dyDescent="0.25">
      <c r="B12" s="4"/>
      <c r="C12" s="5"/>
    </row>
    <row r="13" spans="1:11" x14ac:dyDescent="0.25">
      <c r="B13" s="4"/>
      <c r="C13" s="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D8" sqref="D8"/>
    </sheetView>
  </sheetViews>
  <sheetFormatPr baseColWidth="10" defaultRowHeight="15" x14ac:dyDescent="0.25"/>
  <cols>
    <col min="1" max="1" width="21.28515625" bestFit="1" customWidth="1"/>
    <col min="2" max="2" width="12.42578125" customWidth="1"/>
    <col min="3" max="3" width="11.5703125" bestFit="1" customWidth="1"/>
    <col min="4" max="4" width="13.140625" bestFit="1" customWidth="1"/>
    <col min="7" max="7" width="13.140625" bestFit="1" customWidth="1"/>
    <col min="8" max="8" width="10.5703125" bestFit="1" customWidth="1"/>
    <col min="9" max="9" width="12" bestFit="1" customWidth="1"/>
  </cols>
  <sheetData>
    <row r="1" spans="1:9" x14ac:dyDescent="0.25">
      <c r="A1" t="s">
        <v>11</v>
      </c>
    </row>
    <row r="2" spans="1:9" x14ac:dyDescent="0.25">
      <c r="A2" t="s">
        <v>3</v>
      </c>
      <c r="B2" t="s">
        <v>13</v>
      </c>
      <c r="C2" t="s">
        <v>4</v>
      </c>
      <c r="D2" t="s">
        <v>9</v>
      </c>
      <c r="E2" t="s">
        <v>2</v>
      </c>
      <c r="F2" t="s">
        <v>14</v>
      </c>
      <c r="G2" t="s">
        <v>15</v>
      </c>
      <c r="H2" s="9" t="s">
        <v>9</v>
      </c>
      <c r="I2" s="9" t="s">
        <v>15</v>
      </c>
    </row>
    <row r="3" spans="1:9" x14ac:dyDescent="0.25">
      <c r="A3" t="s">
        <v>12</v>
      </c>
      <c r="B3">
        <v>12</v>
      </c>
      <c r="C3" s="8">
        <v>200000</v>
      </c>
      <c r="D3" s="8">
        <f t="shared" ref="D3:D8" si="0">B3*C3</f>
        <v>2400000</v>
      </c>
      <c r="E3" s="3">
        <v>44177</v>
      </c>
      <c r="F3" s="8">
        <v>2400000</v>
      </c>
      <c r="G3" s="8">
        <f t="shared" ref="G3:G8" si="1">D3-F3</f>
        <v>0</v>
      </c>
      <c r="H3" s="10">
        <f>SUM(EDILVERTO[TOTAL])</f>
        <v>7501999.9000000004</v>
      </c>
      <c r="I3" s="11">
        <f>SUM(EDILVERTO[DEBE])</f>
        <v>801999.89999999991</v>
      </c>
    </row>
    <row r="4" spans="1:9" x14ac:dyDescent="0.25">
      <c r="A4" t="s">
        <v>17</v>
      </c>
      <c r="B4">
        <v>75</v>
      </c>
      <c r="C4" s="8">
        <v>20000</v>
      </c>
      <c r="D4" s="8">
        <f t="shared" si="0"/>
        <v>1500000</v>
      </c>
      <c r="E4" s="3">
        <v>44184</v>
      </c>
      <c r="F4" s="8">
        <v>1500000</v>
      </c>
      <c r="G4" s="8">
        <f t="shared" si="1"/>
        <v>0</v>
      </c>
    </row>
    <row r="5" spans="1:9" x14ac:dyDescent="0.25">
      <c r="A5" t="s">
        <v>18</v>
      </c>
      <c r="B5">
        <v>75</v>
      </c>
      <c r="C5" s="8">
        <v>3000</v>
      </c>
      <c r="D5" s="8">
        <f t="shared" si="0"/>
        <v>225000</v>
      </c>
      <c r="E5" s="3">
        <v>44184</v>
      </c>
      <c r="F5" s="8">
        <v>225000</v>
      </c>
      <c r="G5" s="8">
        <f t="shared" si="1"/>
        <v>0</v>
      </c>
    </row>
    <row r="6" spans="1:9" x14ac:dyDescent="0.25">
      <c r="A6" t="s">
        <v>20</v>
      </c>
      <c r="B6">
        <v>39.285699999999999</v>
      </c>
      <c r="C6" s="8">
        <v>7000</v>
      </c>
      <c r="D6" s="8">
        <f t="shared" si="0"/>
        <v>274999.89999999997</v>
      </c>
      <c r="E6" s="3">
        <v>44190</v>
      </c>
      <c r="F6" s="8">
        <v>275000</v>
      </c>
      <c r="G6" s="8">
        <f t="shared" si="1"/>
        <v>-0.1000000000349246</v>
      </c>
    </row>
    <row r="7" spans="1:9" x14ac:dyDescent="0.25">
      <c r="A7" t="s">
        <v>21</v>
      </c>
      <c r="B7">
        <v>107.6</v>
      </c>
      <c r="C7" s="8">
        <v>25000</v>
      </c>
      <c r="D7" s="8">
        <f t="shared" si="0"/>
        <v>2690000</v>
      </c>
      <c r="E7" s="3">
        <v>44195</v>
      </c>
      <c r="F7" s="8">
        <v>2300000</v>
      </c>
      <c r="G7" s="8">
        <f t="shared" si="1"/>
        <v>390000</v>
      </c>
    </row>
    <row r="8" spans="1:9" x14ac:dyDescent="0.25">
      <c r="A8" t="s">
        <v>22</v>
      </c>
      <c r="B8">
        <v>20.6</v>
      </c>
      <c r="C8" s="8">
        <v>20000</v>
      </c>
      <c r="D8" s="8">
        <f t="shared" si="0"/>
        <v>412000</v>
      </c>
      <c r="F8" s="8"/>
      <c r="G8" s="8">
        <f t="shared" si="1"/>
        <v>412000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EGRESOS</vt:lpstr>
      <vt:lpstr>CAJA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2022-02-09T23:11:45Z</dcterms:modified>
</cp:coreProperties>
</file>