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MODELOS MATEMATICOS\"/>
    </mc:Choice>
  </mc:AlternateContent>
  <xr:revisionPtr revIDLastSave="0" documentId="13_ncr:1_{B5A3BAB9-9D66-4019-AC78-4F13CDC28C3B}" xr6:coauthVersionLast="47" xr6:coauthVersionMax="47" xr10:uidLastSave="{00000000-0000-0000-0000-000000000000}"/>
  <bookViews>
    <workbookView xWindow="-120" yWindow="-120" windowWidth="20730" windowHeight="11760" xr2:uid="{32257F30-DE0F-4C57-BB0C-431ED1D33426}"/>
  </bookViews>
  <sheets>
    <sheet name="ModeloRegresionMultivariante" sheetId="1" r:id="rId1"/>
    <sheet name="Arima" sheetId="2" r:id="rId2"/>
  </sheets>
  <definedNames>
    <definedName name="x" localSheetId="0">ModeloRegresionMultivariante!$E$4:$E$9</definedName>
    <definedName name="y" localSheetId="0">ModeloRegresionMultivariante!$F$4:$F$9</definedName>
    <definedName name="z" localSheetId="0">ModeloRegresionMultivariante!$G$4:$G$9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I4" i="1"/>
  <c r="L23" i="1"/>
  <c r="J26" i="1"/>
  <c r="J25" i="1"/>
  <c r="J24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F9" i="2"/>
  <c r="F10" i="2"/>
  <c r="F11" i="2"/>
  <c r="F5" i="2"/>
  <c r="E6" i="2"/>
  <c r="E7" i="2"/>
  <c r="F8" i="2" s="1"/>
  <c r="G8" i="2" s="1"/>
  <c r="E8" i="2"/>
  <c r="E9" i="2"/>
  <c r="E10" i="2"/>
  <c r="E11" i="2"/>
  <c r="E12" i="2"/>
  <c r="F13" i="2" s="1"/>
  <c r="E13" i="2"/>
  <c r="G13" i="2" s="1"/>
  <c r="E5" i="2"/>
  <c r="G11" i="2" l="1"/>
  <c r="G5" i="2"/>
  <c r="G10" i="2"/>
  <c r="G9" i="2"/>
  <c r="F12" i="2"/>
  <c r="F7" i="2"/>
  <c r="G7" i="2" s="1"/>
  <c r="F6" i="2"/>
  <c r="G6" i="2" s="1"/>
  <c r="G12" i="2"/>
  <c r="S38" i="1"/>
  <c r="U38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K58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39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I5" i="1"/>
  <c r="I6" i="1"/>
  <c r="I7" i="1"/>
  <c r="I8" i="1"/>
  <c r="H5" i="1"/>
  <c r="H6" i="1"/>
  <c r="H7" i="1"/>
  <c r="H8" i="1"/>
  <c r="H9" i="1"/>
  <c r="T38" i="1"/>
  <c r="O40" i="1"/>
  <c r="O41" i="1"/>
  <c r="O42" i="1"/>
  <c r="O43" i="1"/>
  <c r="O44" i="1"/>
  <c r="O39" i="1"/>
  <c r="N40" i="1"/>
  <c r="N41" i="1"/>
  <c r="N42" i="1"/>
  <c r="N43" i="1"/>
  <c r="N44" i="1"/>
  <c r="N39" i="1"/>
  <c r="M40" i="1"/>
  <c r="M41" i="1"/>
  <c r="M42" i="1"/>
  <c r="M43" i="1"/>
  <c r="M44" i="1"/>
  <c r="M39" i="1"/>
  <c r="L40" i="1"/>
  <c r="L41" i="1"/>
  <c r="L42" i="1"/>
  <c r="L43" i="1"/>
  <c r="L44" i="1"/>
  <c r="L39" i="1"/>
  <c r="K40" i="1"/>
  <c r="K41" i="1"/>
  <c r="K42" i="1"/>
  <c r="K43" i="1"/>
  <c r="K44" i="1"/>
  <c r="K39" i="1"/>
  <c r="J40" i="1"/>
  <c r="J41" i="1"/>
  <c r="J42" i="1"/>
  <c r="J43" i="1"/>
  <c r="J44" i="1"/>
  <c r="J39" i="1"/>
  <c r="I40" i="1"/>
  <c r="I41" i="1"/>
  <c r="I42" i="1"/>
  <c r="I43" i="1"/>
  <c r="I44" i="1"/>
  <c r="I39" i="1"/>
  <c r="H40" i="1"/>
  <c r="H41" i="1"/>
  <c r="H42" i="1"/>
  <c r="H43" i="1"/>
  <c r="H44" i="1"/>
  <c r="G40" i="1"/>
  <c r="G41" i="1"/>
  <c r="G42" i="1"/>
  <c r="G43" i="1"/>
  <c r="G44" i="1"/>
  <c r="G39" i="1"/>
  <c r="R38" i="1"/>
  <c r="T39" i="1"/>
  <c r="L5" i="1"/>
  <c r="L6" i="1"/>
  <c r="L7" i="1"/>
  <c r="L8" i="1"/>
  <c r="L9" i="1"/>
  <c r="L4" i="1"/>
  <c r="K5" i="1"/>
  <c r="K6" i="1"/>
  <c r="K7" i="1"/>
  <c r="K8" i="1"/>
  <c r="K9" i="1"/>
  <c r="K4" i="1"/>
  <c r="J5" i="1"/>
  <c r="J6" i="1"/>
  <c r="J7" i="1"/>
  <c r="J8" i="1"/>
  <c r="J9" i="1"/>
  <c r="J4" i="1"/>
  <c r="I9" i="1"/>
  <c r="O5" i="1"/>
  <c r="H15" i="1" s="1"/>
  <c r="O4" i="1"/>
  <c r="H14" i="1" s="1"/>
  <c r="O3" i="1"/>
  <c r="I13" i="1" s="1"/>
  <c r="O6" i="1"/>
  <c r="H13" i="1" s="1"/>
  <c r="N24" i="1" l="1"/>
  <c r="U40" i="1" s="1"/>
  <c r="N25" i="1"/>
  <c r="R40" i="1" s="1"/>
  <c r="L26" i="1"/>
  <c r="R39" i="1" s="1"/>
  <c r="Q24" i="1"/>
  <c r="S41" i="1" s="1"/>
  <c r="N26" i="1"/>
  <c r="S40" i="1" s="1"/>
  <c r="N23" i="1"/>
  <c r="S39" i="1" s="1"/>
  <c r="Q23" i="1"/>
  <c r="U41" i="1" s="1"/>
  <c r="L25" i="1"/>
  <c r="Q39" i="1" s="1"/>
  <c r="L24" i="1"/>
  <c r="U39" i="1" s="1"/>
  <c r="Q38" i="1"/>
  <c r="T40" i="1"/>
  <c r="T41" i="1"/>
  <c r="S3" i="1"/>
  <c r="G15" i="1" s="1"/>
  <c r="Q5" i="1"/>
  <c r="G14" i="1" s="1"/>
  <c r="Q3" i="1"/>
  <c r="I14" i="1" s="1"/>
  <c r="Q4" i="1"/>
  <c r="F14" i="1" s="1"/>
  <c r="Q6" i="1"/>
  <c r="I15" i="1" s="1"/>
  <c r="F13" i="1"/>
  <c r="G13" i="1"/>
  <c r="Q40" i="1" l="1"/>
  <c r="R41" i="1"/>
  <c r="Q41" i="1"/>
  <c r="F15" i="1"/>
  <c r="K13" i="1" s="1" a="1"/>
  <c r="K13" i="1" s="1"/>
  <c r="X38" i="1" l="1" a="1"/>
  <c r="Z38" i="1" s="1"/>
  <c r="M15" i="1"/>
  <c r="L15" i="1"/>
  <c r="K15" i="1"/>
  <c r="M14" i="1"/>
  <c r="K14" i="1"/>
  <c r="L14" i="1"/>
  <c r="M13" i="1"/>
  <c r="L13" i="1"/>
  <c r="Y38" i="1" l="1"/>
  <c r="AA41" i="1"/>
  <c r="Y41" i="1"/>
  <c r="Y39" i="1"/>
  <c r="Z39" i="1"/>
  <c r="AA39" i="1"/>
  <c r="X40" i="1"/>
  <c r="X39" i="1"/>
  <c r="X38" i="1"/>
  <c r="Y40" i="1"/>
  <c r="Z41" i="1"/>
  <c r="Z40" i="1"/>
  <c r="X41" i="1"/>
  <c r="AA40" i="1"/>
  <c r="AA38" i="1"/>
  <c r="Q13" i="1" a="1"/>
  <c r="Q14" i="1" s="1"/>
  <c r="AD38" i="1" l="1" a="1"/>
  <c r="AD38" i="1" s="1"/>
  <c r="L30" i="1" s="1"/>
  <c r="Q13" i="1"/>
  <c r="Q15" i="1"/>
  <c r="H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<sst xmlns="http://schemas.openxmlformats.org/spreadsheetml/2006/main" count="153" uniqueCount="100">
  <si>
    <t>Modelo De Regresión Lineal
 Multivariante</t>
  </si>
  <si>
    <t>x</t>
  </si>
  <si>
    <t>y</t>
  </si>
  <si>
    <t>z</t>
  </si>
  <si>
    <t>Formula</t>
  </si>
  <si>
    <t>Sistema de ecuaciones</t>
  </si>
  <si>
    <t>Se requiere</t>
  </si>
  <si>
    <t>Σy=</t>
  </si>
  <si>
    <t>Σx=</t>
  </si>
  <si>
    <t>Σz=</t>
  </si>
  <si>
    <t>Σxy=</t>
  </si>
  <si>
    <t>n=</t>
  </si>
  <si>
    <t>Σx^2=</t>
  </si>
  <si>
    <t>Σxz=</t>
  </si>
  <si>
    <t>Σyz=</t>
  </si>
  <si>
    <t>Σz^2=</t>
  </si>
  <si>
    <t>xy</t>
  </si>
  <si>
    <t>x^2</t>
  </si>
  <si>
    <t>xz</t>
  </si>
  <si>
    <t>yz</t>
  </si>
  <si>
    <t>z^2</t>
  </si>
  <si>
    <t>a</t>
  </si>
  <si>
    <t>b</t>
  </si>
  <si>
    <t>c</t>
  </si>
  <si>
    <t>Conjunto de Datos y Cálculos</t>
  </si>
  <si>
    <t>Inversa de la matriz</t>
  </si>
  <si>
    <t>Resultado</t>
  </si>
  <si>
    <t>Aplicando el Modelo</t>
  </si>
  <si>
    <t>Dato Random</t>
  </si>
  <si>
    <t>y=</t>
  </si>
  <si>
    <t>Sumatorias</t>
  </si>
  <si>
    <t>Σw=</t>
  </si>
  <si>
    <t>Σwy=</t>
  </si>
  <si>
    <t>Σw^2=</t>
  </si>
  <si>
    <t>Σwx=</t>
  </si>
  <si>
    <t>Σwz=</t>
  </si>
  <si>
    <t>w</t>
  </si>
  <si>
    <t>wy</t>
  </si>
  <si>
    <t>w^2</t>
  </si>
  <si>
    <t>wx</t>
  </si>
  <si>
    <t>wz</t>
  </si>
  <si>
    <t>Cálculos con 3 variables independientes y 1 variable dependiente</t>
  </si>
  <si>
    <t>d</t>
  </si>
  <si>
    <t>sumatorias</t>
  </si>
  <si>
    <t>Inversa Matriz</t>
  </si>
  <si>
    <t>Datos de Prueba</t>
  </si>
  <si>
    <t>Aplicando el modelo</t>
  </si>
  <si>
    <t>Ph</t>
  </si>
  <si>
    <t>Oxigeno</t>
  </si>
  <si>
    <t>Temperatura</t>
  </si>
  <si>
    <t>Datos Históricos</t>
  </si>
  <si>
    <t>Semana</t>
  </si>
  <si>
    <t>Crecimiento Pez (g)</t>
  </si>
  <si>
    <t>Diferencia Yt′</t>
  </si>
  <si>
    <t>Diferencia Yt′-1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</si>
  <si>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</si>
  <si>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</si>
  <si>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</si>
  <si>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</si>
  <si>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</si>
  <si>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</si>
  <si>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</si>
  <si>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</si>
  <si>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</si>
  <si>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</si>
  <si>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</si>
  <si>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</si>
  <si>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</si>
  <si>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</si>
  <si>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</si>
  <si>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</si>
  <si>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</si>
  <si>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</si>
  <si>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</si>
  <si>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</si>
  <si>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</si>
  <si>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</si>
  <si>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</si>
  <si>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</si>
  <si>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</si>
  <si>
    <t>Errores et</t>
  </si>
  <si>
    <t>Autocorrelación</t>
  </si>
  <si>
    <t>q</t>
  </si>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</sst>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color rgb="FFFF0000"/>
      <name val="Times New Roman"/>
      <family val="1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5" xfId="0" applyBorder="1"/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Continuous"/>
    </xf>
    <xf numFmtId="0" fontId="3" fillId="0" borderId="5" xfId="0" applyFont="1" applyBorder="1"/>
    <xf numFmtId="0" fontId="6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5</xdr:row>
      <xdr:rowOff>9525</xdr:rowOff>
    </xdr:from>
    <xdr:ext cx="698332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64763FB-6575-50D8-2A12-F25ED031FAC1}"/>
                </a:ext>
              </a:extLst>
            </xdr:cNvPr>
            <xdr:cNvSpPr txBox="1"/>
          </xdr:nvSpPr>
          <xdr:spPr>
            <a:xfrm>
              <a:off x="781050" y="1009650"/>
              <a:ext cx="698332" cy="173766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y</m:t>
                    </m:r>
                    <m:r>
                      <m:rPr>
                        <m:nor/>
                      </m:rPr>
                      <a:rPr lang="es-CO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r>
                      <m:rPr>
                        <m:nor/>
                      </m:rPr>
                      <a:rPr lang="es-CO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ax</m:t>
                    </m:r>
                    <m:r>
                      <m:rPr>
                        <m:nor/>
                      </m:rPr>
                      <a:rPr lang="es-CO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s-CO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bz</m:t>
                    </m:r>
                    <m:r>
                      <m:rPr>
                        <m:nor/>
                      </m:rPr>
                      <a:rPr lang="es-CO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s-CO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s-CO"/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64763FB-6575-50D8-2A12-F25ED031FAC1}"/>
                </a:ext>
              </a:extLst>
            </xdr:cNvPr>
            <xdr:cNvSpPr txBox="1"/>
          </xdr:nvSpPr>
          <xdr:spPr>
            <a:xfrm>
              <a:off x="781050" y="1009650"/>
              <a:ext cx="698332" cy="173766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"y = ax+bz+c</a:t>
              </a:r>
              <a:r>
                <a:rPr lang="es-CO" i="0">
                  <a:latin typeface="Cambria Math" panose="02040503050406030204" pitchFamily="18" charset="0"/>
                </a:rPr>
                <a:t> </a:t>
              </a:r>
              <a:r>
                <a:rPr lang="es-CO" i="0"/>
                <a:t>"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6</xdr:row>
      <xdr:rowOff>19050</xdr:rowOff>
    </xdr:from>
    <xdr:ext cx="70987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10F3AEC-7638-2CAD-40F1-3DFB7FEEF9F7}"/>
                </a:ext>
              </a:extLst>
            </xdr:cNvPr>
            <xdr:cNvSpPr txBox="1"/>
          </xdr:nvSpPr>
          <xdr:spPr>
            <a:xfrm>
              <a:off x="781050" y="1219200"/>
              <a:ext cx="70987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y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bz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s-CO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CO">
                <a:effectLst/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10F3AEC-7638-2CAD-40F1-3DFB7FEEF9F7}"/>
                </a:ext>
              </a:extLst>
            </xdr:cNvPr>
            <xdr:cNvSpPr txBox="1"/>
          </xdr:nvSpPr>
          <xdr:spPr>
            <a:xfrm>
              <a:off x="781050" y="1219200"/>
              <a:ext cx="70987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"x = a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y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+bz+c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s-CO">
                <a:effectLst/>
              </a:endParaRPr>
            </a:p>
          </xdr:txBody>
        </xdr:sp>
      </mc:Fallback>
    </mc:AlternateContent>
    <xdr:clientData/>
  </xdr:oneCellAnchor>
  <xdr:oneCellAnchor>
    <xdr:from>
      <xdr:col>1</xdr:col>
      <xdr:colOff>47625</xdr:colOff>
      <xdr:row>7</xdr:row>
      <xdr:rowOff>28575</xdr:rowOff>
    </xdr:from>
    <xdr:ext cx="707951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74FD4AA-5AAB-0876-378F-46052CD3CC66}"/>
                </a:ext>
              </a:extLst>
            </xdr:cNvPr>
            <xdr:cNvSpPr txBox="1"/>
          </xdr:nvSpPr>
          <xdr:spPr>
            <a:xfrm>
              <a:off x="809625" y="1428750"/>
              <a:ext cx="70795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z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= 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ax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b</m:t>
                    </m:r>
                    <m:r>
                      <m:rPr>
                        <m:nor/>
                      </m:rPr>
                      <a:rPr lang="es-MX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y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m:rPr>
                        <m:nor/>
                      </m:rPr>
                      <a:rPr lang="es-CO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</m:t>
                    </m:r>
                    <m:r>
                      <m:rPr>
                        <m:nor/>
                      </m:rPr>
                      <a:rPr lang="es-CO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CO">
                <a:effectLst/>
              </a:endParaRP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74FD4AA-5AAB-0876-378F-46052CD3CC66}"/>
                </a:ext>
              </a:extLst>
            </xdr:cNvPr>
            <xdr:cNvSpPr txBox="1"/>
          </xdr:nvSpPr>
          <xdr:spPr>
            <a:xfrm>
              <a:off x="809625" y="1428750"/>
              <a:ext cx="70795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"z = ax+b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y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+c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s-CO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286592</xdr:colOff>
      <xdr:row>11</xdr:row>
      <xdr:rowOff>72573</xdr:rowOff>
    </xdr:from>
    <xdr:ext cx="1765933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29D548B-FCF2-F6AE-E496-C36F7BA3A92C}"/>
                </a:ext>
              </a:extLst>
            </xdr:cNvPr>
            <xdr:cNvSpPr txBox="1"/>
          </xdr:nvSpPr>
          <xdr:spPr>
            <a:xfrm>
              <a:off x="286592" y="2243587"/>
              <a:ext cx="1765933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𝑎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𝑏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𝑐𝑛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29D548B-FCF2-F6AE-E496-C36F7BA3A92C}"/>
                </a:ext>
              </a:extLst>
            </xdr:cNvPr>
            <xdr:cNvSpPr txBox="1"/>
          </xdr:nvSpPr>
          <xdr:spPr>
            <a:xfrm>
              <a:off x="286592" y="2243587"/>
              <a:ext cx="1765933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∑128▒𝑦=𝑎∑128▒𝑥+𝑏∑128▒𝑧+𝑐𝑛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18309</xdr:colOff>
      <xdr:row>13</xdr:row>
      <xdr:rowOff>152884</xdr:rowOff>
    </xdr:from>
    <xdr:ext cx="2354751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CFE23F5-CCB0-4F1B-B524-53CA08C8172C}"/>
                </a:ext>
              </a:extLst>
            </xdr:cNvPr>
            <xdr:cNvSpPr txBox="1"/>
          </xdr:nvSpPr>
          <xdr:spPr>
            <a:xfrm>
              <a:off x="18309" y="2718627"/>
              <a:ext cx="2354751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𝑎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^2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𝑏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𝑐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8CFE23F5-CCB0-4F1B-B524-53CA08C8172C}"/>
                </a:ext>
              </a:extLst>
            </xdr:cNvPr>
            <xdr:cNvSpPr txBox="1"/>
          </xdr:nvSpPr>
          <xdr:spPr>
            <a:xfrm>
              <a:off x="18309" y="2718627"/>
              <a:ext cx="2354751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∑128▒</a:t>
              </a:r>
              <a:r>
                <a:rPr lang="es-MX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i="0">
                  <a:latin typeface="Cambria Math" panose="02040503050406030204" pitchFamily="18" charset="0"/>
                </a:rPr>
                <a:t>𝑦=𝑎∑128▒〖𝑥</a:t>
              </a:r>
              <a:r>
                <a:rPr lang="es-MX" sz="1100" b="0" i="0">
                  <a:latin typeface="Cambria Math" panose="02040503050406030204" pitchFamily="18" charset="0"/>
                </a:rPr>
                <a:t>^2</a:t>
              </a:r>
              <a:r>
                <a:rPr lang="es-CO" sz="1100" b="0" i="0">
                  <a:latin typeface="Cambria Math" panose="02040503050406030204" pitchFamily="18" charset="0"/>
                </a:rPr>
                <a:t>〗</a:t>
              </a:r>
              <a:r>
                <a:rPr lang="es-CO" sz="1100" i="0">
                  <a:latin typeface="Cambria Math" panose="02040503050406030204" pitchFamily="18" charset="0"/>
                </a:rPr>
                <a:t>+𝑏∑128▒</a:t>
              </a:r>
              <a:r>
                <a:rPr lang="es-MX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i="0">
                  <a:latin typeface="Cambria Math" panose="02040503050406030204" pitchFamily="18" charset="0"/>
                </a:rPr>
                <a:t>𝑧+𝑐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∑128▒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12788</xdr:colOff>
      <xdr:row>16</xdr:row>
      <xdr:rowOff>12348</xdr:rowOff>
    </xdr:from>
    <xdr:ext cx="2354751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220F4F0-AFD5-4DCE-863F-1AF75CADF6C1}"/>
                </a:ext>
              </a:extLst>
            </xdr:cNvPr>
            <xdr:cNvSpPr txBox="1"/>
          </xdr:nvSpPr>
          <xdr:spPr>
            <a:xfrm>
              <a:off x="12788" y="3170186"/>
              <a:ext cx="2354751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𝑎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𝑏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𝑧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^2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𝑐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nary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7220F4F0-AFD5-4DCE-863F-1AF75CADF6C1}"/>
                </a:ext>
              </a:extLst>
            </xdr:cNvPr>
            <xdr:cNvSpPr txBox="1"/>
          </xdr:nvSpPr>
          <xdr:spPr>
            <a:xfrm>
              <a:off x="12788" y="3170186"/>
              <a:ext cx="2354751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 panose="02040503050406030204" pitchFamily="18" charset="0"/>
                </a:rPr>
                <a:t>∑128▒𝑦</a:t>
              </a:r>
              <a:r>
                <a:rPr lang="es-MX" sz="1100" b="0" i="0">
                  <a:latin typeface="Cambria Math" panose="02040503050406030204" pitchFamily="18" charset="0"/>
                </a:rPr>
                <a:t>𝑧</a:t>
              </a:r>
              <a:r>
                <a:rPr lang="es-CO" sz="1100" i="0">
                  <a:latin typeface="Cambria Math" panose="02040503050406030204" pitchFamily="18" charset="0"/>
                </a:rPr>
                <a:t>=𝑎∑128▒𝑥</a:t>
              </a:r>
              <a:r>
                <a:rPr lang="es-MX" sz="1100" b="0" i="0">
                  <a:latin typeface="Cambria Math" panose="02040503050406030204" pitchFamily="18" charset="0"/>
                </a:rPr>
                <a:t>𝑧</a:t>
              </a:r>
              <a:r>
                <a:rPr lang="es-CO" sz="1100" i="0">
                  <a:latin typeface="Cambria Math" panose="02040503050406030204" pitchFamily="18" charset="0"/>
                </a:rPr>
                <a:t>+𝑏∑128▒〖𝑧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r>
                <a:rPr lang="es-CO" sz="1100" i="0">
                  <a:latin typeface="Cambria Math" panose="02040503050406030204" pitchFamily="18" charset="0"/>
                </a:rPr>
                <a:t>+𝑐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∑128▒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362293</xdr:colOff>
      <xdr:row>7</xdr:row>
      <xdr:rowOff>190671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8AED8C5-1A3D-3862-5460-0B237DD80342}"/>
            </a:ext>
          </a:extLst>
        </xdr:cNvPr>
        <xdr:cNvSpPr txBox="1"/>
      </xdr:nvSpPr>
      <xdr:spPr>
        <a:xfrm>
          <a:off x="5184861" y="1572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0</xdr:col>
      <xdr:colOff>657678</xdr:colOff>
      <xdr:row>22</xdr:row>
      <xdr:rowOff>158750</xdr:rowOff>
    </xdr:from>
    <xdr:ext cx="234583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46A9651-6189-4F6D-8872-1F32615FBB12}"/>
                </a:ext>
              </a:extLst>
            </xdr:cNvPr>
            <xdr:cNvSpPr txBox="1"/>
          </xdr:nvSpPr>
          <xdr:spPr>
            <a:xfrm>
              <a:off x="657678" y="4482798"/>
              <a:ext cx="234583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𝑎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𝑏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nary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𝑑𝑛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46A9651-6189-4F6D-8872-1F32615FBB12}"/>
                </a:ext>
              </a:extLst>
            </xdr:cNvPr>
            <xdr:cNvSpPr txBox="1"/>
          </xdr:nvSpPr>
          <xdr:spPr>
            <a:xfrm>
              <a:off x="657678" y="4482798"/>
              <a:ext cx="234583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∑128▒𝑦=𝑎∑128▒</a:t>
              </a:r>
              <a:r>
                <a:rPr lang="es-MX" sz="1100" b="0" i="0">
                  <a:latin typeface="Cambria Math" panose="02040503050406030204" pitchFamily="18" charset="0"/>
                </a:rPr>
                <a:t>𝑤</a:t>
              </a:r>
              <a:r>
                <a:rPr lang="es-CO" sz="1100" i="0">
                  <a:latin typeface="Cambria Math" panose="02040503050406030204" pitchFamily="18" charset="0"/>
                </a:rPr>
                <a:t>+𝑏∑128▒</a:t>
              </a:r>
              <a:r>
                <a:rPr lang="es-MX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i="0">
                  <a:latin typeface="Cambria Math" panose="02040503050406030204" pitchFamily="18" charset="0"/>
                </a:rPr>
                <a:t>+</a:t>
              </a:r>
              <a:r>
                <a:rPr lang="es-MX" sz="1100" b="0" i="0">
                  <a:latin typeface="Cambria Math" panose="02040503050406030204" pitchFamily="18" charset="0"/>
                </a:rPr>
                <a:t>𝑐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∑128▒𝑧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+𝑑</a:t>
              </a:r>
              <a:r>
                <a:rPr lang="es-CO" sz="1100" i="0">
                  <a:latin typeface="Cambria Math" panose="02040503050406030204" pitchFamily="18" charset="0"/>
                </a:rPr>
                <a:t>𝑛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643769</xdr:colOff>
      <xdr:row>25</xdr:row>
      <xdr:rowOff>152401</xdr:rowOff>
    </xdr:from>
    <xdr:ext cx="3096681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BEDEF4FF-9BBB-4AD0-B12E-DFBF5E069BF9}"/>
                </a:ext>
              </a:extLst>
            </xdr:cNvPr>
            <xdr:cNvSpPr txBox="1"/>
          </xdr:nvSpPr>
          <xdr:spPr>
            <a:xfrm>
              <a:off x="643769" y="5066091"/>
              <a:ext cx="3096681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𝑎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𝑤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^2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𝑏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𝑤𝑥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nary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nary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BEDEF4FF-9BBB-4AD0-B12E-DFBF5E069BF9}"/>
                </a:ext>
              </a:extLst>
            </xdr:cNvPr>
            <xdr:cNvSpPr txBox="1"/>
          </xdr:nvSpPr>
          <xdr:spPr>
            <a:xfrm>
              <a:off x="643769" y="5066091"/>
              <a:ext cx="3096681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∑128▒</a:t>
              </a:r>
              <a:r>
                <a:rPr lang="es-MX" sz="1100" b="0" i="0">
                  <a:latin typeface="Cambria Math" panose="02040503050406030204" pitchFamily="18" charset="0"/>
                </a:rPr>
                <a:t>𝑤</a:t>
              </a:r>
              <a:r>
                <a:rPr lang="es-CO" sz="1100" i="0">
                  <a:latin typeface="Cambria Math" panose="02040503050406030204" pitchFamily="18" charset="0"/>
                </a:rPr>
                <a:t>𝑦=𝑎∑128▒〖</a:t>
              </a:r>
              <a:r>
                <a:rPr lang="es-MX" sz="1100" b="0" i="0">
                  <a:latin typeface="Cambria Math" panose="02040503050406030204" pitchFamily="18" charset="0"/>
                </a:rPr>
                <a:t>𝑤^2</a:t>
              </a:r>
              <a:r>
                <a:rPr lang="es-CO" sz="1100" b="0" i="0">
                  <a:latin typeface="Cambria Math" panose="02040503050406030204" pitchFamily="18" charset="0"/>
                </a:rPr>
                <a:t>〗</a:t>
              </a:r>
              <a:r>
                <a:rPr lang="es-CO" sz="1100" i="0">
                  <a:latin typeface="Cambria Math" panose="02040503050406030204" pitchFamily="18" charset="0"/>
                </a:rPr>
                <a:t>+𝑏∑128▒</a:t>
              </a:r>
              <a:r>
                <a:rPr lang="es-MX" sz="1100" b="0" i="0">
                  <a:latin typeface="Cambria Math" panose="02040503050406030204" pitchFamily="18" charset="0"/>
                </a:rPr>
                <a:t>𝑤𝑥</a:t>
              </a:r>
              <a:r>
                <a:rPr lang="es-CO" sz="1100" i="0">
                  <a:latin typeface="Cambria Math" panose="02040503050406030204" pitchFamily="18" charset="0"/>
                </a:rPr>
                <a:t>+</a:t>
              </a:r>
              <a:r>
                <a:rPr lang="es-MX" sz="1100" b="0" i="0">
                  <a:latin typeface="Cambria Math" panose="02040503050406030204" pitchFamily="18" charset="0"/>
                </a:rPr>
                <a:t>𝑐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∑128▒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+𝑑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∑128▒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𝑤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637419</xdr:colOff>
      <xdr:row>28</xdr:row>
      <xdr:rowOff>100694</xdr:rowOff>
    </xdr:from>
    <xdr:ext cx="303698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1841014-A320-4B4F-9499-772412E38A87}"/>
                </a:ext>
              </a:extLst>
            </xdr:cNvPr>
            <xdr:cNvSpPr txBox="1"/>
          </xdr:nvSpPr>
          <xdr:spPr>
            <a:xfrm>
              <a:off x="637419" y="5604027"/>
              <a:ext cx="303698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𝑎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𝑤𝑥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𝑏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^2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nary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1841014-A320-4B4F-9499-772412E38A87}"/>
                </a:ext>
              </a:extLst>
            </xdr:cNvPr>
            <xdr:cNvSpPr txBox="1"/>
          </xdr:nvSpPr>
          <xdr:spPr>
            <a:xfrm>
              <a:off x="637419" y="5604027"/>
              <a:ext cx="303698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∑128▒</a:t>
              </a:r>
              <a:r>
                <a:rPr lang="es-MX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i="0">
                  <a:latin typeface="Cambria Math" panose="02040503050406030204" pitchFamily="18" charset="0"/>
                </a:rPr>
                <a:t>𝑦=𝑎∑128▒</a:t>
              </a:r>
              <a:r>
                <a:rPr lang="es-MX" sz="1100" b="0" i="0">
                  <a:latin typeface="Cambria Math" panose="02040503050406030204" pitchFamily="18" charset="0"/>
                </a:rPr>
                <a:t>𝑤𝑥</a:t>
              </a:r>
              <a:r>
                <a:rPr lang="es-CO" sz="1100" i="0">
                  <a:latin typeface="Cambria Math" panose="02040503050406030204" pitchFamily="18" charset="0"/>
                </a:rPr>
                <a:t>+𝑏∑128▒〖</a:t>
              </a:r>
              <a:r>
                <a:rPr lang="es-MX" sz="1100" b="0" i="0">
                  <a:latin typeface="Cambria Math" panose="02040503050406030204" pitchFamily="18" charset="0"/>
                </a:rPr>
                <a:t>𝑥^2</a:t>
              </a:r>
              <a:r>
                <a:rPr lang="es-CO" sz="1100" b="0" i="0">
                  <a:latin typeface="Cambria Math" panose="02040503050406030204" pitchFamily="18" charset="0"/>
                </a:rPr>
                <a:t>〗</a:t>
              </a:r>
              <a:r>
                <a:rPr lang="es-CO" sz="1100" i="0">
                  <a:latin typeface="Cambria Math" panose="02040503050406030204" pitchFamily="18" charset="0"/>
                </a:rPr>
                <a:t>+</a:t>
              </a:r>
              <a:r>
                <a:rPr lang="es-MX" sz="1100" b="0" i="0">
                  <a:latin typeface="Cambria Math" panose="02040503050406030204" pitchFamily="18" charset="0"/>
                </a:rPr>
                <a:t>𝑐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∑128▒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𝑧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+𝑑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∑128▒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653748</xdr:colOff>
      <xdr:row>31</xdr:row>
      <xdr:rowOff>56546</xdr:rowOff>
    </xdr:from>
    <xdr:ext cx="2945678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4316079-A238-4A07-9EA2-C836F119CD5F}"/>
                </a:ext>
              </a:extLst>
            </xdr:cNvPr>
            <xdr:cNvSpPr txBox="1"/>
          </xdr:nvSpPr>
          <xdr:spPr>
            <a:xfrm>
              <a:off x="653748" y="6149522"/>
              <a:ext cx="2945678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CO" sz="110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𝑎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𝑤𝑧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CO" sz="1100" i="1">
                        <a:latin typeface="Cambria Math" panose="02040503050406030204" pitchFamily="18" charset="0"/>
                      </a:rPr>
                      <m:t>𝑏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𝑥𝑧</m:t>
                        </m:r>
                      </m:e>
                    </m:nary>
                    <m:r>
                      <a:rPr lang="es-CO" sz="11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^2</m:t>
                        </m:r>
                      </m:e>
                    </m:nary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nary>
                      <m:naryPr>
                        <m:chr m:val="∑"/>
                        <m:grow m:val="on"/>
                        <m:subHide m:val="on"/>
                        <m:supHide m:val="on"/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</m:e>
                    </m:nary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4316079-A238-4A07-9EA2-C836F119CD5F}"/>
                </a:ext>
              </a:extLst>
            </xdr:cNvPr>
            <xdr:cNvSpPr txBox="1"/>
          </xdr:nvSpPr>
          <xdr:spPr>
            <a:xfrm>
              <a:off x="653748" y="6149522"/>
              <a:ext cx="2945678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∑128▒𝑦</a:t>
              </a:r>
              <a:r>
                <a:rPr lang="es-MX" sz="1100" b="0" i="0">
                  <a:latin typeface="Cambria Math" panose="02040503050406030204" pitchFamily="18" charset="0"/>
                </a:rPr>
                <a:t>𝑧</a:t>
              </a:r>
              <a:r>
                <a:rPr lang="es-CO" sz="1100" i="0">
                  <a:latin typeface="Cambria Math" panose="02040503050406030204" pitchFamily="18" charset="0"/>
                </a:rPr>
                <a:t>=𝑎∑128▒</a:t>
              </a:r>
              <a:r>
                <a:rPr lang="es-MX" sz="1100" b="0" i="0">
                  <a:latin typeface="Cambria Math" panose="02040503050406030204" pitchFamily="18" charset="0"/>
                </a:rPr>
                <a:t>𝑤𝑧</a:t>
              </a:r>
              <a:r>
                <a:rPr lang="es-CO" sz="1100" i="0">
                  <a:latin typeface="Cambria Math" panose="02040503050406030204" pitchFamily="18" charset="0"/>
                </a:rPr>
                <a:t>+𝑏∑128▒</a:t>
              </a:r>
              <a:r>
                <a:rPr lang="es-MX" sz="1100" b="0" i="0">
                  <a:latin typeface="Cambria Math" panose="02040503050406030204" pitchFamily="18" charset="0"/>
                </a:rPr>
                <a:t>𝑥𝑧</a:t>
              </a:r>
              <a:r>
                <a:rPr lang="es-CO" sz="1100" i="0">
                  <a:latin typeface="Cambria Math" panose="02040503050406030204" pitchFamily="18" charset="0"/>
                </a:rPr>
                <a:t>+</a:t>
              </a:r>
              <a:r>
                <a:rPr lang="es-MX" sz="1100" b="0" i="0">
                  <a:latin typeface="Cambria Math" panose="02040503050406030204" pitchFamily="18" charset="0"/>
                </a:rPr>
                <a:t>𝑐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∑128▒〖𝑧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+𝑑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∑128▒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60FD-B666-47CE-BA99-6C5AA9E6368E}">
  <dimension ref="A1:AD188"/>
  <sheetViews>
    <sheetView tabSelected="1" topLeftCell="A17" zoomScale="94" zoomScaleNormal="88" workbookViewId="0">
      <selection activeCell="C39" sqref="C39"/>
    </sheetView>
  </sheetViews>
  <sheetFormatPr baseColWidth="10" defaultRowHeight="15.75" x14ac:dyDescent="0.25"/>
  <cols>
    <col min="1" max="2" width="11.42578125" style="1"/>
    <col min="3" max="6" width="12.7109375" style="1" bestFit="1" customWidth="1"/>
    <col min="7" max="7" width="8.42578125" style="1" bestFit="1" customWidth="1"/>
    <col min="8" max="8" width="7.42578125" style="1" bestFit="1" customWidth="1"/>
    <col min="9" max="9" width="11.28515625" style="1" bestFit="1" customWidth="1"/>
    <col min="10" max="10" width="13.5703125" style="1" bestFit="1" customWidth="1"/>
    <col min="11" max="13" width="14.42578125" style="1" bestFit="1" customWidth="1"/>
    <col min="14" max="14" width="13.5703125" style="1" bestFit="1" customWidth="1"/>
    <col min="15" max="15" width="7.28515625" style="1" bestFit="1" customWidth="1"/>
    <col min="16" max="16" width="10" style="1" bestFit="1" customWidth="1"/>
    <col min="17" max="19" width="9.140625" style="1" bestFit="1" customWidth="1"/>
    <col min="20" max="20" width="6.85546875" style="1" bestFit="1" customWidth="1"/>
    <col min="21" max="21" width="11" style="1" bestFit="1" customWidth="1"/>
    <col min="22" max="22" width="12.7109375" style="1" bestFit="1" customWidth="1"/>
    <col min="23" max="23" width="2.85546875" style="1" bestFit="1" customWidth="1"/>
    <col min="24" max="27" width="14.42578125" style="1" bestFit="1" customWidth="1"/>
    <col min="28" max="28" width="11.42578125" style="1"/>
    <col min="29" max="29" width="10" style="1" bestFit="1" customWidth="1"/>
    <col min="30" max="30" width="14.42578125" style="1" bestFit="1" customWidth="1"/>
    <col min="31" max="16384" width="11.42578125" style="1"/>
  </cols>
  <sheetData>
    <row r="1" spans="1:22" x14ac:dyDescent="0.25">
      <c r="A1" s="24" t="s">
        <v>0</v>
      </c>
      <c r="B1" s="25"/>
      <c r="C1" s="25"/>
    </row>
    <row r="2" spans="1:22" x14ac:dyDescent="0.25">
      <c r="A2" s="25"/>
      <c r="B2" s="25"/>
      <c r="C2" s="25"/>
      <c r="E2" s="21" t="s">
        <v>24</v>
      </c>
      <c r="F2" s="22"/>
      <c r="G2" s="22"/>
      <c r="H2" s="22"/>
      <c r="I2" s="22"/>
      <c r="J2" s="22"/>
      <c r="K2" s="22"/>
      <c r="L2" s="23"/>
      <c r="N2" s="20" t="s">
        <v>6</v>
      </c>
      <c r="O2" s="20"/>
      <c r="P2" s="20"/>
      <c r="Q2" s="20"/>
      <c r="R2" s="20"/>
      <c r="S2" s="20"/>
      <c r="U2" s="19" t="s">
        <v>28</v>
      </c>
      <c r="V2" s="19"/>
    </row>
    <row r="3" spans="1:22" x14ac:dyDescent="0.25">
      <c r="A3" s="25"/>
      <c r="B3" s="25"/>
      <c r="C3" s="25"/>
      <c r="E3" s="2" t="s">
        <v>1</v>
      </c>
      <c r="F3" s="2" t="s">
        <v>2</v>
      </c>
      <c r="G3" s="2" t="s">
        <v>3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N3" s="3" t="s">
        <v>7</v>
      </c>
      <c r="O3" s="36">
        <f>SUM(y)</f>
        <v>38.93321616365089</v>
      </c>
      <c r="P3" s="3" t="s">
        <v>10</v>
      </c>
      <c r="Q3" s="36">
        <f>SUM(H4:H9)</f>
        <v>270.64400658697826</v>
      </c>
      <c r="R3" s="3" t="s">
        <v>15</v>
      </c>
      <c r="S3" s="33">
        <f>SUM(L4:L9)</f>
        <v>336.19503372545512</v>
      </c>
      <c r="U3" s="5" t="s">
        <v>1</v>
      </c>
      <c r="V3" s="34">
        <v>7.0450985700691753</v>
      </c>
    </row>
    <row r="4" spans="1:22" x14ac:dyDescent="0.25">
      <c r="E4" s="34">
        <v>7.0450985700691753</v>
      </c>
      <c r="F4" s="34">
        <v>3.172903072999917</v>
      </c>
      <c r="G4" s="34">
        <v>7.4948660451363418</v>
      </c>
      <c r="H4" s="35">
        <f>E4*F4</f>
        <v>22.353414902559809</v>
      </c>
      <c r="I4" s="35">
        <f>E4*E4</f>
        <v>49.633413861990739</v>
      </c>
      <c r="J4" s="35">
        <f>E4*G4</f>
        <v>52.802070057450059</v>
      </c>
      <c r="K4" s="35">
        <f>F4*G4</f>
        <v>23.780483506335834</v>
      </c>
      <c r="L4" s="35">
        <f>G4*G4</f>
        <v>56.173017034537672</v>
      </c>
      <c r="N4" s="3" t="s">
        <v>8</v>
      </c>
      <c r="O4" s="36">
        <f>SUM(x)</f>
        <v>41.840578218139541</v>
      </c>
      <c r="P4" s="3" t="s">
        <v>12</v>
      </c>
      <c r="Q4" s="36">
        <f>SUM(I4:I9)</f>
        <v>291.82816040064165</v>
      </c>
      <c r="U4" s="6"/>
      <c r="V4" s="37"/>
    </row>
    <row r="5" spans="1:22" x14ac:dyDescent="0.25">
      <c r="A5" s="26" t="s">
        <v>4</v>
      </c>
      <c r="B5" s="26"/>
      <c r="C5" s="26"/>
      <c r="E5" s="34">
        <v>7.0592896418993956</v>
      </c>
      <c r="F5" s="34">
        <v>3.172903072999917</v>
      </c>
      <c r="G5" s="34">
        <v>7.5437571160250627</v>
      </c>
      <c r="H5" s="35">
        <f t="shared" ref="H5:H9" si="0">E5*F5</f>
        <v>22.398441797979075</v>
      </c>
      <c r="I5" s="35">
        <f t="shared" ref="I5:I8" si="1">E5*E5</f>
        <v>49.833570248228099</v>
      </c>
      <c r="J5" s="35">
        <f t="shared" ref="J5:J9" si="2">E5*G5</f>
        <v>53.253566470160585</v>
      </c>
      <c r="K5" s="35">
        <f t="shared" ref="K5:K9" si="3">F5*G5</f>
        <v>23.935610135400914</v>
      </c>
      <c r="L5" s="35">
        <f t="shared" ref="L5:L9" si="4">G5*G5</f>
        <v>56.908271425578775</v>
      </c>
      <c r="N5" s="3" t="s">
        <v>9</v>
      </c>
      <c r="O5" s="36">
        <f>SUM(z)</f>
        <v>44.912382662088781</v>
      </c>
      <c r="P5" s="3" t="s">
        <v>13</v>
      </c>
      <c r="Q5" s="36">
        <f>SUM(J4:J9)</f>
        <v>313.2098818885554</v>
      </c>
      <c r="U5" s="5" t="s">
        <v>3</v>
      </c>
      <c r="V5" s="34">
        <v>7.4948660451363418</v>
      </c>
    </row>
    <row r="6" spans="1:22" x14ac:dyDescent="0.25">
      <c r="A6" s="26"/>
      <c r="B6" s="26"/>
      <c r="C6" s="26"/>
      <c r="E6" s="34">
        <v>6.848995055684302</v>
      </c>
      <c r="F6" s="34">
        <v>5.7190996945371868</v>
      </c>
      <c r="G6" s="34">
        <v>7.4447136976832224</v>
      </c>
      <c r="H6" s="35">
        <f t="shared" si="0"/>
        <v>39.170085530850791</v>
      </c>
      <c r="I6" s="35">
        <f t="shared" si="1"/>
        <v>46.908733272788012</v>
      </c>
      <c r="J6" s="35">
        <f t="shared" si="2"/>
        <v>50.988807306417591</v>
      </c>
      <c r="K6" s="35">
        <f t="shared" si="3"/>
        <v>42.577059834336929</v>
      </c>
      <c r="L6" s="35">
        <f t="shared" si="4"/>
        <v>55.423762040472198</v>
      </c>
      <c r="N6" s="3" t="s">
        <v>11</v>
      </c>
      <c r="O6" s="36">
        <f>COUNT(x)</f>
        <v>6</v>
      </c>
      <c r="P6" s="3" t="s">
        <v>14</v>
      </c>
      <c r="Q6" s="36">
        <f>SUM(K4:K9)</f>
        <v>291.09531919221428</v>
      </c>
    </row>
    <row r="7" spans="1:22" x14ac:dyDescent="0.25">
      <c r="A7" s="26"/>
      <c r="B7" s="26"/>
      <c r="C7" s="26"/>
      <c r="E7" s="34">
        <v>7.0264507394322004</v>
      </c>
      <c r="F7" s="34">
        <v>8.0462966267578846</v>
      </c>
      <c r="G7" s="34">
        <v>7.5172023257758926</v>
      </c>
      <c r="H7" s="35">
        <f t="shared" si="0"/>
        <v>56.536906882773756</v>
      </c>
      <c r="I7" s="35">
        <f t="shared" si="1"/>
        <v>49.371009993667315</v>
      </c>
      <c r="J7" s="35">
        <f t="shared" si="2"/>
        <v>52.819251840409478</v>
      </c>
      <c r="K7" s="35">
        <f t="shared" si="3"/>
        <v>60.485639716547091</v>
      </c>
      <c r="L7" s="35">
        <f t="shared" si="4"/>
        <v>56.508330806650491</v>
      </c>
    </row>
    <row r="8" spans="1:22" x14ac:dyDescent="0.25">
      <c r="A8" s="26"/>
      <c r="B8" s="26"/>
      <c r="C8" s="26"/>
      <c r="E8" s="34">
        <v>7.0336144946597363</v>
      </c>
      <c r="F8" s="34">
        <v>8.1595769828224647</v>
      </c>
      <c r="G8" s="34">
        <v>7.4634871190813783</v>
      </c>
      <c r="H8" s="35">
        <f t="shared" si="0"/>
        <v>57.391318936672043</v>
      </c>
      <c r="I8" s="35">
        <f t="shared" si="1"/>
        <v>49.471732859487538</v>
      </c>
      <c r="J8" s="35">
        <f t="shared" si="2"/>
        <v>52.495291181477022</v>
      </c>
      <c r="K8" s="35">
        <f t="shared" si="3"/>
        <v>60.898897708448359</v>
      </c>
      <c r="L8" s="35">
        <f t="shared" si="4"/>
        <v>55.703639976693651</v>
      </c>
    </row>
    <row r="9" spans="1:22" x14ac:dyDescent="0.25">
      <c r="E9" s="34">
        <v>6.827129716394726</v>
      </c>
      <c r="F9" s="34">
        <v>10.66243671353352</v>
      </c>
      <c r="G9" s="34">
        <v>7.4483563583868833</v>
      </c>
      <c r="H9" s="35">
        <f t="shared" si="0"/>
        <v>72.793838536142815</v>
      </c>
      <c r="I9" s="35">
        <f t="shared" ref="I9" si="5">E9*E9</f>
        <v>46.609700164479932</v>
      </c>
      <c r="J9" s="35">
        <f t="shared" si="2"/>
        <v>50.850895032640693</v>
      </c>
      <c r="K9" s="35">
        <f t="shared" si="3"/>
        <v>79.417628291145135</v>
      </c>
      <c r="L9" s="35">
        <f t="shared" si="4"/>
        <v>55.47801244152231</v>
      </c>
    </row>
    <row r="11" spans="1:22" x14ac:dyDescent="0.25">
      <c r="A11" s="20" t="s">
        <v>5</v>
      </c>
      <c r="B11" s="20"/>
      <c r="C11" s="20"/>
    </row>
    <row r="12" spans="1:22" x14ac:dyDescent="0.25">
      <c r="F12" s="2" t="s">
        <v>21</v>
      </c>
      <c r="G12" s="2" t="s">
        <v>22</v>
      </c>
      <c r="H12" s="2" t="s">
        <v>23</v>
      </c>
      <c r="I12" s="2" t="s">
        <v>30</v>
      </c>
      <c r="K12" s="20" t="s">
        <v>25</v>
      </c>
      <c r="L12" s="20"/>
      <c r="M12" s="20"/>
      <c r="P12" s="7" t="s">
        <v>26</v>
      </c>
      <c r="Q12" s="7"/>
    </row>
    <row r="13" spans="1:22" x14ac:dyDescent="0.25">
      <c r="F13" s="11">
        <f>O4</f>
        <v>41.840578218139541</v>
      </c>
      <c r="G13" s="11">
        <f>O5</f>
        <v>44.912382662088781</v>
      </c>
      <c r="H13" s="11">
        <f>O6</f>
        <v>6</v>
      </c>
      <c r="I13" s="11">
        <f>O3</f>
        <v>38.93321616365089</v>
      </c>
      <c r="K13" s="11">
        <f t="array" ref="K13:M15">MINVERSE(F13:H15)</f>
        <v>390.49217405143486</v>
      </c>
      <c r="L13" s="11">
        <v>46.083098316123476</v>
      </c>
      <c r="M13" s="11">
        <v>-95.098417647387151</v>
      </c>
      <c r="P13" s="7" t="s">
        <v>21</v>
      </c>
      <c r="Q13" s="32">
        <f t="array" ref="Q13:Q15">MMULT(K13:M15,I13:I15)</f>
        <v>-7.4736529648762371</v>
      </c>
    </row>
    <row r="14" spans="1:22" x14ac:dyDescent="0.25">
      <c r="F14" s="11">
        <f>Q4</f>
        <v>291.82816040064165</v>
      </c>
      <c r="G14" s="11">
        <f>Q5</f>
        <v>313.2098818885554</v>
      </c>
      <c r="H14" s="11">
        <f>O4</f>
        <v>41.840578218139541</v>
      </c>
      <c r="I14" s="11">
        <f>Q3</f>
        <v>270.64400658697826</v>
      </c>
      <c r="K14" s="11">
        <v>-1739.8328349196095</v>
      </c>
      <c r="L14" s="11">
        <v>-95.098417647410727</v>
      </c>
      <c r="M14" s="11">
        <v>321.02437984627062</v>
      </c>
      <c r="P14" s="7" t="s">
        <v>22</v>
      </c>
      <c r="Q14" s="32">
        <v>-26.410302886957652</v>
      </c>
    </row>
    <row r="15" spans="1:22" x14ac:dyDescent="0.25">
      <c r="F15" s="11">
        <f>Q5</f>
        <v>313.2098818885554</v>
      </c>
      <c r="G15" s="11">
        <f>S3</f>
        <v>336.19503372545512</v>
      </c>
      <c r="H15" s="11">
        <f>O5</f>
        <v>44.912382662088781</v>
      </c>
      <c r="I15" s="11">
        <f>Q6</f>
        <v>291.09531919221428</v>
      </c>
      <c r="K15" s="11">
        <v>10300.436616334304</v>
      </c>
      <c r="L15" s="11">
        <v>390.4921740516113</v>
      </c>
      <c r="M15" s="11">
        <v>-1739.8328349197739</v>
      </c>
      <c r="P15" s="7" t="s">
        <v>23</v>
      </c>
      <c r="Q15" s="32">
        <v>256.29746784933377</v>
      </c>
    </row>
    <row r="18" spans="1:29" x14ac:dyDescent="0.25">
      <c r="G18" s="4"/>
      <c r="H18" s="29" t="s">
        <v>27</v>
      </c>
      <c r="I18" s="29"/>
      <c r="J18" s="29"/>
      <c r="K18" s="29"/>
    </row>
    <row r="19" spans="1:29" x14ac:dyDescent="0.25">
      <c r="G19" s="4"/>
      <c r="H19" s="4"/>
      <c r="I19" s="4"/>
      <c r="J19" s="4"/>
      <c r="K19" s="4"/>
    </row>
    <row r="20" spans="1:29" x14ac:dyDescent="0.25">
      <c r="G20" s="4" t="s">
        <v>29</v>
      </c>
      <c r="H20" s="29">
        <f>((Q13*V3)+(Q14*V5)+Q15)</f>
        <v>5.7031636840657427</v>
      </c>
      <c r="I20" s="29"/>
      <c r="J20" s="29"/>
      <c r="K20" s="29"/>
    </row>
    <row r="22" spans="1:29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25">
      <c r="I23" s="1" t="s">
        <v>11</v>
      </c>
      <c r="J23" s="1">
        <v>150</v>
      </c>
      <c r="K23" s="3" t="s">
        <v>9</v>
      </c>
      <c r="L23" s="1">
        <f>SUM(F39:F188)</f>
        <v>1101.6153100545553</v>
      </c>
      <c r="M23" s="3" t="s">
        <v>35</v>
      </c>
      <c r="N23" s="1">
        <f>SUM(J39:J44)</f>
        <v>1138.638207483421</v>
      </c>
      <c r="P23" s="3" t="s">
        <v>14</v>
      </c>
      <c r="Q23" s="1">
        <f>SUM(N39:N44)</f>
        <v>291.09531919221428</v>
      </c>
      <c r="W23" s="20" t="s">
        <v>45</v>
      </c>
      <c r="X23" s="20"/>
      <c r="Y23" s="20"/>
    </row>
    <row r="24" spans="1:29" x14ac:dyDescent="0.25">
      <c r="I24" s="3" t="s">
        <v>7</v>
      </c>
      <c r="J24" s="1">
        <f>SUM(E39:E188)</f>
        <v>7538.6057461122273</v>
      </c>
      <c r="K24" s="3" t="s">
        <v>32</v>
      </c>
      <c r="L24" s="1">
        <f>SUM(G39:G44)</f>
        <v>988.11523025005886</v>
      </c>
      <c r="M24" s="3" t="s">
        <v>10</v>
      </c>
      <c r="N24" s="1">
        <f>SUM(K39:K44)</f>
        <v>270.64400658697826</v>
      </c>
      <c r="P24" s="3" t="s">
        <v>15</v>
      </c>
      <c r="Q24" s="1">
        <f>SUM(O39:O44)</f>
        <v>336.19503372545512</v>
      </c>
      <c r="W24" s="1" t="s">
        <v>36</v>
      </c>
      <c r="X24" s="30">
        <v>27.0739031174861</v>
      </c>
    </row>
    <row r="25" spans="1:29" x14ac:dyDescent="0.25">
      <c r="I25" s="3" t="s">
        <v>31</v>
      </c>
      <c r="J25" s="1">
        <f>SUM(C39:C188)</f>
        <v>4066.5932001439128</v>
      </c>
      <c r="K25" s="3" t="s">
        <v>33</v>
      </c>
      <c r="L25" s="1">
        <f>SUM(H39:H44)</f>
        <v>3857.0044596585471</v>
      </c>
      <c r="M25" s="3" t="s">
        <v>12</v>
      </c>
      <c r="N25" s="1">
        <f>SUM(L39:L44)</f>
        <v>291.82816040064165</v>
      </c>
      <c r="W25" s="1" t="s">
        <v>1</v>
      </c>
      <c r="X25" s="30">
        <v>6.8180070534417316</v>
      </c>
    </row>
    <row r="26" spans="1:29" x14ac:dyDescent="0.25">
      <c r="I26" s="3" t="s">
        <v>8</v>
      </c>
      <c r="J26" s="1">
        <f>SUM(D39:D188)</f>
        <v>995.51189246970182</v>
      </c>
      <c r="K26" s="3" t="s">
        <v>34</v>
      </c>
      <c r="L26" s="1">
        <f>SUM(I39:I44)</f>
        <v>1060.7514932450715</v>
      </c>
      <c r="M26" s="3" t="s">
        <v>13</v>
      </c>
      <c r="N26" s="1">
        <f>SUM(M39:M44)</f>
        <v>313.2098818885554</v>
      </c>
      <c r="W26" s="1" t="s">
        <v>3</v>
      </c>
      <c r="X26" s="30">
        <v>7.3563803037880566</v>
      </c>
    </row>
    <row r="29" spans="1:29" x14ac:dyDescent="0.25">
      <c r="K29" s="28" t="s">
        <v>46</v>
      </c>
      <c r="L29" s="28"/>
    </row>
    <row r="30" spans="1:29" x14ac:dyDescent="0.25">
      <c r="K30" s="10" t="s">
        <v>29</v>
      </c>
      <c r="L30" s="10">
        <f>(AD38*X24)+(AD39*X25)+(AD40*X26)+AD41</f>
        <v>45.062375090226105</v>
      </c>
    </row>
    <row r="36" spans="3:30" x14ac:dyDescent="0.25">
      <c r="C36" s="1" t="s">
        <v>49</v>
      </c>
      <c r="D36" s="1" t="s">
        <v>48</v>
      </c>
      <c r="E36" s="1" t="s">
        <v>99</v>
      </c>
      <c r="F36" s="1" t="s">
        <v>47</v>
      </c>
    </row>
    <row r="37" spans="3:30" x14ac:dyDescent="0.25">
      <c r="C37" s="27" t="s">
        <v>41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Q37" s="1" t="s">
        <v>21</v>
      </c>
      <c r="R37" s="1" t="s">
        <v>22</v>
      </c>
      <c r="S37" s="1" t="s">
        <v>23</v>
      </c>
      <c r="T37" s="1" t="s">
        <v>42</v>
      </c>
      <c r="U37" s="1" t="s">
        <v>43</v>
      </c>
      <c r="X37" s="20" t="s">
        <v>44</v>
      </c>
      <c r="Y37" s="20"/>
      <c r="Z37" s="20"/>
      <c r="AA37" s="20"/>
      <c r="AC37" s="1" t="s">
        <v>26</v>
      </c>
    </row>
    <row r="38" spans="3:30" x14ac:dyDescent="0.25">
      <c r="C38" s="2" t="s">
        <v>36</v>
      </c>
      <c r="D38" s="2" t="s">
        <v>1</v>
      </c>
      <c r="E38" s="2" t="s">
        <v>2</v>
      </c>
      <c r="F38" s="2" t="s">
        <v>3</v>
      </c>
      <c r="G38" s="9" t="s">
        <v>37</v>
      </c>
      <c r="H38" s="9" t="s">
        <v>38</v>
      </c>
      <c r="I38" s="9" t="s">
        <v>39</v>
      </c>
      <c r="J38" s="2" t="s">
        <v>40</v>
      </c>
      <c r="K38" s="2" t="s">
        <v>16</v>
      </c>
      <c r="L38" s="2" t="s">
        <v>17</v>
      </c>
      <c r="M38" s="2" t="s">
        <v>18</v>
      </c>
      <c r="N38" s="2" t="s">
        <v>19</v>
      </c>
      <c r="O38" s="2" t="s">
        <v>20</v>
      </c>
      <c r="Q38" s="1">
        <f>J25</f>
        <v>4066.5932001439128</v>
      </c>
      <c r="R38" s="1">
        <f>J26</f>
        <v>995.51189246970182</v>
      </c>
      <c r="S38" s="1">
        <f>L23</f>
        <v>1101.6153100545553</v>
      </c>
      <c r="T38" s="1">
        <f>J23</f>
        <v>150</v>
      </c>
      <c r="U38" s="1">
        <f>J24</f>
        <v>7538.6057461122273</v>
      </c>
      <c r="X38" s="1">
        <f t="array" ref="X38:AA41">MINVERSE(Q38:T41)</f>
        <v>2.7700982109329073E-3</v>
      </c>
      <c r="Y38" s="1">
        <v>0.30844284603609151</v>
      </c>
      <c r="Z38" s="1">
        <v>3.0508965634190641</v>
      </c>
      <c r="AA38" s="1">
        <v>-3.8960341849471209</v>
      </c>
      <c r="AC38" s="1" t="s">
        <v>21</v>
      </c>
      <c r="AD38" s="1" cm="1">
        <f t="array" ref="AD38:AD41">MMULT(X38:AA41,U38:U41)</f>
        <v>17.24930707538806</v>
      </c>
    </row>
    <row r="39" spans="3:30" x14ac:dyDescent="0.25">
      <c r="C39" s="31">
        <v>25.299997144973119</v>
      </c>
      <c r="D39" s="31">
        <v>7.0450985700691753</v>
      </c>
      <c r="E39" s="31">
        <v>3.172903072999917</v>
      </c>
      <c r="F39" s="31">
        <v>7.4948660451363418</v>
      </c>
      <c r="G39" s="11">
        <f>C39*E39</f>
        <v>80.274438688174342</v>
      </c>
      <c r="H39" s="11">
        <f>C39*C39</f>
        <v>640.08985553564798</v>
      </c>
      <c r="I39" s="11">
        <f>C39*D39</f>
        <v>178.24097370880435</v>
      </c>
      <c r="J39" s="11">
        <f>C39*F39</f>
        <v>189.62008954390541</v>
      </c>
      <c r="K39" s="11">
        <f>D39*E39</f>
        <v>22.353414902559809</v>
      </c>
      <c r="L39" s="11">
        <f>D39*D39</f>
        <v>49.633413861990739</v>
      </c>
      <c r="M39" s="11">
        <f>D39*F39</f>
        <v>52.802070057450059</v>
      </c>
      <c r="N39" s="11">
        <f>E39*F39</f>
        <v>23.780483506335834</v>
      </c>
      <c r="O39" s="11">
        <f>F39*F39</f>
        <v>56.173017034537672</v>
      </c>
      <c r="Q39" s="1">
        <f>L25</f>
        <v>3857.0044596585471</v>
      </c>
      <c r="R39" s="1">
        <f>L26</f>
        <v>1060.7514932450715</v>
      </c>
      <c r="S39" s="1">
        <f>N23</f>
        <v>1138.638207483421</v>
      </c>
      <c r="T39" s="1">
        <f>J25</f>
        <v>4066.5932001439128</v>
      </c>
      <c r="U39" s="1">
        <f>L24</f>
        <v>988.11523025005886</v>
      </c>
      <c r="X39" s="1">
        <v>-1.6867094952288711E-3</v>
      </c>
      <c r="Y39" s="1">
        <v>3.050896563418966</v>
      </c>
      <c r="Z39" s="1">
        <v>33.445816867177619</v>
      </c>
      <c r="AA39" s="1">
        <v>-41.486542752472701</v>
      </c>
      <c r="AC39" s="1" t="s">
        <v>22</v>
      </c>
      <c r="AD39" s="1">
        <v>-22.706601866106212</v>
      </c>
    </row>
    <row r="40" spans="3:30" x14ac:dyDescent="0.25">
      <c r="C40" s="31">
        <v>25.03413268428265</v>
      </c>
      <c r="D40" s="31">
        <v>7.0592896418993956</v>
      </c>
      <c r="E40" s="31">
        <v>3.172903072999917</v>
      </c>
      <c r="F40" s="31">
        <v>7.5437571160250627</v>
      </c>
      <c r="G40" s="11">
        <f t="shared" ref="G40:G42" si="6">C40*E40</f>
        <v>79.430876523848085</v>
      </c>
      <c r="H40" s="11">
        <f t="shared" ref="H40:H42" si="7">C40*C40</f>
        <v>626.70779925426882</v>
      </c>
      <c r="I40" s="11">
        <f t="shared" ref="I40:I42" si="8">C40*D40</f>
        <v>176.72319355209163</v>
      </c>
      <c r="J40" s="11">
        <f t="shared" ref="J40:J42" si="9">C40*F40</f>
        <v>188.85141658057285</v>
      </c>
      <c r="K40" s="11">
        <f t="shared" ref="K40:K103" si="10">D40*E40</f>
        <v>22.398441797979075</v>
      </c>
      <c r="L40" s="11">
        <f t="shared" ref="L40:L103" si="11">D40*D40</f>
        <v>49.833570248228099</v>
      </c>
      <c r="M40" s="11">
        <f t="shared" ref="M40:M103" si="12">D40*F40</f>
        <v>53.253566470160585</v>
      </c>
      <c r="N40" s="11">
        <f t="shared" ref="N40:N103" si="13">E40*F40</f>
        <v>23.935610135400914</v>
      </c>
      <c r="O40" s="11">
        <f t="shared" ref="O40:O103" si="14">F40*F40</f>
        <v>56.908271425578775</v>
      </c>
      <c r="Q40" s="1">
        <f>L26</f>
        <v>1060.7514932450715</v>
      </c>
      <c r="R40" s="1">
        <f>N25</f>
        <v>291.82816040064165</v>
      </c>
      <c r="S40" s="1">
        <f>N26</f>
        <v>313.2098818885554</v>
      </c>
      <c r="T40" s="1">
        <f>J26</f>
        <v>995.51189246970182</v>
      </c>
      <c r="U40" s="1">
        <f>N24</f>
        <v>270.64400658697826</v>
      </c>
      <c r="X40" s="1">
        <v>-7.7930329109224122E-3</v>
      </c>
      <c r="Y40" s="1">
        <v>-3.8960341849470308</v>
      </c>
      <c r="Z40" s="1">
        <v>-41.486542752473063</v>
      </c>
      <c r="AA40" s="1">
        <v>51.873917550837348</v>
      </c>
      <c r="AC40" s="1" t="s">
        <v>23</v>
      </c>
      <c r="AD40" s="1">
        <v>-36.308881162627586</v>
      </c>
    </row>
    <row r="41" spans="3:30" x14ac:dyDescent="0.25">
      <c r="C41" s="31">
        <v>25.478703270720111</v>
      </c>
      <c r="D41" s="31">
        <v>6.848995055684302</v>
      </c>
      <c r="E41" s="31">
        <v>5.7190996945371868</v>
      </c>
      <c r="F41" s="31">
        <v>7.4447136976832224</v>
      </c>
      <c r="G41" s="11">
        <f t="shared" si="6"/>
        <v>145.71524409277902</v>
      </c>
      <c r="H41" s="11">
        <f t="shared" si="7"/>
        <v>649.16432035740365</v>
      </c>
      <c r="I41" s="11">
        <f t="shared" si="8"/>
        <v>174.5035127264095</v>
      </c>
      <c r="J41" s="11">
        <f t="shared" si="9"/>
        <v>189.68165123873632</v>
      </c>
      <c r="K41" s="11">
        <f t="shared" si="10"/>
        <v>39.170085530850791</v>
      </c>
      <c r="L41" s="11">
        <f t="shared" si="11"/>
        <v>46.908733272788012</v>
      </c>
      <c r="M41" s="11">
        <f t="shared" si="12"/>
        <v>50.988807306417591</v>
      </c>
      <c r="N41" s="11">
        <f t="shared" si="13"/>
        <v>42.577059834336929</v>
      </c>
      <c r="O41" s="11">
        <f t="shared" si="14"/>
        <v>55.423762040472198</v>
      </c>
      <c r="Q41" s="1">
        <f>N23</f>
        <v>1138.638207483421</v>
      </c>
      <c r="R41" s="1">
        <f>N26</f>
        <v>313.2098818885554</v>
      </c>
      <c r="S41" s="1">
        <f>Q24</f>
        <v>336.19503372545512</v>
      </c>
      <c r="T41" s="1">
        <f>L23</f>
        <v>1101.6153100545553</v>
      </c>
      <c r="U41" s="1">
        <f>Q23</f>
        <v>291.09531919221428</v>
      </c>
      <c r="X41" s="1">
        <v>-5.3254682501690567E-6</v>
      </c>
      <c r="Y41" s="1">
        <v>2.7700982109336979E-3</v>
      </c>
      <c r="Z41" s="1">
        <v>-1.6867094952202582E-3</v>
      </c>
      <c r="AA41" s="1">
        <v>-7.7930329109331129E-3</v>
      </c>
      <c r="AC41" s="1" t="s">
        <v>42</v>
      </c>
      <c r="AD41" s="1">
        <v>-2.7983592457650808E-2</v>
      </c>
    </row>
    <row r="42" spans="3:30" x14ac:dyDescent="0.25">
      <c r="C42" s="31">
        <v>25.967922208610968</v>
      </c>
      <c r="D42" s="31">
        <v>7.0264507394322004</v>
      </c>
      <c r="E42" s="31">
        <v>8.0462966267578846</v>
      </c>
      <c r="F42" s="31">
        <v>7.5172023257758926</v>
      </c>
      <c r="G42" s="11">
        <f t="shared" si="6"/>
        <v>208.94560487105758</v>
      </c>
      <c r="H42" s="11">
        <f t="shared" si="7"/>
        <v>674.33298383247075</v>
      </c>
      <c r="I42" s="11">
        <f t="shared" si="8"/>
        <v>182.46232620421239</v>
      </c>
      <c r="J42" s="11">
        <f t="shared" si="9"/>
        <v>195.20612522213781</v>
      </c>
      <c r="K42" s="11">
        <f t="shared" si="10"/>
        <v>56.536906882773756</v>
      </c>
      <c r="L42" s="11">
        <f t="shared" si="11"/>
        <v>49.371009993667315</v>
      </c>
      <c r="M42" s="11">
        <f t="shared" si="12"/>
        <v>52.819251840409478</v>
      </c>
      <c r="N42" s="11">
        <f t="shared" si="13"/>
        <v>60.485639716547091</v>
      </c>
      <c r="O42" s="11">
        <f t="shared" si="14"/>
        <v>56.508330806650491</v>
      </c>
    </row>
    <row r="43" spans="3:30" x14ac:dyDescent="0.25">
      <c r="C43" s="31">
        <v>25.140817708850669</v>
      </c>
      <c r="D43" s="31">
        <v>7.0336144946597363</v>
      </c>
      <c r="E43" s="31">
        <v>8.1595769828224647</v>
      </c>
      <c r="F43" s="31">
        <v>7.4634871190813783</v>
      </c>
      <c r="G43" s="11">
        <f>C43*E43</f>
        <v>205.13843750647334</v>
      </c>
      <c r="H43" s="11">
        <f>C43*C43</f>
        <v>632.06071506965941</v>
      </c>
      <c r="I43" s="11">
        <f>C43*D43</f>
        <v>176.83081984457024</v>
      </c>
      <c r="J43" s="11">
        <f>C43*F43</f>
        <v>187.63816913317999</v>
      </c>
      <c r="K43" s="11">
        <f t="shared" si="10"/>
        <v>57.391318936672043</v>
      </c>
      <c r="L43" s="11">
        <f t="shared" si="11"/>
        <v>49.471732859487538</v>
      </c>
      <c r="M43" s="11">
        <f t="shared" si="12"/>
        <v>52.495291181477022</v>
      </c>
      <c r="N43" s="11">
        <f t="shared" si="13"/>
        <v>60.898897708448359</v>
      </c>
      <c r="O43" s="11">
        <f t="shared" si="14"/>
        <v>55.703639976693651</v>
      </c>
    </row>
    <row r="44" spans="3:30" x14ac:dyDescent="0.25">
      <c r="C44" s="31">
        <v>25.19223661386771</v>
      </c>
      <c r="D44" s="31">
        <v>6.827129716394726</v>
      </c>
      <c r="E44" s="31">
        <v>10.66243671353352</v>
      </c>
      <c r="F44" s="31">
        <v>7.4483563583868833</v>
      </c>
      <c r="G44" s="11">
        <f>C44*E44</f>
        <v>268.61062856772645</v>
      </c>
      <c r="H44" s="11">
        <f>C44*C44</f>
        <v>634.64878560909676</v>
      </c>
      <c r="I44" s="11">
        <f>C44*D44</f>
        <v>171.9906672089835</v>
      </c>
      <c r="J44" s="11">
        <f>C44*F44</f>
        <v>187.64075576488841</v>
      </c>
      <c r="K44" s="11">
        <f t="shared" si="10"/>
        <v>72.793838536142815</v>
      </c>
      <c r="L44" s="11">
        <f t="shared" si="11"/>
        <v>46.609700164479932</v>
      </c>
      <c r="M44" s="11">
        <f t="shared" si="12"/>
        <v>50.850895032640693</v>
      </c>
      <c r="N44" s="11">
        <f t="shared" si="13"/>
        <v>79.417628291145135</v>
      </c>
      <c r="O44" s="11">
        <f t="shared" si="14"/>
        <v>55.47801244152231</v>
      </c>
    </row>
    <row r="45" spans="3:30" x14ac:dyDescent="0.25">
      <c r="C45" s="31">
        <v>26.150230542451752</v>
      </c>
      <c r="D45" s="31">
        <v>7.3381549022289514</v>
      </c>
      <c r="E45" s="31">
        <v>10.66243671353352</v>
      </c>
      <c r="F45" s="31">
        <v>7.4806484820022723</v>
      </c>
      <c r="G45" s="11">
        <f t="shared" ref="G45:G108" si="15">C45*E45</f>
        <v>278.82517820320311</v>
      </c>
      <c r="H45" s="11">
        <f t="shared" ref="H45:H108" si="16">C45*C45</f>
        <v>683.8345574233764</v>
      </c>
      <c r="I45" s="11">
        <f t="shared" ref="I45:I108" si="17">C45*D45</f>
        <v>191.89444244950957</v>
      </c>
      <c r="J45" s="11">
        <f t="shared" ref="J45:J108" si="18">C45*F45</f>
        <v>195.62068241140116</v>
      </c>
      <c r="K45" s="11">
        <f t="shared" si="10"/>
        <v>78.242612239121954</v>
      </c>
      <c r="L45" s="11">
        <f t="shared" si="11"/>
        <v>53.848517369106794</v>
      </c>
      <c r="M45" s="11">
        <f t="shared" si="12"/>
        <v>54.894157330056537</v>
      </c>
      <c r="N45" s="11">
        <f t="shared" si="13"/>
        <v>79.761941015539819</v>
      </c>
      <c r="O45" s="11">
        <f t="shared" si="14"/>
        <v>55.960101711282903</v>
      </c>
    </row>
    <row r="46" spans="3:30" x14ac:dyDescent="0.25">
      <c r="C46" s="31">
        <v>25.79555368091625</v>
      </c>
      <c r="D46" s="31">
        <v>7.0547665841823566</v>
      </c>
      <c r="E46" s="31">
        <v>11.36952143992468</v>
      </c>
      <c r="F46" s="31">
        <v>7.4322378838790311</v>
      </c>
      <c r="G46" s="11">
        <f t="shared" si="15"/>
        <v>293.28310062990533</v>
      </c>
      <c r="H46" s="11">
        <f t="shared" si="16"/>
        <v>665.41058970503184</v>
      </c>
      <c r="I46" s="11">
        <f t="shared" si="17"/>
        <v>181.98161012861016</v>
      </c>
      <c r="J46" s="11">
        <f t="shared" si="18"/>
        <v>191.71869130294093</v>
      </c>
      <c r="K46" s="11">
        <f t="shared" si="10"/>
        <v>80.209319932525503</v>
      </c>
      <c r="L46" s="11">
        <f t="shared" si="11"/>
        <v>49.769731557295998</v>
      </c>
      <c r="M46" s="11">
        <f t="shared" si="12"/>
        <v>52.432703468883979</v>
      </c>
      <c r="N46" s="11">
        <f t="shared" si="13"/>
        <v>84.500987967383082</v>
      </c>
      <c r="O46" s="11">
        <f t="shared" si="14"/>
        <v>55.238159962566655</v>
      </c>
    </row>
    <row r="47" spans="3:30" x14ac:dyDescent="0.25">
      <c r="C47" s="31">
        <v>25.228189269025371</v>
      </c>
      <c r="D47" s="31">
        <v>6.7167393005594702</v>
      </c>
      <c r="E47" s="31">
        <v>11.36952143992468</v>
      </c>
      <c r="F47" s="31">
        <v>7.4543175347326409</v>
      </c>
      <c r="G47" s="11">
        <f t="shared" si="15"/>
        <v>286.83243878466169</v>
      </c>
      <c r="H47" s="11">
        <f t="shared" si="16"/>
        <v>636.46153379376688</v>
      </c>
      <c r="I47" s="11">
        <f t="shared" si="17"/>
        <v>169.45117034521542</v>
      </c>
      <c r="J47" s="11">
        <f t="shared" si="18"/>
        <v>188.05893363764966</v>
      </c>
      <c r="K47" s="11">
        <f t="shared" si="10"/>
        <v>76.366111484095597</v>
      </c>
      <c r="L47" s="11">
        <f t="shared" si="11"/>
        <v>45.114586831680121</v>
      </c>
      <c r="M47" s="11">
        <f t="shared" si="12"/>
        <v>50.06870754438831</v>
      </c>
      <c r="N47" s="11">
        <f t="shared" si="13"/>
        <v>84.75202303114925</v>
      </c>
      <c r="O47" s="11">
        <f t="shared" si="14"/>
        <v>55.566849908622515</v>
      </c>
    </row>
    <row r="48" spans="3:30" x14ac:dyDescent="0.25">
      <c r="C48" s="31">
        <v>25.785159454337411</v>
      </c>
      <c r="D48" s="31">
        <v>7.0813107217267657</v>
      </c>
      <c r="E48" s="31">
        <v>16.271838388355661</v>
      </c>
      <c r="F48" s="31">
        <v>7.4201061053705581</v>
      </c>
      <c r="G48" s="11">
        <f t="shared" si="15"/>
        <v>419.57194745895941</v>
      </c>
      <c r="H48" s="11">
        <f t="shared" si="16"/>
        <v>664.87444808560599</v>
      </c>
      <c r="I48" s="11">
        <f t="shared" si="17"/>
        <v>182.5927261054338</v>
      </c>
      <c r="J48" s="11">
        <f t="shared" si="18"/>
        <v>191.32861909508239</v>
      </c>
      <c r="K48" s="11">
        <f t="shared" si="10"/>
        <v>115.22594364166812</v>
      </c>
      <c r="L48" s="11">
        <f t="shared" si="11"/>
        <v>50.144961537642445</v>
      </c>
      <c r="M48" s="11">
        <f t="shared" si="12"/>
        <v>52.544076920310765</v>
      </c>
      <c r="N48" s="11">
        <f t="shared" si="13"/>
        <v>120.73876737104086</v>
      </c>
      <c r="O48" s="11">
        <f t="shared" si="14"/>
        <v>55.057974614957431</v>
      </c>
    </row>
    <row r="49" spans="3:15" x14ac:dyDescent="0.25">
      <c r="C49" s="31">
        <v>25.332971283123499</v>
      </c>
      <c r="D49" s="31">
        <v>6.7500636659545359</v>
      </c>
      <c r="E49" s="31">
        <v>16.271838388355661</v>
      </c>
      <c r="F49" s="31">
        <v>7.576236256645819</v>
      </c>
      <c r="G49" s="11">
        <f t="shared" si="15"/>
        <v>412.21401461584054</v>
      </c>
      <c r="H49" s="11">
        <f t="shared" si="16"/>
        <v>641.75943403155986</v>
      </c>
      <c r="I49" s="11">
        <f t="shared" si="17"/>
        <v>170.99916900888158</v>
      </c>
      <c r="J49" s="11">
        <f t="shared" si="18"/>
        <v>191.92857552376759</v>
      </c>
      <c r="K49" s="11">
        <f t="shared" si="10"/>
        <v>109.83594508352377</v>
      </c>
      <c r="L49" s="11">
        <f t="shared" si="11"/>
        <v>45.563359494439588</v>
      </c>
      <c r="M49" s="11">
        <f t="shared" si="12"/>
        <v>51.140077080672349</v>
      </c>
      <c r="N49" s="11">
        <f t="shared" si="13"/>
        <v>123.27929196014144</v>
      </c>
      <c r="O49" s="11">
        <f t="shared" si="14"/>
        <v>57.39935581651465</v>
      </c>
    </row>
    <row r="50" spans="3:15" x14ac:dyDescent="0.25">
      <c r="C50" s="31">
        <v>25.382448622820728</v>
      </c>
      <c r="D50" s="31">
        <v>7.0974169207484907</v>
      </c>
      <c r="E50" s="31">
        <v>16.271838388355661</v>
      </c>
      <c r="F50" s="31">
        <v>7.477763177598586</v>
      </c>
      <c r="G50" s="11">
        <f t="shared" si="15"/>
        <v>413.0191018912796</v>
      </c>
      <c r="H50" s="11">
        <f t="shared" si="16"/>
        <v>644.26869809013385</v>
      </c>
      <c r="I50" s="11">
        <f t="shared" si="17"/>
        <v>180.14982034563707</v>
      </c>
      <c r="J50" s="11">
        <f t="shared" si="18"/>
        <v>189.80393966901678</v>
      </c>
      <c r="K50" s="11">
        <f t="shared" si="10"/>
        <v>115.48802110920032</v>
      </c>
      <c r="L50" s="11">
        <f t="shared" si="11"/>
        <v>50.373326946926987</v>
      </c>
      <c r="M50" s="11">
        <f t="shared" si="12"/>
        <v>53.072802906038206</v>
      </c>
      <c r="N50" s="11">
        <f t="shared" si="13"/>
        <v>121.67695393228108</v>
      </c>
      <c r="O50" s="11">
        <f t="shared" si="14"/>
        <v>55.916942140249304</v>
      </c>
    </row>
    <row r="51" spans="3:15" x14ac:dyDescent="0.25">
      <c r="C51" s="31">
        <v>25.786745674795512</v>
      </c>
      <c r="D51" s="31">
        <v>7.16671911580148</v>
      </c>
      <c r="E51" s="31">
        <v>17.495259689586408</v>
      </c>
      <c r="F51" s="31">
        <v>7.4390137246003709</v>
      </c>
      <c r="G51" s="11">
        <f t="shared" si="15"/>
        <v>451.14581212986656</v>
      </c>
      <c r="H51" s="11">
        <f t="shared" si="16"/>
        <v>664.95625249658508</v>
      </c>
      <c r="I51" s="11">
        <f t="shared" si="17"/>
        <v>184.80636316186812</v>
      </c>
      <c r="J51" s="11">
        <f t="shared" si="18"/>
        <v>191.82795498758307</v>
      </c>
      <c r="K51" s="11">
        <f t="shared" si="10"/>
        <v>125.38361205326999</v>
      </c>
      <c r="L51" s="11">
        <f t="shared" si="11"/>
        <v>51.361862884794348</v>
      </c>
      <c r="M51" s="11">
        <f t="shared" si="12"/>
        <v>53.313321862803043</v>
      </c>
      <c r="N51" s="11">
        <f t="shared" si="13"/>
        <v>130.1474769462809</v>
      </c>
      <c r="O51" s="11">
        <f t="shared" si="14"/>
        <v>55.338925194792687</v>
      </c>
    </row>
    <row r="52" spans="3:15" x14ac:dyDescent="0.25">
      <c r="C52" s="31">
        <v>24.759378175688951</v>
      </c>
      <c r="D52" s="31">
        <v>6.7658635363296584</v>
      </c>
      <c r="E52" s="31">
        <v>17.495259689586408</v>
      </c>
      <c r="F52" s="31">
        <v>7.4826989955367118</v>
      </c>
      <c r="G52" s="11">
        <f t="shared" si="15"/>
        <v>433.17175093635637</v>
      </c>
      <c r="H52" s="11">
        <f t="shared" si="16"/>
        <v>613.02680764678234</v>
      </c>
      <c r="I52" s="11">
        <f t="shared" si="17"/>
        <v>167.51857398109021</v>
      </c>
      <c r="J52" s="11">
        <f t="shared" si="18"/>
        <v>185.26697420534131</v>
      </c>
      <c r="K52" s="11">
        <f t="shared" si="10"/>
        <v>118.37053959239081</v>
      </c>
      <c r="L52" s="11">
        <f t="shared" si="11"/>
        <v>45.776909392235268</v>
      </c>
      <c r="M52" s="11">
        <f t="shared" si="12"/>
        <v>50.626920287232402</v>
      </c>
      <c r="N52" s="11">
        <f t="shared" si="13"/>
        <v>130.91176210592215</v>
      </c>
      <c r="O52" s="11">
        <f t="shared" si="14"/>
        <v>55.990784257806119</v>
      </c>
    </row>
    <row r="53" spans="3:15" x14ac:dyDescent="0.25">
      <c r="C53" s="31">
        <v>24.903600969092039</v>
      </c>
      <c r="D53" s="31">
        <v>7.1176752258488643</v>
      </c>
      <c r="E53" s="31">
        <v>19.485231553134529</v>
      </c>
      <c r="F53" s="31">
        <v>7.4643835975154582</v>
      </c>
      <c r="G53" s="11">
        <f t="shared" si="15"/>
        <v>485.25243138962384</v>
      </c>
      <c r="H53" s="11">
        <f t="shared" si="16"/>
        <v>620.18934122776193</v>
      </c>
      <c r="I53" s="11">
        <f t="shared" si="17"/>
        <v>177.25574365213217</v>
      </c>
      <c r="J53" s="11">
        <f t="shared" si="18"/>
        <v>185.8900305927607</v>
      </c>
      <c r="K53" s="11">
        <f t="shared" si="10"/>
        <v>138.68954989567422</v>
      </c>
      <c r="L53" s="11">
        <f t="shared" si="11"/>
        <v>50.661300620662679</v>
      </c>
      <c r="M53" s="11">
        <f t="shared" si="12"/>
        <v>53.129058208268397</v>
      </c>
      <c r="N53" s="11">
        <f t="shared" si="13"/>
        <v>145.44524279900804</v>
      </c>
      <c r="O53" s="11">
        <f t="shared" si="14"/>
        <v>55.717022490857815</v>
      </c>
    </row>
    <row r="54" spans="3:15" x14ac:dyDescent="0.25">
      <c r="C54" s="31">
        <v>25.534730707981829</v>
      </c>
      <c r="D54" s="31">
        <v>7.0025561853873004</v>
      </c>
      <c r="E54" s="31">
        <v>20.739869645086511</v>
      </c>
      <c r="F54" s="31">
        <v>7.4569515200233392</v>
      </c>
      <c r="G54" s="11">
        <f t="shared" si="15"/>
        <v>529.58698630593074</v>
      </c>
      <c r="H54" s="11">
        <f t="shared" si="16"/>
        <v>652.02247232915022</v>
      </c>
      <c r="I54" s="11">
        <f t="shared" si="17"/>
        <v>178.80838646137721</v>
      </c>
      <c r="J54" s="11">
        <f t="shared" si="18"/>
        <v>190.41124896627173</v>
      </c>
      <c r="K54" s="11">
        <f t="shared" si="10"/>
        <v>145.23210246732685</v>
      </c>
      <c r="L54" s="11">
        <f t="shared" si="11"/>
        <v>49.03579312950594</v>
      </c>
      <c r="M54" s="11">
        <f t="shared" si="12"/>
        <v>52.217721990672665</v>
      </c>
      <c r="N54" s="11">
        <f t="shared" si="13"/>
        <v>154.65620247501377</v>
      </c>
      <c r="O54" s="11">
        <f t="shared" si="14"/>
        <v>55.606125971978386</v>
      </c>
    </row>
    <row r="55" spans="3:15" x14ac:dyDescent="0.25">
      <c r="C55" s="31">
        <v>25.359031738474609</v>
      </c>
      <c r="D55" s="31">
        <v>7.0794120319988982</v>
      </c>
      <c r="E55" s="31">
        <v>20.739869645086511</v>
      </c>
      <c r="F55" s="31">
        <v>7.4967083350021717</v>
      </c>
      <c r="G55" s="11">
        <f t="shared" si="15"/>
        <v>525.94301258157498</v>
      </c>
      <c r="H55" s="11">
        <f t="shared" si="16"/>
        <v>643.08049071296261</v>
      </c>
      <c r="I55" s="11">
        <f t="shared" si="17"/>
        <v>179.52703440919908</v>
      </c>
      <c r="J55" s="11">
        <f t="shared" si="18"/>
        <v>190.1092646014072</v>
      </c>
      <c r="K55" s="11">
        <f t="shared" si="10"/>
        <v>146.82608270751416</v>
      </c>
      <c r="L55" s="11">
        <f t="shared" si="11"/>
        <v>50.118074718810767</v>
      </c>
      <c r="M55" s="11">
        <f t="shared" si="12"/>
        <v>53.0722871872008</v>
      </c>
      <c r="N55" s="11">
        <f t="shared" si="13"/>
        <v>155.48075363517859</v>
      </c>
      <c r="O55" s="11">
        <f t="shared" si="14"/>
        <v>56.200635860091033</v>
      </c>
    </row>
    <row r="56" spans="3:15" x14ac:dyDescent="0.25">
      <c r="C56" s="31">
        <v>26.0718873402665</v>
      </c>
      <c r="D56" s="31">
        <v>7.2893585965307892</v>
      </c>
      <c r="E56" s="31">
        <v>25.407003721273512</v>
      </c>
      <c r="F56" s="31">
        <v>7.5018753855023661</v>
      </c>
      <c r="G56" s="11">
        <f t="shared" si="15"/>
        <v>662.40853867477472</v>
      </c>
      <c r="H56" s="11">
        <f t="shared" si="16"/>
        <v>679.74330948354861</v>
      </c>
      <c r="I56" s="11">
        <f t="shared" si="17"/>
        <v>190.04733611155388</v>
      </c>
      <c r="J56" s="11">
        <f t="shared" si="18"/>
        <v>195.588049891536</v>
      </c>
      <c r="K56" s="11">
        <f t="shared" si="10"/>
        <v>185.20076098775482</v>
      </c>
      <c r="L56" s="11">
        <f t="shared" si="11"/>
        <v>53.134748748817316</v>
      </c>
      <c r="M56" s="11">
        <f t="shared" si="12"/>
        <v>54.683859831414402</v>
      </c>
      <c r="N56" s="11">
        <f t="shared" si="13"/>
        <v>190.60017583598878</v>
      </c>
      <c r="O56" s="11">
        <f t="shared" si="14"/>
        <v>56.278134299606272</v>
      </c>
    </row>
    <row r="57" spans="3:15" x14ac:dyDescent="0.25">
      <c r="C57" s="31">
        <v>25.509796947316492</v>
      </c>
      <c r="D57" s="31">
        <v>6.855922376799426</v>
      </c>
      <c r="E57" s="31">
        <v>25.407003721273512</v>
      </c>
      <c r="F57" s="31">
        <v>7.4354749426194733</v>
      </c>
      <c r="G57" s="11">
        <f t="shared" si="15"/>
        <v>648.1275059694018</v>
      </c>
      <c r="H57" s="11">
        <f t="shared" si="16"/>
        <v>650.74974029331781</v>
      </c>
      <c r="I57" s="11">
        <f t="shared" si="17"/>
        <v>174.89318771871683</v>
      </c>
      <c r="J57" s="11">
        <f t="shared" si="18"/>
        <v>189.6774559930825</v>
      </c>
      <c r="K57" s="11">
        <f t="shared" si="10"/>
        <v>174.18844534010535</v>
      </c>
      <c r="L57" s="11">
        <f t="shared" si="11"/>
        <v>47.003671636699089</v>
      </c>
      <c r="M57" s="11">
        <f t="shared" si="12"/>
        <v>50.977039041236274</v>
      </c>
      <c r="N57" s="11">
        <f t="shared" si="13"/>
        <v>188.91313953656891</v>
      </c>
      <c r="O57" s="11">
        <f t="shared" si="14"/>
        <v>55.286287622322057</v>
      </c>
    </row>
    <row r="58" spans="3:15" x14ac:dyDescent="0.25">
      <c r="C58" s="31">
        <v>25.30641684811469</v>
      </c>
      <c r="D58" s="31">
        <v>6.7492527671285023</v>
      </c>
      <c r="E58" s="31">
        <v>25.407003721273512</v>
      </c>
      <c r="F58" s="31">
        <v>7.4312090879677664</v>
      </c>
      <c r="G58" s="11">
        <f t="shared" si="15"/>
        <v>642.96022703214862</v>
      </c>
      <c r="H58" s="11">
        <f t="shared" si="16"/>
        <v>640.41473369054302</v>
      </c>
      <c r="I58" s="11">
        <f t="shared" si="17"/>
        <v>170.79940393824543</v>
      </c>
      <c r="J58" s="11">
        <f t="shared" si="18"/>
        <v>188.05727486561048</v>
      </c>
      <c r="K58" s="11">
        <f t="shared" si="10"/>
        <v>171.47829017024941</v>
      </c>
      <c r="L58" s="11">
        <f t="shared" si="11"/>
        <v>45.552412914591748</v>
      </c>
      <c r="M58" s="11">
        <f t="shared" si="12"/>
        <v>50.155108500076921</v>
      </c>
      <c r="N58" s="11">
        <f t="shared" si="13"/>
        <v>188.80475695155857</v>
      </c>
      <c r="O58" s="11">
        <f t="shared" si="14"/>
        <v>55.222868509094724</v>
      </c>
    </row>
    <row r="59" spans="3:15" x14ac:dyDescent="0.25">
      <c r="C59" s="31">
        <v>26.793852750989888</v>
      </c>
      <c r="D59" s="31">
        <v>6.7170971140748952</v>
      </c>
      <c r="E59" s="31">
        <v>26.273063293651589</v>
      </c>
      <c r="F59" s="31">
        <v>7.4442474151424181</v>
      </c>
      <c r="G59" s="11">
        <f t="shared" si="15"/>
        <v>703.95658920753806</v>
      </c>
      <c r="H59" s="11">
        <f t="shared" si="16"/>
        <v>717.91054524172841</v>
      </c>
      <c r="I59" s="11">
        <f t="shared" si="17"/>
        <v>179.97691098862188</v>
      </c>
      <c r="J59" s="11">
        <f t="shared" si="18"/>
        <v>199.46006908326305</v>
      </c>
      <c r="K59" s="11">
        <f t="shared" si="10"/>
        <v>176.47871762769415</v>
      </c>
      <c r="L59" s="11">
        <f t="shared" si="11"/>
        <v>45.119393639913284</v>
      </c>
      <c r="M59" s="11">
        <f t="shared" si="12"/>
        <v>50.003732828712636</v>
      </c>
      <c r="N59" s="11">
        <f t="shared" si="13"/>
        <v>195.58318351163899</v>
      </c>
      <c r="O59" s="11">
        <f t="shared" si="14"/>
        <v>55.416819577854575</v>
      </c>
    </row>
    <row r="60" spans="3:15" x14ac:dyDescent="0.25">
      <c r="C60" s="31">
        <v>25.996285478428749</v>
      </c>
      <c r="D60" s="31">
        <v>6.7268379430069123</v>
      </c>
      <c r="E60" s="31">
        <v>26.273063293651589</v>
      </c>
      <c r="F60" s="31">
        <v>7.3409039417632211</v>
      </c>
      <c r="G60" s="11">
        <f t="shared" si="15"/>
        <v>683.00205377459417</v>
      </c>
      <c r="H60" s="11">
        <f t="shared" si="16"/>
        <v>675.80685867596549</v>
      </c>
      <c r="I60" s="11">
        <f t="shared" si="17"/>
        <v>174.87279953353411</v>
      </c>
      <c r="J60" s="11">
        <f t="shared" si="18"/>
        <v>190.83623453979959</v>
      </c>
      <c r="K60" s="11">
        <f t="shared" si="10"/>
        <v>176.73463904275766</v>
      </c>
      <c r="L60" s="11">
        <f t="shared" si="11"/>
        <v>45.250348711477464</v>
      </c>
      <c r="M60" s="11">
        <f t="shared" si="12"/>
        <v>49.381071171421844</v>
      </c>
      <c r="N60" s="11">
        <f t="shared" si="13"/>
        <v>192.86803389456153</v>
      </c>
      <c r="O60" s="11">
        <f t="shared" si="14"/>
        <v>53.888870682194799</v>
      </c>
    </row>
    <row r="61" spans="3:15" x14ac:dyDescent="0.25">
      <c r="C61" s="31">
        <v>26.190754321074781</v>
      </c>
      <c r="D61" s="31">
        <v>6.8695796581171793</v>
      </c>
      <c r="E61" s="31">
        <v>31.001570572953309</v>
      </c>
      <c r="F61" s="31">
        <v>7.3782404468900724</v>
      </c>
      <c r="G61" s="11">
        <f t="shared" si="15"/>
        <v>811.95451844368165</v>
      </c>
      <c r="H61" s="11">
        <f t="shared" si="16"/>
        <v>685.95561190689727</v>
      </c>
      <c r="I61" s="11">
        <f t="shared" si="17"/>
        <v>179.91947311479993</v>
      </c>
      <c r="J61" s="11">
        <f t="shared" si="18"/>
        <v>193.24168286631487</v>
      </c>
      <c r="K61" s="11">
        <f t="shared" si="10"/>
        <v>212.96775857764419</v>
      </c>
      <c r="L61" s="11">
        <f t="shared" si="11"/>
        <v>47.191124679217339</v>
      </c>
      <c r="M61" s="11">
        <f t="shared" si="12"/>
        <v>50.685410486653446</v>
      </c>
      <c r="N61" s="11">
        <f t="shared" si="13"/>
        <v>228.73704191848114</v>
      </c>
      <c r="O61" s="11">
        <f t="shared" si="14"/>
        <v>54.438432092124614</v>
      </c>
    </row>
    <row r="62" spans="3:15" x14ac:dyDescent="0.25">
      <c r="C62" s="31">
        <v>25.492089874511191</v>
      </c>
      <c r="D62" s="31">
        <v>6.9482303949633284</v>
      </c>
      <c r="E62" s="31">
        <v>31.001570572953309</v>
      </c>
      <c r="F62" s="31">
        <v>7.5203437133722266</v>
      </c>
      <c r="G62" s="11">
        <f t="shared" si="15"/>
        <v>790.29482329672715</v>
      </c>
      <c r="H62" s="11">
        <f t="shared" si="16"/>
        <v>649.84664617015596</v>
      </c>
      <c r="I62" s="11">
        <f t="shared" si="17"/>
        <v>177.12491369721556</v>
      </c>
      <c r="J62" s="11">
        <f t="shared" si="18"/>
        <v>191.70927782850003</v>
      </c>
      <c r="K62" s="11">
        <f t="shared" si="10"/>
        <v>215.40605494659488</v>
      </c>
      <c r="L62" s="11">
        <f t="shared" si="11"/>
        <v>48.277905621492252</v>
      </c>
      <c r="M62" s="11">
        <f t="shared" si="12"/>
        <v>52.253080769824287</v>
      </c>
      <c r="N62" s="11">
        <f t="shared" si="13"/>
        <v>233.14246636297483</v>
      </c>
      <c r="O62" s="11">
        <f t="shared" si="14"/>
        <v>56.555569567257173</v>
      </c>
    </row>
    <row r="63" spans="3:15" x14ac:dyDescent="0.25">
      <c r="C63" s="31">
        <v>25.979389445574359</v>
      </c>
      <c r="D63" s="31">
        <v>6.9303381598660039</v>
      </c>
      <c r="E63" s="31">
        <v>32.885681066053813</v>
      </c>
      <c r="F63" s="31">
        <v>7.5322483856750644</v>
      </c>
      <c r="G63" s="11">
        <f t="shared" si="15"/>
        <v>854.34991559796299</v>
      </c>
      <c r="H63" s="11">
        <f t="shared" si="16"/>
        <v>674.9286759648204</v>
      </c>
      <c r="I63" s="11">
        <f t="shared" si="17"/>
        <v>180.04595404468409</v>
      </c>
      <c r="J63" s="11">
        <f t="shared" si="18"/>
        <v>195.68321421225127</v>
      </c>
      <c r="K63" s="11">
        <f t="shared" si="10"/>
        <v>227.90889040525568</v>
      </c>
      <c r="L63" s="11">
        <f t="shared" si="11"/>
        <v>48.029587010094907</v>
      </c>
      <c r="M63" s="11">
        <f t="shared" si="12"/>
        <v>52.201028416833005</v>
      </c>
      <c r="N63" s="11">
        <f t="shared" si="13"/>
        <v>247.70311812160887</v>
      </c>
      <c r="O63" s="11">
        <f t="shared" si="14"/>
        <v>56.73476574350461</v>
      </c>
    </row>
    <row r="64" spans="3:15" x14ac:dyDescent="0.25">
      <c r="C64" s="31">
        <v>26.35378807250623</v>
      </c>
      <c r="D64" s="31">
        <v>7.0354366498072052</v>
      </c>
      <c r="E64" s="31">
        <v>32.885681066053813</v>
      </c>
      <c r="F64" s="31">
        <v>7.4355481980221816</v>
      </c>
      <c r="G64" s="11">
        <f t="shared" si="15"/>
        <v>866.66226943481297</v>
      </c>
      <c r="H64" s="11">
        <f t="shared" si="16"/>
        <v>694.52214577057168</v>
      </c>
      <c r="I64" s="11">
        <f t="shared" si="17"/>
        <v>185.41040646656231</v>
      </c>
      <c r="J64" s="11">
        <f t="shared" si="18"/>
        <v>195.95486141358217</v>
      </c>
      <c r="K64" s="11">
        <f t="shared" si="10"/>
        <v>231.36512582598587</v>
      </c>
      <c r="L64" s="11">
        <f t="shared" si="11"/>
        <v>49.497368853450432</v>
      </c>
      <c r="M64" s="11">
        <f t="shared" si="12"/>
        <v>52.312328303773178</v>
      </c>
      <c r="N64" s="11">
        <f t="shared" si="13"/>
        <v>244.5230665914286</v>
      </c>
      <c r="O64" s="11">
        <f t="shared" si="14"/>
        <v>55.287377005110912</v>
      </c>
    </row>
    <row r="65" spans="3:15" x14ac:dyDescent="0.25">
      <c r="C65" s="31">
        <v>25.769191236510078</v>
      </c>
      <c r="D65" s="31">
        <v>6.8676003783755819</v>
      </c>
      <c r="E65" s="31">
        <v>32.885681066053813</v>
      </c>
      <c r="F65" s="31">
        <v>7.4748278481527883</v>
      </c>
      <c r="G65" s="11">
        <f t="shared" si="15"/>
        <v>847.43740433401933</v>
      </c>
      <c r="H65" s="11">
        <f t="shared" si="16"/>
        <v>664.05121698382777</v>
      </c>
      <c r="I65" s="11">
        <f t="shared" si="17"/>
        <v>176.97250748628935</v>
      </c>
      <c r="J65" s="11">
        <f t="shared" si="18"/>
        <v>192.62026827904032</v>
      </c>
      <c r="K65" s="11">
        <f t="shared" si="10"/>
        <v>225.84571573236988</v>
      </c>
      <c r="L65" s="11">
        <f t="shared" si="11"/>
        <v>47.163934957064434</v>
      </c>
      <c r="M65" s="11">
        <f t="shared" si="12"/>
        <v>51.334130558266423</v>
      </c>
      <c r="N65" s="11">
        <f t="shared" si="13"/>
        <v>245.81480463800992</v>
      </c>
      <c r="O65" s="11">
        <f t="shared" si="14"/>
        <v>55.873051359520446</v>
      </c>
    </row>
    <row r="66" spans="3:15" x14ac:dyDescent="0.25">
      <c r="C66" s="31">
        <v>26.57849982188139</v>
      </c>
      <c r="D66" s="31">
        <v>7.1507068154314641</v>
      </c>
      <c r="E66" s="31">
        <v>32.885681066053813</v>
      </c>
      <c r="F66" s="31">
        <v>7.4595625077271768</v>
      </c>
      <c r="G66" s="11">
        <f t="shared" si="15"/>
        <v>874.05206835655952</v>
      </c>
      <c r="H66" s="11">
        <f t="shared" si="16"/>
        <v>706.41665278174912</v>
      </c>
      <c r="I66" s="11">
        <f t="shared" si="17"/>
        <v>190.05505982027123</v>
      </c>
      <c r="J66" s="11">
        <f t="shared" si="18"/>
        <v>198.26398078293985</v>
      </c>
      <c r="K66" s="11">
        <f t="shared" si="10"/>
        <v>235.15586372913646</v>
      </c>
      <c r="L66" s="11">
        <f t="shared" si="11"/>
        <v>51.132607960257992</v>
      </c>
      <c r="M66" s="11">
        <f t="shared" si="12"/>
        <v>53.341144464141749</v>
      </c>
      <c r="N66" s="11">
        <f t="shared" si="13"/>
        <v>245.31279352140851</v>
      </c>
      <c r="O66" s="11">
        <f t="shared" si="14"/>
        <v>55.645072806688965</v>
      </c>
    </row>
    <row r="67" spans="3:15" x14ac:dyDescent="0.25">
      <c r="C67" s="31">
        <v>26.135882175387959</v>
      </c>
      <c r="D67" s="31">
        <v>6.802068633352409</v>
      </c>
      <c r="E67" s="31">
        <v>32.885681066053813</v>
      </c>
      <c r="F67" s="31">
        <v>7.5959440404227623</v>
      </c>
      <c r="G67" s="11">
        <f t="shared" si="15"/>
        <v>859.49628559976918</v>
      </c>
      <c r="H67" s="11">
        <f t="shared" si="16"/>
        <v>683.08433708576206</v>
      </c>
      <c r="I67" s="11">
        <f t="shared" si="17"/>
        <v>177.77806435020076</v>
      </c>
      <c r="J67" s="11">
        <f t="shared" si="18"/>
        <v>198.52669845132968</v>
      </c>
      <c r="K67" s="11">
        <f t="shared" si="10"/>
        <v>223.69065966583585</v>
      </c>
      <c r="L67" s="11">
        <f t="shared" si="11"/>
        <v>46.26813769283671</v>
      </c>
      <c r="M67" s="11">
        <f t="shared" si="12"/>
        <v>51.668132698059836</v>
      </c>
      <c r="N67" s="11">
        <f t="shared" si="13"/>
        <v>249.79779310893514</v>
      </c>
      <c r="O67" s="11">
        <f t="shared" si="14"/>
        <v>57.698365865234081</v>
      </c>
    </row>
    <row r="68" spans="3:15" x14ac:dyDescent="0.25">
      <c r="C68" s="31">
        <v>26.335479775583291</v>
      </c>
      <c r="D68" s="31">
        <v>7.3940338333179234</v>
      </c>
      <c r="E68" s="31">
        <v>35.099092016342922</v>
      </c>
      <c r="F68" s="31">
        <v>7.4959787455717288</v>
      </c>
      <c r="G68" s="11">
        <f t="shared" si="15"/>
        <v>924.35142793773605</v>
      </c>
      <c r="H68" s="11">
        <f t="shared" si="16"/>
        <v>693.55749501015657</v>
      </c>
      <c r="I68" s="11">
        <f t="shared" si="17"/>
        <v>194.72542847732277</v>
      </c>
      <c r="J68" s="11">
        <f t="shared" si="18"/>
        <v>197.41019665220648</v>
      </c>
      <c r="K68" s="11">
        <f t="shared" si="10"/>
        <v>259.52387388757859</v>
      </c>
      <c r="L68" s="11">
        <f t="shared" si="11"/>
        <v>54.671736328250148</v>
      </c>
      <c r="M68" s="11">
        <f t="shared" si="12"/>
        <v>55.425520458589411</v>
      </c>
      <c r="N68" s="11">
        <f t="shared" si="13"/>
        <v>263.10204774337291</v>
      </c>
      <c r="O68" s="11">
        <f t="shared" si="14"/>
        <v>56.189697354063107</v>
      </c>
    </row>
    <row r="69" spans="3:15" x14ac:dyDescent="0.25">
      <c r="C69" s="31">
        <v>26.225159525441619</v>
      </c>
      <c r="D69" s="31">
        <v>6.9701334695530006</v>
      </c>
      <c r="E69" s="31">
        <v>35.099092016342922</v>
      </c>
      <c r="F69" s="31">
        <v>7.4316041204259617</v>
      </c>
      <c r="G69" s="11">
        <f t="shared" si="15"/>
        <v>920.47928732674745</v>
      </c>
      <c r="H69" s="11">
        <f t="shared" si="16"/>
        <v>687.75899213486127</v>
      </c>
      <c r="I69" s="11">
        <f t="shared" si="17"/>
        <v>182.7928621526473</v>
      </c>
      <c r="J69" s="11">
        <f t="shared" si="18"/>
        <v>194.89500358810008</v>
      </c>
      <c r="K69" s="11">
        <f t="shared" si="10"/>
        <v>244.64535601403233</v>
      </c>
      <c r="L69" s="11">
        <f t="shared" si="11"/>
        <v>48.582760583382949</v>
      </c>
      <c r="M69" s="11">
        <f t="shared" si="12"/>
        <v>51.799272612248984</v>
      </c>
      <c r="N69" s="11">
        <f t="shared" si="13"/>
        <v>260.84255685186406</v>
      </c>
      <c r="O69" s="11">
        <f t="shared" si="14"/>
        <v>55.228739802732136</v>
      </c>
    </row>
    <row r="70" spans="3:15" x14ac:dyDescent="0.25">
      <c r="C70" s="31">
        <v>27.496385914351119</v>
      </c>
      <c r="D70" s="31">
        <v>6.6685684887167431</v>
      </c>
      <c r="E70" s="31">
        <v>40.385108396748677</v>
      </c>
      <c r="F70" s="31">
        <v>7.3882229779699786</v>
      </c>
      <c r="G70" s="11">
        <f t="shared" si="15"/>
        <v>1110.4445256699034</v>
      </c>
      <c r="H70" s="11">
        <f t="shared" si="16"/>
        <v>756.05123835092661</v>
      </c>
      <c r="I70" s="11">
        <f t="shared" si="17"/>
        <v>183.36153266203678</v>
      </c>
      <c r="J70" s="11">
        <f t="shared" si="18"/>
        <v>203.14943022353901</v>
      </c>
      <c r="K70" s="11">
        <f t="shared" si="10"/>
        <v>269.31086126796816</v>
      </c>
      <c r="L70" s="11">
        <f t="shared" si="11"/>
        <v>44.469805688705904</v>
      </c>
      <c r="M70" s="11">
        <f t="shared" si="12"/>
        <v>49.268870938503575</v>
      </c>
      <c r="N70" s="11">
        <f t="shared" si="13"/>
        <v>298.37418582466688</v>
      </c>
      <c r="O70" s="11">
        <f t="shared" si="14"/>
        <v>54.58583877220358</v>
      </c>
    </row>
    <row r="71" spans="3:15" x14ac:dyDescent="0.25">
      <c r="C71" s="31">
        <v>26.607266902245929</v>
      </c>
      <c r="D71" s="31">
        <v>6.6208215003877777</v>
      </c>
      <c r="E71" s="31">
        <v>40.385108396748677</v>
      </c>
      <c r="F71" s="31">
        <v>7.3536776839871214</v>
      </c>
      <c r="G71" s="11">
        <f t="shared" si="15"/>
        <v>1074.5373579884251</v>
      </c>
      <c r="H71" s="11">
        <f t="shared" si="16"/>
        <v>707.94665200735164</v>
      </c>
      <c r="I71" s="11">
        <f t="shared" si="17"/>
        <v>176.16196477294594</v>
      </c>
      <c r="J71" s="11">
        <f t="shared" si="18"/>
        <v>195.66126485093503</v>
      </c>
      <c r="K71" s="11">
        <f t="shared" si="10"/>
        <v>267.3825939686846</v>
      </c>
      <c r="L71" s="11">
        <f t="shared" si="11"/>
        <v>43.835277339997063</v>
      </c>
      <c r="M71" s="11">
        <f t="shared" si="12"/>
        <v>48.687387317063731</v>
      </c>
      <c r="N71" s="11">
        <f t="shared" si="13"/>
        <v>296.97907038257165</v>
      </c>
      <c r="O71" s="11">
        <f t="shared" si="14"/>
        <v>54.076575479970195</v>
      </c>
    </row>
    <row r="72" spans="3:15" x14ac:dyDescent="0.25">
      <c r="C72" s="31">
        <v>26.128450475024909</v>
      </c>
      <c r="D72" s="31">
        <v>6.9264944830486366</v>
      </c>
      <c r="E72" s="31">
        <v>40.385108396748677</v>
      </c>
      <c r="F72" s="31">
        <v>7.4421731817933612</v>
      </c>
      <c r="G72" s="11">
        <f t="shared" si="15"/>
        <v>1055.2003046729603</v>
      </c>
      <c r="H72" s="11">
        <f t="shared" si="16"/>
        <v>682.69592422582934</v>
      </c>
      <c r="I72" s="11">
        <f t="shared" si="17"/>
        <v>180.97856806586955</v>
      </c>
      <c r="J72" s="11">
        <f t="shared" si="18"/>
        <v>194.45245340704639</v>
      </c>
      <c r="K72" s="11">
        <f t="shared" si="10"/>
        <v>279.72723050740086</v>
      </c>
      <c r="L72" s="11">
        <f t="shared" si="11"/>
        <v>47.976325823703199</v>
      </c>
      <c r="M72" s="11">
        <f t="shared" si="12"/>
        <v>51.548171485584234</v>
      </c>
      <c r="N72" s="11">
        <f t="shared" si="13"/>
        <v>300.55297065410087</v>
      </c>
      <c r="O72" s="11">
        <f t="shared" si="14"/>
        <v>55.385941667804325</v>
      </c>
    </row>
    <row r="73" spans="3:15" x14ac:dyDescent="0.25">
      <c r="C73" s="31">
        <v>27.111377724924949</v>
      </c>
      <c r="D73" s="31">
        <v>6.7803074429348298</v>
      </c>
      <c r="E73" s="31">
        <v>40.385108396748677</v>
      </c>
      <c r="F73" s="31">
        <v>7.3921824627357848</v>
      </c>
      <c r="G73" s="11">
        <f t="shared" si="15"/>
        <v>1094.8959282062917</v>
      </c>
      <c r="H73" s="11">
        <f t="shared" si="16"/>
        <v>735.02680214355678</v>
      </c>
      <c r="I73" s="11">
        <f t="shared" si="17"/>
        <v>183.82347617652619</v>
      </c>
      <c r="J73" s="11">
        <f t="shared" si="18"/>
        <v>200.41225095879582</v>
      </c>
      <c r="K73" s="11">
        <f t="shared" si="10"/>
        <v>273.82345104620492</v>
      </c>
      <c r="L73" s="11">
        <f t="shared" si="11"/>
        <v>45.972569020717451</v>
      </c>
      <c r="M73" s="11">
        <f t="shared" si="12"/>
        <v>50.121269771619765</v>
      </c>
      <c r="N73" s="11">
        <f t="shared" si="13"/>
        <v>298.53409004612928</v>
      </c>
      <c r="O73" s="11">
        <f t="shared" si="14"/>
        <v>54.644361562378492</v>
      </c>
    </row>
    <row r="74" spans="3:15" x14ac:dyDescent="0.25">
      <c r="C74" s="31">
        <v>26.131978995375889</v>
      </c>
      <c r="D74" s="31">
        <v>6.9628000988184189</v>
      </c>
      <c r="E74" s="31">
        <v>40.385108396748677</v>
      </c>
      <c r="F74" s="31">
        <v>7.3568873145201161</v>
      </c>
      <c r="G74" s="11">
        <f t="shared" si="15"/>
        <v>1055.342804349815</v>
      </c>
      <c r="H74" s="11">
        <f t="shared" si="16"/>
        <v>682.88032621476668</v>
      </c>
      <c r="I74" s="11">
        <f t="shared" si="17"/>
        <v>181.95174593132407</v>
      </c>
      <c r="J74" s="11">
        <f t="shared" si="18"/>
        <v>192.25002477438701</v>
      </c>
      <c r="K74" s="11">
        <f t="shared" si="10"/>
        <v>281.19343673567425</v>
      </c>
      <c r="L74" s="11">
        <f t="shared" si="11"/>
        <v>48.480585216105787</v>
      </c>
      <c r="M74" s="11">
        <f t="shared" si="12"/>
        <v>51.224535720536636</v>
      </c>
      <c r="N74" s="11">
        <f t="shared" si="13"/>
        <v>297.10869165956018</v>
      </c>
      <c r="O74" s="11">
        <f t="shared" si="14"/>
        <v>54.123790958547005</v>
      </c>
    </row>
    <row r="75" spans="3:15" x14ac:dyDescent="0.25">
      <c r="C75" s="31">
        <v>26.888611858384671</v>
      </c>
      <c r="D75" s="31">
        <v>6.9096475249147096</v>
      </c>
      <c r="E75" s="31">
        <v>41.936510979530141</v>
      </c>
      <c r="F75" s="31">
        <v>7.3936713557878742</v>
      </c>
      <c r="G75" s="11">
        <f t="shared" si="15"/>
        <v>1127.6145664234732</v>
      </c>
      <c r="H75" s="11">
        <f t="shared" si="16"/>
        <v>722.99744767086474</v>
      </c>
      <c r="I75" s="11">
        <f t="shared" si="17"/>
        <v>185.79083037567995</v>
      </c>
      <c r="J75" s="11">
        <f t="shared" si="18"/>
        <v>198.8055592942369</v>
      </c>
      <c r="K75" s="11">
        <f t="shared" si="10"/>
        <v>289.766509293269</v>
      </c>
      <c r="L75" s="11">
        <f t="shared" si="11"/>
        <v>47.743228918559971</v>
      </c>
      <c r="M75" s="11">
        <f t="shared" si="12"/>
        <v>51.08766298355247</v>
      </c>
      <c r="N75" s="11">
        <f t="shared" si="13"/>
        <v>310.06477999103566</v>
      </c>
      <c r="O75" s="11">
        <f t="shared" si="14"/>
        <v>54.666376117398102</v>
      </c>
    </row>
    <row r="76" spans="3:15" x14ac:dyDescent="0.25">
      <c r="C76" s="31">
        <v>25.845595548405491</v>
      </c>
      <c r="D76" s="31">
        <v>6.7954342174686246</v>
      </c>
      <c r="E76" s="31">
        <v>41.936510979530141</v>
      </c>
      <c r="F76" s="31">
        <v>7.3699225998192803</v>
      </c>
      <c r="G76" s="11">
        <f t="shared" si="15"/>
        <v>1083.8741014882023</v>
      </c>
      <c r="H76" s="11">
        <f t="shared" si="16"/>
        <v>667.99480925175772</v>
      </c>
      <c r="I76" s="11">
        <f t="shared" si="17"/>
        <v>175.63204436048943</v>
      </c>
      <c r="J76" s="11">
        <f t="shared" si="18"/>
        <v>190.48003873798223</v>
      </c>
      <c r="K76" s="11">
        <f t="shared" si="10"/>
        <v>284.97680167154778</v>
      </c>
      <c r="L76" s="11">
        <f t="shared" si="11"/>
        <v>46.177926203943422</v>
      </c>
      <c r="M76" s="11">
        <f t="shared" si="12"/>
        <v>50.081824214907265</v>
      </c>
      <c r="N76" s="11">
        <f t="shared" si="13"/>
        <v>309.06884002560855</v>
      </c>
      <c r="O76" s="11">
        <f t="shared" si="14"/>
        <v>54.315759127326977</v>
      </c>
    </row>
    <row r="77" spans="3:15" x14ac:dyDescent="0.25">
      <c r="C77" s="31">
        <v>26.202047220873389</v>
      </c>
      <c r="D77" s="31">
        <v>6.635641256386319</v>
      </c>
      <c r="E77" s="31">
        <v>41.936510979530141</v>
      </c>
      <c r="F77" s="31">
        <v>7.5063570817536283</v>
      </c>
      <c r="G77" s="11">
        <f t="shared" si="15"/>
        <v>1098.8224409643242</v>
      </c>
      <c r="H77" s="11">
        <f t="shared" si="16"/>
        <v>686.54727856487887</v>
      </c>
      <c r="I77" s="11">
        <f t="shared" si="17"/>
        <v>173.86738554060994</v>
      </c>
      <c r="J77" s="11">
        <f t="shared" si="18"/>
        <v>196.68192271284593</v>
      </c>
      <c r="K77" s="11">
        <f t="shared" si="10"/>
        <v>278.27564240466802</v>
      </c>
      <c r="L77" s="11">
        <f t="shared" si="11"/>
        <v>44.031734883456203</v>
      </c>
      <c r="M77" s="11">
        <f t="shared" si="12"/>
        <v>49.809492736851986</v>
      </c>
      <c r="N77" s="11">
        <f t="shared" si="13"/>
        <v>314.79042617523487</v>
      </c>
      <c r="O77" s="11">
        <f t="shared" si="14"/>
        <v>56.345396638792849</v>
      </c>
    </row>
    <row r="78" spans="3:15" x14ac:dyDescent="0.25">
      <c r="C78" s="31">
        <v>27.004727520605091</v>
      </c>
      <c r="D78" s="31">
        <v>6.4970305550628256</v>
      </c>
      <c r="E78" s="31">
        <v>41.936510979530141</v>
      </c>
      <c r="F78" s="31">
        <v>7.4640819878474716</v>
      </c>
      <c r="G78" s="11">
        <f t="shared" si="15"/>
        <v>1132.4840521670751</v>
      </c>
      <c r="H78" s="11">
        <f t="shared" si="16"/>
        <v>729.25530846212598</v>
      </c>
      <c r="I78" s="11">
        <f t="shared" si="17"/>
        <v>175.45053983251725</v>
      </c>
      <c r="J78" s="11">
        <f t="shared" si="18"/>
        <v>201.56550027327737</v>
      </c>
      <c r="K78" s="11">
        <f t="shared" si="10"/>
        <v>272.462793206735</v>
      </c>
      <c r="L78" s="11">
        <f t="shared" si="11"/>
        <v>42.211406033419969</v>
      </c>
      <c r="M78" s="11">
        <f t="shared" si="12"/>
        <v>48.494368740539095</v>
      </c>
      <c r="N78" s="11">
        <f t="shared" si="13"/>
        <v>313.01755623547865</v>
      </c>
      <c r="O78" s="11">
        <f t="shared" si="14"/>
        <v>55.71251992130906</v>
      </c>
    </row>
    <row r="79" spans="3:15" x14ac:dyDescent="0.25">
      <c r="C79" s="31">
        <v>27.315121973102649</v>
      </c>
      <c r="D79" s="31">
        <v>6.7056970095865953</v>
      </c>
      <c r="E79" s="31">
        <v>43.726668655822962</v>
      </c>
      <c r="F79" s="31">
        <v>7.4176013679341697</v>
      </c>
      <c r="G79" s="11">
        <f t="shared" si="15"/>
        <v>1194.3992878112485</v>
      </c>
      <c r="H79" s="11">
        <f t="shared" si="16"/>
        <v>746.11588840547518</v>
      </c>
      <c r="I79" s="11">
        <f t="shared" si="17"/>
        <v>183.16693173152754</v>
      </c>
      <c r="J79" s="11">
        <f t="shared" si="18"/>
        <v>202.6126861129749</v>
      </c>
      <c r="K79" s="11">
        <f t="shared" si="10"/>
        <v>293.21779124453593</v>
      </c>
      <c r="L79" s="11">
        <f t="shared" si="11"/>
        <v>44.966372384378609</v>
      </c>
      <c r="M79" s="11">
        <f t="shared" si="12"/>
        <v>49.7401873112616</v>
      </c>
      <c r="N79" s="11">
        <f t="shared" si="13"/>
        <v>324.34699723663658</v>
      </c>
      <c r="O79" s="11">
        <f t="shared" si="14"/>
        <v>55.020810053578863</v>
      </c>
    </row>
    <row r="80" spans="3:15" x14ac:dyDescent="0.25">
      <c r="C80" s="31">
        <v>27.070587995321819</v>
      </c>
      <c r="D80" s="31">
        <v>6.9612797588646949</v>
      </c>
      <c r="E80" s="31">
        <v>44.460219491649873</v>
      </c>
      <c r="F80" s="31">
        <v>7.4899972069445013</v>
      </c>
      <c r="G80" s="11">
        <f t="shared" si="15"/>
        <v>1203.5642840400303</v>
      </c>
      <c r="H80" s="11">
        <f t="shared" si="16"/>
        <v>732.81673441246176</v>
      </c>
      <c r="I80" s="11">
        <f t="shared" si="17"/>
        <v>188.44593627239936</v>
      </c>
      <c r="J80" s="11">
        <f t="shared" si="18"/>
        <v>202.75862847530578</v>
      </c>
      <c r="K80" s="11">
        <f t="shared" si="10"/>
        <v>309.50002602190386</v>
      </c>
      <c r="L80" s="11">
        <f t="shared" si="11"/>
        <v>48.459415881179304</v>
      </c>
      <c r="M80" s="11">
        <f t="shared" si="12"/>
        <v>52.139965950655856</v>
      </c>
      <c r="N80" s="11">
        <f t="shared" si="13"/>
        <v>333.006919812597</v>
      </c>
      <c r="O80" s="11">
        <f t="shared" si="14"/>
        <v>56.100058160036433</v>
      </c>
    </row>
    <row r="81" spans="3:15" x14ac:dyDescent="0.25">
      <c r="C81" s="31">
        <v>26.96550671530472</v>
      </c>
      <c r="D81" s="31">
        <v>6.8278187488260409</v>
      </c>
      <c r="E81" s="31">
        <v>44.460219491649873</v>
      </c>
      <c r="F81" s="31">
        <v>7.4178684153823804</v>
      </c>
      <c r="G81" s="11">
        <f t="shared" si="15"/>
        <v>1198.8923472660065</v>
      </c>
      <c r="H81" s="11">
        <f t="shared" si="16"/>
        <v>727.138552413144</v>
      </c>
      <c r="I81" s="11">
        <f t="shared" si="17"/>
        <v>184.11559232235209</v>
      </c>
      <c r="J81" s="11">
        <f t="shared" si="18"/>
        <v>200.02658056824035</v>
      </c>
      <c r="K81" s="11">
        <f t="shared" si="10"/>
        <v>303.56632022200802</v>
      </c>
      <c r="L81" s="11">
        <f t="shared" si="11"/>
        <v>46.619108866820405</v>
      </c>
      <c r="M81" s="11">
        <f t="shared" si="12"/>
        <v>50.647861042872329</v>
      </c>
      <c r="N81" s="11">
        <f t="shared" si="13"/>
        <v>329.80005790807769</v>
      </c>
      <c r="O81" s="11">
        <f t="shared" si="14"/>
        <v>55.024771827927509</v>
      </c>
    </row>
    <row r="82" spans="3:15" x14ac:dyDescent="0.25">
      <c r="C82" s="31">
        <v>26.910606453876351</v>
      </c>
      <c r="D82" s="31">
        <v>6.5308522442576029</v>
      </c>
      <c r="E82" s="31">
        <v>44.460219491649873</v>
      </c>
      <c r="F82" s="31">
        <v>7.3689357899335874</v>
      </c>
      <c r="G82" s="11">
        <f t="shared" si="15"/>
        <v>1196.4514695927521</v>
      </c>
      <c r="H82" s="11">
        <f t="shared" si="16"/>
        <v>724.18073971541151</v>
      </c>
      <c r="I82" s="11">
        <f t="shared" si="17"/>
        <v>175.7491945536315</v>
      </c>
      <c r="J82" s="11">
        <f t="shared" si="18"/>
        <v>198.30253102678722</v>
      </c>
      <c r="K82" s="11">
        <f t="shared" si="10"/>
        <v>290.36312424722718</v>
      </c>
      <c r="L82" s="11">
        <f t="shared" si="11"/>
        <v>42.652031036324566</v>
      </c>
      <c r="M82" s="11">
        <f t="shared" si="12"/>
        <v>48.125430841477943</v>
      </c>
      <c r="N82" s="11">
        <f t="shared" si="13"/>
        <v>327.62450264032162</v>
      </c>
      <c r="O82" s="11">
        <f t="shared" si="14"/>
        <v>54.301214676164143</v>
      </c>
    </row>
    <row r="83" spans="3:15" x14ac:dyDescent="0.25">
      <c r="C83" s="31">
        <v>26.359113985971231</v>
      </c>
      <c r="D83" s="31">
        <v>6.8096361851702367</v>
      </c>
      <c r="E83" s="31">
        <v>44.460219491649873</v>
      </c>
      <c r="F83" s="31">
        <v>7.4861562038634828</v>
      </c>
      <c r="G83" s="11">
        <f t="shared" si="15"/>
        <v>1171.931993421699</v>
      </c>
      <c r="H83" s="11">
        <f t="shared" si="16"/>
        <v>694.80289012542414</v>
      </c>
      <c r="I83" s="11">
        <f t="shared" si="17"/>
        <v>179.49597640789656</v>
      </c>
      <c r="J83" s="11">
        <f t="shared" si="18"/>
        <v>197.32844469442321</v>
      </c>
      <c r="K83" s="11">
        <f t="shared" si="10"/>
        <v>302.75791945095006</v>
      </c>
      <c r="L83" s="11">
        <f t="shared" si="11"/>
        <v>46.371144974379852</v>
      </c>
      <c r="M83" s="11">
        <f t="shared" si="12"/>
        <v>50.978000173665428</v>
      </c>
      <c r="N83" s="11">
        <f t="shared" si="13"/>
        <v>332.83614797254683</v>
      </c>
      <c r="O83" s="11">
        <f t="shared" si="14"/>
        <v>56.042534708643714</v>
      </c>
    </row>
    <row r="84" spans="3:15" x14ac:dyDescent="0.25">
      <c r="C84" s="31">
        <v>26.775047762647969</v>
      </c>
      <c r="D84" s="31">
        <v>6.8470634759457667</v>
      </c>
      <c r="E84" s="31">
        <v>44.460219491649873</v>
      </c>
      <c r="F84" s="31">
        <v>7.4349455021842337</v>
      </c>
      <c r="G84" s="11">
        <f t="shared" si="15"/>
        <v>1190.4245004267375</v>
      </c>
      <c r="H84" s="11">
        <f t="shared" si="16"/>
        <v>716.90318269208001</v>
      </c>
      <c r="I84" s="11">
        <f t="shared" si="17"/>
        <v>183.33045160233033</v>
      </c>
      <c r="J84" s="11">
        <f t="shared" si="18"/>
        <v>199.07102093366754</v>
      </c>
      <c r="K84" s="11">
        <f t="shared" si="10"/>
        <v>304.42194501380789</v>
      </c>
      <c r="L84" s="11">
        <f t="shared" si="11"/>
        <v>46.882278243630523</v>
      </c>
      <c r="M84" s="11">
        <f t="shared" si="12"/>
        <v>50.90754379365292</v>
      </c>
      <c r="N84" s="11">
        <f t="shared" si="13"/>
        <v>330.55930893556604</v>
      </c>
      <c r="O84" s="11">
        <f t="shared" si="14"/>
        <v>55.278414620449567</v>
      </c>
    </row>
    <row r="85" spans="3:15" x14ac:dyDescent="0.25">
      <c r="C85" s="31">
        <v>26.940612729407839</v>
      </c>
      <c r="D85" s="31">
        <v>6.5882285127597733</v>
      </c>
      <c r="E85" s="31">
        <v>44.460219491649873</v>
      </c>
      <c r="F85" s="31">
        <v>7.3541376922836772</v>
      </c>
      <c r="G85" s="11">
        <f t="shared" si="15"/>
        <v>1197.7855551890091</v>
      </c>
      <c r="H85" s="11">
        <f t="shared" si="16"/>
        <v>725.79661423593166</v>
      </c>
      <c r="I85" s="11">
        <f t="shared" si="17"/>
        <v>177.49091293510361</v>
      </c>
      <c r="J85" s="11">
        <f t="shared" si="18"/>
        <v>198.12497552655563</v>
      </c>
      <c r="K85" s="11">
        <f t="shared" si="10"/>
        <v>292.91408573844552</v>
      </c>
      <c r="L85" s="11">
        <f t="shared" si="11"/>
        <v>43.404754936340851</v>
      </c>
      <c r="M85" s="11">
        <f t="shared" si="12"/>
        <v>48.450739631064678</v>
      </c>
      <c r="N85" s="11">
        <f t="shared" si="13"/>
        <v>326.96657597074778</v>
      </c>
      <c r="O85" s="11">
        <f t="shared" si="14"/>
        <v>54.08334119706749</v>
      </c>
    </row>
    <row r="86" spans="3:15" x14ac:dyDescent="0.25">
      <c r="C86" s="31">
        <v>27.734812182001409</v>
      </c>
      <c r="D86" s="31">
        <v>6.7907450211891049</v>
      </c>
      <c r="E86" s="31">
        <v>49.792412969684108</v>
      </c>
      <c r="F86" s="31">
        <v>7.3944830660958196</v>
      </c>
      <c r="G86" s="11">
        <f t="shared" si="15"/>
        <v>1380.9832218028398</v>
      </c>
      <c r="H86" s="11">
        <f t="shared" si="16"/>
        <v>769.2198067708938</v>
      </c>
      <c r="I86" s="11">
        <f t="shared" si="17"/>
        <v>188.34003773854101</v>
      </c>
      <c r="J86" s="11">
        <f t="shared" si="18"/>
        <v>205.08459902115746</v>
      </c>
      <c r="K86" s="11">
        <f t="shared" si="10"/>
        <v>338.12758046687418</v>
      </c>
      <c r="L86" s="11">
        <f t="shared" si="11"/>
        <v>46.114217942804615</v>
      </c>
      <c r="M86" s="11">
        <f t="shared" si="12"/>
        <v>50.214049065357337</v>
      </c>
      <c r="N86" s="11">
        <f t="shared" si="13"/>
        <v>368.18915452437898</v>
      </c>
      <c r="O86" s="11">
        <f t="shared" si="14"/>
        <v>54.678379814777834</v>
      </c>
    </row>
    <row r="87" spans="3:15" x14ac:dyDescent="0.25">
      <c r="C87" s="31">
        <v>27.4127254078739</v>
      </c>
      <c r="D87" s="31">
        <v>6.7666417436891999</v>
      </c>
      <c r="E87" s="31">
        <v>49.792412969684108</v>
      </c>
      <c r="F87" s="31">
        <v>7.3582190873307622</v>
      </c>
      <c r="G87" s="11">
        <f t="shared" si="15"/>
        <v>1364.9457441334096</v>
      </c>
      <c r="H87" s="11">
        <f t="shared" si="16"/>
        <v>751.45751428749531</v>
      </c>
      <c r="I87" s="11">
        <f t="shared" si="17"/>
        <v>185.49209205320909</v>
      </c>
      <c r="J87" s="11">
        <f t="shared" si="18"/>
        <v>201.70883933197467</v>
      </c>
      <c r="K87" s="11">
        <f t="shared" si="10"/>
        <v>336.92742011967601</v>
      </c>
      <c r="L87" s="11">
        <f t="shared" si="11"/>
        <v>45.787440487437216</v>
      </c>
      <c r="M87" s="11">
        <f t="shared" si="12"/>
        <v>49.790432435542982</v>
      </c>
      <c r="N87" s="11">
        <f t="shared" si="13"/>
        <v>366.38348351778541</v>
      </c>
      <c r="O87" s="11">
        <f t="shared" si="14"/>
        <v>54.143388137158759</v>
      </c>
    </row>
    <row r="88" spans="3:15" x14ac:dyDescent="0.25">
      <c r="C88" s="31">
        <v>26.39339734775432</v>
      </c>
      <c r="D88" s="31">
        <v>6.5214059404338753</v>
      </c>
      <c r="E88" s="31">
        <v>49.792412969684108</v>
      </c>
      <c r="F88" s="31">
        <v>7.3308600134517832</v>
      </c>
      <c r="G88" s="11">
        <f t="shared" si="15"/>
        <v>1314.1909404123483</v>
      </c>
      <c r="H88" s="11">
        <f t="shared" si="16"/>
        <v>696.61142355644472</v>
      </c>
      <c r="I88" s="11">
        <f t="shared" si="17"/>
        <v>172.12205825187672</v>
      </c>
      <c r="J88" s="11">
        <f t="shared" si="18"/>
        <v>193.4863012357965</v>
      </c>
      <c r="K88" s="11">
        <f t="shared" si="10"/>
        <v>324.71653772903466</v>
      </c>
      <c r="L88" s="11">
        <f t="shared" si="11"/>
        <v>42.528735439926237</v>
      </c>
      <c r="M88" s="11">
        <f t="shared" si="12"/>
        <v>47.807514040213619</v>
      </c>
      <c r="N88" s="11">
        <f t="shared" si="13"/>
        <v>365.02120921273519</v>
      </c>
      <c r="O88" s="11">
        <f t="shared" si="14"/>
        <v>53.741508536826281</v>
      </c>
    </row>
    <row r="89" spans="3:15" x14ac:dyDescent="0.25">
      <c r="C89" s="31">
        <v>27.470286465349211</v>
      </c>
      <c r="D89" s="31">
        <v>6.8165574720696567</v>
      </c>
      <c r="E89" s="31">
        <v>49.792412969684108</v>
      </c>
      <c r="F89" s="31">
        <v>7.4443088773765824</v>
      </c>
      <c r="G89" s="11">
        <f t="shared" si="15"/>
        <v>1367.8118480781918</v>
      </c>
      <c r="H89" s="11">
        <f t="shared" si="16"/>
        <v>754.61663848834803</v>
      </c>
      <c r="I89" s="11">
        <f t="shared" si="17"/>
        <v>187.25278646527013</v>
      </c>
      <c r="J89" s="11">
        <f t="shared" si="18"/>
        <v>204.49729739807691</v>
      </c>
      <c r="K89" s="11">
        <f t="shared" si="10"/>
        <v>339.41284468087827</v>
      </c>
      <c r="L89" s="11">
        <f t="shared" si="11"/>
        <v>46.465455770028669</v>
      </c>
      <c r="M89" s="11">
        <f t="shared" si="12"/>
        <v>50.744559302475821</v>
      </c>
      <c r="N89" s="11">
        <f t="shared" si="13"/>
        <v>370.67010189622027</v>
      </c>
      <c r="O89" s="11">
        <f t="shared" si="14"/>
        <v>55.41773466178779</v>
      </c>
    </row>
    <row r="90" spans="3:15" x14ac:dyDescent="0.25">
      <c r="C90" s="31">
        <v>27.14834641300417</v>
      </c>
      <c r="D90" s="31">
        <v>6.8521569052736471</v>
      </c>
      <c r="E90" s="31">
        <v>49.792412969684108</v>
      </c>
      <c r="F90" s="31">
        <v>7.4914708320235066</v>
      </c>
      <c r="G90" s="11">
        <f t="shared" si="15"/>
        <v>1351.7816760403459</v>
      </c>
      <c r="H90" s="11">
        <f t="shared" si="16"/>
        <v>737.03271296047637</v>
      </c>
      <c r="I90" s="11">
        <f t="shared" si="17"/>
        <v>186.02472934062757</v>
      </c>
      <c r="J90" s="11">
        <f t="shared" si="18"/>
        <v>203.38104529069074</v>
      </c>
      <c r="K90" s="11">
        <f t="shared" si="10"/>
        <v>341.18542636045805</v>
      </c>
      <c r="L90" s="11">
        <f t="shared" si="11"/>
        <v>46.952054254489326</v>
      </c>
      <c r="M90" s="11">
        <f t="shared" si="12"/>
        <v>51.332733592305985</v>
      </c>
      <c r="N90" s="11">
        <f t="shared" si="13"/>
        <v>373.01840941845745</v>
      </c>
      <c r="O90" s="11">
        <f t="shared" si="14"/>
        <v>56.122135227058969</v>
      </c>
    </row>
    <row r="91" spans="3:15" x14ac:dyDescent="0.25">
      <c r="C91" s="31">
        <v>27.034375970117349</v>
      </c>
      <c r="D91" s="31">
        <v>6.9516102486350562</v>
      </c>
      <c r="E91" s="31">
        <v>49.792412969684108</v>
      </c>
      <c r="F91" s="31">
        <v>7.3240716213090433</v>
      </c>
      <c r="G91" s="11">
        <f t="shared" si="15"/>
        <v>1346.1068126817875</v>
      </c>
      <c r="H91" s="11">
        <f t="shared" si="16"/>
        <v>730.8574840936584</v>
      </c>
      <c r="I91" s="11">
        <f t="shared" si="17"/>
        <v>187.93244505932105</v>
      </c>
      <c r="J91" s="11">
        <f t="shared" si="18"/>
        <v>198.00170584253561</v>
      </c>
      <c r="K91" s="11">
        <f t="shared" si="10"/>
        <v>346.13744830432512</v>
      </c>
      <c r="L91" s="11">
        <f t="shared" si="11"/>
        <v>48.324885048927946</v>
      </c>
      <c r="M91" s="11">
        <f t="shared" si="12"/>
        <v>50.914091344429117</v>
      </c>
      <c r="N91" s="11">
        <f t="shared" si="13"/>
        <v>364.68319878776373</v>
      </c>
      <c r="O91" s="11">
        <f t="shared" si="14"/>
        <v>53.642025114064481</v>
      </c>
    </row>
    <row r="92" spans="3:15" x14ac:dyDescent="0.25">
      <c r="C92" s="31">
        <v>27.70992140894446</v>
      </c>
      <c r="D92" s="31">
        <v>6.9407604104069813</v>
      </c>
      <c r="E92" s="31">
        <v>49.792412969684108</v>
      </c>
      <c r="F92" s="31">
        <v>7.420148461834529</v>
      </c>
      <c r="G92" s="11">
        <f t="shared" si="15"/>
        <v>1379.7438501516535</v>
      </c>
      <c r="H92" s="11">
        <f t="shared" si="16"/>
        <v>767.83974448987851</v>
      </c>
      <c r="I92" s="11">
        <f t="shared" si="17"/>
        <v>192.32792549069055</v>
      </c>
      <c r="J92" s="11">
        <f t="shared" si="18"/>
        <v>205.61173072013491</v>
      </c>
      <c r="K92" s="11">
        <f t="shared" si="10"/>
        <v>345.59720867861859</v>
      </c>
      <c r="L92" s="11">
        <f t="shared" si="11"/>
        <v>48.174155074672889</v>
      </c>
      <c r="M92" s="11">
        <f t="shared" si="12"/>
        <v>51.501472683243357</v>
      </c>
      <c r="N92" s="11">
        <f t="shared" si="13"/>
        <v>369.4670965080312</v>
      </c>
      <c r="O92" s="11">
        <f t="shared" si="14"/>
        <v>55.058603195665327</v>
      </c>
    </row>
    <row r="93" spans="3:15" x14ac:dyDescent="0.25">
      <c r="C93" s="31">
        <v>27.95011693827006</v>
      </c>
      <c r="D93" s="31">
        <v>6.4494661264085824</v>
      </c>
      <c r="E93" s="31">
        <v>52.0904533190539</v>
      </c>
      <c r="F93" s="31">
        <v>7.3574678715439079</v>
      </c>
      <c r="G93" s="11">
        <f t="shared" si="15"/>
        <v>1455.9342616350543</v>
      </c>
      <c r="H93" s="11">
        <f t="shared" si="16"/>
        <v>781.20903686297095</v>
      </c>
      <c r="I93" s="11">
        <f t="shared" si="17"/>
        <v>180.26333242253151</v>
      </c>
      <c r="J93" s="11">
        <f t="shared" si="18"/>
        <v>205.64208737921714</v>
      </c>
      <c r="K93" s="11">
        <f t="shared" si="10"/>
        <v>335.95561419050563</v>
      </c>
      <c r="L93" s="11">
        <f t="shared" si="11"/>
        <v>41.595613315691722</v>
      </c>
      <c r="M93" s="11">
        <f t="shared" si="12"/>
        <v>47.451739813661888</v>
      </c>
      <c r="N93" s="11">
        <f t="shared" si="13"/>
        <v>383.25383670909679</v>
      </c>
      <c r="O93" s="11">
        <f t="shared" si="14"/>
        <v>54.132333480800845</v>
      </c>
    </row>
    <row r="94" spans="3:15" x14ac:dyDescent="0.25">
      <c r="C94" s="31">
        <v>27.93006971946534</v>
      </c>
      <c r="D94" s="31">
        <v>6.5324349920169764</v>
      </c>
      <c r="E94" s="31">
        <v>52.136394211956301</v>
      </c>
      <c r="F94" s="31">
        <v>7.3636437308117646</v>
      </c>
      <c r="G94" s="11">
        <f t="shared" si="15"/>
        <v>1456.1731252614686</v>
      </c>
      <c r="H94" s="11">
        <f t="shared" si="16"/>
        <v>780.08879453419468</v>
      </c>
      <c r="I94" s="11">
        <f t="shared" si="17"/>
        <v>182.45136476490916</v>
      </c>
      <c r="J94" s="11">
        <f t="shared" si="18"/>
        <v>205.66708279087646</v>
      </c>
      <c r="K94" s="11">
        <f t="shared" si="10"/>
        <v>340.57760590777468</v>
      </c>
      <c r="L94" s="11">
        <f t="shared" si="11"/>
        <v>42.672706924927837</v>
      </c>
      <c r="M94" s="11">
        <f t="shared" si="12"/>
        <v>48.102523975901207</v>
      </c>
      <c r="N94" s="11">
        <f t="shared" si="13"/>
        <v>383.91383238600281</v>
      </c>
      <c r="O94" s="11">
        <f t="shared" si="14"/>
        <v>54.223248994323406</v>
      </c>
    </row>
    <row r="95" spans="3:15" x14ac:dyDescent="0.25">
      <c r="C95" s="31">
        <v>27.0739031174861</v>
      </c>
      <c r="D95" s="31">
        <v>6.8180070534417316</v>
      </c>
      <c r="E95" s="31">
        <v>52.136394211956301</v>
      </c>
      <c r="F95" s="31">
        <v>7.3563803037880566</v>
      </c>
      <c r="G95" s="11">
        <f t="shared" si="15"/>
        <v>1411.5356857895679</v>
      </c>
      <c r="H95" s="11">
        <f t="shared" si="16"/>
        <v>732.99623001502357</v>
      </c>
      <c r="I95" s="11">
        <f t="shared" si="17"/>
        <v>184.59006241921833</v>
      </c>
      <c r="J95" s="11">
        <f t="shared" si="18"/>
        <v>199.16592764014081</v>
      </c>
      <c r="K95" s="11">
        <f t="shared" si="10"/>
        <v>355.46630347813675</v>
      </c>
      <c r="L95" s="11">
        <f t="shared" si="11"/>
        <v>46.485220180781205</v>
      </c>
      <c r="M95" s="11">
        <f t="shared" si="12"/>
        <v>50.155852799026796</v>
      </c>
      <c r="N95" s="11">
        <f t="shared" si="13"/>
        <v>383.53514349136498</v>
      </c>
      <c r="O95" s="11">
        <f t="shared" si="14"/>
        <v>54.116331173960859</v>
      </c>
    </row>
    <row r="96" spans="3:15" x14ac:dyDescent="0.25">
      <c r="C96" s="31">
        <v>27.367249028977831</v>
      </c>
      <c r="D96" s="31">
        <v>6.8127571901824417</v>
      </c>
      <c r="E96" s="31">
        <v>52.136394211956301</v>
      </c>
      <c r="F96" s="31">
        <v>7.3408004615160092</v>
      </c>
      <c r="G96" s="11">
        <f t="shared" si="15"/>
        <v>1426.8296838715664</v>
      </c>
      <c r="H96" s="11">
        <f t="shared" si="16"/>
        <v>748.96631941408805</v>
      </c>
      <c r="I96" s="11">
        <f t="shared" si="17"/>
        <v>186.44642259768216</v>
      </c>
      <c r="J96" s="11">
        <f t="shared" si="18"/>
        <v>200.89751430234401</v>
      </c>
      <c r="K96" s="11">
        <f t="shared" si="10"/>
        <v>355.19259453769155</v>
      </c>
      <c r="L96" s="11">
        <f t="shared" si="11"/>
        <v>46.413660532382558</v>
      </c>
      <c r="M96" s="11">
        <f t="shared" si="12"/>
        <v>50.011091125887781</v>
      </c>
      <c r="N96" s="11">
        <f t="shared" si="13"/>
        <v>382.72286669290941</v>
      </c>
      <c r="O96" s="11">
        <f t="shared" si="14"/>
        <v>53.887351415793653</v>
      </c>
    </row>
    <row r="97" spans="3:15" x14ac:dyDescent="0.25">
      <c r="C97" s="31">
        <v>27.715082990284369</v>
      </c>
      <c r="D97" s="31">
        <v>6.8080095372612099</v>
      </c>
      <c r="E97" s="31">
        <v>52.136394211956301</v>
      </c>
      <c r="F97" s="31">
        <v>7.3844260813972413</v>
      </c>
      <c r="G97" s="11">
        <f t="shared" si="15"/>
        <v>1444.9644923985504</v>
      </c>
      <c r="H97" s="11">
        <f t="shared" si="16"/>
        <v>768.12582515834993</v>
      </c>
      <c r="I97" s="11">
        <f t="shared" si="17"/>
        <v>188.68454932384191</v>
      </c>
      <c r="J97" s="11">
        <f t="shared" si="18"/>
        <v>204.65998168154493</v>
      </c>
      <c r="K97" s="11">
        <f t="shared" si="10"/>
        <v>354.94506903340863</v>
      </c>
      <c r="L97" s="11">
        <f t="shared" si="11"/>
        <v>46.348993859439595</v>
      </c>
      <c r="M97" s="11">
        <f t="shared" si="12"/>
        <v>50.27324318935284</v>
      </c>
      <c r="N97" s="11">
        <f t="shared" si="13"/>
        <v>384.9973492087783</v>
      </c>
      <c r="O97" s="11">
        <f t="shared" si="14"/>
        <v>54.529748551619818</v>
      </c>
    </row>
    <row r="98" spans="3:15" x14ac:dyDescent="0.25">
      <c r="C98" s="31">
        <v>28.064064438388591</v>
      </c>
      <c r="D98" s="31">
        <v>7.4705462981309454</v>
      </c>
      <c r="E98" s="31">
        <v>55.543191269443859</v>
      </c>
      <c r="F98" s="31">
        <v>7.3384524941794478</v>
      </c>
      <c r="G98" s="11">
        <f t="shared" si="15"/>
        <v>1558.7676988994151</v>
      </c>
      <c r="H98" s="11">
        <f t="shared" si="16"/>
        <v>787.59171280202713</v>
      </c>
      <c r="I98" s="11">
        <f t="shared" si="17"/>
        <v>209.65389270071219</v>
      </c>
      <c r="J98" s="11">
        <f t="shared" si="18"/>
        <v>205.94680367470551</v>
      </c>
      <c r="K98" s="11">
        <f t="shared" si="10"/>
        <v>414.93798192432286</v>
      </c>
      <c r="L98" s="11">
        <f t="shared" si="11"/>
        <v>55.809061992517975</v>
      </c>
      <c r="M98" s="11">
        <f t="shared" si="12"/>
        <v>54.822249114402076</v>
      </c>
      <c r="N98" s="11">
        <f t="shared" si="13"/>
        <v>407.60107050593643</v>
      </c>
      <c r="O98" s="11">
        <f t="shared" si="14"/>
        <v>53.85288500932856</v>
      </c>
    </row>
    <row r="99" spans="3:15" x14ac:dyDescent="0.25">
      <c r="C99" s="31">
        <v>27.36278194526615</v>
      </c>
      <c r="D99" s="31">
        <v>6.8091781021386337</v>
      </c>
      <c r="E99" s="31">
        <v>55.543191269443859</v>
      </c>
      <c r="F99" s="31">
        <v>7.3915228412889924</v>
      </c>
      <c r="G99" s="11">
        <f t="shared" si="15"/>
        <v>1519.8162312500028</v>
      </c>
      <c r="H99" s="11">
        <f t="shared" si="16"/>
        <v>748.72183578418321</v>
      </c>
      <c r="I99" s="11">
        <f t="shared" si="17"/>
        <v>186.31805563530062</v>
      </c>
      <c r="J99" s="11">
        <f t="shared" si="18"/>
        <v>202.2526277496448</v>
      </c>
      <c r="K99" s="11">
        <f t="shared" si="10"/>
        <v>378.20348171479486</v>
      </c>
      <c r="L99" s="11">
        <f t="shared" si="11"/>
        <v>46.364906426644289</v>
      </c>
      <c r="M99" s="11">
        <f t="shared" si="12"/>
        <v>50.33019547236254</v>
      </c>
      <c r="N99" s="11">
        <f t="shared" si="13"/>
        <v>410.54876694617764</v>
      </c>
      <c r="O99" s="11">
        <f t="shared" si="14"/>
        <v>54.634609913296899</v>
      </c>
    </row>
    <row r="100" spans="3:15" x14ac:dyDescent="0.25">
      <c r="C100" s="31">
        <v>27.534845627100822</v>
      </c>
      <c r="D100" s="31">
        <v>6.91711312803612</v>
      </c>
      <c r="E100" s="31">
        <v>55.543191269443859</v>
      </c>
      <c r="F100" s="31">
        <v>7.3734880945275432</v>
      </c>
      <c r="G100" s="11">
        <f t="shared" si="15"/>
        <v>1529.3731972406708</v>
      </c>
      <c r="H100" s="11">
        <f t="shared" si="16"/>
        <v>758.16772370827323</v>
      </c>
      <c r="I100" s="11">
        <f t="shared" si="17"/>
        <v>190.46164216566706</v>
      </c>
      <c r="J100" s="11">
        <f t="shared" si="18"/>
        <v>203.0278564160817</v>
      </c>
      <c r="K100" s="11">
        <f t="shared" si="10"/>
        <v>384.19853750289133</v>
      </c>
      <c r="L100" s="11">
        <f t="shared" si="11"/>
        <v>47.846454026049635</v>
      </c>
      <c r="M100" s="11">
        <f t="shared" si="12"/>
        <v>51.003251298074503</v>
      </c>
      <c r="N100" s="11">
        <f t="shared" si="13"/>
        <v>409.54705955731049</v>
      </c>
      <c r="O100" s="11">
        <f t="shared" si="14"/>
        <v>54.368326680139418</v>
      </c>
    </row>
    <row r="101" spans="3:15" x14ac:dyDescent="0.25">
      <c r="C101" s="31">
        <v>27.099035042827079</v>
      </c>
      <c r="D101" s="31">
        <v>6.87580035269864</v>
      </c>
      <c r="E101" s="31">
        <v>55.543191269443859</v>
      </c>
      <c r="F101" s="31">
        <v>7.3620525976566791</v>
      </c>
      <c r="G101" s="11">
        <f t="shared" si="15"/>
        <v>1505.1668866011062</v>
      </c>
      <c r="H101" s="11">
        <f t="shared" si="16"/>
        <v>734.35770025237002</v>
      </c>
      <c r="I101" s="11">
        <f t="shared" si="17"/>
        <v>186.32755470526322</v>
      </c>
      <c r="J101" s="11">
        <f t="shared" si="18"/>
        <v>199.50452133103448</v>
      </c>
      <c r="K101" s="11">
        <f t="shared" si="10"/>
        <v>381.9038941204501</v>
      </c>
      <c r="L101" s="11">
        <f t="shared" si="11"/>
        <v>47.276630490170739</v>
      </c>
      <c r="M101" s="11">
        <f t="shared" si="12"/>
        <v>50.620003847553733</v>
      </c>
      <c r="N101" s="11">
        <f t="shared" si="13"/>
        <v>408.91189556735094</v>
      </c>
      <c r="O101" s="11">
        <f t="shared" si="14"/>
        <v>54.199818450663457</v>
      </c>
    </row>
    <row r="102" spans="3:15" x14ac:dyDescent="0.25">
      <c r="C102" s="31">
        <v>27.077840727338309</v>
      </c>
      <c r="D102" s="31">
        <v>6.8102782502611596</v>
      </c>
      <c r="E102" s="31">
        <v>55.543191269443859</v>
      </c>
      <c r="F102" s="31">
        <v>7.3266218168979202</v>
      </c>
      <c r="G102" s="11">
        <f t="shared" si="15"/>
        <v>1503.9896866820886</v>
      </c>
      <c r="H102" s="11">
        <f t="shared" si="16"/>
        <v>733.20945845510118</v>
      </c>
      <c r="I102" s="11">
        <f t="shared" si="17"/>
        <v>184.4076297694279</v>
      </c>
      <c r="J102" s="11">
        <f t="shared" si="18"/>
        <v>198.38909862740391</v>
      </c>
      <c r="K102" s="11">
        <f t="shared" si="10"/>
        <v>378.26458745238904</v>
      </c>
      <c r="L102" s="11">
        <f t="shared" si="11"/>
        <v>46.379889845980202</v>
      </c>
      <c r="M102" s="11">
        <f t="shared" si="12"/>
        <v>49.896333207508803</v>
      </c>
      <c r="N102" s="11">
        <f t="shared" si="13"/>
        <v>406.94395693484148</v>
      </c>
      <c r="O102" s="11">
        <f t="shared" si="14"/>
        <v>53.679387247844581</v>
      </c>
    </row>
    <row r="103" spans="3:15" x14ac:dyDescent="0.25">
      <c r="C103" s="31">
        <v>28.105155520153829</v>
      </c>
      <c r="D103" s="31">
        <v>6.6119461510719306</v>
      </c>
      <c r="E103" s="31">
        <v>55.543191269443859</v>
      </c>
      <c r="F103" s="31">
        <v>7.3411614334715836</v>
      </c>
      <c r="G103" s="11">
        <f t="shared" si="15"/>
        <v>1561.05002871337</v>
      </c>
      <c r="H103" s="11">
        <f t="shared" si="16"/>
        <v>789.89976681203325</v>
      </c>
      <c r="I103" s="11">
        <f t="shared" si="17"/>
        <v>185.82977486675912</v>
      </c>
      <c r="J103" s="11">
        <f t="shared" si="18"/>
        <v>206.32448378627427</v>
      </c>
      <c r="K103" s="11">
        <f t="shared" si="10"/>
        <v>367.24858973225139</v>
      </c>
      <c r="L103" s="11">
        <f t="shared" si="11"/>
        <v>43.717831904674917</v>
      </c>
      <c r="M103" s="11">
        <f t="shared" si="12"/>
        <v>48.53936408444013</v>
      </c>
      <c r="N103" s="11">
        <f t="shared" si="13"/>
        <v>407.75153363917684</v>
      </c>
      <c r="O103" s="11">
        <f t="shared" si="14"/>
        <v>53.892651192290558</v>
      </c>
    </row>
    <row r="104" spans="3:15" x14ac:dyDescent="0.25">
      <c r="C104" s="31">
        <v>28.39916145269332</v>
      </c>
      <c r="D104" s="31">
        <v>6.8217938440986536</v>
      </c>
      <c r="E104" s="31">
        <v>56.32463072198631</v>
      </c>
      <c r="F104" s="31">
        <v>7.4057695612912884</v>
      </c>
      <c r="G104" s="11">
        <f t="shared" si="15"/>
        <v>1599.5722816370196</v>
      </c>
      <c r="H104" s="11">
        <f t="shared" si="16"/>
        <v>806.51237121614224</v>
      </c>
      <c r="I104" s="11">
        <f t="shared" si="17"/>
        <v>193.73322477554706</v>
      </c>
      <c r="J104" s="11">
        <f t="shared" si="18"/>
        <v>210.31764545255308</v>
      </c>
      <c r="K104" s="11">
        <f t="shared" ref="K104:K167" si="19">D104*E104</f>
        <v>384.23501913037609</v>
      </c>
      <c r="L104" s="11">
        <f t="shared" ref="L104:L167" si="20">D104*D104</f>
        <v>46.536871251382287</v>
      </c>
      <c r="M104" s="11">
        <f t="shared" ref="M104:M167" si="21">D104*F104</f>
        <v>50.520633204030098</v>
      </c>
      <c r="N104" s="11">
        <f t="shared" ref="N104:N167" si="22">E104*F104</f>
        <v>417.12723575185839</v>
      </c>
      <c r="O104" s="11">
        <f t="shared" ref="O104:O167" si="23">F104*F104</f>
        <v>54.845422794948561</v>
      </c>
    </row>
    <row r="105" spans="3:15" x14ac:dyDescent="0.25">
      <c r="C105" s="31">
        <v>27.706378903765831</v>
      </c>
      <c r="D105" s="31">
        <v>6.5104349570924853</v>
      </c>
      <c r="E105" s="31">
        <v>56.32463072198631</v>
      </c>
      <c r="F105" s="31">
        <v>7.3910458593812187</v>
      </c>
      <c r="G105" s="11">
        <f t="shared" si="15"/>
        <v>1560.5515603980423</v>
      </c>
      <c r="H105" s="11">
        <f t="shared" si="16"/>
        <v>767.6434319590403</v>
      </c>
      <c r="I105" s="11">
        <f t="shared" si="17"/>
        <v>180.38057774952685</v>
      </c>
      <c r="J105" s="11">
        <f t="shared" si="18"/>
        <v>204.77911707512558</v>
      </c>
      <c r="K105" s="11">
        <f t="shared" si="19"/>
        <v>366.69784479774501</v>
      </c>
      <c r="L105" s="11">
        <f t="shared" si="20"/>
        <v>42.38576333053183</v>
      </c>
      <c r="M105" s="11">
        <f t="shared" si="21"/>
        <v>48.118923332389159</v>
      </c>
      <c r="N105" s="11">
        <f t="shared" si="22"/>
        <v>416.29792867891308</v>
      </c>
      <c r="O105" s="11">
        <f t="shared" si="23"/>
        <v>54.627558895476255</v>
      </c>
    </row>
    <row r="106" spans="3:15" x14ac:dyDescent="0.25">
      <c r="C106" s="31">
        <v>28.264680312095919</v>
      </c>
      <c r="D106" s="31">
        <v>6.6126362786519994</v>
      </c>
      <c r="E106" s="31">
        <v>56.32463072198631</v>
      </c>
      <c r="F106" s="31">
        <v>7.3151222377600726</v>
      </c>
      <c r="G106" s="11">
        <f t="shared" si="15"/>
        <v>1591.9976810537994</v>
      </c>
      <c r="H106" s="11">
        <f t="shared" si="16"/>
        <v>798.89215314498267</v>
      </c>
      <c r="I106" s="11">
        <f t="shared" si="17"/>
        <v>186.9040504362664</v>
      </c>
      <c r="J106" s="11">
        <f t="shared" si="18"/>
        <v>206.75959149419216</v>
      </c>
      <c r="K106" s="11">
        <f t="shared" si="19"/>
        <v>372.45429649388365</v>
      </c>
      <c r="L106" s="11">
        <f t="shared" si="20"/>
        <v>43.726958553744566</v>
      </c>
      <c r="M106" s="11">
        <f t="shared" si="21"/>
        <v>48.372242692186255</v>
      </c>
      <c r="N106" s="11">
        <f t="shared" si="22"/>
        <v>412.02155872802621</v>
      </c>
      <c r="O106" s="11">
        <f t="shared" si="23"/>
        <v>53.511013353371929</v>
      </c>
    </row>
    <row r="107" spans="3:15" x14ac:dyDescent="0.25">
      <c r="C107" s="31">
        <v>27.963443063261408</v>
      </c>
      <c r="D107" s="31">
        <v>6.5579272904341792</v>
      </c>
      <c r="E107" s="31">
        <v>56.32463072198631</v>
      </c>
      <c r="F107" s="31">
        <v>7.366966615271461</v>
      </c>
      <c r="G107" s="11">
        <f t="shared" si="15"/>
        <v>1575.0306042534885</v>
      </c>
      <c r="H107" s="11">
        <f t="shared" si="16"/>
        <v>781.95414795226259</v>
      </c>
      <c r="I107" s="11">
        <f t="shared" si="17"/>
        <v>183.38222639906434</v>
      </c>
      <c r="J107" s="11">
        <f t="shared" si="18"/>
        <v>206.00575149509112</v>
      </c>
      <c r="K107" s="11">
        <f t="shared" si="19"/>
        <v>369.37283293534142</v>
      </c>
      <c r="L107" s="11">
        <f t="shared" si="20"/>
        <v>43.006410346621372</v>
      </c>
      <c r="M107" s="11">
        <f t="shared" si="21"/>
        <v>48.312031414006228</v>
      </c>
      <c r="N107" s="11">
        <f t="shared" si="22"/>
        <v>414.94167414636644</v>
      </c>
      <c r="O107" s="11">
        <f t="shared" si="23"/>
        <v>54.272197110524246</v>
      </c>
    </row>
    <row r="108" spans="3:15" x14ac:dyDescent="0.25">
      <c r="C108" s="31">
        <v>27.478951809166212</v>
      </c>
      <c r="D108" s="31">
        <v>6.6663748278772648</v>
      </c>
      <c r="E108" s="31">
        <v>56.32463072198631</v>
      </c>
      <c r="F108" s="31">
        <v>7.3975693561685896</v>
      </c>
      <c r="G108" s="11">
        <f t="shared" si="15"/>
        <v>1547.7418132785444</v>
      </c>
      <c r="H108" s="11">
        <f t="shared" si="16"/>
        <v>755.09279253047907</v>
      </c>
      <c r="I108" s="11">
        <f t="shared" si="17"/>
        <v>183.18499263707807</v>
      </c>
      <c r="J108" s="11">
        <f t="shared" si="18"/>
        <v>203.27745184312138</v>
      </c>
      <c r="K108" s="11">
        <f t="shared" si="19"/>
        <v>375.48110043453198</v>
      </c>
      <c r="L108" s="11">
        <f t="shared" si="20"/>
        <v>44.440553345755632</v>
      </c>
      <c r="M108" s="11">
        <f t="shared" si="21"/>
        <v>49.314970143438508</v>
      </c>
      <c r="N108" s="11">
        <f t="shared" si="22"/>
        <v>416.66536222647784</v>
      </c>
      <c r="O108" s="11">
        <f t="shared" si="23"/>
        <v>54.724032379324562</v>
      </c>
    </row>
    <row r="109" spans="3:15" x14ac:dyDescent="0.25">
      <c r="C109" s="31">
        <v>28.00026597657989</v>
      </c>
      <c r="D109" s="31">
        <v>7.1079317133347013</v>
      </c>
      <c r="E109" s="31">
        <v>57.123063533259533</v>
      </c>
      <c r="F109" s="31">
        <v>7.2745297359439309</v>
      </c>
      <c r="G109" s="11">
        <f t="shared" ref="G109:G172" si="24">C109*E109</f>
        <v>1599.4609723283384</v>
      </c>
      <c r="H109" s="11">
        <f t="shared" ref="H109:H172" si="25">C109*C109</f>
        <v>784.01489475921733</v>
      </c>
      <c r="I109" s="11">
        <f t="shared" ref="I109:I172" si="26">C109*D109</f>
        <v>199.02397851673885</v>
      </c>
      <c r="J109" s="11">
        <f t="shared" ref="J109:J172" si="27">C109*F109</f>
        <v>203.68876746096953</v>
      </c>
      <c r="K109" s="11">
        <f t="shared" si="19"/>
        <v>406.02683485088841</v>
      </c>
      <c r="L109" s="11">
        <f t="shared" si="20"/>
        <v>50.522693241429181</v>
      </c>
      <c r="M109" s="11">
        <f t="shared" si="21"/>
        <v>51.70686060971218</v>
      </c>
      <c r="N109" s="11">
        <f t="shared" si="22"/>
        <v>415.54342428091087</v>
      </c>
      <c r="O109" s="11">
        <f t="shared" si="23"/>
        <v>52.918782879132479</v>
      </c>
    </row>
    <row r="110" spans="3:15" x14ac:dyDescent="0.25">
      <c r="C110" s="31">
        <v>28.605807445514412</v>
      </c>
      <c r="D110" s="31">
        <v>6.2665469614816498</v>
      </c>
      <c r="E110" s="31">
        <v>57.123063533259533</v>
      </c>
      <c r="F110" s="31">
        <v>7.3831680096189967</v>
      </c>
      <c r="G110" s="11">
        <f t="shared" si="24"/>
        <v>1634.0513561303082</v>
      </c>
      <c r="H110" s="11">
        <f t="shared" si="25"/>
        <v>818.29221960984773</v>
      </c>
      <c r="I110" s="11">
        <f t="shared" si="26"/>
        <v>179.25963572841749</v>
      </c>
      <c r="J110" s="11">
        <f t="shared" si="27"/>
        <v>211.20148242104293</v>
      </c>
      <c r="K110" s="11">
        <f t="shared" si="19"/>
        <v>357.96436021487074</v>
      </c>
      <c r="L110" s="11">
        <f t="shared" si="20"/>
        <v>39.269610820454901</v>
      </c>
      <c r="M110" s="11">
        <f t="shared" si="21"/>
        <v>46.266969056786444</v>
      </c>
      <c r="N110" s="11">
        <f t="shared" si="22"/>
        <v>421.7491752901953</v>
      </c>
      <c r="O110" s="11">
        <f t="shared" si="23"/>
        <v>54.51116985826134</v>
      </c>
    </row>
    <row r="111" spans="3:15" x14ac:dyDescent="0.25">
      <c r="C111" s="31">
        <v>27.83525652933049</v>
      </c>
      <c r="D111" s="31">
        <v>6.7722520380749023</v>
      </c>
      <c r="E111" s="31">
        <v>57.123063533259533</v>
      </c>
      <c r="F111" s="31">
        <v>7.3208688120527077</v>
      </c>
      <c r="G111" s="11">
        <f t="shared" si="24"/>
        <v>1590.0351271895229</v>
      </c>
      <c r="H111" s="11">
        <f t="shared" si="25"/>
        <v>774.80150605363565</v>
      </c>
      <c r="I111" s="11">
        <f t="shared" si="26"/>
        <v>188.50737276109615</v>
      </c>
      <c r="J111" s="11">
        <f t="shared" si="27"/>
        <v>203.77826140106208</v>
      </c>
      <c r="K111" s="11">
        <f t="shared" si="19"/>
        <v>386.85178343419898</v>
      </c>
      <c r="L111" s="11">
        <f t="shared" si="20"/>
        <v>45.863397667209668</v>
      </c>
      <c r="M111" s="11">
        <f t="shared" si="21"/>
        <v>49.578768732902937</v>
      </c>
      <c r="N111" s="11">
        <f t="shared" si="22"/>
        <v>418.19045426954506</v>
      </c>
      <c r="O111" s="11">
        <f t="shared" si="23"/>
        <v>53.595120163286026</v>
      </c>
    </row>
    <row r="112" spans="3:15" x14ac:dyDescent="0.25">
      <c r="C112" s="31">
        <v>28.65102630768272</v>
      </c>
      <c r="D112" s="31">
        <v>6.3074568257620696</v>
      </c>
      <c r="E112" s="31">
        <v>57.123063533259533</v>
      </c>
      <c r="F112" s="31">
        <v>7.3805299334296581</v>
      </c>
      <c r="G112" s="11">
        <f t="shared" si="24"/>
        <v>1636.6343960668503</v>
      </c>
      <c r="H112" s="11">
        <f t="shared" si="25"/>
        <v>820.88130848352728</v>
      </c>
      <c r="I112" s="11">
        <f t="shared" si="26"/>
        <v>180.71511144948201</v>
      </c>
      <c r="J112" s="11">
        <f t="shared" si="27"/>
        <v>211.45975728733293</v>
      </c>
      <c r="K112" s="11">
        <f t="shared" si="19"/>
        <v>360.3012569912982</v>
      </c>
      <c r="L112" s="11">
        <f t="shared" si="20"/>
        <v>39.784011608852524</v>
      </c>
      <c r="M112" s="11">
        <f t="shared" si="21"/>
        <v>46.552373906352173</v>
      </c>
      <c r="N112" s="11">
        <f t="shared" si="22"/>
        <v>421.59848029642609</v>
      </c>
      <c r="O112" s="11">
        <f t="shared" si="23"/>
        <v>54.472222098251194</v>
      </c>
    </row>
    <row r="113" spans="3:15" x14ac:dyDescent="0.25">
      <c r="C113" s="31">
        <v>26.57351679957203</v>
      </c>
      <c r="D113" s="31">
        <v>6.5306136268421131</v>
      </c>
      <c r="E113" s="31">
        <v>57.123063533259533</v>
      </c>
      <c r="F113" s="31">
        <v>7.3118370421728738</v>
      </c>
      <c r="G113" s="11">
        <f t="shared" si="24"/>
        <v>1517.9606884440925</v>
      </c>
      <c r="H113" s="11">
        <f t="shared" si="25"/>
        <v>706.15179509713687</v>
      </c>
      <c r="I113" s="11">
        <f t="shared" si="26"/>
        <v>173.54137092440291</v>
      </c>
      <c r="J113" s="11">
        <f t="shared" si="27"/>
        <v>194.30122447591393</v>
      </c>
      <c r="K113" s="11">
        <f t="shared" si="19"/>
        <v>373.04865711727251</v>
      </c>
      <c r="L113" s="11">
        <f t="shared" si="20"/>
        <v>42.648914343095896</v>
      </c>
      <c r="M113" s="11">
        <f t="shared" si="21"/>
        <v>47.750782624863099</v>
      </c>
      <c r="N113" s="11">
        <f t="shared" si="22"/>
        <v>417.67453190488152</v>
      </c>
      <c r="O113" s="11">
        <f t="shared" si="23"/>
        <v>53.462960931291363</v>
      </c>
    </row>
    <row r="114" spans="3:15" x14ac:dyDescent="0.25">
      <c r="C114" s="31">
        <v>28.30817106515218</v>
      </c>
      <c r="D114" s="31">
        <v>6.8377901193934729</v>
      </c>
      <c r="E114" s="31">
        <v>57.827486104475213</v>
      </c>
      <c r="F114" s="31">
        <v>7.257755894966774</v>
      </c>
      <c r="G114" s="11">
        <f t="shared" si="24"/>
        <v>1636.990368913195</v>
      </c>
      <c r="H114" s="11">
        <f t="shared" si="25"/>
        <v>801.35254905391912</v>
      </c>
      <c r="I114" s="11">
        <f t="shared" si="26"/>
        <v>193.56533240739779</v>
      </c>
      <c r="J114" s="11">
        <f t="shared" si="27"/>
        <v>205.45379542383608</v>
      </c>
      <c r="K114" s="11">
        <f t="shared" si="19"/>
        <v>395.41221311454399</v>
      </c>
      <c r="L114" s="11">
        <f t="shared" si="20"/>
        <v>46.755373716875006</v>
      </c>
      <c r="M114" s="11">
        <f t="shared" si="21"/>
        <v>49.627011547573538</v>
      </c>
      <c r="N114" s="11">
        <f t="shared" si="22"/>
        <v>419.69777816586418</v>
      </c>
      <c r="O114" s="11">
        <f t="shared" si="23"/>
        <v>52.675020630924955</v>
      </c>
    </row>
    <row r="115" spans="3:15" x14ac:dyDescent="0.25">
      <c r="C115" s="31">
        <v>27.953715299673611</v>
      </c>
      <c r="D115" s="31">
        <v>6.627856003819093</v>
      </c>
      <c r="E115" s="31">
        <v>57.827486104475213</v>
      </c>
      <c r="F115" s="31">
        <v>7.2646228781058424</v>
      </c>
      <c r="G115" s="11">
        <f t="shared" si="24"/>
        <v>1616.4930830603319</v>
      </c>
      <c r="H115" s="11">
        <f t="shared" si="25"/>
        <v>781.41019905520648</v>
      </c>
      <c r="I115" s="11">
        <f t="shared" si="26"/>
        <v>185.27319977799138</v>
      </c>
      <c r="J115" s="11">
        <f t="shared" si="27"/>
        <v>203.07319969406623</v>
      </c>
      <c r="K115" s="11">
        <f t="shared" si="19"/>
        <v>383.27225096331119</v>
      </c>
      <c r="L115" s="11">
        <f t="shared" si="20"/>
        <v>43.928475207360798</v>
      </c>
      <c r="M115" s="11">
        <f t="shared" si="21"/>
        <v>48.148874358135345</v>
      </c>
      <c r="N115" s="11">
        <f t="shared" si="22"/>
        <v>420.09487853791831</v>
      </c>
      <c r="O115" s="11">
        <f t="shared" si="23"/>
        <v>52.774745561098811</v>
      </c>
    </row>
    <row r="116" spans="3:15" x14ac:dyDescent="0.25">
      <c r="C116" s="31">
        <v>27.772797690284332</v>
      </c>
      <c r="D116" s="31">
        <v>6.3944510444141391</v>
      </c>
      <c r="E116" s="31">
        <v>57.827486104475213</v>
      </c>
      <c r="F116" s="31">
        <v>7.3464042473330693</v>
      </c>
      <c r="G116" s="11">
        <f t="shared" si="24"/>
        <v>1606.0310725173185</v>
      </c>
      <c r="H116" s="11">
        <f t="shared" si="25"/>
        <v>771.32829154546266</v>
      </c>
      <c r="I116" s="11">
        <f t="shared" si="26"/>
        <v>177.59179519694123</v>
      </c>
      <c r="J116" s="11">
        <f t="shared" si="27"/>
        <v>204.03019891222687</v>
      </c>
      <c r="K116" s="11">
        <f t="shared" si="19"/>
        <v>369.77502891660566</v>
      </c>
      <c r="L116" s="11">
        <f t="shared" si="20"/>
        <v>40.889004159409076</v>
      </c>
      <c r="M116" s="11">
        <f t="shared" si="21"/>
        <v>46.976222312047412</v>
      </c>
      <c r="N116" s="11">
        <f t="shared" si="22"/>
        <v>424.82408953051078</v>
      </c>
      <c r="O116" s="11">
        <f t="shared" si="23"/>
        <v>53.969655365233358</v>
      </c>
    </row>
    <row r="117" spans="3:15" x14ac:dyDescent="0.25">
      <c r="C117" s="31">
        <v>27.979425412784721</v>
      </c>
      <c r="D117" s="31">
        <v>6.4619392581480071</v>
      </c>
      <c r="E117" s="31">
        <v>57.827486104475213</v>
      </c>
      <c r="F117" s="31">
        <v>7.3549861250860733</v>
      </c>
      <c r="G117" s="11">
        <f t="shared" si="24"/>
        <v>1617.9798342690092</v>
      </c>
      <c r="H117" s="11">
        <f t="shared" si="25"/>
        <v>782.84824642958347</v>
      </c>
      <c r="I117" s="11">
        <f t="shared" si="26"/>
        <v>180.80134749529759</v>
      </c>
      <c r="J117" s="11">
        <f t="shared" si="27"/>
        <v>205.78828569891229</v>
      </c>
      <c r="K117" s="11">
        <f t="shared" si="19"/>
        <v>373.67770265851675</v>
      </c>
      <c r="L117" s="11">
        <f t="shared" si="20"/>
        <v>41.756658975994419</v>
      </c>
      <c r="M117" s="11">
        <f t="shared" si="21"/>
        <v>47.527473584827582</v>
      </c>
      <c r="N117" s="11">
        <f t="shared" si="22"/>
        <v>425.3203579470229</v>
      </c>
      <c r="O117" s="11">
        <f t="shared" si="23"/>
        <v>54.095820900208651</v>
      </c>
    </row>
    <row r="118" spans="3:15" x14ac:dyDescent="0.25">
      <c r="C118" s="31">
        <v>26.950134953514379</v>
      </c>
      <c r="D118" s="31">
        <v>6.7359195497869351</v>
      </c>
      <c r="E118" s="31">
        <v>57.827486104475213</v>
      </c>
      <c r="F118" s="31">
        <v>7.2947841687447799</v>
      </c>
      <c r="G118" s="11">
        <f t="shared" si="24"/>
        <v>1558.4585545380844</v>
      </c>
      <c r="H118" s="11">
        <f t="shared" si="25"/>
        <v>726.30977401263749</v>
      </c>
      <c r="I118" s="11">
        <f t="shared" si="26"/>
        <v>181.53394090277371</v>
      </c>
      <c r="J118" s="11">
        <f t="shared" si="27"/>
        <v>196.59541780443203</v>
      </c>
      <c r="K118" s="11">
        <f t="shared" si="19"/>
        <v>389.52129416616691</v>
      </c>
      <c r="L118" s="11">
        <f t="shared" si="20"/>
        <v>45.372612181201823</v>
      </c>
      <c r="M118" s="11">
        <f t="shared" si="21"/>
        <v>49.137079293724199</v>
      </c>
      <c r="N118" s="11">
        <f t="shared" si="22"/>
        <v>421.83903015323455</v>
      </c>
      <c r="O118" s="11">
        <f t="shared" si="23"/>
        <v>53.213876068569469</v>
      </c>
    </row>
    <row r="119" spans="3:15" x14ac:dyDescent="0.25">
      <c r="C119" s="31">
        <v>27.843585506337519</v>
      </c>
      <c r="D119" s="31">
        <v>6.4489266736565716</v>
      </c>
      <c r="E119" s="31">
        <v>58.655643733303883</v>
      </c>
      <c r="F119" s="31">
        <v>7.3699296229388684</v>
      </c>
      <c r="G119" s="11">
        <f t="shared" si="24"/>
        <v>1633.1834317175171</v>
      </c>
      <c r="H119" s="11">
        <f t="shared" si="25"/>
        <v>775.26525384872878</v>
      </c>
      <c r="I119" s="11">
        <f t="shared" si="26"/>
        <v>179.56124126205754</v>
      </c>
      <c r="J119" s="11">
        <f t="shared" si="27"/>
        <v>205.2052656319882</v>
      </c>
      <c r="K119" s="11">
        <f t="shared" si="19"/>
        <v>378.26594543220034</v>
      </c>
      <c r="L119" s="11">
        <f t="shared" si="20"/>
        <v>41.588655242199209</v>
      </c>
      <c r="M119" s="11">
        <f t="shared" si="21"/>
        <v>47.528135728342185</v>
      </c>
      <c r="N119" s="11">
        <f t="shared" si="22"/>
        <v>432.28796630262491</v>
      </c>
      <c r="O119" s="11">
        <f t="shared" si="23"/>
        <v>54.315862647071853</v>
      </c>
    </row>
    <row r="120" spans="3:15" x14ac:dyDescent="0.25">
      <c r="C120" s="31">
        <v>28.140604612937839</v>
      </c>
      <c r="D120" s="31">
        <v>6.6332917179163946</v>
      </c>
      <c r="E120" s="31">
        <v>58.655643733303883</v>
      </c>
      <c r="F120" s="31">
        <v>7.252923996886552</v>
      </c>
      <c r="G120" s="11">
        <f t="shared" si="24"/>
        <v>1650.6052786162497</v>
      </c>
      <c r="H120" s="11">
        <f t="shared" si="25"/>
        <v>791.89362798169839</v>
      </c>
      <c r="I120" s="11">
        <f t="shared" si="26"/>
        <v>186.66483951616047</v>
      </c>
      <c r="J120" s="11">
        <f t="shared" si="27"/>
        <v>204.10166648407326</v>
      </c>
      <c r="K120" s="11">
        <f t="shared" si="19"/>
        <v>389.07999578517934</v>
      </c>
      <c r="L120" s="11">
        <f t="shared" si="20"/>
        <v>44.000559014978236</v>
      </c>
      <c r="M120" s="11">
        <f t="shared" si="21"/>
        <v>48.11076067922464</v>
      </c>
      <c r="N120" s="11">
        <f t="shared" si="22"/>
        <v>425.42492598610801</v>
      </c>
      <c r="O120" s="11">
        <f t="shared" si="23"/>
        <v>52.604906504612799</v>
      </c>
    </row>
    <row r="121" spans="3:15" x14ac:dyDescent="0.25">
      <c r="C121" s="31">
        <v>28.708744507632819</v>
      </c>
      <c r="D121" s="31">
        <v>6.5941143679807626</v>
      </c>
      <c r="E121" s="31">
        <v>62.341031230986871</v>
      </c>
      <c r="F121" s="31">
        <v>7.3306960100676326</v>
      </c>
      <c r="G121" s="11">
        <f t="shared" si="24"/>
        <v>1789.7327379527603</v>
      </c>
      <c r="H121" s="11">
        <f t="shared" si="25"/>
        <v>824.19201120453749</v>
      </c>
      <c r="I121" s="11">
        <f t="shared" si="26"/>
        <v>189.30874464447038</v>
      </c>
      <c r="J121" s="11">
        <f t="shared" si="27"/>
        <v>210.45507881615495</v>
      </c>
      <c r="K121" s="11">
        <f t="shared" si="19"/>
        <v>411.08388975498798</v>
      </c>
      <c r="L121" s="11">
        <f t="shared" si="20"/>
        <v>43.482344298010332</v>
      </c>
      <c r="M121" s="11">
        <f t="shared" si="21"/>
        <v>48.339447887286227</v>
      </c>
      <c r="N121" s="11">
        <f t="shared" si="22"/>
        <v>457.00314890849711</v>
      </c>
      <c r="O121" s="11">
        <f t="shared" si="23"/>
        <v>53.739103992021505</v>
      </c>
    </row>
    <row r="122" spans="3:15" x14ac:dyDescent="0.25">
      <c r="C122" s="31">
        <v>27.717531519116971</v>
      </c>
      <c r="D122" s="31">
        <v>6.4496799304788368</v>
      </c>
      <c r="E122" s="31">
        <v>62.341031230986871</v>
      </c>
      <c r="F122" s="31">
        <v>7.271449190011877</v>
      </c>
      <c r="G122" s="11">
        <f t="shared" si="24"/>
        <v>1727.939498079134</v>
      </c>
      <c r="H122" s="11">
        <f t="shared" si="25"/>
        <v>768.26155351324269</v>
      </c>
      <c r="I122" s="11">
        <f t="shared" si="26"/>
        <v>178.76920676126332</v>
      </c>
      <c r="J122" s="11">
        <f t="shared" si="27"/>
        <v>201.54662211381176</v>
      </c>
      <c r="K122" s="11">
        <f t="shared" si="19"/>
        <v>402.07969797585042</v>
      </c>
      <c r="L122" s="11">
        <f t="shared" si="20"/>
        <v>41.59837120562149</v>
      </c>
      <c r="M122" s="11">
        <f t="shared" si="21"/>
        <v>46.898519906316196</v>
      </c>
      <c r="N122" s="11">
        <f t="shared" si="22"/>
        <v>453.30964104906462</v>
      </c>
      <c r="O122" s="11">
        <f t="shared" si="23"/>
        <v>52.873973322924378</v>
      </c>
    </row>
    <row r="123" spans="3:15" x14ac:dyDescent="0.25">
      <c r="C123" s="31">
        <v>27.57840691923526</v>
      </c>
      <c r="D123" s="31">
        <v>7.0037888178650656</v>
      </c>
      <c r="E123" s="31">
        <v>62.341031230986871</v>
      </c>
      <c r="F123" s="31">
        <v>7.2974081946098934</v>
      </c>
      <c r="G123" s="11">
        <f t="shared" si="24"/>
        <v>1719.2663270529097</v>
      </c>
      <c r="H123" s="11">
        <f t="shared" si="25"/>
        <v>760.56852820292329</v>
      </c>
      <c r="I123" s="11">
        <f t="shared" si="26"/>
        <v>193.15333799547247</v>
      </c>
      <c r="J123" s="11">
        <f t="shared" si="27"/>
        <v>201.25089264671357</v>
      </c>
      <c r="K123" s="11">
        <f t="shared" si="19"/>
        <v>436.6234174297627</v>
      </c>
      <c r="L123" s="11">
        <f t="shared" si="20"/>
        <v>49.053057805251733</v>
      </c>
      <c r="M123" s="11">
        <f t="shared" si="21"/>
        <v>51.109505912805666</v>
      </c>
      <c r="N123" s="11">
        <f t="shared" si="22"/>
        <v>454.92795216543487</v>
      </c>
      <c r="O123" s="11">
        <f t="shared" si="23"/>
        <v>53.252166358759624</v>
      </c>
    </row>
    <row r="124" spans="3:15" x14ac:dyDescent="0.25">
      <c r="C124" s="31">
        <v>27.736878466649269</v>
      </c>
      <c r="D124" s="31">
        <v>6.6967838044636023</v>
      </c>
      <c r="E124" s="31">
        <v>62.341031230986871</v>
      </c>
      <c r="F124" s="31">
        <v>7.3303699335658212</v>
      </c>
      <c r="G124" s="11">
        <f t="shared" si="24"/>
        <v>1729.1456067394693</v>
      </c>
      <c r="H124" s="11">
        <f t="shared" si="25"/>
        <v>769.33442707367192</v>
      </c>
      <c r="I124" s="11">
        <f t="shared" si="26"/>
        <v>185.74787850183208</v>
      </c>
      <c r="J124" s="11">
        <f t="shared" si="27"/>
        <v>203.32157996289507</v>
      </c>
      <c r="K124" s="11">
        <f t="shared" si="19"/>
        <v>417.48440830123252</v>
      </c>
      <c r="L124" s="11">
        <f t="shared" si="20"/>
        <v>44.846913323726</v>
      </c>
      <c r="M124" s="11">
        <f t="shared" si="21"/>
        <v>49.089902651830521</v>
      </c>
      <c r="N124" s="11">
        <f t="shared" si="22"/>
        <v>456.98282096311402</v>
      </c>
      <c r="O124" s="11">
        <f t="shared" si="23"/>
        <v>53.734323362925785</v>
      </c>
    </row>
    <row r="125" spans="3:15" x14ac:dyDescent="0.25">
      <c r="C125" s="31">
        <v>28.449675978175499</v>
      </c>
      <c r="D125" s="31">
        <v>6.159971482668479</v>
      </c>
      <c r="E125" s="31">
        <v>62.341031230986871</v>
      </c>
      <c r="F125" s="31">
        <v>7.2829793317358016</v>
      </c>
      <c r="G125" s="11">
        <f t="shared" si="24"/>
        <v>1773.5821386668958</v>
      </c>
      <c r="H125" s="11">
        <f t="shared" si="25"/>
        <v>809.38406326317602</v>
      </c>
      <c r="I125" s="11">
        <f t="shared" si="26"/>
        <v>175.24919271671953</v>
      </c>
      <c r="J125" s="11">
        <f t="shared" si="27"/>
        <v>207.19840214363268</v>
      </c>
      <c r="K125" s="11">
        <f t="shared" si="19"/>
        <v>384.01897458302415</v>
      </c>
      <c r="L125" s="11">
        <f t="shared" si="20"/>
        <v>37.945248667288901</v>
      </c>
      <c r="M125" s="11">
        <f t="shared" si="21"/>
        <v>44.862944992356475</v>
      </c>
      <c r="N125" s="11">
        <f t="shared" si="22"/>
        <v>454.02844197437349</v>
      </c>
      <c r="O125" s="11">
        <f t="shared" si="23"/>
        <v>53.041787946490864</v>
      </c>
    </row>
    <row r="126" spans="3:15" x14ac:dyDescent="0.25">
      <c r="C126" s="31">
        <v>28.15968181829653</v>
      </c>
      <c r="D126" s="31">
        <v>6.5972908629538853</v>
      </c>
      <c r="E126" s="31">
        <v>62.341031230986871</v>
      </c>
      <c r="F126" s="31">
        <v>7.3047722227885084</v>
      </c>
      <c r="G126" s="11">
        <f t="shared" si="24"/>
        <v>1755.5036036890772</v>
      </c>
      <c r="H126" s="11">
        <f t="shared" si="25"/>
        <v>792.96768010770018</v>
      </c>
      <c r="I126" s="11">
        <f t="shared" si="26"/>
        <v>185.77761156353634</v>
      </c>
      <c r="J126" s="11">
        <f t="shared" si="27"/>
        <v>205.70006154885507</v>
      </c>
      <c r="K126" s="11">
        <f t="shared" si="19"/>
        <v>411.28191572731248</v>
      </c>
      <c r="L126" s="11">
        <f t="shared" si="20"/>
        <v>43.524246730414824</v>
      </c>
      <c r="M126" s="11">
        <f t="shared" si="21"/>
        <v>48.191707041361973</v>
      </c>
      <c r="N126" s="11">
        <f t="shared" si="22"/>
        <v>455.38703327610381</v>
      </c>
      <c r="O126" s="11">
        <f t="shared" si="23"/>
        <v>53.359697226822568</v>
      </c>
    </row>
    <row r="127" spans="3:15" x14ac:dyDescent="0.25">
      <c r="C127" s="31">
        <v>27.732869931835531</v>
      </c>
      <c r="D127" s="31">
        <v>6.4226427070463217</v>
      </c>
      <c r="E127" s="31">
        <v>62.341031230986871</v>
      </c>
      <c r="F127" s="31">
        <v>7.372314640460722</v>
      </c>
      <c r="G127" s="11">
        <f t="shared" si="24"/>
        <v>1728.8957105454556</v>
      </c>
      <c r="H127" s="11">
        <f t="shared" si="25"/>
        <v>769.11207465610721</v>
      </c>
      <c r="I127" s="11">
        <f t="shared" si="26"/>
        <v>178.1183148131677</v>
      </c>
      <c r="J127" s="11">
        <f t="shared" si="27"/>
        <v>204.45544302046403</v>
      </c>
      <c r="K127" s="11">
        <f t="shared" si="19"/>
        <v>400.39416958544479</v>
      </c>
      <c r="L127" s="11">
        <f t="shared" si="20"/>
        <v>41.250339342375305</v>
      </c>
      <c r="M127" s="11">
        <f t="shared" si="21"/>
        <v>47.349742859605882</v>
      </c>
      <c r="N127" s="11">
        <f t="shared" si="22"/>
        <v>459.59769724562364</v>
      </c>
      <c r="O127" s="11">
        <f t="shared" si="23"/>
        <v>54.351023157951502</v>
      </c>
    </row>
    <row r="128" spans="3:15" x14ac:dyDescent="0.25">
      <c r="C128" s="31">
        <v>28.255939222496352</v>
      </c>
      <c r="D128" s="31">
        <v>6.7204866669592436</v>
      </c>
      <c r="E128" s="31">
        <v>62.341031230986871</v>
      </c>
      <c r="F128" s="31">
        <v>7.2911554065238429</v>
      </c>
      <c r="G128" s="11">
        <f t="shared" si="24"/>
        <v>1761.5043895305121</v>
      </c>
      <c r="H128" s="11">
        <f t="shared" si="25"/>
        <v>798.39810134540778</v>
      </c>
      <c r="I128" s="11">
        <f t="shared" si="26"/>
        <v>189.89366280719747</v>
      </c>
      <c r="J128" s="11">
        <f t="shared" si="27"/>
        <v>206.01844402851339</v>
      </c>
      <c r="K128" s="11">
        <f t="shared" si="19"/>
        <v>418.96206919233708</v>
      </c>
      <c r="L128" s="11">
        <f t="shared" si="20"/>
        <v>45.164941040776959</v>
      </c>
      <c r="M128" s="11">
        <f t="shared" si="21"/>
        <v>49.000112696271287</v>
      </c>
      <c r="N128" s="11">
        <f t="shared" si="22"/>
        <v>454.53814690808167</v>
      </c>
      <c r="O128" s="11">
        <f t="shared" si="23"/>
        <v>53.160947162081861</v>
      </c>
    </row>
    <row r="129" spans="3:15" x14ac:dyDescent="0.25">
      <c r="C129" s="31">
        <v>28.048510993882591</v>
      </c>
      <c r="D129" s="31">
        <v>6.3864958523134598</v>
      </c>
      <c r="E129" s="31">
        <v>62.341031230986871</v>
      </c>
      <c r="F129" s="31">
        <v>7.3597846056032568</v>
      </c>
      <c r="G129" s="11">
        <f t="shared" si="24"/>
        <v>1748.5730998523131</v>
      </c>
      <c r="H129" s="11">
        <f t="shared" si="25"/>
        <v>786.71896897395254</v>
      </c>
      <c r="I129" s="11">
        <f t="shared" si="26"/>
        <v>179.13169912599963</v>
      </c>
      <c r="J129" s="11">
        <f t="shared" si="27"/>
        <v>206.4309994228708</v>
      </c>
      <c r="K129" s="11">
        <f t="shared" si="19"/>
        <v>398.1407373856415</v>
      </c>
      <c r="L129" s="11">
        <f t="shared" si="20"/>
        <v>40.787329271617025</v>
      </c>
      <c r="M129" s="11">
        <f t="shared" si="21"/>
        <v>47.00323385760565</v>
      </c>
      <c r="N129" s="11">
        <f t="shared" si="22"/>
        <v>458.81656195124901</v>
      </c>
      <c r="O129" s="11">
        <f t="shared" si="23"/>
        <v>54.166429440874687</v>
      </c>
    </row>
    <row r="130" spans="3:15" x14ac:dyDescent="0.25">
      <c r="C130" s="31">
        <v>28.484072471230661</v>
      </c>
      <c r="D130" s="31">
        <v>6.5170527117066204</v>
      </c>
      <c r="E130" s="31">
        <v>62.341031230986871</v>
      </c>
      <c r="F130" s="31">
        <v>7.2595146572671192</v>
      </c>
      <c r="G130" s="11">
        <f t="shared" si="24"/>
        <v>1775.726451514684</v>
      </c>
      <c r="H130" s="11">
        <f t="shared" si="25"/>
        <v>811.34238454632043</v>
      </c>
      <c r="I130" s="11">
        <f t="shared" si="26"/>
        <v>185.63220173908167</v>
      </c>
      <c r="J130" s="11">
        <f t="shared" si="27"/>
        <v>206.78054160355785</v>
      </c>
      <c r="K130" s="11">
        <f t="shared" si="19"/>
        <v>406.27978663449011</v>
      </c>
      <c r="L130" s="11">
        <f t="shared" si="20"/>
        <v>42.471976047162613</v>
      </c>
      <c r="M130" s="11">
        <f t="shared" si="21"/>
        <v>47.310639682816635</v>
      </c>
      <c r="N130" s="11">
        <f t="shared" si="22"/>
        <v>452.56562997049645</v>
      </c>
      <c r="O130" s="11">
        <f t="shared" si="23"/>
        <v>52.700553059076142</v>
      </c>
    </row>
    <row r="131" spans="3:15" x14ac:dyDescent="0.25">
      <c r="C131" s="31">
        <v>27.647612295123391</v>
      </c>
      <c r="D131" s="31">
        <v>6.6359974557960912</v>
      </c>
      <c r="E131" s="31">
        <v>62.341031230986871</v>
      </c>
      <c r="F131" s="31">
        <v>7.3404902088957638</v>
      </c>
      <c r="G131" s="11">
        <f t="shared" si="24"/>
        <v>1723.5806615525039</v>
      </c>
      <c r="H131" s="11">
        <f t="shared" si="25"/>
        <v>764.39046562145813</v>
      </c>
      <c r="I131" s="11">
        <f t="shared" si="26"/>
        <v>183.46948484927555</v>
      </c>
      <c r="J131" s="11">
        <f t="shared" si="27"/>
        <v>202.94702735169938</v>
      </c>
      <c r="K131" s="11">
        <f t="shared" si="19"/>
        <v>413.69492464053354</v>
      </c>
      <c r="L131" s="11">
        <f t="shared" si="20"/>
        <v>44.036462233332195</v>
      </c>
      <c r="M131" s="11">
        <f t="shared" si="21"/>
        <v>48.711474350528405</v>
      </c>
      <c r="N131" s="11">
        <f t="shared" si="22"/>
        <v>457.61372936352416</v>
      </c>
      <c r="O131" s="11">
        <f t="shared" si="23"/>
        <v>53.882796506894572</v>
      </c>
    </row>
    <row r="132" spans="3:15" x14ac:dyDescent="0.25">
      <c r="C132" s="31">
        <v>27.832808073456221</v>
      </c>
      <c r="D132" s="31">
        <v>6.703151038834025</v>
      </c>
      <c r="E132" s="31">
        <v>62.341031230986871</v>
      </c>
      <c r="F132" s="31">
        <v>7.3840784310328953</v>
      </c>
      <c r="G132" s="11">
        <f t="shared" si="24"/>
        <v>1735.1259573533978</v>
      </c>
      <c r="H132" s="11">
        <f t="shared" si="25"/>
        <v>774.66520525384976</v>
      </c>
      <c r="I132" s="11">
        <f t="shared" si="26"/>
        <v>186.5675163512561</v>
      </c>
      <c r="J132" s="11">
        <f t="shared" si="27"/>
        <v>205.51963777028632</v>
      </c>
      <c r="K132" s="11">
        <f t="shared" si="19"/>
        <v>417.88134825797403</v>
      </c>
      <c r="L132" s="11">
        <f t="shared" si="20"/>
        <v>44.932233849421671</v>
      </c>
      <c r="M132" s="11">
        <f t="shared" si="21"/>
        <v>49.49659300581007</v>
      </c>
      <c r="N132" s="11">
        <f t="shared" si="22"/>
        <v>460.33106408107824</v>
      </c>
      <c r="O132" s="11">
        <f t="shared" si="23"/>
        <v>54.524614275645227</v>
      </c>
    </row>
    <row r="133" spans="3:15" x14ac:dyDescent="0.25">
      <c r="C133" s="31">
        <v>27.7976974060301</v>
      </c>
      <c r="D133" s="31">
        <v>6.2849407185888451</v>
      </c>
      <c r="E133" s="31">
        <v>62.341031230986871</v>
      </c>
      <c r="F133" s="31">
        <v>7.1864177749936351</v>
      </c>
      <c r="G133" s="11">
        <f t="shared" si="24"/>
        <v>1732.9371221388451</v>
      </c>
      <c r="H133" s="11">
        <f t="shared" si="25"/>
        <v>772.7119810772125</v>
      </c>
      <c r="I133" s="11">
        <f t="shared" si="26"/>
        <v>174.70688031017008</v>
      </c>
      <c r="J133" s="11">
        <f t="shared" si="27"/>
        <v>199.76586674258917</v>
      </c>
      <c r="K133" s="11">
        <f t="shared" si="19"/>
        <v>391.80968562244828</v>
      </c>
      <c r="L133" s="11">
        <f t="shared" si="20"/>
        <v>39.500479836176069</v>
      </c>
      <c r="M133" s="11">
        <f t="shared" si="21"/>
        <v>45.166209694848149</v>
      </c>
      <c r="N133" s="11">
        <f t="shared" si="22"/>
        <v>448.00869494979742</v>
      </c>
      <c r="O133" s="11">
        <f t="shared" si="23"/>
        <v>51.644600436744469</v>
      </c>
    </row>
    <row r="134" spans="3:15" x14ac:dyDescent="0.25">
      <c r="C134" s="31">
        <v>27.258219231196449</v>
      </c>
      <c r="D134" s="31">
        <v>6.4530997528318101</v>
      </c>
      <c r="E134" s="31">
        <v>62.341031230986871</v>
      </c>
      <c r="F134" s="31">
        <v>7.2681552372264759</v>
      </c>
      <c r="G134" s="11">
        <f t="shared" si="24"/>
        <v>1699.3054963931047</v>
      </c>
      <c r="H134" s="11">
        <f t="shared" si="25"/>
        <v>743.01051565596788</v>
      </c>
      <c r="I134" s="11">
        <f t="shared" si="26"/>
        <v>175.90000778346911</v>
      </c>
      <c r="J134" s="11">
        <f t="shared" si="27"/>
        <v>198.11696886268791</v>
      </c>
      <c r="K134" s="11">
        <f t="shared" si="19"/>
        <v>402.29289322796154</v>
      </c>
      <c r="L134" s="11">
        <f t="shared" si="20"/>
        <v>41.642496419997968</v>
      </c>
      <c r="M134" s="11">
        <f t="shared" si="21"/>
        <v>46.902130764889399</v>
      </c>
      <c r="N134" s="11">
        <f t="shared" si="22"/>
        <v>453.10429263559655</v>
      </c>
      <c r="O134" s="11">
        <f t="shared" si="23"/>
        <v>52.826080552422653</v>
      </c>
    </row>
    <row r="135" spans="3:15" x14ac:dyDescent="0.25">
      <c r="C135" s="31">
        <v>28.13337607183438</v>
      </c>
      <c r="D135" s="31">
        <v>6.4200109377678087</v>
      </c>
      <c r="E135" s="31">
        <v>62.91601583768491</v>
      </c>
      <c r="F135" s="31">
        <v>7.3348536063590268</v>
      </c>
      <c r="G135" s="11">
        <f t="shared" si="24"/>
        <v>1770.0399345030776</v>
      </c>
      <c r="H135" s="11">
        <f t="shared" si="25"/>
        <v>791.48684919926325</v>
      </c>
      <c r="I135" s="11">
        <f t="shared" si="26"/>
        <v>180.61658209751187</v>
      </c>
      <c r="J135" s="11">
        <f t="shared" si="27"/>
        <v>206.35419493954916</v>
      </c>
      <c r="K135" s="11">
        <f t="shared" si="19"/>
        <v>403.92150983870982</v>
      </c>
      <c r="L135" s="11">
        <f t="shared" si="20"/>
        <v>41.216540441058299</v>
      </c>
      <c r="M135" s="11">
        <f t="shared" si="21"/>
        <v>47.089840379750612</v>
      </c>
      <c r="N135" s="11">
        <f t="shared" si="22"/>
        <v>461.47976566478479</v>
      </c>
      <c r="O135" s="11">
        <f t="shared" si="23"/>
        <v>53.800077426718019</v>
      </c>
    </row>
    <row r="136" spans="3:15" x14ac:dyDescent="0.25">
      <c r="C136" s="31">
        <v>28.110298183892191</v>
      </c>
      <c r="D136" s="31">
        <v>6.3793341534852566</v>
      </c>
      <c r="E136" s="31">
        <v>62.91601583768491</v>
      </c>
      <c r="F136" s="31">
        <v>7.2938477306978502</v>
      </c>
      <c r="G136" s="11">
        <f t="shared" si="24"/>
        <v>1768.5879657398064</v>
      </c>
      <c r="H136" s="11">
        <f t="shared" si="25"/>
        <v>790.18886398733264</v>
      </c>
      <c r="I136" s="11">
        <f t="shared" si="26"/>
        <v>179.32498526915802</v>
      </c>
      <c r="J136" s="11">
        <f t="shared" si="27"/>
        <v>205.03223461782196</v>
      </c>
      <c r="K136" s="11">
        <f t="shared" si="19"/>
        <v>401.36228863456267</v>
      </c>
      <c r="L136" s="11">
        <f t="shared" si="20"/>
        <v>40.695904241823456</v>
      </c>
      <c r="M136" s="11">
        <f t="shared" si="21"/>
        <v>46.529891938761729</v>
      </c>
      <c r="N136" s="11">
        <f t="shared" si="22"/>
        <v>458.89983934224807</v>
      </c>
      <c r="O136" s="11">
        <f t="shared" si="23"/>
        <v>53.200214718606176</v>
      </c>
    </row>
    <row r="137" spans="3:15" x14ac:dyDescent="0.25">
      <c r="C137" s="31">
        <v>27.975898920301599</v>
      </c>
      <c r="D137" s="31">
        <v>6.8580908480562197</v>
      </c>
      <c r="E137" s="31">
        <v>62.91601583768491</v>
      </c>
      <c r="F137" s="31">
        <v>7.320557293668565</v>
      </c>
      <c r="G137" s="11">
        <f t="shared" si="24"/>
        <v>1760.1320995431677</v>
      </c>
      <c r="H137" s="11">
        <f t="shared" si="25"/>
        <v>782.65092039893216</v>
      </c>
      <c r="I137" s="11">
        <f t="shared" si="26"/>
        <v>191.86125635146627</v>
      </c>
      <c r="J137" s="11">
        <f t="shared" si="27"/>
        <v>204.79917088794841</v>
      </c>
      <c r="K137" s="11">
        <f t="shared" si="19"/>
        <v>431.48375241258708</v>
      </c>
      <c r="L137" s="11">
        <f t="shared" si="20"/>
        <v>47.033410080192482</v>
      </c>
      <c r="M137" s="11">
        <f t="shared" si="21"/>
        <v>50.205046978379592</v>
      </c>
      <c r="N137" s="11">
        <f t="shared" si="22"/>
        <v>460.58029862913122</v>
      </c>
      <c r="O137" s="11">
        <f t="shared" si="23"/>
        <v>53.590559089884025</v>
      </c>
    </row>
    <row r="138" spans="3:15" x14ac:dyDescent="0.25">
      <c r="C138" s="31">
        <v>27.848739204009451</v>
      </c>
      <c r="D138" s="31">
        <v>6.5809963421921909</v>
      </c>
      <c r="E138" s="31">
        <v>62.91601583768491</v>
      </c>
      <c r="F138" s="31">
        <v>7.2698007406642091</v>
      </c>
      <c r="G138" s="11">
        <f t="shared" si="24"/>
        <v>1752.1317168190153</v>
      </c>
      <c r="H138" s="11">
        <f t="shared" si="25"/>
        <v>775.55227525293299</v>
      </c>
      <c r="I138" s="11">
        <f t="shared" si="26"/>
        <v>183.27245083625047</v>
      </c>
      <c r="J138" s="11">
        <f t="shared" si="27"/>
        <v>202.45478489187229</v>
      </c>
      <c r="K138" s="11">
        <f t="shared" si="19"/>
        <v>414.05007009311032</v>
      </c>
      <c r="L138" s="11">
        <f t="shared" si="20"/>
        <v>43.309512855946998</v>
      </c>
      <c r="M138" s="11">
        <f t="shared" si="21"/>
        <v>47.84253208277724</v>
      </c>
      <c r="N138" s="11">
        <f t="shared" si="22"/>
        <v>457.38689853644286</v>
      </c>
      <c r="O138" s="11">
        <f t="shared" si="23"/>
        <v>52.850002808961882</v>
      </c>
    </row>
    <row r="139" spans="3:15" x14ac:dyDescent="0.25">
      <c r="C139" s="31">
        <v>27.25015907886629</v>
      </c>
      <c r="D139" s="31">
        <v>6.2428232091329914</v>
      </c>
      <c r="E139" s="31">
        <v>62.91601583768491</v>
      </c>
      <c r="F139" s="31">
        <v>7.302329489373645</v>
      </c>
      <c r="G139" s="11">
        <f t="shared" si="24"/>
        <v>1714.4714401853846</v>
      </c>
      <c r="H139" s="11">
        <f t="shared" si="25"/>
        <v>742.57116982351886</v>
      </c>
      <c r="I139" s="11">
        <f t="shared" si="26"/>
        <v>170.11792555011257</v>
      </c>
      <c r="J139" s="11">
        <f t="shared" si="27"/>
        <v>198.98964023172826</v>
      </c>
      <c r="K139" s="11">
        <f t="shared" si="19"/>
        <v>392.77356389767823</v>
      </c>
      <c r="L139" s="11">
        <f t="shared" si="20"/>
        <v>38.97284162048954</v>
      </c>
      <c r="M139" s="11">
        <f t="shared" si="21"/>
        <v>45.587152016998054</v>
      </c>
      <c r="N139" s="11">
        <f t="shared" si="22"/>
        <v>459.43347780542581</v>
      </c>
      <c r="O139" s="11">
        <f t="shared" si="23"/>
        <v>53.324015971375957</v>
      </c>
    </row>
    <row r="140" spans="3:15" x14ac:dyDescent="0.25">
      <c r="C140" s="31">
        <v>27.738456994557271</v>
      </c>
      <c r="D140" s="31">
        <v>6.6735723894109551</v>
      </c>
      <c r="E140" s="31">
        <v>62.91601583768491</v>
      </c>
      <c r="F140" s="31">
        <v>7.2882161382303963</v>
      </c>
      <c r="G140" s="11">
        <f t="shared" si="24"/>
        <v>1745.1931995825071</v>
      </c>
      <c r="H140" s="11">
        <f t="shared" si="25"/>
        <v>769.42199643890319</v>
      </c>
      <c r="I140" s="11">
        <f t="shared" si="26"/>
        <v>185.11460072374058</v>
      </c>
      <c r="J140" s="11">
        <f t="shared" si="27"/>
        <v>202.16386991734211</v>
      </c>
      <c r="K140" s="11">
        <f t="shared" si="19"/>
        <v>419.87458614611637</v>
      </c>
      <c r="L140" s="11">
        <f t="shared" si="20"/>
        <v>44.536568436708244</v>
      </c>
      <c r="M140" s="11">
        <f t="shared" si="21"/>
        <v>48.638437988153711</v>
      </c>
      <c r="N140" s="11">
        <f t="shared" si="22"/>
        <v>458.54552198137435</v>
      </c>
      <c r="O140" s="11">
        <f t="shared" si="23"/>
        <v>53.118094477561989</v>
      </c>
    </row>
    <row r="141" spans="3:15" x14ac:dyDescent="0.25">
      <c r="C141" s="31">
        <v>27.767483816673089</v>
      </c>
      <c r="D141" s="31">
        <v>6.9094312394025268</v>
      </c>
      <c r="E141" s="31">
        <v>62.91601583768491</v>
      </c>
      <c r="F141" s="31">
        <v>7.3523891030829898</v>
      </c>
      <c r="G141" s="11">
        <f t="shared" si="24"/>
        <v>1747.0194515824635</v>
      </c>
      <c r="H141" s="11">
        <f t="shared" si="25"/>
        <v>771.03315750920183</v>
      </c>
      <c r="I141" s="11">
        <f t="shared" si="26"/>
        <v>191.85752012252513</v>
      </c>
      <c r="J141" s="11">
        <f t="shared" si="27"/>
        <v>204.15734543374049</v>
      </c>
      <c r="K141" s="11">
        <f t="shared" si="19"/>
        <v>434.71388528764425</v>
      </c>
      <c r="L141" s="11">
        <f t="shared" si="20"/>
        <v>47.740240052031538</v>
      </c>
      <c r="M141" s="11">
        <f t="shared" si="21"/>
        <v>50.800826953084332</v>
      </c>
      <c r="N141" s="11">
        <f t="shared" si="22"/>
        <v>462.58302925439131</v>
      </c>
      <c r="O141" s="11">
        <f t="shared" si="23"/>
        <v>54.057625523133488</v>
      </c>
    </row>
    <row r="142" spans="3:15" x14ac:dyDescent="0.25">
      <c r="C142" s="31">
        <v>27.526893017286291</v>
      </c>
      <c r="D142" s="31">
        <v>6.6864930521102286</v>
      </c>
      <c r="E142" s="31">
        <v>62.91601583768491</v>
      </c>
      <c r="F142" s="31">
        <v>7.3047210421650606</v>
      </c>
      <c r="G142" s="11">
        <f t="shared" si="24"/>
        <v>1731.8824370378425</v>
      </c>
      <c r="H142" s="11">
        <f t="shared" si="25"/>
        <v>757.72983918512477</v>
      </c>
      <c r="I142" s="11">
        <f t="shared" si="26"/>
        <v>184.05837890626634</v>
      </c>
      <c r="J142" s="11">
        <f t="shared" si="27"/>
        <v>201.07627464879764</v>
      </c>
      <c r="K142" s="11">
        <f t="shared" si="19"/>
        <v>420.68750276513725</v>
      </c>
      <c r="L142" s="11">
        <f t="shared" si="20"/>
        <v>44.70918933591836</v>
      </c>
      <c r="M142" s="11">
        <f t="shared" si="21"/>
        <v>48.842966496040063</v>
      </c>
      <c r="N142" s="11">
        <f t="shared" si="22"/>
        <v>459.58394477872719</v>
      </c>
      <c r="O142" s="11">
        <f t="shared" si="23"/>
        <v>53.358949503849011</v>
      </c>
    </row>
    <row r="143" spans="3:15" x14ac:dyDescent="0.25">
      <c r="C143" s="31">
        <v>27.835711734054179</v>
      </c>
      <c r="D143" s="31">
        <v>6.1711260068091969</v>
      </c>
      <c r="E143" s="31">
        <v>62.91601583768491</v>
      </c>
      <c r="F143" s="31">
        <v>7.3068801331037596</v>
      </c>
      <c r="G143" s="11">
        <f t="shared" si="24"/>
        <v>1751.3120803129843</v>
      </c>
      <c r="H143" s="11">
        <f t="shared" si="25"/>
        <v>774.82684774136146</v>
      </c>
      <c r="I143" s="11">
        <f t="shared" si="26"/>
        <v>171.77768460006567</v>
      </c>
      <c r="J143" s="11">
        <f t="shared" si="27"/>
        <v>203.39220906036368</v>
      </c>
      <c r="K143" s="11">
        <f t="shared" si="19"/>
        <v>388.26266158075668</v>
      </c>
      <c r="L143" s="11">
        <f t="shared" si="20"/>
        <v>38.08279619191682</v>
      </c>
      <c r="M143" s="11">
        <f t="shared" si="21"/>
        <v>45.09167801803406</v>
      </c>
      <c r="N143" s="11">
        <f t="shared" si="22"/>
        <v>459.71978617842137</v>
      </c>
      <c r="O143" s="11">
        <f t="shared" si="23"/>
        <v>53.390497279546416</v>
      </c>
    </row>
    <row r="144" spans="3:15" x14ac:dyDescent="0.25">
      <c r="C144" s="31">
        <v>28.105838777479459</v>
      </c>
      <c r="D144" s="31">
        <v>6.3731531854267498</v>
      </c>
      <c r="E144" s="31">
        <v>62.91601583768491</v>
      </c>
      <c r="F144" s="31">
        <v>7.2674061516938773</v>
      </c>
      <c r="G144" s="11">
        <f t="shared" si="24"/>
        <v>1768.3073976553162</v>
      </c>
      <c r="H144" s="11">
        <f t="shared" si="25"/>
        <v>789.93817338566805</v>
      </c>
      <c r="I144" s="11">
        <f t="shared" si="26"/>
        <v>179.12281593378387</v>
      </c>
      <c r="J144" s="11">
        <f t="shared" si="27"/>
        <v>204.25654562997053</v>
      </c>
      <c r="K144" s="11">
        <f t="shared" si="19"/>
        <v>400.97340675030142</v>
      </c>
      <c r="L144" s="11">
        <f t="shared" si="20"/>
        <v>40.617081524915129</v>
      </c>
      <c r="M144" s="11">
        <f t="shared" si="21"/>
        <v>46.316292665457794</v>
      </c>
      <c r="N144" s="11">
        <f t="shared" si="22"/>
        <v>457.23624053886073</v>
      </c>
      <c r="O144" s="11">
        <f t="shared" si="23"/>
        <v>52.815192173678014</v>
      </c>
    </row>
    <row r="145" spans="3:15" x14ac:dyDescent="0.25">
      <c r="C145" s="31">
        <v>28.833504596297711</v>
      </c>
      <c r="D145" s="31">
        <v>6.7183822298373244</v>
      </c>
      <c r="E145" s="31">
        <v>63.299005183387102</v>
      </c>
      <c r="F145" s="31">
        <v>7.2616196887963751</v>
      </c>
      <c r="G145" s="11">
        <f t="shared" si="24"/>
        <v>1825.1321568962646</v>
      </c>
      <c r="H145" s="11">
        <f t="shared" si="25"/>
        <v>831.37098730472121</v>
      </c>
      <c r="I145" s="11">
        <f t="shared" si="26"/>
        <v>193.71450490369935</v>
      </c>
      <c r="J145" s="11">
        <f t="shared" si="27"/>
        <v>209.37794467347624</v>
      </c>
      <c r="K145" s="11">
        <f t="shared" si="19"/>
        <v>425.26691159044861</v>
      </c>
      <c r="L145" s="11">
        <f t="shared" si="20"/>
        <v>45.136659786193938</v>
      </c>
      <c r="M145" s="11">
        <f t="shared" si="21"/>
        <v>48.786336677046407</v>
      </c>
      <c r="N145" s="11">
        <f t="shared" si="22"/>
        <v>459.65330232090758</v>
      </c>
      <c r="O145" s="11">
        <f t="shared" si="23"/>
        <v>52.731120504715165</v>
      </c>
    </row>
    <row r="146" spans="3:15" x14ac:dyDescent="0.25">
      <c r="C146" s="31">
        <v>27.963442357377811</v>
      </c>
      <c r="D146" s="31">
        <v>6.3184661068762438</v>
      </c>
      <c r="E146" s="31">
        <v>63.299005183387102</v>
      </c>
      <c r="F146" s="31">
        <v>7.262372090609019</v>
      </c>
      <c r="G146" s="11">
        <f t="shared" si="24"/>
        <v>1770.0580827250046</v>
      </c>
      <c r="H146" s="11">
        <f t="shared" si="25"/>
        <v>781.95410847439155</v>
      </c>
      <c r="I146" s="11">
        <f t="shared" si="26"/>
        <v>176.68606276667924</v>
      </c>
      <c r="J146" s="11">
        <f t="shared" si="27"/>
        <v>203.0809233335747</v>
      </c>
      <c r="K146" s="11">
        <f t="shared" si="19"/>
        <v>399.95261885021506</v>
      </c>
      <c r="L146" s="11">
        <f t="shared" si="20"/>
        <v>39.92301394374384</v>
      </c>
      <c r="M146" s="11">
        <f t="shared" si="21"/>
        <v>45.887051910037059</v>
      </c>
      <c r="N146" s="11">
        <f t="shared" si="22"/>
        <v>459.70092860714612</v>
      </c>
      <c r="O146" s="11">
        <f t="shared" si="23"/>
        <v>52.742048382456815</v>
      </c>
    </row>
    <row r="147" spans="3:15" x14ac:dyDescent="0.25">
      <c r="C147" s="31">
        <v>27.989818185252719</v>
      </c>
      <c r="D147" s="31">
        <v>6.5437638856292457</v>
      </c>
      <c r="E147" s="31">
        <v>63.299005183387102</v>
      </c>
      <c r="F147" s="31">
        <v>7.301722607118915</v>
      </c>
      <c r="G147" s="11">
        <f t="shared" si="24"/>
        <v>1771.7276463903745</v>
      </c>
      <c r="H147" s="11">
        <f t="shared" si="25"/>
        <v>783.42992204350389</v>
      </c>
      <c r="I147" s="11">
        <f t="shared" si="26"/>
        <v>183.15876140598544</v>
      </c>
      <c r="J147" s="11">
        <f t="shared" si="27"/>
        <v>204.37388821240791</v>
      </c>
      <c r="K147" s="11">
        <f t="shared" si="19"/>
        <v>414.21374411530695</v>
      </c>
      <c r="L147" s="11">
        <f t="shared" si="20"/>
        <v>42.820845790865562</v>
      </c>
      <c r="M147" s="11">
        <f t="shared" si="21"/>
        <v>47.780748699347377</v>
      </c>
      <c r="N147" s="11">
        <f t="shared" si="22"/>
        <v>462.19177715567497</v>
      </c>
      <c r="O147" s="11">
        <f t="shared" si="23"/>
        <v>53.315153031311446</v>
      </c>
    </row>
    <row r="148" spans="3:15" x14ac:dyDescent="0.25">
      <c r="C148" s="31">
        <v>27.807861782153431</v>
      </c>
      <c r="D148" s="31">
        <v>6.6049268106858676</v>
      </c>
      <c r="E148" s="31">
        <v>63.299005183387102</v>
      </c>
      <c r="F148" s="31">
        <v>7.2589507759589873</v>
      </c>
      <c r="G148" s="11">
        <f t="shared" si="24"/>
        <v>1760.2099870874422</v>
      </c>
      <c r="H148" s="11">
        <f t="shared" si="25"/>
        <v>773.27717689534938</v>
      </c>
      <c r="I148" s="11">
        <f t="shared" si="26"/>
        <v>183.6688918327921</v>
      </c>
      <c r="J148" s="11">
        <f t="shared" si="27"/>
        <v>201.85589986132291</v>
      </c>
      <c r="K148" s="11">
        <f t="shared" si="19"/>
        <v>418.08529642549718</v>
      </c>
      <c r="L148" s="11">
        <f t="shared" si="20"/>
        <v>43.625058174516987</v>
      </c>
      <c r="M148" s="11">
        <f t="shared" si="21"/>
        <v>47.9448385975805</v>
      </c>
      <c r="N148" s="11">
        <f t="shared" si="22"/>
        <v>459.48436279337977</v>
      </c>
      <c r="O148" s="11">
        <f t="shared" si="23"/>
        <v>52.692366367795586</v>
      </c>
    </row>
    <row r="149" spans="3:15" x14ac:dyDescent="0.25">
      <c r="C149" s="31">
        <v>26.868897822521738</v>
      </c>
      <c r="D149" s="31">
        <v>6.2596139056843834</v>
      </c>
      <c r="E149" s="31">
        <v>63.299005183387102</v>
      </c>
      <c r="F149" s="31">
        <v>7.29248874284482</v>
      </c>
      <c r="G149" s="11">
        <f t="shared" si="24"/>
        <v>1700.7745025397019</v>
      </c>
      <c r="H149" s="11">
        <f t="shared" si="25"/>
        <v>721.93767019711345</v>
      </c>
      <c r="I149" s="11">
        <f t="shared" si="26"/>
        <v>168.18892644026991</v>
      </c>
      <c r="J149" s="11">
        <f t="shared" si="27"/>
        <v>195.94113490338748</v>
      </c>
      <c r="K149" s="11">
        <f t="shared" si="19"/>
        <v>396.22733306191776</v>
      </c>
      <c r="L149" s="11">
        <f t="shared" si="20"/>
        <v>39.1827662482373</v>
      </c>
      <c r="M149" s="11">
        <f t="shared" si="21"/>
        <v>45.648163941758263</v>
      </c>
      <c r="N149" s="11">
        <f t="shared" si="22"/>
        <v>461.60728273312634</v>
      </c>
      <c r="O149" s="11">
        <f t="shared" si="23"/>
        <v>53.180392064518422</v>
      </c>
    </row>
    <row r="150" spans="3:15" x14ac:dyDescent="0.25">
      <c r="C150" s="31">
        <v>27.797387101161689</v>
      </c>
      <c r="D150" s="31">
        <v>6.4280949287876394</v>
      </c>
      <c r="E150" s="31">
        <v>63.299005183387102</v>
      </c>
      <c r="F150" s="31">
        <v>7.3797700399322714</v>
      </c>
      <c r="G150" s="11">
        <f t="shared" si="24"/>
        <v>1759.5469502010515</v>
      </c>
      <c r="H150" s="11">
        <f t="shared" si="25"/>
        <v>772.69472965183024</v>
      </c>
      <c r="I150" s="11">
        <f t="shared" si="26"/>
        <v>178.6842430585244</v>
      </c>
      <c r="J150" s="11">
        <f t="shared" si="27"/>
        <v>205.1383245175528</v>
      </c>
      <c r="K150" s="11">
        <f t="shared" si="19"/>
        <v>406.89201421663313</v>
      </c>
      <c r="L150" s="11">
        <f t="shared" si="20"/>
        <v>41.320404413505365</v>
      </c>
      <c r="M150" s="11">
        <f t="shared" si="21"/>
        <v>47.437862369307588</v>
      </c>
      <c r="N150" s="11">
        <f t="shared" si="22"/>
        <v>467.13210200987771</v>
      </c>
      <c r="O150" s="11">
        <f t="shared" si="23"/>
        <v>54.461005842281956</v>
      </c>
    </row>
    <row r="151" spans="3:15" x14ac:dyDescent="0.25">
      <c r="C151" s="31">
        <v>27.82228689808445</v>
      </c>
      <c r="D151" s="31">
        <v>5.7867465319861848</v>
      </c>
      <c r="E151" s="31">
        <v>63.299005183387102</v>
      </c>
      <c r="F151" s="31">
        <v>7.317556235171585</v>
      </c>
      <c r="G151" s="11">
        <f t="shared" si="24"/>
        <v>1761.1230825755306</v>
      </c>
      <c r="H151" s="11">
        <f t="shared" si="25"/>
        <v>774.07964823932161</v>
      </c>
      <c r="I151" s="11">
        <f t="shared" si="26"/>
        <v>161.00052221941485</v>
      </c>
      <c r="J151" s="11">
        <f t="shared" si="27"/>
        <v>203.59114896781057</v>
      </c>
      <c r="K151" s="11">
        <f t="shared" si="19"/>
        <v>366.29529872314083</v>
      </c>
      <c r="L151" s="11">
        <f t="shared" si="20"/>
        <v>33.48643542545414</v>
      </c>
      <c r="M151" s="11">
        <f t="shared" si="21"/>
        <v>42.34484316649305</v>
      </c>
      <c r="N151" s="11">
        <f t="shared" si="22"/>
        <v>463.19403005985276</v>
      </c>
      <c r="O151" s="11">
        <f t="shared" si="23"/>
        <v>53.546629254898541</v>
      </c>
    </row>
    <row r="152" spans="3:15" x14ac:dyDescent="0.25">
      <c r="C152" s="31">
        <v>29.004493222821921</v>
      </c>
      <c r="D152" s="31">
        <v>6.2251224717331421</v>
      </c>
      <c r="E152" s="31">
        <v>63.299005183387102</v>
      </c>
      <c r="F152" s="31">
        <v>7.255698823391608</v>
      </c>
      <c r="G152" s="11">
        <f t="shared" si="24"/>
        <v>1835.9555668529208</v>
      </c>
      <c r="H152" s="11">
        <f t="shared" si="25"/>
        <v>841.26062711272277</v>
      </c>
      <c r="I152" s="11">
        <f t="shared" si="26"/>
        <v>180.55652254262037</v>
      </c>
      <c r="J152" s="11">
        <f t="shared" si="27"/>
        <v>210.44786734989887</v>
      </c>
      <c r="K152" s="11">
        <f t="shared" si="19"/>
        <v>394.04405960545569</v>
      </c>
      <c r="L152" s="11">
        <f t="shared" si="20"/>
        <v>38.752149788076942</v>
      </c>
      <c r="M152" s="11">
        <f t="shared" si="21"/>
        <v>45.16761379362282</v>
      </c>
      <c r="N152" s="11">
        <f t="shared" si="22"/>
        <v>459.27851743096107</v>
      </c>
      <c r="O152" s="11">
        <f t="shared" si="23"/>
        <v>52.645165415766364</v>
      </c>
    </row>
    <row r="153" spans="3:15" x14ac:dyDescent="0.25">
      <c r="C153" s="31">
        <v>27.656570395787622</v>
      </c>
      <c r="D153" s="31">
        <v>6.3744863697213674</v>
      </c>
      <c r="E153" s="31">
        <v>63.299005183387102</v>
      </c>
      <c r="F153" s="31">
        <v>7.3300606961081964</v>
      </c>
      <c r="G153" s="11">
        <f t="shared" si="24"/>
        <v>1750.633392837671</v>
      </c>
      <c r="H153" s="11">
        <f t="shared" si="25"/>
        <v>764.88588605715631</v>
      </c>
      <c r="I153" s="11">
        <f t="shared" si="26"/>
        <v>176.29643102118769</v>
      </c>
      <c r="J153" s="11">
        <f t="shared" si="27"/>
        <v>202.72433964731235</v>
      </c>
      <c r="K153" s="11">
        <f t="shared" si="19"/>
        <v>403.49864575842327</v>
      </c>
      <c r="L153" s="11">
        <f t="shared" si="20"/>
        <v>40.6340764777635</v>
      </c>
      <c r="M153" s="11">
        <f t="shared" si="21"/>
        <v>46.725371996572015</v>
      </c>
      <c r="N153" s="11">
        <f t="shared" si="22"/>
        <v>463.98554999749479</v>
      </c>
      <c r="O153" s="11">
        <f t="shared" si="23"/>
        <v>53.72978980863018</v>
      </c>
    </row>
    <row r="154" spans="3:15" x14ac:dyDescent="0.25">
      <c r="C154" s="31">
        <v>27.882587561449451</v>
      </c>
      <c r="D154" s="31">
        <v>6.1704433636070304</v>
      </c>
      <c r="E154" s="31">
        <v>63.299005183387102</v>
      </c>
      <c r="F154" s="31">
        <v>7.2475962313489219</v>
      </c>
      <c r="G154" s="11">
        <f t="shared" si="24"/>
        <v>1764.9400545784335</v>
      </c>
      <c r="H154" s="11">
        <f t="shared" si="25"/>
        <v>777.43868912189566</v>
      </c>
      <c r="I154" s="11">
        <f t="shared" si="26"/>
        <v>172.04792737873771</v>
      </c>
      <c r="J154" s="11">
        <f t="shared" si="27"/>
        <v>202.08173653061738</v>
      </c>
      <c r="K154" s="11">
        <f t="shared" si="19"/>
        <v>390.58292645675795</v>
      </c>
      <c r="L154" s="11">
        <f t="shared" si="20"/>
        <v>38.074371303482046</v>
      </c>
      <c r="M154" s="11">
        <f t="shared" si="21"/>
        <v>44.720882067830281</v>
      </c>
      <c r="N154" s="11">
        <f t="shared" si="22"/>
        <v>458.76563141525224</v>
      </c>
      <c r="O154" s="11">
        <f t="shared" si="23"/>
        <v>52.527651132663095</v>
      </c>
    </row>
    <row r="155" spans="3:15" x14ac:dyDescent="0.25">
      <c r="C155" s="31">
        <v>27.692711522121431</v>
      </c>
      <c r="D155" s="31">
        <v>6.7414822607863272</v>
      </c>
      <c r="E155" s="31">
        <v>63.299005183387102</v>
      </c>
      <c r="F155" s="31">
        <v>7.164093773241107</v>
      </c>
      <c r="G155" s="11">
        <f t="shared" si="24"/>
        <v>1752.9210901808083</v>
      </c>
      <c r="H155" s="11">
        <f t="shared" si="25"/>
        <v>766.88627144743714</v>
      </c>
      <c r="I155" s="11">
        <f t="shared" si="26"/>
        <v>186.68992347945476</v>
      </c>
      <c r="J155" s="11">
        <f t="shared" si="27"/>
        <v>198.3931821797924</v>
      </c>
      <c r="K155" s="11">
        <f t="shared" si="19"/>
        <v>426.72912056922593</v>
      </c>
      <c r="L155" s="11">
        <f t="shared" si="20"/>
        <v>45.447583072496727</v>
      </c>
      <c r="M155" s="11">
        <f t="shared" si="21"/>
        <v>48.296611086914709</v>
      </c>
      <c r="N155" s="11">
        <f t="shared" si="22"/>
        <v>453.48000888666007</v>
      </c>
      <c r="O155" s="11">
        <f t="shared" si="23"/>
        <v>51.324239591792001</v>
      </c>
    </row>
    <row r="156" spans="3:15" x14ac:dyDescent="0.25">
      <c r="C156" s="31">
        <v>27.103178853394962</v>
      </c>
      <c r="D156" s="31">
        <v>6.1239717244078733</v>
      </c>
      <c r="E156" s="31">
        <v>63.299005183387102</v>
      </c>
      <c r="F156" s="31">
        <v>7.2135956844541296</v>
      </c>
      <c r="G156" s="11">
        <f t="shared" si="24"/>
        <v>1715.6042587273155</v>
      </c>
      <c r="H156" s="11">
        <f t="shared" si="25"/>
        <v>734.58230395911585</v>
      </c>
      <c r="I156" s="11">
        <f t="shared" si="26"/>
        <v>165.97910093976014</v>
      </c>
      <c r="J156" s="11">
        <f t="shared" si="27"/>
        <v>195.51137401183831</v>
      </c>
      <c r="K156" s="11">
        <f t="shared" si="19"/>
        <v>387.64131792621004</v>
      </c>
      <c r="L156" s="11">
        <f t="shared" si="20"/>
        <v>37.503029681347144</v>
      </c>
      <c r="M156" s="11">
        <f t="shared" si="21"/>
        <v>44.17585600290775</v>
      </c>
      <c r="N156" s="11">
        <f t="shared" si="22"/>
        <v>456.61343062112076</v>
      </c>
      <c r="O156" s="11">
        <f t="shared" si="23"/>
        <v>52.035962698775243</v>
      </c>
    </row>
    <row r="157" spans="3:15" x14ac:dyDescent="0.25">
      <c r="C157" s="31">
        <v>28.235583375145989</v>
      </c>
      <c r="D157" s="31">
        <v>6.3169911026606034</v>
      </c>
      <c r="E157" s="31">
        <v>63.299005183387102</v>
      </c>
      <c r="F157" s="31">
        <v>7.168460403948707</v>
      </c>
      <c r="G157" s="11">
        <f t="shared" si="24"/>
        <v>1787.2843384193247</v>
      </c>
      <c r="H157" s="11">
        <f t="shared" si="25"/>
        <v>797.24816853482059</v>
      </c>
      <c r="I157" s="11">
        <f t="shared" si="26"/>
        <v>178.36392895922887</v>
      </c>
      <c r="J157" s="11">
        <f t="shared" si="27"/>
        <v>202.40566140712642</v>
      </c>
      <c r="K157" s="11">
        <f t="shared" si="19"/>
        <v>399.85925255072374</v>
      </c>
      <c r="L157" s="11">
        <f t="shared" si="20"/>
        <v>39.904376591093225</v>
      </c>
      <c r="M157" s="11">
        <f t="shared" si="21"/>
        <v>45.283100591518817</v>
      </c>
      <c r="N157" s="11">
        <f t="shared" si="22"/>
        <v>453.75641226645439</v>
      </c>
      <c r="O157" s="11">
        <f t="shared" si="23"/>
        <v>51.386824562980458</v>
      </c>
    </row>
    <row r="158" spans="3:15" x14ac:dyDescent="0.25">
      <c r="C158" s="31">
        <v>28.016003128263989</v>
      </c>
      <c r="D158" s="31">
        <v>6.4261481154572184</v>
      </c>
      <c r="E158" s="31">
        <v>63.299005183387102</v>
      </c>
      <c r="F158" s="31">
        <v>7.2424243257979342</v>
      </c>
      <c r="G158" s="11">
        <f t="shared" si="24"/>
        <v>1773.3851272337715</v>
      </c>
      <c r="H158" s="11">
        <f t="shared" si="25"/>
        <v>784.89643128289765</v>
      </c>
      <c r="I158" s="11">
        <f t="shared" si="26"/>
        <v>180.03498570533716</v>
      </c>
      <c r="J158" s="11">
        <f t="shared" si="27"/>
        <v>202.90378256777012</v>
      </c>
      <c r="K158" s="11">
        <f t="shared" si="19"/>
        <v>406.76878286953973</v>
      </c>
      <c r="L158" s="11">
        <f t="shared" si="20"/>
        <v>41.295379601794359</v>
      </c>
      <c r="M158" s="11">
        <f t="shared" si="21"/>
        <v>46.540891432567911</v>
      </c>
      <c r="N158" s="11">
        <f t="shared" si="22"/>
        <v>458.43825493897225</v>
      </c>
      <c r="O158" s="11">
        <f t="shared" si="23"/>
        <v>52.452710114909664</v>
      </c>
    </row>
    <row r="159" spans="3:15" x14ac:dyDescent="0.25">
      <c r="C159" s="31">
        <v>28.010634929649491</v>
      </c>
      <c r="D159" s="31">
        <v>6.6832546578132224</v>
      </c>
      <c r="E159" s="31">
        <v>63.299005183387102</v>
      </c>
      <c r="F159" s="31">
        <v>7.2589209189594772</v>
      </c>
      <c r="G159" s="11">
        <f t="shared" si="24"/>
        <v>1773.045325601847</v>
      </c>
      <c r="H159" s="11">
        <f t="shared" si="25"/>
        <v>784.59566916210019</v>
      </c>
      <c r="I159" s="11">
        <f t="shared" si="26"/>
        <v>187.20220636188571</v>
      </c>
      <c r="J159" s="11">
        <f t="shared" si="27"/>
        <v>203.32698384416972</v>
      </c>
      <c r="K159" s="11">
        <f t="shared" si="19"/>
        <v>423.04337122681517</v>
      </c>
      <c r="L159" s="11">
        <f t="shared" si="20"/>
        <v>44.665892821182133</v>
      </c>
      <c r="M159" s="11">
        <f t="shared" si="21"/>
        <v>48.513217042333764</v>
      </c>
      <c r="N159" s="11">
        <f t="shared" si="22"/>
        <v>459.482472875013</v>
      </c>
      <c r="O159" s="11">
        <f t="shared" si="23"/>
        <v>52.691932907707503</v>
      </c>
    </row>
    <row r="160" spans="3:15" x14ac:dyDescent="0.25">
      <c r="C160" s="31">
        <v>27.134732656752369</v>
      </c>
      <c r="D160" s="31">
        <v>6.1028275697641119</v>
      </c>
      <c r="E160" s="31">
        <v>63.299005183387102</v>
      </c>
      <c r="F160" s="31">
        <v>7.3398218656137644</v>
      </c>
      <c r="G160" s="11">
        <f t="shared" si="24"/>
        <v>1717.6015830895915</v>
      </c>
      <c r="H160" s="11">
        <f t="shared" si="25"/>
        <v>736.29371635342352</v>
      </c>
      <c r="I160" s="11">
        <f t="shared" si="26"/>
        <v>165.59859455580695</v>
      </c>
      <c r="J160" s="11">
        <f t="shared" si="27"/>
        <v>199.1641040716149</v>
      </c>
      <c r="K160" s="11">
        <f t="shared" si="19"/>
        <v>386.30291397181622</v>
      </c>
      <c r="L160" s="11">
        <f t="shared" si="20"/>
        <v>37.244504346272933</v>
      </c>
      <c r="M160" s="11">
        <f t="shared" si="21"/>
        <v>44.79366723862514</v>
      </c>
      <c r="N160" s="11">
        <f t="shared" si="22"/>
        <v>464.60342231662366</v>
      </c>
      <c r="O160" s="11">
        <f t="shared" si="23"/>
        <v>53.872985018941918</v>
      </c>
    </row>
    <row r="161" spans="3:15" x14ac:dyDescent="0.25">
      <c r="C161" s="31">
        <v>28.264363664717528</v>
      </c>
      <c r="D161" s="31">
        <v>6.6176327504309924</v>
      </c>
      <c r="E161" s="31">
        <v>63.299005183387102</v>
      </c>
      <c r="F161" s="31">
        <v>7.2703463686882079</v>
      </c>
      <c r="G161" s="11">
        <f t="shared" si="24"/>
        <v>1789.1061021180928</v>
      </c>
      <c r="H161" s="11">
        <f t="shared" si="25"/>
        <v>798.87425337140451</v>
      </c>
      <c r="I161" s="11">
        <f t="shared" si="26"/>
        <v>187.04317865772646</v>
      </c>
      <c r="J161" s="11">
        <f t="shared" si="27"/>
        <v>205.491713733062</v>
      </c>
      <c r="K161" s="11">
        <f t="shared" si="19"/>
        <v>418.88956977128362</v>
      </c>
      <c r="L161" s="11">
        <f t="shared" si="20"/>
        <v>43.793063219576858</v>
      </c>
      <c r="M161" s="11">
        <f t="shared" si="21"/>
        <v>48.112482236408127</v>
      </c>
      <c r="N161" s="11">
        <f t="shared" si="22"/>
        <v>460.20569247661444</v>
      </c>
      <c r="O161" s="11">
        <f t="shared" si="23"/>
        <v>52.85793632069781</v>
      </c>
    </row>
    <row r="162" spans="3:15" x14ac:dyDescent="0.25">
      <c r="C162" s="31">
        <v>26.834821640663051</v>
      </c>
      <c r="D162" s="31">
        <v>6.3820466122039177</v>
      </c>
      <c r="E162" s="31">
        <v>63.299005183387102</v>
      </c>
      <c r="F162" s="31">
        <v>7.241044973559557</v>
      </c>
      <c r="G162" s="11">
        <f t="shared" si="24"/>
        <v>1698.617514127599</v>
      </c>
      <c r="H162" s="11">
        <f t="shared" si="25"/>
        <v>720.10765248619805</v>
      </c>
      <c r="I162" s="11">
        <f t="shared" si="26"/>
        <v>171.26108254089002</v>
      </c>
      <c r="J162" s="11">
        <f t="shared" si="27"/>
        <v>194.31215035749042</v>
      </c>
      <c r="K162" s="11">
        <f t="shared" si="19"/>
        <v>403.9772015865139</v>
      </c>
      <c r="L162" s="11">
        <f t="shared" si="20"/>
        <v>40.730518960343502</v>
      </c>
      <c r="M162" s="11">
        <f t="shared" si="21"/>
        <v>46.212686542321975</v>
      </c>
      <c r="N162" s="11">
        <f t="shared" si="22"/>
        <v>458.35094331448551</v>
      </c>
      <c r="O162" s="11">
        <f t="shared" si="23"/>
        <v>52.432732309112126</v>
      </c>
    </row>
    <row r="163" spans="3:15" x14ac:dyDescent="0.25">
      <c r="C163" s="31">
        <v>27.801204985156041</v>
      </c>
      <c r="D163" s="31">
        <v>6.1786982697904094</v>
      </c>
      <c r="E163" s="31">
        <v>63.299005183387102</v>
      </c>
      <c r="F163" s="31">
        <v>7.2914702790591743</v>
      </c>
      <c r="G163" s="11">
        <f t="shared" si="24"/>
        <v>1759.7886184597996</v>
      </c>
      <c r="H163" s="11">
        <f t="shared" si="25"/>
        <v>772.90699862666509</v>
      </c>
      <c r="I163" s="11">
        <f t="shared" si="26"/>
        <v>171.77525713987214</v>
      </c>
      <c r="J163" s="11">
        <f t="shared" si="27"/>
        <v>202.71165987129703</v>
      </c>
      <c r="K163" s="11">
        <f t="shared" si="19"/>
        <v>391.10545380604805</v>
      </c>
      <c r="L163" s="11">
        <f t="shared" si="20"/>
        <v>38.176312309110997</v>
      </c>
      <c r="M163" s="11">
        <f t="shared" si="21"/>
        <v>45.051794797451116</v>
      </c>
      <c r="N163" s="11">
        <f t="shared" si="22"/>
        <v>461.54281498867965</v>
      </c>
      <c r="O163" s="11">
        <f t="shared" si="23"/>
        <v>53.165538830403271</v>
      </c>
    </row>
    <row r="164" spans="3:15" x14ac:dyDescent="0.25">
      <c r="C164" s="31">
        <v>28.57429040907672</v>
      </c>
      <c r="D164" s="31">
        <v>6.4624206948526544</v>
      </c>
      <c r="E164" s="31">
        <v>63.299005183387102</v>
      </c>
      <c r="F164" s="31">
        <v>7.1374432345496057</v>
      </c>
      <c r="G164" s="11">
        <f t="shared" si="24"/>
        <v>1808.7241567157557</v>
      </c>
      <c r="H164" s="11">
        <f t="shared" si="25"/>
        <v>816.49007238225386</v>
      </c>
      <c r="I164" s="11">
        <f t="shared" si="26"/>
        <v>184.65908568034712</v>
      </c>
      <c r="J164" s="11">
        <f t="shared" si="27"/>
        <v>203.94737576232032</v>
      </c>
      <c r="K164" s="11">
        <f t="shared" si="19"/>
        <v>409.06480106070626</v>
      </c>
      <c r="L164" s="11">
        <f t="shared" si="20"/>
        <v>41.762881237259862</v>
      </c>
      <c r="M164" s="11">
        <f t="shared" si="21"/>
        <v>46.125160867289438</v>
      </c>
      <c r="N164" s="11">
        <f t="shared" si="22"/>
        <v>451.7930562998867</v>
      </c>
      <c r="O164" s="11">
        <f t="shared" si="23"/>
        <v>50.943095926417939</v>
      </c>
    </row>
    <row r="165" spans="3:15" x14ac:dyDescent="0.25">
      <c r="C165" s="31">
        <v>26.954345991772399</v>
      </c>
      <c r="D165" s="31">
        <v>6.404811939114694</v>
      </c>
      <c r="E165" s="31">
        <v>63.299005183387102</v>
      </c>
      <c r="F165" s="31">
        <v>7.2577807279054287</v>
      </c>
      <c r="G165" s="11">
        <f t="shared" si="24"/>
        <v>1706.1832866480104</v>
      </c>
      <c r="H165" s="11">
        <f t="shared" si="25"/>
        <v>726.53676784417678</v>
      </c>
      <c r="I165" s="11">
        <f t="shared" si="26"/>
        <v>172.63751701913216</v>
      </c>
      <c r="J165" s="11">
        <f t="shared" si="27"/>
        <v>195.62873287238065</v>
      </c>
      <c r="K165" s="11">
        <f t="shared" si="19"/>
        <v>405.4182241326406</v>
      </c>
      <c r="L165" s="11">
        <f t="shared" si="20"/>
        <v>41.02161597542613</v>
      </c>
      <c r="M165" s="11">
        <f t="shared" si="21"/>
        <v>46.484720657565227</v>
      </c>
      <c r="N165" s="11">
        <f t="shared" si="22"/>
        <v>459.41029991557275</v>
      </c>
      <c r="O165" s="11">
        <f t="shared" si="23"/>
        <v>52.675381094355451</v>
      </c>
    </row>
    <row r="166" spans="3:15" x14ac:dyDescent="0.25">
      <c r="C166" s="31">
        <v>27.136290974161451</v>
      </c>
      <c r="D166" s="31">
        <v>6.239956624568241</v>
      </c>
      <c r="E166" s="31">
        <v>63.299005183387102</v>
      </c>
      <c r="F166" s="31">
        <v>7.2825432596943482</v>
      </c>
      <c r="G166" s="11">
        <f t="shared" si="24"/>
        <v>1717.7002230313462</v>
      </c>
      <c r="H166" s="11">
        <f t="shared" si="25"/>
        <v>736.37828783435623</v>
      </c>
      <c r="I166" s="11">
        <f t="shared" si="26"/>
        <v>169.32927863043011</v>
      </c>
      <c r="J166" s="11">
        <f t="shared" si="27"/>
        <v>197.62121292698404</v>
      </c>
      <c r="K166" s="11">
        <f t="shared" si="19"/>
        <v>394.98304672265579</v>
      </c>
      <c r="L166" s="11">
        <f t="shared" si="20"/>
        <v>38.937058676493074</v>
      </c>
      <c r="M166" s="11">
        <f t="shared" si="21"/>
        <v>45.442754057034541</v>
      </c>
      <c r="N166" s="11">
        <f t="shared" si="22"/>
        <v>460.97774354363338</v>
      </c>
      <c r="O166" s="11">
        <f t="shared" si="23"/>
        <v>53.03543632931958</v>
      </c>
    </row>
    <row r="167" spans="3:15" x14ac:dyDescent="0.25">
      <c r="C167" s="31">
        <v>27.438374273891672</v>
      </c>
      <c r="D167" s="31">
        <v>6.3689604169980054</v>
      </c>
      <c r="E167" s="31">
        <v>63.299005183387102</v>
      </c>
      <c r="F167" s="31">
        <v>7.1680706877110083</v>
      </c>
      <c r="G167" s="11">
        <f t="shared" si="24"/>
        <v>1736.8217953867843</v>
      </c>
      <c r="H167" s="11">
        <f t="shared" si="25"/>
        <v>752.86438279416029</v>
      </c>
      <c r="I167" s="11">
        <f t="shared" si="26"/>
        <v>174.75391965719245</v>
      </c>
      <c r="J167" s="11">
        <f t="shared" si="27"/>
        <v>196.68020635112671</v>
      </c>
      <c r="K167" s="11">
        <f t="shared" si="19"/>
        <v>403.14885844834401</v>
      </c>
      <c r="L167" s="11">
        <f t="shared" si="20"/>
        <v>40.563656793287407</v>
      </c>
      <c r="M167" s="11">
        <f t="shared" si="21"/>
        <v>45.653158476275081</v>
      </c>
      <c r="N167" s="11">
        <f t="shared" si="22"/>
        <v>453.73174361630424</v>
      </c>
      <c r="O167" s="11">
        <f t="shared" si="23"/>
        <v>51.381237384021766</v>
      </c>
    </row>
    <row r="168" spans="3:15" x14ac:dyDescent="0.25">
      <c r="C168" s="31">
        <v>27.105211738178038</v>
      </c>
      <c r="D168" s="31">
        <v>6.272937280627648</v>
      </c>
      <c r="E168" s="31">
        <v>63.299005183387102</v>
      </c>
      <c r="F168" s="31">
        <v>7.2971877021603468</v>
      </c>
      <c r="G168" s="11">
        <f t="shared" si="24"/>
        <v>1715.7329383117367</v>
      </c>
      <c r="H168" s="11">
        <f t="shared" si="25"/>
        <v>734.69250337146457</v>
      </c>
      <c r="I168" s="11">
        <f t="shared" si="26"/>
        <v>170.02929321172314</v>
      </c>
      <c r="J168" s="11">
        <f t="shared" si="27"/>
        <v>197.79181776028506</v>
      </c>
      <c r="K168" s="11">
        <f t="shared" ref="K168:K188" si="28">D168*E168</f>
        <v>397.07068944151166</v>
      </c>
      <c r="L168" s="11">
        <f t="shared" ref="L168:L188" si="29">D168*D168</f>
        <v>39.349742126688191</v>
      </c>
      <c r="M168" s="11">
        <f t="shared" ref="M168:M188" si="30">D168*F168</f>
        <v>45.774800780619245</v>
      </c>
      <c r="N168" s="11">
        <f t="shared" ref="N168:N188" si="31">E168*F168</f>
        <v>461.90472218319638</v>
      </c>
      <c r="O168" s="11">
        <f t="shared" ref="O168:O188" si="32">F168*F168</f>
        <v>53.248948360560206</v>
      </c>
    </row>
    <row r="169" spans="3:15" x14ac:dyDescent="0.25">
      <c r="C169" s="31">
        <v>26.54932040856805</v>
      </c>
      <c r="D169" s="31">
        <v>6.367703469050249</v>
      </c>
      <c r="E169" s="31">
        <v>63.299005183387102</v>
      </c>
      <c r="F169" s="31">
        <v>7.2549248203747201</v>
      </c>
      <c r="G169" s="11">
        <f t="shared" si="24"/>
        <v>1680.5455701573539</v>
      </c>
      <c r="H169" s="11">
        <f t="shared" si="25"/>
        <v>704.86641415680799</v>
      </c>
      <c r="I169" s="11">
        <f t="shared" si="26"/>
        <v>169.05819966656534</v>
      </c>
      <c r="J169" s="11">
        <f t="shared" si="27"/>
        <v>192.61332359620144</v>
      </c>
      <c r="K169" s="11">
        <f t="shared" si="28"/>
        <v>403.06929489368372</v>
      </c>
      <c r="L169" s="11">
        <f t="shared" si="29"/>
        <v>40.547647469754573</v>
      </c>
      <c r="M169" s="11">
        <f t="shared" si="30"/>
        <v>46.197209946398857</v>
      </c>
      <c r="N169" s="11">
        <f t="shared" si="31"/>
        <v>459.22952380998316</v>
      </c>
      <c r="O169" s="11">
        <f t="shared" si="32"/>
        <v>52.633934149289168</v>
      </c>
    </row>
    <row r="170" spans="3:15" x14ac:dyDescent="0.25">
      <c r="C170" s="31">
        <v>27.325947325774639</v>
      </c>
      <c r="D170" s="31">
        <v>6.4724261349042091</v>
      </c>
      <c r="E170" s="31">
        <v>63.299005183387102</v>
      </c>
      <c r="F170" s="31">
        <v>7.2152356043049597</v>
      </c>
      <c r="G170" s="11">
        <f t="shared" si="24"/>
        <v>1729.7052814151718</v>
      </c>
      <c r="H170" s="11">
        <f t="shared" si="25"/>
        <v>746.70739725101009</v>
      </c>
      <c r="I170" s="11">
        <f t="shared" si="26"/>
        <v>176.86517563235955</v>
      </c>
      <c r="J170" s="11">
        <f t="shared" si="27"/>
        <v>197.16314806629106</v>
      </c>
      <c r="K170" s="11">
        <f t="shared" si="28"/>
        <v>409.69813546239169</v>
      </c>
      <c r="L170" s="11">
        <f t="shared" si="29"/>
        <v>41.892300071791041</v>
      </c>
      <c r="M170" s="11">
        <f t="shared" si="30"/>
        <v>46.700079494794785</v>
      </c>
      <c r="N170" s="11">
        <f t="shared" si="31"/>
        <v>456.7172359162588</v>
      </c>
      <c r="O170" s="11">
        <f t="shared" si="32"/>
        <v>52.05962482562996</v>
      </c>
    </row>
    <row r="171" spans="3:15" x14ac:dyDescent="0.25">
      <c r="C171" s="31">
        <v>26.72684862573297</v>
      </c>
      <c r="D171" s="31">
        <v>6.65220336322907</v>
      </c>
      <c r="E171" s="31">
        <v>63.299005183387102</v>
      </c>
      <c r="F171" s="31">
        <v>7.2656390933053139</v>
      </c>
      <c r="G171" s="11">
        <f t="shared" si="24"/>
        <v>1691.7829296958737</v>
      </c>
      <c r="H171" s="11">
        <f t="shared" si="25"/>
        <v>714.32443746284434</v>
      </c>
      <c r="I171" s="11">
        <f t="shared" si="26"/>
        <v>177.79243231661511</v>
      </c>
      <c r="J171" s="11">
        <f t="shared" si="27"/>
        <v>194.18763621597887</v>
      </c>
      <c r="K171" s="11">
        <f t="shared" si="28"/>
        <v>421.077855169982</v>
      </c>
      <c r="L171" s="11">
        <f t="shared" si="29"/>
        <v>44.251809585756149</v>
      </c>
      <c r="M171" s="11">
        <f t="shared" si="30"/>
        <v>48.332508812494218</v>
      </c>
      <c r="N171" s="11">
        <f t="shared" si="31"/>
        <v>459.90772662775305</v>
      </c>
      <c r="O171" s="11">
        <f t="shared" si="32"/>
        <v>52.789511434166464</v>
      </c>
    </row>
    <row r="172" spans="3:15" x14ac:dyDescent="0.25">
      <c r="C172" s="31">
        <v>27.460462247863379</v>
      </c>
      <c r="D172" s="31">
        <v>6.0824369002346304</v>
      </c>
      <c r="E172" s="31">
        <v>63.299005183387102</v>
      </c>
      <c r="F172" s="31">
        <v>7.34553464289022</v>
      </c>
      <c r="G172" s="11">
        <f t="shared" si="24"/>
        <v>1738.2199421657099</v>
      </c>
      <c r="H172" s="11">
        <f t="shared" si="25"/>
        <v>754.07698686632989</v>
      </c>
      <c r="I172" s="11">
        <f t="shared" si="26"/>
        <v>167.02652887390423</v>
      </c>
      <c r="J172" s="11">
        <f t="shared" si="27"/>
        <v>201.7117767514595</v>
      </c>
      <c r="K172" s="11">
        <f t="shared" si="28"/>
        <v>385.01220487557686</v>
      </c>
      <c r="L172" s="11">
        <f t="shared" si="29"/>
        <v>36.996038645335858</v>
      </c>
      <c r="M172" s="11">
        <f t="shared" si="30"/>
        <v>44.67875096386728</v>
      </c>
      <c r="N172" s="11">
        <f t="shared" si="31"/>
        <v>464.96503543505759</v>
      </c>
      <c r="O172" s="11">
        <f t="shared" si="32"/>
        <v>53.956879189900349</v>
      </c>
    </row>
    <row r="173" spans="3:15" x14ac:dyDescent="0.25">
      <c r="C173" s="31">
        <v>26.728960545142559</v>
      </c>
      <c r="D173" s="31">
        <v>6.7516066749312538</v>
      </c>
      <c r="E173" s="31">
        <v>63.299005183387102</v>
      </c>
      <c r="F173" s="31">
        <v>7.2390933127529253</v>
      </c>
      <c r="G173" s="11">
        <f t="shared" ref="G173:G188" si="33">C173*E173</f>
        <v>1691.9166120935281</v>
      </c>
      <c r="H173" s="11">
        <f t="shared" ref="H173:H188" si="34">C173*C173</f>
        <v>714.43733182378764</v>
      </c>
      <c r="I173" s="11">
        <f t="shared" ref="I173:I188" si="35">C173*D173</f>
        <v>180.46342843055862</v>
      </c>
      <c r="J173" s="11">
        <f t="shared" ref="J173:J188" si="36">C173*F173</f>
        <v>193.4934395391783</v>
      </c>
      <c r="K173" s="11">
        <f t="shared" si="28"/>
        <v>427.36998591266439</v>
      </c>
      <c r="L173" s="11">
        <f t="shared" si="29"/>
        <v>45.584192692976259</v>
      </c>
      <c r="M173" s="11">
        <f t="shared" si="30"/>
        <v>48.87551073083285</v>
      </c>
      <c r="N173" s="11">
        <f t="shared" si="31"/>
        <v>458.22740512697033</v>
      </c>
      <c r="O173" s="11">
        <f t="shared" si="32"/>
        <v>52.404471990744121</v>
      </c>
    </row>
    <row r="174" spans="3:15" x14ac:dyDescent="0.25">
      <c r="C174" s="31">
        <v>27.92799794353666</v>
      </c>
      <c r="D174" s="31">
        <v>5.9295824400955004</v>
      </c>
      <c r="E174" s="31">
        <v>63.299005183387102</v>
      </c>
      <c r="F174" s="31">
        <v>7.2404110293150161</v>
      </c>
      <c r="G174" s="11">
        <f t="shared" si="33"/>
        <v>1767.8144865895513</v>
      </c>
      <c r="H174" s="11">
        <f t="shared" si="34"/>
        <v>779.97306913418788</v>
      </c>
      <c r="I174" s="11">
        <f t="shared" si="35"/>
        <v>165.60136619301824</v>
      </c>
      <c r="J174" s="11">
        <f t="shared" si="36"/>
        <v>202.21018433706993</v>
      </c>
      <c r="K174" s="11">
        <f t="shared" si="28"/>
        <v>375.33666961092621</v>
      </c>
      <c r="L174" s="11">
        <f t="shared" si="29"/>
        <v>35.159947913888907</v>
      </c>
      <c r="M174" s="11">
        <f t="shared" si="30"/>
        <v>42.93261409850011</v>
      </c>
      <c r="N174" s="11">
        <f t="shared" si="31"/>
        <v>458.31081527446435</v>
      </c>
      <c r="O174" s="11">
        <f t="shared" si="32"/>
        <v>52.423551873426533</v>
      </c>
    </row>
    <row r="175" spans="3:15" x14ac:dyDescent="0.25">
      <c r="C175" s="31">
        <v>26.725124184153419</v>
      </c>
      <c r="D175" s="31">
        <v>6.2846429809928832</v>
      </c>
      <c r="E175" s="31">
        <v>63.299005183387102</v>
      </c>
      <c r="F175" s="31">
        <v>7.203031955022988</v>
      </c>
      <c r="G175" s="11">
        <f t="shared" si="33"/>
        <v>1691.6737742593912</v>
      </c>
      <c r="H175" s="11">
        <f t="shared" si="34"/>
        <v>714.23226265842197</v>
      </c>
      <c r="I175" s="11">
        <f t="shared" si="35"/>
        <v>167.95786412010293</v>
      </c>
      <c r="J175" s="11">
        <f t="shared" si="36"/>
        <v>192.50192350041473</v>
      </c>
      <c r="K175" s="11">
        <f t="shared" si="28"/>
        <v>397.81164862960588</v>
      </c>
      <c r="L175" s="11">
        <f t="shared" si="29"/>
        <v>39.496737398543111</v>
      </c>
      <c r="M175" s="11">
        <f t="shared" si="30"/>
        <v>45.268484218002669</v>
      </c>
      <c r="N175" s="11">
        <f t="shared" si="31"/>
        <v>455.94475705710306</v>
      </c>
      <c r="O175" s="11">
        <f t="shared" si="32"/>
        <v>51.883669345082289</v>
      </c>
    </row>
    <row r="176" spans="3:15" x14ac:dyDescent="0.25">
      <c r="C176" s="31">
        <v>26.918812922558089</v>
      </c>
      <c r="D176" s="31">
        <v>6.4276634412969136</v>
      </c>
      <c r="E176" s="31">
        <v>63.299005183387102</v>
      </c>
      <c r="F176" s="31">
        <v>7.1815077815267614</v>
      </c>
      <c r="G176" s="11">
        <f t="shared" si="33"/>
        <v>1703.9340787156323</v>
      </c>
      <c r="H176" s="11">
        <f t="shared" si="34"/>
        <v>724.62248915968041</v>
      </c>
      <c r="I176" s="11">
        <f t="shared" si="35"/>
        <v>173.02506970543755</v>
      </c>
      <c r="J176" s="11">
        <f t="shared" si="36"/>
        <v>193.31766447281407</v>
      </c>
      <c r="K176" s="11">
        <f t="shared" si="28"/>
        <v>406.86470148772111</v>
      </c>
      <c r="L176" s="11">
        <f t="shared" si="29"/>
        <v>41.314857314584884</v>
      </c>
      <c r="M176" s="11">
        <f t="shared" si="30"/>
        <v>46.160315020708865</v>
      </c>
      <c r="N176" s="11">
        <f t="shared" si="31"/>
        <v>454.58229828739729</v>
      </c>
      <c r="O176" s="11">
        <f t="shared" si="32"/>
        <v>51.574054016129423</v>
      </c>
    </row>
    <row r="177" spans="3:15" x14ac:dyDescent="0.25">
      <c r="C177" s="31">
        <v>27.449078837115881</v>
      </c>
      <c r="D177" s="31">
        <v>6.3611983735470066</v>
      </c>
      <c r="E177" s="31">
        <v>64.359298823707377</v>
      </c>
      <c r="F177" s="31">
        <v>7.2635167908272118</v>
      </c>
      <c r="G177" s="11">
        <f t="shared" si="33"/>
        <v>1766.6034673134432</v>
      </c>
      <c r="H177" s="11">
        <f t="shared" si="34"/>
        <v>753.45192900620293</v>
      </c>
      <c r="I177" s="11">
        <f t="shared" si="35"/>
        <v>174.60903565402509</v>
      </c>
      <c r="J177" s="11">
        <f t="shared" si="36"/>
        <v>199.37684502613106</v>
      </c>
      <c r="K177" s="11">
        <f t="shared" si="28"/>
        <v>409.40226699999312</v>
      </c>
      <c r="L177" s="11">
        <f t="shared" si="29"/>
        <v>40.464844747617079</v>
      </c>
      <c r="M177" s="11">
        <f t="shared" si="30"/>
        <v>46.204671196041431</v>
      </c>
      <c r="N177" s="11">
        <f t="shared" si="31"/>
        <v>467.47484765186454</v>
      </c>
      <c r="O177" s="11">
        <f t="shared" si="32"/>
        <v>52.758676170628839</v>
      </c>
    </row>
    <row r="178" spans="3:15" x14ac:dyDescent="0.25">
      <c r="C178" s="31">
        <v>26.388759434423619</v>
      </c>
      <c r="D178" s="31">
        <v>6.1754600960358808</v>
      </c>
      <c r="E178" s="31">
        <v>64.359298823707377</v>
      </c>
      <c r="F178" s="31">
        <v>7.177195808704556</v>
      </c>
      <c r="G178" s="11">
        <f t="shared" si="33"/>
        <v>1698.3620540269969</v>
      </c>
      <c r="H178" s="11">
        <f t="shared" si="34"/>
        <v>696.36662448788161</v>
      </c>
      <c r="I178" s="11">
        <f t="shared" si="35"/>
        <v>162.96273087117345</v>
      </c>
      <c r="J178" s="11">
        <f t="shared" si="36"/>
        <v>189.39729360965802</v>
      </c>
      <c r="K178" s="11">
        <f t="shared" si="28"/>
        <v>397.44828169465393</v>
      </c>
      <c r="L178" s="11">
        <f t="shared" si="29"/>
        <v>38.136307397731493</v>
      </c>
      <c r="M178" s="11">
        <f t="shared" si="30"/>
        <v>44.322486318090959</v>
      </c>
      <c r="N178" s="11">
        <f t="shared" si="31"/>
        <v>461.91928976867666</v>
      </c>
      <c r="O178" s="11">
        <f t="shared" si="32"/>
        <v>51.512139676486242</v>
      </c>
    </row>
    <row r="179" spans="3:15" x14ac:dyDescent="0.25">
      <c r="C179" s="31">
        <v>27.079199038929321</v>
      </c>
      <c r="D179" s="31">
        <v>6.2533755499285446</v>
      </c>
      <c r="E179" s="31">
        <v>64.359298823707377</v>
      </c>
      <c r="F179" s="31">
        <v>7.22157831186097</v>
      </c>
      <c r="G179" s="11">
        <f t="shared" si="33"/>
        <v>1742.7982628531017</v>
      </c>
      <c r="H179" s="11">
        <f t="shared" si="34"/>
        <v>733.28302058995064</v>
      </c>
      <c r="I179" s="11">
        <f t="shared" si="35"/>
        <v>169.33640118168915</v>
      </c>
      <c r="J179" s="11">
        <f t="shared" si="36"/>
        <v>195.55455648209841</v>
      </c>
      <c r="K179" s="11">
        <f t="shared" si="28"/>
        <v>402.46286567471662</v>
      </c>
      <c r="L179" s="11">
        <f t="shared" si="29"/>
        <v>39.104705768444127</v>
      </c>
      <c r="M179" s="11">
        <f t="shared" si="30"/>
        <v>45.159241247285642</v>
      </c>
      <c r="N179" s="11">
        <f t="shared" si="31"/>
        <v>464.77571655186443</v>
      </c>
      <c r="O179" s="11">
        <f t="shared" si="32"/>
        <v>52.151193314340738</v>
      </c>
    </row>
    <row r="180" spans="3:15" x14ac:dyDescent="0.25">
      <c r="C180" s="31">
        <v>27.57973551685091</v>
      </c>
      <c r="D180" s="31">
        <v>6.1913998130682337</v>
      </c>
      <c r="E180" s="31">
        <v>64.359298823707377</v>
      </c>
      <c r="F180" s="31">
        <v>7.1921171276617439</v>
      </c>
      <c r="G180" s="11">
        <f t="shared" si="33"/>
        <v>1775.0124396078234</v>
      </c>
      <c r="H180" s="11">
        <f t="shared" si="34"/>
        <v>760.64181117944759</v>
      </c>
      <c r="I180" s="11">
        <f t="shared" si="35"/>
        <v>170.75716932350204</v>
      </c>
      <c r="J180" s="11">
        <f t="shared" si="36"/>
        <v>198.35668818712435</v>
      </c>
      <c r="K180" s="11">
        <f t="shared" si="28"/>
        <v>398.47415070630444</v>
      </c>
      <c r="L180" s="11">
        <f t="shared" si="29"/>
        <v>38.333431645261356</v>
      </c>
      <c r="M180" s="11">
        <f t="shared" si="30"/>
        <v>44.529272639769765</v>
      </c>
      <c r="N180" s="11">
        <f t="shared" si="31"/>
        <v>462.87961539428613</v>
      </c>
      <c r="O180" s="11">
        <f t="shared" si="32"/>
        <v>51.726548778005416</v>
      </c>
    </row>
    <row r="181" spans="3:15" x14ac:dyDescent="0.25">
      <c r="C181" s="31">
        <v>26.082546826506888</v>
      </c>
      <c r="D181" s="31">
        <v>6.1671270486111576</v>
      </c>
      <c r="E181" s="31">
        <v>64.359298823707377</v>
      </c>
      <c r="F181" s="31">
        <v>7.2379489912873201</v>
      </c>
      <c r="G181" s="11">
        <f t="shared" si="33"/>
        <v>1678.6544252904973</v>
      </c>
      <c r="H181" s="11">
        <f t="shared" si="34"/>
        <v>680.29924895692454</v>
      </c>
      <c r="I181" s="11">
        <f t="shared" si="35"/>
        <v>160.85438003041773</v>
      </c>
      <c r="J181" s="11">
        <f t="shared" si="36"/>
        <v>188.78414349311981</v>
      </c>
      <c r="K181" s="11">
        <f t="shared" si="28"/>
        <v>396.91197260533403</v>
      </c>
      <c r="L181" s="11">
        <f t="shared" si="29"/>
        <v>38.033456033711367</v>
      </c>
      <c r="M181" s="11">
        <f t="shared" si="30"/>
        <v>44.637351000635874</v>
      </c>
      <c r="N181" s="11">
        <f t="shared" si="31"/>
        <v>465.82932200101203</v>
      </c>
      <c r="O181" s="11">
        <f t="shared" si="32"/>
        <v>52.387905600477133</v>
      </c>
    </row>
    <row r="182" spans="3:15" x14ac:dyDescent="0.25">
      <c r="C182" s="31">
        <v>26.938170729156131</v>
      </c>
      <c r="D182" s="31">
        <v>6.4499204194042052</v>
      </c>
      <c r="E182" s="31">
        <v>64.359298823707377</v>
      </c>
      <c r="F182" s="31">
        <v>7.2286831052643468</v>
      </c>
      <c r="G182" s="11">
        <f t="shared" si="33"/>
        <v>1733.7217797218066</v>
      </c>
      <c r="H182" s="11">
        <f t="shared" si="34"/>
        <v>725.66504223316417</v>
      </c>
      <c r="I182" s="11">
        <f t="shared" si="35"/>
        <v>173.74905744738081</v>
      </c>
      <c r="J182" s="11">
        <f t="shared" si="36"/>
        <v>194.72749963657748</v>
      </c>
      <c r="K182" s="11">
        <f t="shared" si="28"/>
        <v>415.11235566156728</v>
      </c>
      <c r="L182" s="11">
        <f t="shared" si="29"/>
        <v>41.601473416647316</v>
      </c>
      <c r="M182" s="11">
        <f t="shared" si="30"/>
        <v>46.624430766046707</v>
      </c>
      <c r="N182" s="11">
        <f t="shared" si="31"/>
        <v>465.23297607359308</v>
      </c>
      <c r="O182" s="11">
        <f t="shared" si="32"/>
        <v>52.253859436334196</v>
      </c>
    </row>
    <row r="183" spans="3:15" x14ac:dyDescent="0.25">
      <c r="C183" s="31">
        <v>26.934813586798981</v>
      </c>
      <c r="D183" s="31">
        <v>6.3464030971930097</v>
      </c>
      <c r="E183" s="31">
        <v>64.359298823707377</v>
      </c>
      <c r="F183" s="31">
        <v>7.2618769972128936</v>
      </c>
      <c r="G183" s="11">
        <f t="shared" si="33"/>
        <v>1733.5057163936492</v>
      </c>
      <c r="H183" s="11">
        <f t="shared" si="34"/>
        <v>725.484182955611</v>
      </c>
      <c r="I183" s="11">
        <f t="shared" si="35"/>
        <v>170.93918436957742</v>
      </c>
      <c r="J183" s="11">
        <f t="shared" si="36"/>
        <v>195.59730321019282</v>
      </c>
      <c r="K183" s="11">
        <f t="shared" si="28"/>
        <v>408.45005338794692</v>
      </c>
      <c r="L183" s="11">
        <f t="shared" si="29"/>
        <v>40.276832272061029</v>
      </c>
      <c r="M183" s="11">
        <f t="shared" si="30"/>
        <v>46.086798666546578</v>
      </c>
      <c r="N183" s="11">
        <f t="shared" si="31"/>
        <v>467.36931168463144</v>
      </c>
      <c r="O183" s="11">
        <f t="shared" si="32"/>
        <v>52.734857522649754</v>
      </c>
    </row>
    <row r="184" spans="3:15" x14ac:dyDescent="0.25">
      <c r="C184" s="31">
        <v>27.154267192766071</v>
      </c>
      <c r="D184" s="31">
        <v>6.1314180809478689</v>
      </c>
      <c r="E184" s="31">
        <v>64.359298823707377</v>
      </c>
      <c r="F184" s="31">
        <v>7.1824991800572624</v>
      </c>
      <c r="G184" s="11">
        <f t="shared" si="33"/>
        <v>1747.6295965980253</v>
      </c>
      <c r="H184" s="11">
        <f t="shared" si="34"/>
        <v>737.35422677613178</v>
      </c>
      <c r="I184" s="11">
        <f t="shared" si="35"/>
        <v>166.49416484061541</v>
      </c>
      <c r="J184" s="11">
        <f t="shared" si="36"/>
        <v>195.03550184709812</v>
      </c>
      <c r="K184" s="11">
        <f t="shared" si="28"/>
        <v>394.61376848480631</v>
      </c>
      <c r="L184" s="11">
        <f t="shared" si="29"/>
        <v>37.594287683374446</v>
      </c>
      <c r="M184" s="11">
        <f t="shared" si="30"/>
        <v>44.038905338996344</v>
      </c>
      <c r="N184" s="11">
        <f t="shared" si="31"/>
        <v>462.26061103033857</v>
      </c>
      <c r="O184" s="11">
        <f t="shared" si="32"/>
        <v>51.588294471523248</v>
      </c>
    </row>
    <row r="185" spans="3:15" x14ac:dyDescent="0.25">
      <c r="C185" s="31">
        <v>26.102841448273931</v>
      </c>
      <c r="D185" s="31">
        <v>6.4449199750866502</v>
      </c>
      <c r="E185" s="31">
        <v>64.359298823707377</v>
      </c>
      <c r="F185" s="31">
        <v>7.1925062532353321</v>
      </c>
      <c r="G185" s="11">
        <f t="shared" si="33"/>
        <v>1679.9605729173165</v>
      </c>
      <c r="H185" s="11">
        <f t="shared" si="34"/>
        <v>681.35833167372755</v>
      </c>
      <c r="I185" s="11">
        <f t="shared" si="35"/>
        <v>168.23072425650039</v>
      </c>
      <c r="J185" s="11">
        <f t="shared" si="36"/>
        <v>187.74485034392066</v>
      </c>
      <c r="K185" s="11">
        <f t="shared" si="28"/>
        <v>414.79053057148241</v>
      </c>
      <c r="L185" s="11">
        <f t="shared" si="29"/>
        <v>41.536993485270905</v>
      </c>
      <c r="M185" s="11">
        <f t="shared" si="30"/>
        <v>46.35512722241203</v>
      </c>
      <c r="N185" s="11">
        <f t="shared" si="31"/>
        <v>462.90465924335666</v>
      </c>
      <c r="O185" s="11">
        <f t="shared" si="32"/>
        <v>51.732146202829355</v>
      </c>
    </row>
    <row r="186" spans="3:15" x14ac:dyDescent="0.25">
      <c r="C186" s="31">
        <v>26.018539480688389</v>
      </c>
      <c r="D186" s="31">
        <v>6.3214599041753212</v>
      </c>
      <c r="E186" s="31">
        <v>64.359298823707377</v>
      </c>
      <c r="F186" s="31">
        <v>7.1550618142108844</v>
      </c>
      <c r="G186" s="11">
        <f t="shared" si="33"/>
        <v>1674.5349573940523</v>
      </c>
      <c r="H186" s="11">
        <f t="shared" si="34"/>
        <v>676.96439670814038</v>
      </c>
      <c r="I186" s="11">
        <f t="shared" si="35"/>
        <v>164.47515409237423</v>
      </c>
      <c r="J186" s="11">
        <f t="shared" si="36"/>
        <v>186.16425829981179</v>
      </c>
      <c r="K186" s="11">
        <f t="shared" si="28"/>
        <v>406.84472697490412</v>
      </c>
      <c r="L186" s="11">
        <f t="shared" si="29"/>
        <v>39.960855320096265</v>
      </c>
      <c r="M186" s="11">
        <f t="shared" si="30"/>
        <v>45.230436370430034</v>
      </c>
      <c r="N186" s="11">
        <f t="shared" si="31"/>
        <v>460.49476140289613</v>
      </c>
      <c r="O186" s="11">
        <f t="shared" si="32"/>
        <v>51.194909565178754</v>
      </c>
    </row>
    <row r="187" spans="3:15" x14ac:dyDescent="0.25">
      <c r="C187" s="31">
        <v>26.8966920984304</v>
      </c>
      <c r="D187" s="31">
        <v>6.4175724237677922</v>
      </c>
      <c r="E187" s="31">
        <v>64.359298823707377</v>
      </c>
      <c r="F187" s="31">
        <v>7.1797853369961944</v>
      </c>
      <c r="G187" s="11">
        <f t="shared" si="33"/>
        <v>1731.0522441321311</v>
      </c>
      <c r="H187" s="11">
        <f t="shared" si="34"/>
        <v>723.43204583776833</v>
      </c>
      <c r="I187" s="11">
        <f t="shared" si="35"/>
        <v>172.61146950145999</v>
      </c>
      <c r="J187" s="11">
        <f t="shared" si="36"/>
        <v>193.11247554201199</v>
      </c>
      <c r="K187" s="11">
        <f t="shared" si="28"/>
        <v>413.03046134405537</v>
      </c>
      <c r="L187" s="11">
        <f t="shared" si="29"/>
        <v>41.185235814304818</v>
      </c>
      <c r="M187" s="11">
        <f t="shared" si="30"/>
        <v>46.07679238727912</v>
      </c>
      <c r="N187" s="11">
        <f t="shared" si="31"/>
        <v>462.08594999381063</v>
      </c>
      <c r="O187" s="11">
        <f t="shared" si="32"/>
        <v>51.549317485345554</v>
      </c>
    </row>
    <row r="188" spans="3:15" x14ac:dyDescent="0.25">
      <c r="C188" s="31">
        <v>26.74068248110239</v>
      </c>
      <c r="D188" s="31">
        <v>6.3759257683847226</v>
      </c>
      <c r="E188" s="31">
        <v>64.359298823707377</v>
      </c>
      <c r="F188" s="31">
        <v>7.218865024652243</v>
      </c>
      <c r="G188" s="11">
        <f t="shared" si="33"/>
        <v>1721.0115745511455</v>
      </c>
      <c r="H188" s="11">
        <f t="shared" si="34"/>
        <v>715.06409955513629</v>
      </c>
      <c r="I188" s="11">
        <f t="shared" si="35"/>
        <v>170.49660649545464</v>
      </c>
      <c r="J188" s="11">
        <f t="shared" si="36"/>
        <v>193.03737749816099</v>
      </c>
      <c r="K188" s="11">
        <f t="shared" si="28"/>
        <v>410.35011180524845</v>
      </c>
      <c r="L188" s="11">
        <f t="shared" si="29"/>
        <v>40.652429403952318</v>
      </c>
      <c r="M188" s="11">
        <f t="shared" si="30"/>
        <v>46.026947529171451</v>
      </c>
      <c r="N188" s="11">
        <f t="shared" si="31"/>
        <v>464.6010912896034</v>
      </c>
      <c r="O188" s="11">
        <f t="shared" si="32"/>
        <v>52.112012244147429</v>
      </c>
    </row>
  </sheetData>
  <mergeCells count="16">
    <mergeCell ref="C37:O37"/>
    <mergeCell ref="X37:AA37"/>
    <mergeCell ref="W23:Y23"/>
    <mergeCell ref="K29:L29"/>
    <mergeCell ref="H18:K18"/>
    <mergeCell ref="H20:K20"/>
    <mergeCell ref="U2:V2"/>
    <mergeCell ref="N2:S2"/>
    <mergeCell ref="A11:C11"/>
    <mergeCell ref="E2:L2"/>
    <mergeCell ref="K12:M12"/>
    <mergeCell ref="A1:C3"/>
    <mergeCell ref="A5:C5"/>
    <mergeCell ref="A6:C6"/>
    <mergeCell ref="A7:C7"/>
    <mergeCell ref="A8:C8"/>
  </mergeCells>
  <pageMargins left="0.7" right="0.7" top="0.75" bottom="0.75" header="0.3" footer="0.3"/>
  <ignoredErrors>
    <ignoredError sqref="R40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E984-A573-4F8B-8DB3-FB724665E6E4}">
  <dimension ref="B3:P59"/>
  <sheetViews>
    <sheetView zoomScale="73" zoomScaleNormal="87" workbookViewId="0">
      <selection activeCell="F24" sqref="F24"/>
    </sheetView>
  </sheetViews>
  <sheetFormatPr baseColWidth="10" defaultColWidth="15" defaultRowHeight="15.75" x14ac:dyDescent="0.25"/>
  <cols>
    <col min="1" max="1" width="15" style="3"/>
    <col min="2" max="2" width="17.42578125" style="3" bestFit="1" customWidth="1"/>
    <col min="3" max="3" width="11.85546875" style="3" customWidth="1"/>
    <col min="4" max="4" width="20.140625" style="3" bestFit="1" customWidth="1"/>
    <col min="5" max="5" width="14" style="3" bestFit="1" customWidth="1"/>
    <col min="6" max="6" width="16" style="3" bestFit="1" customWidth="1"/>
    <col min="7" max="7" width="15.28515625" style="3" bestFit="1" customWidth="1"/>
    <col min="8" max="8" width="15" style="3"/>
    <col min="9" max="9" width="19.140625" style="3" bestFit="1" customWidth="1"/>
    <col min="10" max="16384" width="15" style="3"/>
  </cols>
  <sheetData>
    <row r="3" spans="2:16" x14ac:dyDescent="0.25">
      <c r="B3" s="18" t="s">
        <v>50</v>
      </c>
      <c r="C3" s="3" t="s">
        <v>51</v>
      </c>
      <c r="D3" s="3" t="s">
        <v>52</v>
      </c>
      <c r="E3" s="13" t="s">
        <v>53</v>
      </c>
      <c r="F3" s="13" t="s">
        <v>54</v>
      </c>
      <c r="G3" s="3" t="s">
        <v>80</v>
      </c>
      <c r="H3" t="s">
        <v>55</v>
      </c>
      <c r="I3"/>
      <c r="J3"/>
      <c r="K3"/>
      <c r="L3"/>
      <c r="M3"/>
      <c r="N3"/>
      <c r="O3"/>
      <c r="P3"/>
    </row>
    <row r="4" spans="2:16" ht="16.5" thickBot="1" x14ac:dyDescent="0.3">
      <c r="C4" s="12">
        <v>1</v>
      </c>
      <c r="D4" s="12">
        <v>5</v>
      </c>
      <c r="H4"/>
      <c r="I4"/>
      <c r="J4"/>
      <c r="K4"/>
      <c r="L4"/>
      <c r="M4"/>
      <c r="N4"/>
      <c r="O4"/>
      <c r="P4"/>
    </row>
    <row r="5" spans="2:16" x14ac:dyDescent="0.25">
      <c r="C5" s="12">
        <v>2</v>
      </c>
      <c r="D5" s="12">
        <v>7.2</v>
      </c>
      <c r="E5" s="3">
        <f>D5-D4</f>
        <v>2.2000000000000002</v>
      </c>
      <c r="F5" s="3">
        <f>E4</f>
        <v>0</v>
      </c>
      <c r="G5" s="3">
        <f>E5-($I$20*F5)</f>
        <v>2.2000000000000002</v>
      </c>
      <c r="H5" s="16" t="s">
        <v>56</v>
      </c>
      <c r="I5" s="16"/>
      <c r="J5"/>
      <c r="K5"/>
      <c r="L5"/>
      <c r="M5"/>
      <c r="N5"/>
      <c r="O5"/>
      <c r="P5"/>
    </row>
    <row r="6" spans="2:16" x14ac:dyDescent="0.25">
      <c r="C6" s="12">
        <v>3</v>
      </c>
      <c r="D6" s="12">
        <v>9.1</v>
      </c>
      <c r="E6" s="3">
        <f t="shared" ref="E6:E13" si="0">D6-D5</f>
        <v>1.8999999999999995</v>
      </c>
      <c r="F6" s="3">
        <f t="shared" ref="F6:F13" si="1">E5</f>
        <v>2.2000000000000002</v>
      </c>
      <c r="G6" s="3">
        <f t="shared" ref="G6:G13" si="2">E6-($I$20*F6)</f>
        <v>-0.26037955073586438</v>
      </c>
      <c r="H6" t="s">
        <v>57</v>
      </c>
      <c r="I6">
        <v>0.92746754017603261</v>
      </c>
      <c r="J6"/>
      <c r="K6"/>
      <c r="L6"/>
      <c r="M6"/>
      <c r="N6"/>
      <c r="O6"/>
      <c r="P6"/>
    </row>
    <row r="7" spans="2:16" x14ac:dyDescent="0.25">
      <c r="C7" s="12">
        <v>4</v>
      </c>
      <c r="D7" s="12">
        <v>12.5</v>
      </c>
      <c r="E7" s="3">
        <f t="shared" si="0"/>
        <v>3.4000000000000004</v>
      </c>
      <c r="F7" s="3">
        <f t="shared" si="1"/>
        <v>1.8999999999999995</v>
      </c>
      <c r="G7" s="3">
        <f t="shared" si="2"/>
        <v>1.5342176607281186</v>
      </c>
      <c r="H7" t="s">
        <v>58</v>
      </c>
      <c r="I7">
        <v>0.86019603808018064</v>
      </c>
      <c r="J7"/>
      <c r="K7"/>
      <c r="L7"/>
      <c r="M7"/>
      <c r="N7"/>
      <c r="O7"/>
      <c r="P7"/>
    </row>
    <row r="8" spans="2:16" x14ac:dyDescent="0.25">
      <c r="C8" s="12">
        <v>5</v>
      </c>
      <c r="D8" s="12">
        <v>15.4</v>
      </c>
      <c r="E8" s="3">
        <f t="shared" si="0"/>
        <v>2.9000000000000004</v>
      </c>
      <c r="F8" s="3">
        <f t="shared" si="1"/>
        <v>3.4000000000000004</v>
      </c>
      <c r="G8" s="3">
        <f t="shared" si="2"/>
        <v>-0.43876839659178923</v>
      </c>
      <c r="H8" t="s">
        <v>59</v>
      </c>
      <c r="I8">
        <v>0.73519603808018064</v>
      </c>
      <c r="J8"/>
      <c r="K8"/>
      <c r="L8"/>
      <c r="M8"/>
      <c r="N8"/>
      <c r="O8"/>
      <c r="P8"/>
    </row>
    <row r="9" spans="2:16" x14ac:dyDescent="0.25">
      <c r="C9" s="12">
        <v>6</v>
      </c>
      <c r="D9" s="12">
        <v>18</v>
      </c>
      <c r="E9" s="3">
        <f t="shared" si="0"/>
        <v>2.5999999999999996</v>
      </c>
      <c r="F9" s="3">
        <f t="shared" si="1"/>
        <v>2.9000000000000004</v>
      </c>
      <c r="G9" s="3">
        <f t="shared" si="2"/>
        <v>-0.24777304415182089</v>
      </c>
      <c r="H9" t="s">
        <v>60</v>
      </c>
      <c r="I9">
        <v>1.0058113239779578</v>
      </c>
      <c r="J9"/>
      <c r="K9"/>
      <c r="L9"/>
      <c r="M9"/>
      <c r="N9"/>
      <c r="O9"/>
      <c r="P9"/>
    </row>
    <row r="10" spans="2:16" ht="16.5" thickBot="1" x14ac:dyDescent="0.3">
      <c r="C10" s="12">
        <v>7</v>
      </c>
      <c r="D10" s="12">
        <v>20.3</v>
      </c>
      <c r="E10" s="3">
        <f t="shared" si="0"/>
        <v>2.3000000000000007</v>
      </c>
      <c r="F10" s="3">
        <f t="shared" si="1"/>
        <v>2.5999999999999996</v>
      </c>
      <c r="G10" s="3">
        <f t="shared" si="2"/>
        <v>-0.25317583268783794</v>
      </c>
      <c r="H10" s="14" t="s">
        <v>61</v>
      </c>
      <c r="I10" s="14">
        <v>9</v>
      </c>
      <c r="J10"/>
      <c r="K10"/>
      <c r="L10"/>
      <c r="M10"/>
      <c r="N10"/>
      <c r="O10"/>
      <c r="P10"/>
    </row>
    <row r="11" spans="2:16" x14ac:dyDescent="0.25">
      <c r="C11" s="12">
        <v>8</v>
      </c>
      <c r="D11" s="12">
        <v>22.9</v>
      </c>
      <c r="E11" s="3">
        <f t="shared" si="0"/>
        <v>2.5999999999999979</v>
      </c>
      <c r="F11" s="3">
        <f t="shared" si="1"/>
        <v>2.3000000000000007</v>
      </c>
      <c r="G11" s="3">
        <f t="shared" si="2"/>
        <v>0.34142137877613976</v>
      </c>
      <c r="H11"/>
      <c r="I11"/>
      <c r="J11"/>
      <c r="K11"/>
      <c r="L11"/>
      <c r="M11"/>
      <c r="N11"/>
      <c r="O11"/>
      <c r="P11"/>
    </row>
    <row r="12" spans="2:16" ht="16.5" thickBot="1" x14ac:dyDescent="0.3">
      <c r="C12" s="12">
        <v>9</v>
      </c>
      <c r="D12" s="12">
        <v>25</v>
      </c>
      <c r="E12" s="3">
        <f t="shared" si="0"/>
        <v>2.1000000000000014</v>
      </c>
      <c r="F12" s="3">
        <f t="shared" si="1"/>
        <v>2.5999999999999979</v>
      </c>
      <c r="G12" s="3">
        <f t="shared" si="2"/>
        <v>-0.45317583268783546</v>
      </c>
      <c r="H12" t="s">
        <v>62</v>
      </c>
      <c r="I12"/>
      <c r="J12"/>
      <c r="K12"/>
      <c r="L12"/>
      <c r="M12"/>
      <c r="N12"/>
      <c r="O12"/>
      <c r="P12"/>
    </row>
    <row r="13" spans="2:16" x14ac:dyDescent="0.25">
      <c r="C13" s="12">
        <v>10</v>
      </c>
      <c r="D13" s="12">
        <v>27.5</v>
      </c>
      <c r="E13" s="3">
        <f t="shared" si="0"/>
        <v>2.5</v>
      </c>
      <c r="F13" s="3">
        <f t="shared" si="1"/>
        <v>2.1000000000000014</v>
      </c>
      <c r="G13" s="3">
        <f t="shared" si="2"/>
        <v>0.43781951975212863</v>
      </c>
      <c r="H13" s="15"/>
      <c r="I13" s="15" t="s">
        <v>67</v>
      </c>
      <c r="J13" s="15" t="s">
        <v>68</v>
      </c>
      <c r="K13" s="15" t="s">
        <v>69</v>
      </c>
      <c r="L13" s="15" t="s">
        <v>70</v>
      </c>
      <c r="M13" s="15" t="s">
        <v>71</v>
      </c>
      <c r="N13"/>
      <c r="O13"/>
      <c r="P13"/>
    </row>
    <row r="14" spans="2:16" x14ac:dyDescent="0.25">
      <c r="H14" t="s">
        <v>63</v>
      </c>
      <c r="I14">
        <v>1</v>
      </c>
      <c r="J14">
        <v>49.796748644461658</v>
      </c>
      <c r="K14">
        <v>49.796748644461658</v>
      </c>
      <c r="L14">
        <v>49.222984886423887</v>
      </c>
      <c r="M14">
        <v>2.085877864814394E-4</v>
      </c>
      <c r="N14"/>
      <c r="O14"/>
      <c r="P14"/>
    </row>
    <row r="15" spans="2:16" x14ac:dyDescent="0.25">
      <c r="H15" t="s">
        <v>64</v>
      </c>
      <c r="I15">
        <v>8</v>
      </c>
      <c r="J15">
        <v>8.0932513555383387</v>
      </c>
      <c r="K15">
        <v>1.0116564194422923</v>
      </c>
      <c r="L15"/>
      <c r="M15"/>
      <c r="N15"/>
      <c r="O15"/>
      <c r="P15"/>
    </row>
    <row r="16" spans="2:16" ht="16.5" thickBot="1" x14ac:dyDescent="0.3">
      <c r="H16" s="14" t="s">
        <v>65</v>
      </c>
      <c r="I16" s="14">
        <v>9</v>
      </c>
      <c r="J16" s="14">
        <v>57.89</v>
      </c>
      <c r="K16" s="14"/>
      <c r="L16" s="14"/>
      <c r="M16" s="14"/>
      <c r="N16"/>
      <c r="O16"/>
      <c r="P16"/>
    </row>
    <row r="17" spans="2:16" ht="16.5" thickBot="1" x14ac:dyDescent="0.3">
      <c r="H17"/>
      <c r="I17"/>
      <c r="J17"/>
      <c r="K17"/>
      <c r="L17"/>
      <c r="M17"/>
      <c r="N17"/>
      <c r="O17"/>
      <c r="P17"/>
    </row>
    <row r="18" spans="2:16" x14ac:dyDescent="0.25">
      <c r="H18" s="15"/>
      <c r="I18" s="15" t="s">
        <v>72</v>
      </c>
      <c r="J18" s="15" t="s">
        <v>60</v>
      </c>
      <c r="K18" s="15" t="s">
        <v>73</v>
      </c>
      <c r="L18" s="15" t="s">
        <v>74</v>
      </c>
      <c r="M18" s="15" t="s">
        <v>75</v>
      </c>
      <c r="N18" s="15" t="s">
        <v>76</v>
      </c>
      <c r="O18" s="15" t="s">
        <v>77</v>
      </c>
      <c r="P18" s="15" t="s">
        <v>78</v>
      </c>
    </row>
    <row r="19" spans="2:16" x14ac:dyDescent="0.25">
      <c r="H19" t="s">
        <v>66</v>
      </c>
      <c r="I19">
        <v>0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</row>
    <row r="20" spans="2:16" ht="16.5" thickBot="1" x14ac:dyDescent="0.3">
      <c r="H20" s="14" t="s">
        <v>79</v>
      </c>
      <c r="I20" s="17">
        <v>0.981990704879938</v>
      </c>
      <c r="J20" s="14">
        <v>0.13996627480825685</v>
      </c>
      <c r="K20" s="14">
        <v>7.0159094126437997</v>
      </c>
      <c r="L20" s="14">
        <v>1.1086552504310748E-4</v>
      </c>
      <c r="M20" s="14">
        <v>0.65922789638297485</v>
      </c>
      <c r="N20" s="14">
        <v>1.3047535133769013</v>
      </c>
      <c r="O20" s="14">
        <v>0.65922789638297485</v>
      </c>
      <c r="P20" s="14">
        <v>1.3047535133769013</v>
      </c>
    </row>
    <row r="21" spans="2:16" x14ac:dyDescent="0.25">
      <c r="H21"/>
      <c r="I21"/>
      <c r="J21"/>
      <c r="K21"/>
      <c r="L21"/>
      <c r="M21"/>
      <c r="N21"/>
      <c r="O21"/>
      <c r="P21"/>
    </row>
    <row r="22" spans="2:16" x14ac:dyDescent="0.25">
      <c r="H22"/>
      <c r="I22"/>
      <c r="J22"/>
      <c r="K22"/>
      <c r="L22"/>
      <c r="M22"/>
      <c r="N22"/>
      <c r="O22"/>
      <c r="P22"/>
    </row>
    <row r="23" spans="2:16" x14ac:dyDescent="0.25">
      <c r="B23" s="3" t="s">
        <v>82</v>
      </c>
      <c r="H23"/>
      <c r="I23"/>
      <c r="J23"/>
      <c r="K23"/>
      <c r="L23"/>
      <c r="M23"/>
      <c r="N23"/>
      <c r="O23"/>
      <c r="P23"/>
    </row>
    <row r="24" spans="2:16" x14ac:dyDescent="0.25">
      <c r="B24" s="3" t="s">
        <v>81</v>
      </c>
    </row>
    <row r="25" spans="2:16" ht="16.5" thickBot="1" x14ac:dyDescent="0.3"/>
    <row r="26" spans="2:16" x14ac:dyDescent="0.25">
      <c r="B26" s="15"/>
      <c r="C26" s="15" t="s">
        <v>83</v>
      </c>
    </row>
    <row r="27" spans="2:16" ht="16.5" thickBot="1" x14ac:dyDescent="0.3">
      <c r="B27" s="14" t="s">
        <v>83</v>
      </c>
      <c r="C27" s="14">
        <v>1</v>
      </c>
    </row>
    <row r="28" spans="2:16" x14ac:dyDescent="0.25">
      <c r="B28" s="15"/>
      <c r="C28" s="15" t="s">
        <v>84</v>
      </c>
    </row>
    <row r="29" spans="2:16" ht="16.5" thickBot="1" x14ac:dyDescent="0.3">
      <c r="B29" s="14" t="s">
        <v>84</v>
      </c>
      <c r="C29" s="14">
        <v>2</v>
      </c>
    </row>
    <row r="30" spans="2:16" x14ac:dyDescent="0.25">
      <c r="B30" s="15"/>
      <c r="C30" s="15" t="s">
        <v>85</v>
      </c>
    </row>
    <row r="31" spans="2:16" ht="16.5" thickBot="1" x14ac:dyDescent="0.3">
      <c r="B31" s="14" t="s">
        <v>85</v>
      </c>
      <c r="C31" s="14">
        <v>3</v>
      </c>
    </row>
    <row r="32" spans="2:16" x14ac:dyDescent="0.25">
      <c r="B32" s="15"/>
      <c r="C32" s="15" t="s">
        <v>86</v>
      </c>
    </row>
    <row r="33" spans="2:3" ht="16.5" thickBot="1" x14ac:dyDescent="0.3">
      <c r="B33" s="14" t="s">
        <v>86</v>
      </c>
      <c r="C33" s="14">
        <v>4</v>
      </c>
    </row>
    <row r="34" spans="2:3" x14ac:dyDescent="0.25">
      <c r="B34" s="15"/>
      <c r="C34" s="15" t="s">
        <v>87</v>
      </c>
    </row>
    <row r="35" spans="2:3" ht="16.5" thickBot="1" x14ac:dyDescent="0.3">
      <c r="B35" s="14" t="s">
        <v>87</v>
      </c>
      <c r="C35" s="14">
        <v>5</v>
      </c>
    </row>
    <row r="36" spans="2:3" x14ac:dyDescent="0.25">
      <c r="B36" s="15"/>
      <c r="C36" s="15" t="s">
        <v>84</v>
      </c>
    </row>
    <row r="37" spans="2:3" ht="16.5" thickBot="1" x14ac:dyDescent="0.3">
      <c r="B37" s="14" t="s">
        <v>88</v>
      </c>
      <c r="C37" s="14">
        <v>2</v>
      </c>
    </row>
    <row r="38" spans="2:3" x14ac:dyDescent="0.25">
      <c r="B38" s="15"/>
      <c r="C38" s="15" t="s">
        <v>85</v>
      </c>
    </row>
    <row r="39" spans="2:3" ht="16.5" thickBot="1" x14ac:dyDescent="0.3">
      <c r="B39" s="14" t="s">
        <v>89</v>
      </c>
      <c r="C39" s="14">
        <v>3</v>
      </c>
    </row>
    <row r="40" spans="2:3" x14ac:dyDescent="0.25">
      <c r="B40" s="15"/>
      <c r="C40" s="15" t="s">
        <v>86</v>
      </c>
    </row>
    <row r="41" spans="2:3" ht="16.5" thickBot="1" x14ac:dyDescent="0.3">
      <c r="B41" s="14" t="s">
        <v>90</v>
      </c>
      <c r="C41" s="14">
        <v>4</v>
      </c>
    </row>
    <row r="42" spans="2:3" x14ac:dyDescent="0.25">
      <c r="B42" s="15"/>
      <c r="C42" s="15" t="s">
        <v>87</v>
      </c>
    </row>
    <row r="43" spans="2:3" ht="16.5" thickBot="1" x14ac:dyDescent="0.3">
      <c r="B43" s="14" t="s">
        <v>91</v>
      </c>
      <c r="C43" s="14">
        <v>5</v>
      </c>
    </row>
    <row r="44" spans="2:3" x14ac:dyDescent="0.25">
      <c r="B44" s="15"/>
      <c r="C44" s="15" t="s">
        <v>88</v>
      </c>
    </row>
    <row r="45" spans="2:3" ht="16.5" thickBot="1" x14ac:dyDescent="0.3">
      <c r="B45" s="14" t="s">
        <v>92</v>
      </c>
      <c r="C45" s="14">
        <v>6</v>
      </c>
    </row>
    <row r="46" spans="2:3" ht="16.5" thickBot="1" x14ac:dyDescent="0.3">
      <c r="B46" s="15"/>
      <c r="C46" s="15" t="s">
        <v>85</v>
      </c>
    </row>
    <row r="47" spans="2:3" x14ac:dyDescent="0.25">
      <c r="B47" s="15"/>
      <c r="C47" s="15" t="s">
        <v>84</v>
      </c>
    </row>
    <row r="48" spans="2:3" ht="16.5" thickBot="1" x14ac:dyDescent="0.3">
      <c r="B48" s="14" t="s">
        <v>93</v>
      </c>
      <c r="C48" s="14">
        <v>2</v>
      </c>
    </row>
    <row r="49" spans="2:3" x14ac:dyDescent="0.25">
      <c r="B49" s="15"/>
      <c r="C49" s="15" t="s">
        <v>85</v>
      </c>
    </row>
    <row r="50" spans="2:3" ht="16.5" thickBot="1" x14ac:dyDescent="0.3">
      <c r="B50" s="14" t="s">
        <v>94</v>
      </c>
      <c r="C50" s="14">
        <v>3</v>
      </c>
    </row>
    <row r="51" spans="2:3" x14ac:dyDescent="0.25">
      <c r="B51" s="15"/>
      <c r="C51" s="15" t="s">
        <v>86</v>
      </c>
    </row>
    <row r="52" spans="2:3" ht="16.5" thickBot="1" x14ac:dyDescent="0.3">
      <c r="B52" s="14" t="s">
        <v>95</v>
      </c>
      <c r="C52" s="14">
        <v>4</v>
      </c>
    </row>
    <row r="53" spans="2:3" x14ac:dyDescent="0.25">
      <c r="B53" s="15"/>
      <c r="C53" s="15" t="s">
        <v>87</v>
      </c>
    </row>
    <row r="54" spans="2:3" ht="16.5" thickBot="1" x14ac:dyDescent="0.3">
      <c r="B54" s="14" t="s">
        <v>96</v>
      </c>
      <c r="C54" s="14">
        <v>5</v>
      </c>
    </row>
    <row r="55" spans="2:3" x14ac:dyDescent="0.25">
      <c r="B55" s="15"/>
      <c r="C55" s="15" t="s">
        <v>88</v>
      </c>
    </row>
    <row r="56" spans="2:3" ht="16.5" thickBot="1" x14ac:dyDescent="0.3">
      <c r="B56" s="14" t="s">
        <v>97</v>
      </c>
      <c r="C56" s="14">
        <v>6</v>
      </c>
    </row>
    <row r="57" spans="2:3" x14ac:dyDescent="0.25">
      <c r="B57" s="15"/>
      <c r="C57" s="15" t="s">
        <v>85</v>
      </c>
    </row>
    <row r="58" spans="2:3" ht="16.5" thickBot="1" x14ac:dyDescent="0.3">
      <c r="B58" s="14" t="s">
        <v>98</v>
      </c>
      <c r="C58" s="14">
        <v>3</v>
      </c>
    </row>
    <row r="59" spans="2:3" x14ac:dyDescent="0.25">
      <c r="B59" s="15"/>
      <c r="C59" s="15" t="s">
        <v>84</v>
      </c>
    </row>
  </sheetData>
  <phoneticPr fontId="7" type="noConversion"/>
  <conditionalFormatting sqref="C27:C35 C37:C45 C48:C56 C5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{9AFFAB38-B382-4ED5-B412-A48BE0D998DA}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FFAB38-B382-4ED5-B412-A48BE0D998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C27:C35 C37:C45 C48:C56 C58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ModeloRegresionMultivariante</vt:lpstr>
      <vt:lpstr>Arima</vt:lpstr>
      <vt:lpstr>ModeloRegresionMultivariante!x</vt:lpstr>
      <vt:lpstr>ModeloRegresionMultivariante!y</vt:lpstr>
      <vt:lpstr>ModeloRegresionMultivariante!z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 Alexis</dc:creator>
  <cp:lastModifiedBy>Ferney Alexis</cp:lastModifiedBy>
  <dcterms:created xsi:type="dcterms:W3CDTF">2025-02-08T23:53:36Z</dcterms:created>
  <dcterms:modified xsi:type="dcterms:W3CDTF">2025-04-01T02:44:33Z</dcterms:modified>
</cp:coreProperties>
</file>