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15_Thesis-code\02_DistributionNetworkOperationFramework\01_DistributionNetworkReconfiguration\examples\"/>
    </mc:Choice>
  </mc:AlternateContent>
  <xr:revisionPtr revIDLastSave="0" documentId="8_{6B9D3953-4A66-4340-8F5D-0BD13D9CC5ED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2" i="1"/>
  <c r="K19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Q2" i="1"/>
  <c r="P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6" i="1"/>
  <c r="C16" i="1"/>
  <c r="D16" i="1" s="1"/>
  <c r="H15" i="1"/>
  <c r="C15" i="1"/>
  <c r="D15" i="1" s="1"/>
  <c r="H14" i="1"/>
  <c r="C14" i="1"/>
  <c r="F14" i="1" s="1"/>
  <c r="H10" i="1"/>
  <c r="H9" i="1"/>
  <c r="H8" i="1"/>
  <c r="H7" i="1"/>
  <c r="H6" i="1"/>
  <c r="H5" i="1"/>
  <c r="H4" i="1"/>
  <c r="H3" i="1"/>
  <c r="H2" i="1"/>
  <c r="J24" i="1" l="1"/>
  <c r="J23" i="1"/>
  <c r="J27" i="1"/>
  <c r="J20" i="1"/>
  <c r="J28" i="1"/>
  <c r="J25" i="1"/>
  <c r="J22" i="1"/>
  <c r="J19" i="1"/>
  <c r="J21" i="1"/>
  <c r="J26" i="1"/>
  <c r="J29" i="1"/>
  <c r="J30" i="1"/>
  <c r="J31" i="1"/>
  <c r="D14" i="1"/>
  <c r="I19" i="1" s="1"/>
  <c r="I24" i="1" l="1"/>
  <c r="K24" i="1" s="1"/>
  <c r="I30" i="1"/>
  <c r="K30" i="1" s="1"/>
  <c r="I29" i="1"/>
  <c r="K29" i="1" s="1"/>
  <c r="I20" i="1"/>
  <c r="K20" i="1" s="1"/>
  <c r="I25" i="1"/>
  <c r="K25" i="1" s="1"/>
  <c r="I31" i="1"/>
  <c r="K31" i="1" s="1"/>
  <c r="I23" i="1"/>
  <c r="K23" i="1" s="1"/>
  <c r="I22" i="1"/>
  <c r="K22" i="1" s="1"/>
  <c r="I21" i="1"/>
  <c r="K21" i="1" s="1"/>
  <c r="I28" i="1"/>
  <c r="K28" i="1" s="1"/>
  <c r="I27" i="1"/>
  <c r="K27" i="1" s="1"/>
  <c r="I26" i="1"/>
  <c r="K26" i="1" s="1"/>
</calcChain>
</file>

<file path=xl/sharedStrings.xml><?xml version="1.0" encoding="utf-8"?>
<sst xmlns="http://schemas.openxmlformats.org/spreadsheetml/2006/main" count="64" uniqueCount="31">
  <si>
    <t>case</t>
  </si>
  <si>
    <t>Method</t>
  </si>
  <si>
    <t>parameters</t>
  </si>
  <si>
    <t>Loss</t>
  </si>
  <si>
    <t>vmax</t>
  </si>
  <si>
    <t>vmin</t>
  </si>
  <si>
    <t>time</t>
  </si>
  <si>
    <t>fitness_ratio</t>
  </si>
  <si>
    <t>Radiality</t>
  </si>
  <si>
    <t>NumPF</t>
  </si>
  <si>
    <t>TotalLoad</t>
  </si>
  <si>
    <t>fitness</t>
  </si>
  <si>
    <t>Jakus1-HVMV-urban-2.203-0-no_sw0step0</t>
  </si>
  <si>
    <t>1-HVMV-urban-2.203-0-no_sw</t>
  </si>
  <si>
    <t>Jakus</t>
  </si>
  <si>
    <t>[0.4, 16, 20, 2, 'TieLines', 1, 0.02]</t>
  </si>
  <si>
    <t>(True, True, True)</t>
  </si>
  <si>
    <t>Jakus1-HVMV-urban-2.203-0-no_sw0.01step0</t>
  </si>
  <si>
    <t>Jakus1-HVMV-urban-2.203-0-no_sw0.1step0</t>
  </si>
  <si>
    <t>Jakus1-HVMV-urban-2.203-0-no_sw0.3step0</t>
  </si>
  <si>
    <t>Jakus1-HVMV-urban-2.203-0-no_sw0.5step0</t>
  </si>
  <si>
    <t>Jakus1-HVMV-urban-2.203-0-no_sw0.7step0</t>
  </si>
  <si>
    <t>Jakus1-HVMV-urban-2.203-0-no_sw0.9step0</t>
  </si>
  <si>
    <t>Jakus1-HVMV-urban-2.203-0-no_sw0.99step0</t>
  </si>
  <si>
    <t>Jakus1-HVMV-urban-2.203-0-no_sw1step0</t>
  </si>
  <si>
    <t>Avg Loss</t>
  </si>
  <si>
    <t>Avg incV</t>
  </si>
  <si>
    <t>Losses coef</t>
  </si>
  <si>
    <t>Voltage coef</t>
  </si>
  <si>
    <t>Loss weight</t>
  </si>
  <si>
    <t>Volt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</si>
</sst>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O18" sqref="O18"/>
    </sheetView>
  </sheetViews>
  <sheetFormatPr defaultRowHeight="14.5" x14ac:dyDescent="0.35"/>
  <cols>
    <col min="1" max="1" width="39.7265625" bestFit="1" customWidth="1"/>
    <col min="2" max="2" width="26.54296875" bestFit="1" customWidth="1"/>
    <col min="3" max="3" width="7.6328125" bestFit="1" customWidth="1"/>
    <col min="4" max="4" width="27.54296875" bestFit="1" customWidth="1"/>
    <col min="5" max="5" width="11.81640625" bestFit="1" customWidth="1"/>
    <col min="6" max="6" width="5.90625" bestFit="1" customWidth="1"/>
    <col min="7" max="7" width="11.81640625" bestFit="1" customWidth="1"/>
    <col min="8" max="8" width="11.81640625" customWidth="1"/>
    <col min="9" max="9" width="11.81640625" bestFit="1" customWidth="1"/>
    <col min="10" max="10" width="11.36328125" bestFit="1" customWidth="1"/>
    <col min="11" max="11" width="15.453125" bestFit="1" customWidth="1"/>
    <col min="12" max="12" width="7" bestFit="1" customWidth="1"/>
    <col min="13" max="13" width="9.1796875" bestFit="1" customWidth="1"/>
    <col min="14" max="14" width="12.453125" bestFit="1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8" x14ac:dyDescent="0.35">
      <c r="A2" s="1" t="s">
        <v>12</v>
      </c>
      <c r="B2" t="s">
        <v>13</v>
      </c>
      <c r="C2" t="s">
        <v>14</v>
      </c>
      <c r="D2" t="s">
        <v>15</v>
      </c>
      <c r="E2">
        <v>6.1113129859651592</v>
      </c>
      <c r="F2">
        <v>1.0680000000000001</v>
      </c>
      <c r="G2">
        <v>0.94209559196277282</v>
      </c>
      <c r="H2">
        <f>+F2-G2</f>
        <v>0.12590440803722724</v>
      </c>
      <c r="I2">
        <v>6.3651549816131592</v>
      </c>
      <c r="J2">
        <v>0</v>
      </c>
      <c r="K2" t="s">
        <v>16</v>
      </c>
      <c r="L2">
        <v>298</v>
      </c>
      <c r="M2">
        <v>-88.278999999999954</v>
      </c>
      <c r="N2">
        <v>105.7904408037227</v>
      </c>
      <c r="P2">
        <f>+H2</f>
        <v>0.12590440803722724</v>
      </c>
      <c r="Q2">
        <f>+E2/ABS(M2)*2</f>
        <v>0.13845451321299884</v>
      </c>
      <c r="R2">
        <f>100*((1-J2)*P2 + J2*Q2)</f>
        <v>12.590440803722725</v>
      </c>
    </row>
    <row r="3" spans="1:18" x14ac:dyDescent="0.35">
      <c r="A3" s="1" t="s">
        <v>17</v>
      </c>
      <c r="B3" t="s">
        <v>13</v>
      </c>
      <c r="C3" t="s">
        <v>14</v>
      </c>
      <c r="D3" t="s">
        <v>15</v>
      </c>
      <c r="E3">
        <v>6.2213628308066502</v>
      </c>
      <c r="F3">
        <v>1.0680000000000001</v>
      </c>
      <c r="G3">
        <v>0.94573496657754086</v>
      </c>
      <c r="H3">
        <f t="shared" ref="H3:H10" si="0">+F3-G3</f>
        <v>0.1222650334224592</v>
      </c>
      <c r="I3">
        <v>7.9300920963287354</v>
      </c>
      <c r="J3">
        <v>0.01</v>
      </c>
      <c r="K3" t="s">
        <v>16</v>
      </c>
      <c r="L3">
        <v>298</v>
      </c>
      <c r="M3">
        <v>-88.278999999999954</v>
      </c>
      <c r="N3">
        <v>104.2312905674397</v>
      </c>
      <c r="P3">
        <f t="shared" ref="P3:P10" si="1">+H3</f>
        <v>0.1222650334224592</v>
      </c>
      <c r="Q3">
        <f t="shared" ref="Q3:Q10" si="2">+E3/ABS(M3)*2</f>
        <v>0.14094774138371874</v>
      </c>
      <c r="R3">
        <f t="shared" ref="R3:R10" si="3">100*((1-J3)*P3 + J3*Q3)</f>
        <v>12.245186050207179</v>
      </c>
    </row>
    <row r="4" spans="1:18" x14ac:dyDescent="0.35">
      <c r="A4" s="1" t="s">
        <v>18</v>
      </c>
      <c r="B4" t="s">
        <v>13</v>
      </c>
      <c r="C4" t="s">
        <v>14</v>
      </c>
      <c r="D4" t="s">
        <v>15</v>
      </c>
      <c r="E4">
        <v>6.0157333887348603</v>
      </c>
      <c r="F4">
        <v>1.0680000000000001</v>
      </c>
      <c r="G4">
        <v>0.93859965854250582</v>
      </c>
      <c r="H4">
        <f t="shared" si="0"/>
        <v>0.12940034145749424</v>
      </c>
      <c r="I4">
        <v>8.4706926345825195</v>
      </c>
      <c r="J4">
        <v>0.1</v>
      </c>
      <c r="K4" t="s">
        <v>16</v>
      </c>
      <c r="L4">
        <v>298</v>
      </c>
      <c r="M4">
        <v>-88.278999999999954</v>
      </c>
      <c r="N4">
        <v>94.163139581810569</v>
      </c>
      <c r="P4">
        <f t="shared" si="1"/>
        <v>0.12940034145749424</v>
      </c>
      <c r="Q4">
        <f t="shared" si="2"/>
        <v>0.13628911493639176</v>
      </c>
      <c r="R4">
        <f t="shared" si="3"/>
        <v>13.008921880538399</v>
      </c>
    </row>
    <row r="5" spans="1:18" x14ac:dyDescent="0.35">
      <c r="A5" s="1" t="s">
        <v>19</v>
      </c>
      <c r="B5" t="s">
        <v>13</v>
      </c>
      <c r="C5" t="s">
        <v>14</v>
      </c>
      <c r="D5" t="s">
        <v>15</v>
      </c>
      <c r="E5">
        <v>5.8284893444056474</v>
      </c>
      <c r="F5">
        <v>1.0680000000000001</v>
      </c>
      <c r="G5">
        <v>0.94446422380774309</v>
      </c>
      <c r="H5">
        <f t="shared" si="0"/>
        <v>0.12353577619225697</v>
      </c>
      <c r="I5">
        <v>6.8676917552947998</v>
      </c>
      <c r="J5">
        <v>0.3</v>
      </c>
      <c r="K5" t="s">
        <v>16</v>
      </c>
      <c r="L5">
        <v>298</v>
      </c>
      <c r="M5">
        <v>-88.278999999999954</v>
      </c>
      <c r="N5">
        <v>69.926093797947402</v>
      </c>
      <c r="P5">
        <f t="shared" si="1"/>
        <v>0.12353577619225697</v>
      </c>
      <c r="Q5">
        <f t="shared" si="2"/>
        <v>0.13204701785035286</v>
      </c>
      <c r="R5">
        <f t="shared" si="3"/>
        <v>12.608914868968574</v>
      </c>
    </row>
    <row r="6" spans="1:18" x14ac:dyDescent="0.35">
      <c r="A6" s="1" t="s">
        <v>20</v>
      </c>
      <c r="B6" t="s">
        <v>13</v>
      </c>
      <c r="C6" t="s">
        <v>14</v>
      </c>
      <c r="D6" t="s">
        <v>15</v>
      </c>
      <c r="E6">
        <v>5.8090440433890436</v>
      </c>
      <c r="F6">
        <v>1.0680000000000001</v>
      </c>
      <c r="G6">
        <v>0.93207454970164061</v>
      </c>
      <c r="H6">
        <f t="shared" si="0"/>
        <v>0.13592545029835945</v>
      </c>
      <c r="I6">
        <v>8.7096283435821533</v>
      </c>
      <c r="J6">
        <v>0.5</v>
      </c>
      <c r="K6" t="s">
        <v>16</v>
      </c>
      <c r="L6">
        <v>298</v>
      </c>
      <c r="M6">
        <v>-88.278999999999954</v>
      </c>
      <c r="N6">
        <v>46.815948719463726</v>
      </c>
      <c r="P6">
        <f t="shared" si="1"/>
        <v>0.13592545029835945</v>
      </c>
      <c r="Q6">
        <f t="shared" si="2"/>
        <v>0.13160647590908475</v>
      </c>
      <c r="R6">
        <f t="shared" si="3"/>
        <v>13.376596310372211</v>
      </c>
    </row>
    <row r="7" spans="1:18" x14ac:dyDescent="0.35">
      <c r="A7" s="1" t="s">
        <v>21</v>
      </c>
      <c r="B7" t="s">
        <v>13</v>
      </c>
      <c r="C7" t="s">
        <v>14</v>
      </c>
      <c r="D7" t="s">
        <v>15</v>
      </c>
      <c r="E7">
        <v>5.6571975653560518</v>
      </c>
      <c r="F7">
        <v>1.0680000000000001</v>
      </c>
      <c r="G7">
        <v>0.9388386317491626</v>
      </c>
      <c r="H7">
        <f t="shared" si="0"/>
        <v>0.12916136825083746</v>
      </c>
      <c r="I7">
        <v>9.8900086879730225</v>
      </c>
      <c r="J7">
        <v>0.7</v>
      </c>
      <c r="K7" t="s">
        <v>16</v>
      </c>
      <c r="L7">
        <v>298</v>
      </c>
      <c r="M7">
        <v>-88.278999999999954</v>
      </c>
      <c r="N7">
        <v>22.863198197585191</v>
      </c>
      <c r="P7">
        <f t="shared" si="1"/>
        <v>0.12916136825083746</v>
      </c>
      <c r="Q7">
        <f t="shared" si="2"/>
        <v>0.12816632642771339</v>
      </c>
      <c r="R7">
        <f t="shared" si="3"/>
        <v>12.846483897465061</v>
      </c>
    </row>
    <row r="8" spans="1:18" x14ac:dyDescent="0.35">
      <c r="A8" s="1" t="s">
        <v>22</v>
      </c>
      <c r="B8" t="s">
        <v>13</v>
      </c>
      <c r="C8" t="s">
        <v>14</v>
      </c>
      <c r="D8" t="s">
        <v>15</v>
      </c>
      <c r="E8">
        <v>5.7497303599304699</v>
      </c>
      <c r="F8">
        <v>1.0680000000000001</v>
      </c>
      <c r="G8">
        <v>0.94331870208445112</v>
      </c>
      <c r="H8">
        <f t="shared" si="0"/>
        <v>0.12468129791554894</v>
      </c>
      <c r="I8">
        <v>7.0713348388671884</v>
      </c>
      <c r="J8">
        <v>0.9</v>
      </c>
      <c r="K8" t="s">
        <v>16</v>
      </c>
      <c r="L8">
        <v>298</v>
      </c>
      <c r="M8">
        <v>-88.278999999999954</v>
      </c>
      <c r="N8">
        <v>-1.1568298440242639</v>
      </c>
      <c r="P8">
        <f t="shared" si="1"/>
        <v>0.12468129791554894</v>
      </c>
      <c r="Q8">
        <f t="shared" si="2"/>
        <v>0.13026269803533055</v>
      </c>
      <c r="R8">
        <f t="shared" si="3"/>
        <v>12.970455802335239</v>
      </c>
    </row>
    <row r="9" spans="1:18" x14ac:dyDescent="0.35">
      <c r="A9" s="1" t="s">
        <v>23</v>
      </c>
      <c r="B9" t="s">
        <v>13</v>
      </c>
      <c r="C9" t="s">
        <v>14</v>
      </c>
      <c r="D9" t="s">
        <v>15</v>
      </c>
      <c r="E9">
        <v>5.8732985620870792</v>
      </c>
      <c r="F9">
        <v>1.0680000000000001</v>
      </c>
      <c r="G9">
        <v>0.90189508747284575</v>
      </c>
      <c r="H9">
        <f t="shared" si="0"/>
        <v>0.16610491252715431</v>
      </c>
      <c r="I9">
        <v>7.1798694133758536</v>
      </c>
      <c r="J9">
        <v>0.99</v>
      </c>
      <c r="K9" t="s">
        <v>16</v>
      </c>
      <c r="L9">
        <v>298</v>
      </c>
      <c r="M9">
        <v>-88.278999999999954</v>
      </c>
      <c r="N9">
        <v>-12.07505195709351</v>
      </c>
      <c r="P9">
        <f t="shared" si="1"/>
        <v>0.16610491252715431</v>
      </c>
      <c r="Q9">
        <f t="shared" si="2"/>
        <v>0.1330621906022289</v>
      </c>
      <c r="R9">
        <f t="shared" si="3"/>
        <v>13.339261782147815</v>
      </c>
    </row>
    <row r="10" spans="1:18" x14ac:dyDescent="0.35">
      <c r="A10" s="1" t="s">
        <v>24</v>
      </c>
      <c r="B10" t="s">
        <v>13</v>
      </c>
      <c r="C10" t="s">
        <v>14</v>
      </c>
      <c r="D10" t="s">
        <v>15</v>
      </c>
      <c r="E10">
        <v>5.8385444727813329</v>
      </c>
      <c r="F10">
        <v>1.0680000000000001</v>
      </c>
      <c r="G10">
        <v>0.93161398306463394</v>
      </c>
      <c r="H10">
        <f t="shared" si="0"/>
        <v>0.13638601693536612</v>
      </c>
      <c r="I10">
        <v>7.3702700138092041</v>
      </c>
      <c r="J10">
        <v>1</v>
      </c>
      <c r="K10" t="s">
        <v>16</v>
      </c>
      <c r="L10">
        <v>298</v>
      </c>
      <c r="M10">
        <v>-88.278999999999954</v>
      </c>
      <c r="N10">
        <v>-13.227482125491539</v>
      </c>
      <c r="P10">
        <f t="shared" si="1"/>
        <v>0.13638601693536612</v>
      </c>
      <c r="Q10">
        <f t="shared" si="2"/>
        <v>0.13227482125491535</v>
      </c>
      <c r="R10">
        <f t="shared" si="3"/>
        <v>13.227482125491536</v>
      </c>
    </row>
    <row r="14" spans="1:18" x14ac:dyDescent="0.35">
      <c r="B14" t="s">
        <v>25</v>
      </c>
      <c r="C14">
        <f>+AVERAGE(E2:E10)</f>
        <v>5.9005237281618106</v>
      </c>
      <c r="D14">
        <f>ABS(C14/L2)*2</f>
        <v>3.9600830390347723E-2</v>
      </c>
      <c r="F14" s="2">
        <f>+C14/L2</f>
        <v>1.9800415195173861E-2</v>
      </c>
      <c r="G14" t="s">
        <v>26</v>
      </c>
      <c r="H14">
        <f>AVERAGE(H2:H10)</f>
        <v>0.13259606722630043</v>
      </c>
    </row>
    <row r="15" spans="1:18" x14ac:dyDescent="0.35">
      <c r="C15">
        <f>+MAX(E2:E10)</f>
        <v>6.2213628308066502</v>
      </c>
      <c r="D15">
        <f t="shared" ref="D15:D16" si="4">ABS(C15/L3)</f>
        <v>2.0877056479216945E-2</v>
      </c>
      <c r="H15">
        <f>+MAX(H2:H10)</f>
        <v>0.16610491252715431</v>
      </c>
    </row>
    <row r="16" spans="1:18" x14ac:dyDescent="0.35">
      <c r="C16">
        <f>+MIN(E2:E10)</f>
        <v>5.6571975653560518</v>
      </c>
      <c r="D16">
        <f t="shared" si="4"/>
        <v>1.898388444750353E-2</v>
      </c>
      <c r="H16">
        <f>+MIN(H2:H10)</f>
        <v>0.1222650334224592</v>
      </c>
    </row>
    <row r="18" spans="7:11" x14ac:dyDescent="0.35">
      <c r="G18" s="3" t="s">
        <v>27</v>
      </c>
      <c r="H18" s="3" t="s">
        <v>28</v>
      </c>
      <c r="I18" s="3" t="s">
        <v>29</v>
      </c>
      <c r="J18" s="3" t="s">
        <v>30</v>
      </c>
      <c r="K18" s="3" t="s">
        <v>11</v>
      </c>
    </row>
    <row r="19" spans="7:11" x14ac:dyDescent="0.35">
      <c r="G19">
        <v>0</v>
      </c>
      <c r="H19">
        <f>1-G19</f>
        <v>1</v>
      </c>
      <c r="I19">
        <f>+G19*$D$14</f>
        <v>0</v>
      </c>
      <c r="J19">
        <f>+H19*$H$14</f>
        <v>0.13259606722630043</v>
      </c>
      <c r="K19">
        <f>100*(I19+J19)</f>
        <v>13.259606722630043</v>
      </c>
    </row>
    <row r="20" spans="7:11" x14ac:dyDescent="0.35">
      <c r="G20">
        <v>0.01</v>
      </c>
      <c r="H20">
        <f t="shared" ref="H20:H31" si="5">1-G20</f>
        <v>0.99</v>
      </c>
      <c r="I20">
        <f t="shared" ref="I20:I31" si="6">+G20*$D$14</f>
        <v>3.9600830390347725E-4</v>
      </c>
      <c r="J20">
        <f t="shared" ref="J20:J31" si="7">+H20*$H$14</f>
        <v>0.13127010655403742</v>
      </c>
      <c r="K20">
        <f t="shared" ref="K20:K31" si="8">100*(I20+J20)</f>
        <v>13.166611485794091</v>
      </c>
    </row>
    <row r="21" spans="7:11" x14ac:dyDescent="0.35">
      <c r="G21">
        <v>0.1</v>
      </c>
      <c r="H21">
        <f t="shared" si="5"/>
        <v>0.9</v>
      </c>
      <c r="I21">
        <f t="shared" si="6"/>
        <v>3.9600830390347725E-3</v>
      </c>
      <c r="J21">
        <f t="shared" si="7"/>
        <v>0.11933646050367039</v>
      </c>
      <c r="K21">
        <f t="shared" si="8"/>
        <v>12.329654354270517</v>
      </c>
    </row>
    <row r="22" spans="7:11" x14ac:dyDescent="0.35">
      <c r="G22">
        <v>0.2</v>
      </c>
      <c r="H22">
        <f t="shared" si="5"/>
        <v>0.8</v>
      </c>
      <c r="I22">
        <f t="shared" si="6"/>
        <v>7.9201660780695449E-3</v>
      </c>
      <c r="J22">
        <f t="shared" si="7"/>
        <v>0.10607685378104036</v>
      </c>
      <c r="K22">
        <f t="shared" si="8"/>
        <v>11.39970198591099</v>
      </c>
    </row>
    <row r="23" spans="7:11" x14ac:dyDescent="0.35">
      <c r="G23">
        <v>0.3</v>
      </c>
      <c r="H23">
        <f t="shared" si="5"/>
        <v>0.7</v>
      </c>
      <c r="I23">
        <f t="shared" si="6"/>
        <v>1.1880249117104317E-2</v>
      </c>
      <c r="J23">
        <f t="shared" si="7"/>
        <v>9.2817247058410296E-2</v>
      </c>
      <c r="K23">
        <f t="shared" si="8"/>
        <v>10.469749617551463</v>
      </c>
    </row>
    <row r="24" spans="7:11" x14ac:dyDescent="0.35">
      <c r="G24">
        <v>0.4</v>
      </c>
      <c r="H24">
        <f t="shared" si="5"/>
        <v>0.6</v>
      </c>
      <c r="I24">
        <f t="shared" si="6"/>
        <v>1.584033215613909E-2</v>
      </c>
      <c r="J24">
        <f t="shared" si="7"/>
        <v>7.9557640335780264E-2</v>
      </c>
      <c r="K24">
        <f t="shared" si="8"/>
        <v>9.5397972491919347</v>
      </c>
    </row>
    <row r="25" spans="7:11" x14ac:dyDescent="0.35">
      <c r="G25">
        <v>0.5</v>
      </c>
      <c r="H25">
        <f t="shared" si="5"/>
        <v>0.5</v>
      </c>
      <c r="I25">
        <f t="shared" si="6"/>
        <v>1.9800415195173861E-2</v>
      </c>
      <c r="J25">
        <f t="shared" si="7"/>
        <v>6.6298033613150217E-2</v>
      </c>
      <c r="K25">
        <f t="shared" si="8"/>
        <v>8.6098448808324086</v>
      </c>
    </row>
    <row r="26" spans="7:11" x14ac:dyDescent="0.35">
      <c r="G26">
        <v>0.6</v>
      </c>
      <c r="H26">
        <f t="shared" si="5"/>
        <v>0.4</v>
      </c>
      <c r="I26">
        <f t="shared" si="6"/>
        <v>2.3760498234208633E-2</v>
      </c>
      <c r="J26">
        <f t="shared" si="7"/>
        <v>5.3038426890520178E-2</v>
      </c>
      <c r="K26">
        <f t="shared" si="8"/>
        <v>7.6798925124728816</v>
      </c>
    </row>
    <row r="27" spans="7:11" x14ac:dyDescent="0.35">
      <c r="G27">
        <v>0.7</v>
      </c>
      <c r="H27">
        <f t="shared" si="5"/>
        <v>0.30000000000000004</v>
      </c>
      <c r="I27">
        <f t="shared" si="6"/>
        <v>2.7720581273243405E-2</v>
      </c>
      <c r="J27">
        <f t="shared" si="7"/>
        <v>3.9778820167890139E-2</v>
      </c>
      <c r="K27">
        <f t="shared" si="8"/>
        <v>6.7499401441133546</v>
      </c>
    </row>
    <row r="28" spans="7:11" x14ac:dyDescent="0.35">
      <c r="G28">
        <v>0.8</v>
      </c>
      <c r="H28">
        <f t="shared" si="5"/>
        <v>0.19999999999999996</v>
      </c>
      <c r="I28">
        <f t="shared" si="6"/>
        <v>3.168066431227818E-2</v>
      </c>
      <c r="J28">
        <f t="shared" si="7"/>
        <v>2.6519213445260082E-2</v>
      </c>
      <c r="K28">
        <f t="shared" si="8"/>
        <v>5.8199877757538268</v>
      </c>
    </row>
    <row r="29" spans="7:11" x14ac:dyDescent="0.35">
      <c r="G29">
        <v>0.9</v>
      </c>
      <c r="H29">
        <f t="shared" si="5"/>
        <v>9.9999999999999978E-2</v>
      </c>
      <c r="I29">
        <f t="shared" si="6"/>
        <v>3.5640747351312951E-2</v>
      </c>
      <c r="J29">
        <f t="shared" si="7"/>
        <v>1.3259606722630041E-2</v>
      </c>
      <c r="K29">
        <f t="shared" si="8"/>
        <v>4.8900354073942989</v>
      </c>
    </row>
    <row r="30" spans="7:11" x14ac:dyDescent="0.35">
      <c r="G30">
        <v>0.99</v>
      </c>
      <c r="H30">
        <f t="shared" si="5"/>
        <v>1.0000000000000009E-2</v>
      </c>
      <c r="I30">
        <f t="shared" si="6"/>
        <v>3.9204822086444248E-2</v>
      </c>
      <c r="J30">
        <f t="shared" si="7"/>
        <v>1.3259606722630056E-3</v>
      </c>
      <c r="K30">
        <f t="shared" si="8"/>
        <v>4.0530782758707247</v>
      </c>
    </row>
    <row r="31" spans="7:11" x14ac:dyDescent="0.35">
      <c r="G31">
        <v>1</v>
      </c>
      <c r="H31">
        <f t="shared" si="5"/>
        <v>0</v>
      </c>
      <c r="I31">
        <f t="shared" si="6"/>
        <v>3.9600830390347723E-2</v>
      </c>
      <c r="J31">
        <f t="shared" si="7"/>
        <v>0</v>
      </c>
      <c r="K31">
        <f t="shared" si="8"/>
        <v>3.9600830390347723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ferran bohigas i daranas</cp:lastModifiedBy>
  <dcterms:created xsi:type="dcterms:W3CDTF">2025-04-25T10:51:37Z</dcterms:created>
  <dcterms:modified xsi:type="dcterms:W3CDTF">2025-04-25T11:02:09Z</dcterms:modified>
</cp:coreProperties>
</file>