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31D4F7AC-8DE9-4CD7-98F7-46924FC2822A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Dados" sheetId="1" r:id="rId1"/>
    <sheet name="Dummies" sheetId="2" r:id="rId2"/>
    <sheet name="Cenário Proposto" sheetId="5" r:id="rId3"/>
    <sheet name="Resultados" sheetId="6" r:id="rId4"/>
    <sheet name="Teste de Normalidade" sheetId="7" r:id="rId5"/>
    <sheet name="Correlação Simples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7" l="1"/>
  <c r="C16" i="7" s="1"/>
  <c r="F4" i="7"/>
  <c r="F3" i="7"/>
  <c r="E16" i="7" l="1"/>
  <c r="D12" i="7"/>
  <c r="C9" i="7"/>
  <c r="C54" i="7"/>
  <c r="C46" i="7"/>
  <c r="C38" i="7"/>
  <c r="C30" i="7"/>
  <c r="C22" i="7"/>
  <c r="C14" i="7"/>
  <c r="E14" i="7" s="1"/>
  <c r="D58" i="7"/>
  <c r="D10" i="7"/>
  <c r="C56" i="7"/>
  <c r="C40" i="7"/>
  <c r="D29" i="7" s="1"/>
  <c r="C55" i="7"/>
  <c r="C31" i="7"/>
  <c r="D19" i="7"/>
  <c r="C53" i="7"/>
  <c r="E53" i="7" s="1"/>
  <c r="C37" i="7"/>
  <c r="D32" i="7" s="1"/>
  <c r="C60" i="7"/>
  <c r="C52" i="7"/>
  <c r="C44" i="7"/>
  <c r="C36" i="7"/>
  <c r="C28" i="7"/>
  <c r="C20" i="7"/>
  <c r="C12" i="7"/>
  <c r="E12" i="7" s="1"/>
  <c r="D16" i="7"/>
  <c r="C48" i="7"/>
  <c r="C47" i="7"/>
  <c r="D22" i="7" s="1"/>
  <c r="C15" i="7"/>
  <c r="D11" i="7"/>
  <c r="C13" i="7"/>
  <c r="C59" i="7"/>
  <c r="C51" i="7"/>
  <c r="D18" i="7" s="1"/>
  <c r="C43" i="7"/>
  <c r="D26" i="7" s="1"/>
  <c r="C35" i="7"/>
  <c r="D34" i="7" s="1"/>
  <c r="C27" i="7"/>
  <c r="D42" i="7" s="1"/>
  <c r="C19" i="7"/>
  <c r="C11" i="7"/>
  <c r="E11" i="7" s="1"/>
  <c r="D39" i="7"/>
  <c r="D31" i="7"/>
  <c r="D23" i="7"/>
  <c r="D15" i="7"/>
  <c r="C39" i="7"/>
  <c r="C23" i="7"/>
  <c r="D27" i="7"/>
  <c r="C29" i="7"/>
  <c r="D41" i="7"/>
  <c r="D17" i="7"/>
  <c r="C58" i="7"/>
  <c r="C50" i="7"/>
  <c r="C42" i="7"/>
  <c r="C34" i="7"/>
  <c r="C26" i="7"/>
  <c r="D43" i="7" s="1"/>
  <c r="C18" i="7"/>
  <c r="D51" i="7" s="1"/>
  <c r="C10" i="7"/>
  <c r="E10" i="7" s="1"/>
  <c r="D54" i="7"/>
  <c r="D38" i="7"/>
  <c r="D30" i="7"/>
  <c r="D14" i="7"/>
  <c r="C45" i="7"/>
  <c r="E45" i="7" s="1"/>
  <c r="C21" i="7"/>
  <c r="D48" i="7" s="1"/>
  <c r="D49" i="7"/>
  <c r="D25" i="7"/>
  <c r="C57" i="7"/>
  <c r="C49" i="7"/>
  <c r="C41" i="7"/>
  <c r="C33" i="7"/>
  <c r="C25" i="7"/>
  <c r="E25" i="7" s="1"/>
  <c r="C17" i="7"/>
  <c r="D9" i="7"/>
  <c r="D53" i="7"/>
  <c r="D45" i="7"/>
  <c r="C32" i="7"/>
  <c r="C24" i="7"/>
  <c r="D60" i="7"/>
  <c r="D36" i="7"/>
  <c r="D28" i="7"/>
  <c r="D20" i="7"/>
  <c r="E32" i="7" l="1"/>
  <c r="E17" i="7"/>
  <c r="E48" i="7"/>
  <c r="E29" i="7"/>
  <c r="E22" i="7"/>
  <c r="D47" i="7"/>
  <c r="E30" i="7"/>
  <c r="D44" i="7"/>
  <c r="E44" i="7" s="1"/>
  <c r="E41" i="7"/>
  <c r="E34" i="7"/>
  <c r="D55" i="7"/>
  <c r="E13" i="7"/>
  <c r="E38" i="7"/>
  <c r="D57" i="7"/>
  <c r="E37" i="7"/>
  <c r="E18" i="7"/>
  <c r="E28" i="7"/>
  <c r="D21" i="7"/>
  <c r="D37" i="7"/>
  <c r="E42" i="7"/>
  <c r="E23" i="7"/>
  <c r="D40" i="7"/>
  <c r="E40" i="7" s="1"/>
  <c r="D59" i="7"/>
  <c r="E59" i="7" s="1"/>
  <c r="E47" i="7"/>
  <c r="D13" i="7"/>
  <c r="E36" i="7"/>
  <c r="E49" i="7"/>
  <c r="E57" i="7"/>
  <c r="E39" i="7"/>
  <c r="E19" i="7"/>
  <c r="D35" i="7"/>
  <c r="E60" i="7"/>
  <c r="E31" i="7"/>
  <c r="E54" i="7"/>
  <c r="E35" i="7"/>
  <c r="E21" i="7"/>
  <c r="E43" i="7"/>
  <c r="E20" i="7"/>
  <c r="E51" i="7"/>
  <c r="E26" i="7"/>
  <c r="D24" i="7"/>
  <c r="E24" i="7" s="1"/>
  <c r="D52" i="7"/>
  <c r="E52" i="7" s="1"/>
  <c r="D46" i="7"/>
  <c r="E46" i="7" s="1"/>
  <c r="E58" i="7"/>
  <c r="E27" i="7"/>
  <c r="E15" i="7"/>
  <c r="D56" i="7"/>
  <c r="E56" i="7" s="1"/>
  <c r="D33" i="7"/>
  <c r="E33" i="7" s="1"/>
  <c r="E55" i="7"/>
  <c r="D50" i="7"/>
  <c r="E50" i="7" s="1"/>
  <c r="E9" i="7"/>
  <c r="I3" i="7" l="1"/>
  <c r="I4" i="7" s="1"/>
  <c r="I5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tc={DCCA70E7-6680-4FE4-8BD4-F63511181E88}</author>
    <author>tc={9DFD5636-606E-4A53-A100-0D931A46200A}</author>
    <author>tc={D63BD1C2-FF9A-433B-A8CF-1E7734687DB2}</author>
  </authors>
  <commentList>
    <comment ref="E5" authorId="0" shapeId="0" xr:uid="{DCCA70E7-6680-4FE4-8BD4-F63511181E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O Desvio padrão é amostral.</t>
      </text>
    </comment>
    <comment ref="B8" authorId="1" shapeId="0" xr:uid="{9DFD5636-606E-4A53-A100-0D931A46200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Copie e cole os valores dos resíduos e os ordene em ordem do menor para o maior.</t>
      </text>
    </comment>
    <comment ref="D8" authorId="2" shapeId="0" xr:uid="{D63BD1C2-FF9A-433B-A8CF-1E7734687D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Você também poderia copiar e colar os valores e ordenar do maior para o menor.</t>
      </text>
    </comment>
  </commentList>
</comments>
</file>

<file path=xl/sharedStrings.xml><?xml version="1.0" encoding="utf-8"?>
<sst xmlns="http://schemas.openxmlformats.org/spreadsheetml/2006/main" count="114" uniqueCount="109">
  <si>
    <t>país</t>
  </si>
  <si>
    <t>cpi</t>
  </si>
  <si>
    <t>idade</t>
  </si>
  <si>
    <t>horas</t>
  </si>
  <si>
    <t>Argentina</t>
  </si>
  <si>
    <t>Australia</t>
  </si>
  <si>
    <t>Austria</t>
  </si>
  <si>
    <t>Belgium</t>
  </si>
  <si>
    <t>Brazil</t>
  </si>
  <si>
    <t>Canada</t>
  </si>
  <si>
    <t>Chile</t>
  </si>
  <si>
    <t>China</t>
  </si>
  <si>
    <t>Colombia</t>
  </si>
  <si>
    <t>Cyprus</t>
  </si>
  <si>
    <t>Czech Rep.</t>
  </si>
  <si>
    <t>Denmark</t>
  </si>
  <si>
    <t>Egypt</t>
  </si>
  <si>
    <t>France</t>
  </si>
  <si>
    <t>Germany</t>
  </si>
  <si>
    <t>Greece</t>
  </si>
  <si>
    <t>Iceland</t>
  </si>
  <si>
    <t>India</t>
  </si>
  <si>
    <t>Indonesia</t>
  </si>
  <si>
    <t>Ireland</t>
  </si>
  <si>
    <t>Israel</t>
  </si>
  <si>
    <t>Italy</t>
  </si>
  <si>
    <t>Japan</t>
  </si>
  <si>
    <t>Kazakhstan</t>
  </si>
  <si>
    <t>Kuwait</t>
  </si>
  <si>
    <t>Lebanon</t>
  </si>
  <si>
    <t>Malaysia</t>
  </si>
  <si>
    <t>Mexico</t>
  </si>
  <si>
    <t>Netherlands</t>
  </si>
  <si>
    <t>New Zealand</t>
  </si>
  <si>
    <t>Norway</t>
  </si>
  <si>
    <t>Oman</t>
  </si>
  <si>
    <t>Philippines</t>
  </si>
  <si>
    <t>Poland</t>
  </si>
  <si>
    <t>Portugal</t>
  </si>
  <si>
    <t>Romania</t>
  </si>
  <si>
    <t>Russia</t>
  </si>
  <si>
    <t>Saudi Arabia</t>
  </si>
  <si>
    <t>Serbia</t>
  </si>
  <si>
    <t>Singapore</t>
  </si>
  <si>
    <t>South Africa</t>
  </si>
  <si>
    <t>Spain</t>
  </si>
  <si>
    <t>Sweden</t>
  </si>
  <si>
    <t>Switzerland</t>
  </si>
  <si>
    <t>Taiwan</t>
  </si>
  <si>
    <t>Thailand</t>
  </si>
  <si>
    <t>Turkey</t>
  </si>
  <si>
    <t>Ukraine</t>
  </si>
  <si>
    <t>United Arab Emirates</t>
  </si>
  <si>
    <t>United Kingdom</t>
  </si>
  <si>
    <t>United States</t>
  </si>
  <si>
    <t>Venezuela</t>
  </si>
  <si>
    <t>Categoria</t>
  </si>
  <si>
    <t>Apartamento</t>
  </si>
  <si>
    <t>Casa</t>
  </si>
  <si>
    <t>Sobrado</t>
  </si>
  <si>
    <t>Categoria 1</t>
  </si>
  <si>
    <t>Categoria 2</t>
  </si>
  <si>
    <t>Distância (x)</t>
  </si>
  <si>
    <t>Tempo (y)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</si>
  <si>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</si>
  <si>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</si>
  <si>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</si>
  <si>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</si>
  <si>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</si>
  <si>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</si>
  <si>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</si>
  <si>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</si>
  <si>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</si>
  <si>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</si>
  <si>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</si>
  <si>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</si>
  <si>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</si>
  <si>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</si>
  <si>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</si>
  <si>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</si>
  <si>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</si>
  <si>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</si>
  <si>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</si>
  <si>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</si>
  <si>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</si>
  <si>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</si>
  <si>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</si>
  <si>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</si>
  <si>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Variável X 1</t>
  </si>
  <si>
    <t>Variável X 2</t>
  </si>
  <si>
    <t>RESULTADOS DE RESÍDUOS</t>
  </si>
  <si>
    <t>Observação</t>
  </si>
  <si>
    <t>Y previsto</t>
  </si>
  <si>
    <t>Resíduos</t>
  </si>
  <si>
    <t>Resíduos Ordernados</t>
  </si>
  <si>
    <t>#</t>
  </si>
  <si>
    <t>Teste de Anderson-Darling</t>
  </si>
  <si>
    <t>Média</t>
  </si>
  <si>
    <t>Desvio Padrão</t>
  </si>
  <si>
    <t>H0: Os dados seguem uma distribuição Normal</t>
  </si>
  <si>
    <t>H1: Os dados não seguem uma distribuição Normal</t>
  </si>
  <si>
    <t>Nº de Obs</t>
  </si>
  <si>
    <t>F (Yi): Normal</t>
  </si>
  <si>
    <t>F (Yn+1-i)</t>
  </si>
  <si>
    <t>AD (S)</t>
  </si>
  <si>
    <t>Anderson Darling</t>
  </si>
  <si>
    <t>AD Ajustado</t>
  </si>
  <si>
    <t>p-valor</t>
  </si>
  <si>
    <t>Vídeo de Referência: https://www.youtube.com/watch?v=9VeqXyLQvDk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</si>
</sst>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0" fillId="0" borderId="0" xfId="0" applyAlignment="1">
      <alignment horizontal="center"/>
    </xf>
    <xf numFmtId="0" fontId="0" fillId="3" borderId="1" xfId="0" applyFill="1" applyBorder="1"/>
    <xf numFmtId="0" fontId="2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4" fillId="0" borderId="0" xfId="0" applyFont="1"/>
    <xf numFmtId="0" fontId="2" fillId="0" borderId="0" xfId="0" applyFont="1"/>
    <xf numFmtId="0" fontId="2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'Cenário Proposto'!$B$1</c:f>
              <c:strCache>
                <c:ptCount val="1"/>
                <c:pt idx="0">
                  <c:v>Tempo (y)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'Cenário Proposto'!$A$2:$A$12</c:f>
              <c:numCache>
                <c:formatCode>General</c:formatCode>
                <c:ptCount val="11"/>
                <c:pt idx="0">
                  <c:v>33</c:v>
                </c:pt>
                <c:pt idx="1">
                  <c:v>13</c:v>
                </c:pt>
                <c:pt idx="2">
                  <c:v>24</c:v>
                </c:pt>
                <c:pt idx="3">
                  <c:v>8</c:v>
                </c:pt>
                <c:pt idx="4">
                  <c:v>47</c:v>
                </c:pt>
                <c:pt idx="5">
                  <c:v>14</c:v>
                </c:pt>
                <c:pt idx="6">
                  <c:v>45</c:v>
                </c:pt>
                <c:pt idx="7">
                  <c:v>11</c:v>
                </c:pt>
                <c:pt idx="8">
                  <c:v>32</c:v>
                </c:pt>
                <c:pt idx="9">
                  <c:v>5</c:v>
                </c:pt>
                <c:pt idx="10">
                  <c:v>36</c:v>
                </c:pt>
              </c:numCache>
            </c:numRef>
          </c:xVal>
          <c:yVal>
            <c:numRef>
              <c:f>'Cenário Proposto'!$B$2:$B$12</c:f>
              <c:numCache>
                <c:formatCode>General</c:formatCode>
                <c:ptCount val="11"/>
                <c:pt idx="0">
                  <c:v>60</c:v>
                </c:pt>
                <c:pt idx="1">
                  <c:v>22</c:v>
                </c:pt>
                <c:pt idx="2">
                  <c:v>50</c:v>
                </c:pt>
                <c:pt idx="3">
                  <c:v>20</c:v>
                </c:pt>
                <c:pt idx="4">
                  <c:v>90</c:v>
                </c:pt>
                <c:pt idx="5">
                  <c:v>23</c:v>
                </c:pt>
                <c:pt idx="6">
                  <c:v>80</c:v>
                </c:pt>
                <c:pt idx="7">
                  <c:v>25</c:v>
                </c:pt>
                <c:pt idx="8">
                  <c:v>55</c:v>
                </c:pt>
                <c:pt idx="9">
                  <c:v>15</c:v>
                </c:pt>
                <c:pt idx="10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3E-43D0-A171-F647395BE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927919"/>
        <c:axId val="1419150175"/>
      </c:scatterChart>
      <c:valAx>
        <c:axId val="18679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Distância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9150175"/>
        <c:crosses val="autoZero"/>
        <c:crossBetween val="midCat"/>
      </c:valAx>
      <c:valAx>
        <c:axId val="141915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792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1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Dados!$D$2:$D$53</c:f>
              <c:numCache>
                <c:formatCode>General</c:formatCode>
                <c:ptCount val="52"/>
                <c:pt idx="0">
                  <c:v>72</c:v>
                </c:pt>
                <c:pt idx="1">
                  <c:v>64</c:v>
                </c:pt>
                <c:pt idx="2">
                  <c:v>72</c:v>
                </c:pt>
                <c:pt idx="3">
                  <c:v>67</c:v>
                </c:pt>
                <c:pt idx="4">
                  <c:v>59</c:v>
                </c:pt>
                <c:pt idx="5">
                  <c:v>61</c:v>
                </c:pt>
                <c:pt idx="6">
                  <c:v>70</c:v>
                </c:pt>
                <c:pt idx="7">
                  <c:v>49</c:v>
                </c:pt>
                <c:pt idx="8">
                  <c:v>79</c:v>
                </c:pt>
                <c:pt idx="9">
                  <c:v>58</c:v>
                </c:pt>
                <c:pt idx="10">
                  <c:v>42</c:v>
                </c:pt>
                <c:pt idx="11">
                  <c:v>76</c:v>
                </c:pt>
                <c:pt idx="12">
                  <c:v>59</c:v>
                </c:pt>
                <c:pt idx="13">
                  <c:v>70</c:v>
                </c:pt>
                <c:pt idx="14">
                  <c:v>66</c:v>
                </c:pt>
                <c:pt idx="15">
                  <c:v>60</c:v>
                </c:pt>
                <c:pt idx="16">
                  <c:v>53</c:v>
                </c:pt>
                <c:pt idx="17">
                  <c:v>56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  <c:pt idx="21">
                  <c:v>66</c:v>
                </c:pt>
                <c:pt idx="22">
                  <c:v>65</c:v>
                </c:pt>
                <c:pt idx="23">
                  <c:v>44</c:v>
                </c:pt>
                <c:pt idx="24">
                  <c:v>62</c:v>
                </c:pt>
                <c:pt idx="25">
                  <c:v>39</c:v>
                </c:pt>
                <c:pt idx="26">
                  <c:v>73</c:v>
                </c:pt>
                <c:pt idx="27">
                  <c:v>63</c:v>
                </c:pt>
                <c:pt idx="28">
                  <c:v>61</c:v>
                </c:pt>
                <c:pt idx="29">
                  <c:v>65</c:v>
                </c:pt>
                <c:pt idx="30">
                  <c:v>64</c:v>
                </c:pt>
                <c:pt idx="31">
                  <c:v>58</c:v>
                </c:pt>
                <c:pt idx="32">
                  <c:v>75</c:v>
                </c:pt>
                <c:pt idx="33">
                  <c:v>50</c:v>
                </c:pt>
                <c:pt idx="34">
                  <c:v>69</c:v>
                </c:pt>
                <c:pt idx="35">
                  <c:v>67</c:v>
                </c:pt>
                <c:pt idx="36">
                  <c:v>46</c:v>
                </c:pt>
                <c:pt idx="37">
                  <c:v>58</c:v>
                </c:pt>
                <c:pt idx="38">
                  <c:v>61</c:v>
                </c:pt>
                <c:pt idx="39">
                  <c:v>68</c:v>
                </c:pt>
                <c:pt idx="40">
                  <c:v>64</c:v>
                </c:pt>
                <c:pt idx="41">
                  <c:v>62</c:v>
                </c:pt>
                <c:pt idx="42">
                  <c:v>70</c:v>
                </c:pt>
                <c:pt idx="43">
                  <c:v>65</c:v>
                </c:pt>
                <c:pt idx="44">
                  <c:v>63</c:v>
                </c:pt>
                <c:pt idx="45">
                  <c:v>68</c:v>
                </c:pt>
                <c:pt idx="46">
                  <c:v>61</c:v>
                </c:pt>
                <c:pt idx="47">
                  <c:v>44</c:v>
                </c:pt>
                <c:pt idx="48">
                  <c:v>61</c:v>
                </c:pt>
                <c:pt idx="49">
                  <c:v>60</c:v>
                </c:pt>
                <c:pt idx="50">
                  <c:v>65</c:v>
                </c:pt>
                <c:pt idx="51">
                  <c:v>51</c:v>
                </c:pt>
              </c:numCache>
            </c:numRef>
          </c:xVal>
          <c:yVal>
            <c:numRef>
              <c:f>Resultados!$C$26:$C$77</c:f>
              <c:numCache>
                <c:formatCode>General</c:formatCode>
                <c:ptCount val="52"/>
                <c:pt idx="0">
                  <c:v>-2.443954661177075</c:v>
                </c:pt>
                <c:pt idx="1">
                  <c:v>2.6428522360119704</c:v>
                </c:pt>
                <c:pt idx="2">
                  <c:v>1.2824524323683359</c:v>
                </c:pt>
                <c:pt idx="3">
                  <c:v>2.6093618915819405E-2</c:v>
                </c:pt>
                <c:pt idx="4">
                  <c:v>-0.73330456302366009</c:v>
                </c:pt>
                <c:pt idx="5">
                  <c:v>3.647346083060155</c:v>
                </c:pt>
                <c:pt idx="6">
                  <c:v>1.5716141063389184</c:v>
                </c:pt>
                <c:pt idx="7">
                  <c:v>-0.65733546734316128</c:v>
                </c:pt>
                <c:pt idx="8">
                  <c:v>-3.1833667727085828</c:v>
                </c:pt>
                <c:pt idx="9">
                  <c:v>0.66315268479114131</c:v>
                </c:pt>
                <c:pt idx="10">
                  <c:v>2.6735908401888437</c:v>
                </c:pt>
                <c:pt idx="11">
                  <c:v>1.5531905452264123</c:v>
                </c:pt>
                <c:pt idx="12">
                  <c:v>-2.6068976125293966</c:v>
                </c:pt>
                <c:pt idx="13">
                  <c:v>-0.52650938746413978</c:v>
                </c:pt>
                <c:pt idx="14">
                  <c:v>-0.20763686000409898</c:v>
                </c:pt>
                <c:pt idx="15">
                  <c:v>-3.1260094660165958</c:v>
                </c:pt>
                <c:pt idx="16">
                  <c:v>2.7888715813292873</c:v>
                </c:pt>
                <c:pt idx="17">
                  <c:v>-3.1307159864824126</c:v>
                </c:pt>
                <c:pt idx="18">
                  <c:v>-2.5503011564913489</c:v>
                </c:pt>
                <c:pt idx="19">
                  <c:v>1.7157304359009107</c:v>
                </c:pt>
                <c:pt idx="20">
                  <c:v>0.91951183113506829</c:v>
                </c:pt>
                <c:pt idx="21">
                  <c:v>-0.9812021447686603</c:v>
                </c:pt>
                <c:pt idx="22">
                  <c:v>2.6492235106538811</c:v>
                </c:pt>
                <c:pt idx="23">
                  <c:v>-0.94953776498348885</c:v>
                </c:pt>
                <c:pt idx="24">
                  <c:v>-1.2472345155065536</c:v>
                </c:pt>
                <c:pt idx="25">
                  <c:v>-1.9332562595511824</c:v>
                </c:pt>
                <c:pt idx="26">
                  <c:v>-1.9479731276867707</c:v>
                </c:pt>
                <c:pt idx="27">
                  <c:v>-1.2314262312285398</c:v>
                </c:pt>
                <c:pt idx="28">
                  <c:v>0.74544128939037257</c:v>
                </c:pt>
                <c:pt idx="29">
                  <c:v>2.7482716374452583</c:v>
                </c:pt>
                <c:pt idx="30">
                  <c:v>0.46265122295311301</c:v>
                </c:pt>
                <c:pt idx="31">
                  <c:v>0.17259017126440135</c:v>
                </c:pt>
                <c:pt idx="32">
                  <c:v>-3.2814636615858279</c:v>
                </c:pt>
                <c:pt idx="33">
                  <c:v>2.770738587446246</c:v>
                </c:pt>
                <c:pt idx="34">
                  <c:v>0.1020398571288883</c:v>
                </c:pt>
                <c:pt idx="35">
                  <c:v>-1.505970137178684</c:v>
                </c:pt>
                <c:pt idx="36">
                  <c:v>-1.4651070093366418</c:v>
                </c:pt>
                <c:pt idx="37">
                  <c:v>-0.17269227669725673</c:v>
                </c:pt>
                <c:pt idx="38">
                  <c:v>-1.2856701175529555</c:v>
                </c:pt>
                <c:pt idx="39">
                  <c:v>2.5381216037905343</c:v>
                </c:pt>
                <c:pt idx="40">
                  <c:v>0.90513172200094871</c:v>
                </c:pt>
                <c:pt idx="41">
                  <c:v>9.8045836160821409E-2</c:v>
                </c:pt>
                <c:pt idx="42">
                  <c:v>1.8734902310661337</c:v>
                </c:pt>
                <c:pt idx="43">
                  <c:v>2.5728022247937279</c:v>
                </c:pt>
                <c:pt idx="44">
                  <c:v>0.70441701543529511</c:v>
                </c:pt>
                <c:pt idx="45">
                  <c:v>-3.1769720692892669</c:v>
                </c:pt>
                <c:pt idx="46">
                  <c:v>-0.38567002218552382</c:v>
                </c:pt>
                <c:pt idx="47">
                  <c:v>-1.9165228023577838</c:v>
                </c:pt>
                <c:pt idx="48">
                  <c:v>0.8350811708556467</c:v>
                </c:pt>
                <c:pt idx="49">
                  <c:v>1.8655048253513318</c:v>
                </c:pt>
                <c:pt idx="50">
                  <c:v>2.03412974220665</c:v>
                </c:pt>
                <c:pt idx="51">
                  <c:v>-1.9153569700604116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27-4800-8BD8-1CE152F9A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317199"/>
        <c:axId val="2110647311"/>
      </c:scatterChart>
      <c:valAx>
        <c:axId val="1419317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0647311"/>
        <c:crosses val="autoZero"/>
        <c:crossBetween val="midCat"/>
      </c:valAx>
      <c:valAx>
        <c:axId val="21106473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93171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2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Dados!$E$2:$E$53</c:f>
              <c:numCache>
                <c:formatCode>General</c:formatCode>
                <c:ptCount val="52"/>
                <c:pt idx="0">
                  <c:v>35</c:v>
                </c:pt>
                <c:pt idx="1">
                  <c:v>32</c:v>
                </c:pt>
                <c:pt idx="2">
                  <c:v>32</c:v>
                </c:pt>
                <c:pt idx="3">
                  <c:v>30.10000038146973</c:v>
                </c:pt>
                <c:pt idx="4">
                  <c:v>35</c:v>
                </c:pt>
                <c:pt idx="5">
                  <c:v>33.400001525878913</c:v>
                </c:pt>
                <c:pt idx="6">
                  <c:v>34</c:v>
                </c:pt>
                <c:pt idx="7">
                  <c:v>34</c:v>
                </c:pt>
                <c:pt idx="8">
                  <c:v>33</c:v>
                </c:pt>
                <c:pt idx="9">
                  <c:v>32</c:v>
                </c:pt>
                <c:pt idx="10">
                  <c:v>38.099998474121087</c:v>
                </c:pt>
                <c:pt idx="11">
                  <c:v>30</c:v>
                </c:pt>
                <c:pt idx="12">
                  <c:v>32</c:v>
                </c:pt>
                <c:pt idx="13">
                  <c:v>30</c:v>
                </c:pt>
                <c:pt idx="14">
                  <c:v>27.5</c:v>
                </c:pt>
                <c:pt idx="15">
                  <c:v>30</c:v>
                </c:pt>
                <c:pt idx="16">
                  <c:v>31</c:v>
                </c:pt>
                <c:pt idx="17">
                  <c:v>29.79999923706055</c:v>
                </c:pt>
                <c:pt idx="18">
                  <c:v>33.5</c:v>
                </c:pt>
                <c:pt idx="19">
                  <c:v>31.29999923706055</c:v>
                </c:pt>
                <c:pt idx="20">
                  <c:v>33.900001525878913</c:v>
                </c:pt>
                <c:pt idx="21">
                  <c:v>35.099998474121087</c:v>
                </c:pt>
                <c:pt idx="22">
                  <c:v>34.299999237060547</c:v>
                </c:pt>
                <c:pt idx="23">
                  <c:v>33.900001525878913</c:v>
                </c:pt>
                <c:pt idx="24">
                  <c:v>32.400001525878913</c:v>
                </c:pt>
                <c:pt idx="25">
                  <c:v>31.70000076293945</c:v>
                </c:pt>
                <c:pt idx="26">
                  <c:v>32.799999237060547</c:v>
                </c:pt>
                <c:pt idx="27">
                  <c:v>35.900001525878913</c:v>
                </c:pt>
                <c:pt idx="28">
                  <c:v>26.79999923706055</c:v>
                </c:pt>
                <c:pt idx="29">
                  <c:v>31</c:v>
                </c:pt>
                <c:pt idx="30">
                  <c:v>27.10000038146973</c:v>
                </c:pt>
                <c:pt idx="31">
                  <c:v>33.200000762939453</c:v>
                </c:pt>
                <c:pt idx="32">
                  <c:v>34.700000762939453</c:v>
                </c:pt>
                <c:pt idx="33">
                  <c:v>38</c:v>
                </c:pt>
                <c:pt idx="34">
                  <c:v>33.200000762939453</c:v>
                </c:pt>
                <c:pt idx="35">
                  <c:v>34.5</c:v>
                </c:pt>
                <c:pt idx="36">
                  <c:v>34.900001525878913</c:v>
                </c:pt>
                <c:pt idx="37">
                  <c:v>33.799999237060547</c:v>
                </c:pt>
                <c:pt idx="38">
                  <c:v>34.5</c:v>
                </c:pt>
                <c:pt idx="39">
                  <c:v>31</c:v>
                </c:pt>
                <c:pt idx="40">
                  <c:v>37.799999237060547</c:v>
                </c:pt>
                <c:pt idx="41">
                  <c:v>31.79999923706055</c:v>
                </c:pt>
                <c:pt idx="42">
                  <c:v>30</c:v>
                </c:pt>
                <c:pt idx="43">
                  <c:v>32</c:v>
                </c:pt>
                <c:pt idx="44">
                  <c:v>34.099998474121087</c:v>
                </c:pt>
                <c:pt idx="45">
                  <c:v>31.20000076293945</c:v>
                </c:pt>
                <c:pt idx="46">
                  <c:v>34.5</c:v>
                </c:pt>
                <c:pt idx="47">
                  <c:v>32.799999237060547</c:v>
                </c:pt>
                <c:pt idx="48">
                  <c:v>32.900001525878913</c:v>
                </c:pt>
                <c:pt idx="49">
                  <c:v>32.099998474121087</c:v>
                </c:pt>
                <c:pt idx="50">
                  <c:v>34.5</c:v>
                </c:pt>
                <c:pt idx="51">
                  <c:v>34.900001525878913</c:v>
                </c:pt>
              </c:numCache>
            </c:numRef>
          </c:xVal>
          <c:yVal>
            <c:numRef>
              <c:f>Resultados!$C$26:$C$77</c:f>
              <c:numCache>
                <c:formatCode>General</c:formatCode>
                <c:ptCount val="52"/>
                <c:pt idx="0">
                  <c:v>-2.443954661177075</c:v>
                </c:pt>
                <c:pt idx="1">
                  <c:v>2.6428522360119704</c:v>
                </c:pt>
                <c:pt idx="2">
                  <c:v>1.2824524323683359</c:v>
                </c:pt>
                <c:pt idx="3">
                  <c:v>2.6093618915819405E-2</c:v>
                </c:pt>
                <c:pt idx="4">
                  <c:v>-0.73330456302366009</c:v>
                </c:pt>
                <c:pt idx="5">
                  <c:v>3.647346083060155</c:v>
                </c:pt>
                <c:pt idx="6">
                  <c:v>1.5716141063389184</c:v>
                </c:pt>
                <c:pt idx="7">
                  <c:v>-0.65733546734316128</c:v>
                </c:pt>
                <c:pt idx="8">
                  <c:v>-3.1833667727085828</c:v>
                </c:pt>
                <c:pt idx="9">
                  <c:v>0.66315268479114131</c:v>
                </c:pt>
                <c:pt idx="10">
                  <c:v>2.6735908401888437</c:v>
                </c:pt>
                <c:pt idx="11">
                  <c:v>1.5531905452264123</c:v>
                </c:pt>
                <c:pt idx="12">
                  <c:v>-2.6068976125293966</c:v>
                </c:pt>
                <c:pt idx="13">
                  <c:v>-0.52650938746413978</c:v>
                </c:pt>
                <c:pt idx="14">
                  <c:v>-0.20763686000409898</c:v>
                </c:pt>
                <c:pt idx="15">
                  <c:v>-3.1260094660165958</c:v>
                </c:pt>
                <c:pt idx="16">
                  <c:v>2.7888715813292873</c:v>
                </c:pt>
                <c:pt idx="17">
                  <c:v>-3.1307159864824126</c:v>
                </c:pt>
                <c:pt idx="18">
                  <c:v>-2.5503011564913489</c:v>
                </c:pt>
                <c:pt idx="19">
                  <c:v>1.7157304359009107</c:v>
                </c:pt>
                <c:pt idx="20">
                  <c:v>0.91951183113506829</c:v>
                </c:pt>
                <c:pt idx="21">
                  <c:v>-0.9812021447686603</c:v>
                </c:pt>
                <c:pt idx="22">
                  <c:v>2.6492235106538811</c:v>
                </c:pt>
                <c:pt idx="23">
                  <c:v>-0.94953776498348885</c:v>
                </c:pt>
                <c:pt idx="24">
                  <c:v>-1.2472345155065536</c:v>
                </c:pt>
                <c:pt idx="25">
                  <c:v>-1.9332562595511824</c:v>
                </c:pt>
                <c:pt idx="26">
                  <c:v>-1.9479731276867707</c:v>
                </c:pt>
                <c:pt idx="27">
                  <c:v>-1.2314262312285398</c:v>
                </c:pt>
                <c:pt idx="28">
                  <c:v>0.74544128939037257</c:v>
                </c:pt>
                <c:pt idx="29">
                  <c:v>2.7482716374452583</c:v>
                </c:pt>
                <c:pt idx="30">
                  <c:v>0.46265122295311301</c:v>
                </c:pt>
                <c:pt idx="31">
                  <c:v>0.17259017126440135</c:v>
                </c:pt>
                <c:pt idx="32">
                  <c:v>-3.2814636615858279</c:v>
                </c:pt>
                <c:pt idx="33">
                  <c:v>2.770738587446246</c:v>
                </c:pt>
                <c:pt idx="34">
                  <c:v>0.1020398571288883</c:v>
                </c:pt>
                <c:pt idx="35">
                  <c:v>-1.505970137178684</c:v>
                </c:pt>
                <c:pt idx="36">
                  <c:v>-1.4651070093366418</c:v>
                </c:pt>
                <c:pt idx="37">
                  <c:v>-0.17269227669725673</c:v>
                </c:pt>
                <c:pt idx="38">
                  <c:v>-1.2856701175529555</c:v>
                </c:pt>
                <c:pt idx="39">
                  <c:v>2.5381216037905343</c:v>
                </c:pt>
                <c:pt idx="40">
                  <c:v>0.90513172200094871</c:v>
                </c:pt>
                <c:pt idx="41">
                  <c:v>9.8045836160821409E-2</c:v>
                </c:pt>
                <c:pt idx="42">
                  <c:v>1.8734902310661337</c:v>
                </c:pt>
                <c:pt idx="43">
                  <c:v>2.5728022247937279</c:v>
                </c:pt>
                <c:pt idx="44">
                  <c:v>0.70441701543529511</c:v>
                </c:pt>
                <c:pt idx="45">
                  <c:v>-3.1769720692892669</c:v>
                </c:pt>
                <c:pt idx="46">
                  <c:v>-0.38567002218552382</c:v>
                </c:pt>
                <c:pt idx="47">
                  <c:v>-1.9165228023577838</c:v>
                </c:pt>
                <c:pt idx="48">
                  <c:v>0.8350811708556467</c:v>
                </c:pt>
                <c:pt idx="49">
                  <c:v>1.8655048253513318</c:v>
                </c:pt>
                <c:pt idx="50">
                  <c:v>2.03412974220665</c:v>
                </c:pt>
                <c:pt idx="51">
                  <c:v>-1.9153569700604116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06-4395-AE99-478F8EFEE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749055"/>
        <c:axId val="2114035215"/>
      </c:scatterChart>
      <c:valAx>
        <c:axId val="2112749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4035215"/>
        <c:crosses val="autoZero"/>
        <c:crossBetween val="midCat"/>
      </c:valAx>
      <c:valAx>
        <c:axId val="21140352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7490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1 Plotagem de ajuste de linha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Dados!$D$2:$D$53</c:f>
              <c:numCache>
                <c:formatCode>General</c:formatCode>
                <c:ptCount val="52"/>
                <c:pt idx="0">
                  <c:v>72</c:v>
                </c:pt>
                <c:pt idx="1">
                  <c:v>64</c:v>
                </c:pt>
                <c:pt idx="2">
                  <c:v>72</c:v>
                </c:pt>
                <c:pt idx="3">
                  <c:v>67</c:v>
                </c:pt>
                <c:pt idx="4">
                  <c:v>59</c:v>
                </c:pt>
                <c:pt idx="5">
                  <c:v>61</c:v>
                </c:pt>
                <c:pt idx="6">
                  <c:v>70</c:v>
                </c:pt>
                <c:pt idx="7">
                  <c:v>49</c:v>
                </c:pt>
                <c:pt idx="8">
                  <c:v>79</c:v>
                </c:pt>
                <c:pt idx="9">
                  <c:v>58</c:v>
                </c:pt>
                <c:pt idx="10">
                  <c:v>42</c:v>
                </c:pt>
                <c:pt idx="11">
                  <c:v>76</c:v>
                </c:pt>
                <c:pt idx="12">
                  <c:v>59</c:v>
                </c:pt>
                <c:pt idx="13">
                  <c:v>70</c:v>
                </c:pt>
                <c:pt idx="14">
                  <c:v>66</c:v>
                </c:pt>
                <c:pt idx="15">
                  <c:v>60</c:v>
                </c:pt>
                <c:pt idx="16">
                  <c:v>53</c:v>
                </c:pt>
                <c:pt idx="17">
                  <c:v>56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  <c:pt idx="21">
                  <c:v>66</c:v>
                </c:pt>
                <c:pt idx="22">
                  <c:v>65</c:v>
                </c:pt>
                <c:pt idx="23">
                  <c:v>44</c:v>
                </c:pt>
                <c:pt idx="24">
                  <c:v>62</c:v>
                </c:pt>
                <c:pt idx="25">
                  <c:v>39</c:v>
                </c:pt>
                <c:pt idx="26">
                  <c:v>73</c:v>
                </c:pt>
                <c:pt idx="27">
                  <c:v>63</c:v>
                </c:pt>
                <c:pt idx="28">
                  <c:v>61</c:v>
                </c:pt>
                <c:pt idx="29">
                  <c:v>65</c:v>
                </c:pt>
                <c:pt idx="30">
                  <c:v>64</c:v>
                </c:pt>
                <c:pt idx="31">
                  <c:v>58</c:v>
                </c:pt>
                <c:pt idx="32">
                  <c:v>75</c:v>
                </c:pt>
                <c:pt idx="33">
                  <c:v>50</c:v>
                </c:pt>
                <c:pt idx="34">
                  <c:v>69</c:v>
                </c:pt>
                <c:pt idx="35">
                  <c:v>67</c:v>
                </c:pt>
                <c:pt idx="36">
                  <c:v>46</c:v>
                </c:pt>
                <c:pt idx="37">
                  <c:v>58</c:v>
                </c:pt>
                <c:pt idx="38">
                  <c:v>61</c:v>
                </c:pt>
                <c:pt idx="39">
                  <c:v>68</c:v>
                </c:pt>
                <c:pt idx="40">
                  <c:v>64</c:v>
                </c:pt>
                <c:pt idx="41">
                  <c:v>62</c:v>
                </c:pt>
                <c:pt idx="42">
                  <c:v>70</c:v>
                </c:pt>
                <c:pt idx="43">
                  <c:v>65</c:v>
                </c:pt>
                <c:pt idx="44">
                  <c:v>63</c:v>
                </c:pt>
                <c:pt idx="45">
                  <c:v>68</c:v>
                </c:pt>
                <c:pt idx="46">
                  <c:v>61</c:v>
                </c:pt>
                <c:pt idx="47">
                  <c:v>44</c:v>
                </c:pt>
                <c:pt idx="48">
                  <c:v>61</c:v>
                </c:pt>
                <c:pt idx="49">
                  <c:v>60</c:v>
                </c:pt>
                <c:pt idx="50">
                  <c:v>65</c:v>
                </c:pt>
                <c:pt idx="51">
                  <c:v>51</c:v>
                </c:pt>
              </c:numCache>
            </c:numRef>
          </c:xVal>
          <c:yVal>
            <c:numRef>
              <c:f>Dados!$C$2:$C$53</c:f>
              <c:numCache>
                <c:formatCode>General</c:formatCode>
                <c:ptCount val="52"/>
                <c:pt idx="0">
                  <c:v>2.9000000953674321</c:v>
                </c:pt>
                <c:pt idx="1">
                  <c:v>8.6999998092651367</c:v>
                </c:pt>
                <c:pt idx="2">
                  <c:v>7.9000000953674316</c:v>
                </c:pt>
                <c:pt idx="3">
                  <c:v>7.0999999046325684</c:v>
                </c:pt>
                <c:pt idx="4">
                  <c:v>3.7000000476837158</c:v>
                </c:pt>
                <c:pt idx="5">
                  <c:v>8.8999996185302734</c:v>
                </c:pt>
                <c:pt idx="6">
                  <c:v>7.1999998092651367</c:v>
                </c:pt>
                <c:pt idx="7">
                  <c:v>3.5</c:v>
                </c:pt>
                <c:pt idx="8">
                  <c:v>3.5</c:v>
                </c:pt>
                <c:pt idx="9">
                  <c:v>6.3000001907348633</c:v>
                </c:pt>
                <c:pt idx="10">
                  <c:v>4.5999999046325684</c:v>
                </c:pt>
                <c:pt idx="11">
                  <c:v>9.3000001907348633</c:v>
                </c:pt>
                <c:pt idx="12">
                  <c:v>3.0999999046325679</c:v>
                </c:pt>
                <c:pt idx="13">
                  <c:v>6.8000001907348633</c:v>
                </c:pt>
                <c:pt idx="14">
                  <c:v>7.9000000953674316</c:v>
                </c:pt>
                <c:pt idx="15">
                  <c:v>3.5</c:v>
                </c:pt>
                <c:pt idx="16">
                  <c:v>8.5</c:v>
                </c:pt>
                <c:pt idx="17">
                  <c:v>3.2999999523162842</c:v>
                </c:pt>
                <c:pt idx="18">
                  <c:v>2.7999999523162842</c:v>
                </c:pt>
                <c:pt idx="19">
                  <c:v>8</c:v>
                </c:pt>
                <c:pt idx="20">
                  <c:v>6.0999999046325684</c:v>
                </c:pt>
                <c:pt idx="21">
                  <c:v>3.9000000953674321</c:v>
                </c:pt>
                <c:pt idx="22">
                  <c:v>7.8000001907348633</c:v>
                </c:pt>
                <c:pt idx="23">
                  <c:v>2.9000000953674321</c:v>
                </c:pt>
                <c:pt idx="24">
                  <c:v>4.5</c:v>
                </c:pt>
                <c:pt idx="25">
                  <c:v>2.5</c:v>
                </c:pt>
                <c:pt idx="26">
                  <c:v>4.4000000953674316</c:v>
                </c:pt>
                <c:pt idx="27">
                  <c:v>3.0999999046325679</c:v>
                </c:pt>
                <c:pt idx="28">
                  <c:v>8.8000001907348633</c:v>
                </c:pt>
                <c:pt idx="29">
                  <c:v>9.3000001907348633</c:v>
                </c:pt>
                <c:pt idx="30">
                  <c:v>8.6000003814697266</c:v>
                </c:pt>
                <c:pt idx="31">
                  <c:v>5.3000001907348633</c:v>
                </c:pt>
                <c:pt idx="32">
                  <c:v>2.4000000953674321</c:v>
                </c:pt>
                <c:pt idx="33">
                  <c:v>5.3000001907348633</c:v>
                </c:pt>
                <c:pt idx="34">
                  <c:v>6</c:v>
                </c:pt>
                <c:pt idx="35">
                  <c:v>3.7000000476837158</c:v>
                </c:pt>
                <c:pt idx="36">
                  <c:v>2.0999999046325679</c:v>
                </c:pt>
                <c:pt idx="37">
                  <c:v>4.6999998092651367</c:v>
                </c:pt>
                <c:pt idx="38">
                  <c:v>3.5</c:v>
                </c:pt>
                <c:pt idx="39">
                  <c:v>9.3000001907348633</c:v>
                </c:pt>
                <c:pt idx="40">
                  <c:v>4.5</c:v>
                </c:pt>
                <c:pt idx="41">
                  <c:v>6.0999999046325684</c:v>
                </c:pt>
                <c:pt idx="42">
                  <c:v>9.1999998092651367</c:v>
                </c:pt>
                <c:pt idx="43">
                  <c:v>8.6999998092651367</c:v>
                </c:pt>
                <c:pt idx="44">
                  <c:v>5.8000001907348633</c:v>
                </c:pt>
                <c:pt idx="45">
                  <c:v>3.5</c:v>
                </c:pt>
                <c:pt idx="46">
                  <c:v>4.4000000953674316</c:v>
                </c:pt>
                <c:pt idx="47">
                  <c:v>2.4000000953674321</c:v>
                </c:pt>
                <c:pt idx="48">
                  <c:v>6.3000001907348633</c:v>
                </c:pt>
                <c:pt idx="49">
                  <c:v>7.5999999046325684</c:v>
                </c:pt>
                <c:pt idx="50">
                  <c:v>7.0999999046325684</c:v>
                </c:pt>
                <c:pt idx="5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27-4250-824D-A9BEE08A563E}"/>
            </c:ext>
          </c:extLst>
        </c:ser>
        <c:ser>
          <c:idx val="1"/>
          <c:order val="1"/>
          <c:tx>
            <c:v>Y previsto</c:v>
          </c:tx>
          <c:spPr>
            <a:ln w="28575">
              <a:noFill/>
            </a:ln>
          </c:spPr>
          <c:xVal>
            <c:numRef>
              <c:f>Dados!$D$2:$D$53</c:f>
              <c:numCache>
                <c:formatCode>General</c:formatCode>
                <c:ptCount val="52"/>
                <c:pt idx="0">
                  <c:v>72</c:v>
                </c:pt>
                <c:pt idx="1">
                  <c:v>64</c:v>
                </c:pt>
                <c:pt idx="2">
                  <c:v>72</c:v>
                </c:pt>
                <c:pt idx="3">
                  <c:v>67</c:v>
                </c:pt>
                <c:pt idx="4">
                  <c:v>59</c:v>
                </c:pt>
                <c:pt idx="5">
                  <c:v>61</c:v>
                </c:pt>
                <c:pt idx="6">
                  <c:v>70</c:v>
                </c:pt>
                <c:pt idx="7">
                  <c:v>49</c:v>
                </c:pt>
                <c:pt idx="8">
                  <c:v>79</c:v>
                </c:pt>
                <c:pt idx="9">
                  <c:v>58</c:v>
                </c:pt>
                <c:pt idx="10">
                  <c:v>42</c:v>
                </c:pt>
                <c:pt idx="11">
                  <c:v>76</c:v>
                </c:pt>
                <c:pt idx="12">
                  <c:v>59</c:v>
                </c:pt>
                <c:pt idx="13">
                  <c:v>70</c:v>
                </c:pt>
                <c:pt idx="14">
                  <c:v>66</c:v>
                </c:pt>
                <c:pt idx="15">
                  <c:v>60</c:v>
                </c:pt>
                <c:pt idx="16">
                  <c:v>53</c:v>
                </c:pt>
                <c:pt idx="17">
                  <c:v>56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  <c:pt idx="21">
                  <c:v>66</c:v>
                </c:pt>
                <c:pt idx="22">
                  <c:v>65</c:v>
                </c:pt>
                <c:pt idx="23">
                  <c:v>44</c:v>
                </c:pt>
                <c:pt idx="24">
                  <c:v>62</c:v>
                </c:pt>
                <c:pt idx="25">
                  <c:v>39</c:v>
                </c:pt>
                <c:pt idx="26">
                  <c:v>73</c:v>
                </c:pt>
                <c:pt idx="27">
                  <c:v>63</c:v>
                </c:pt>
                <c:pt idx="28">
                  <c:v>61</c:v>
                </c:pt>
                <c:pt idx="29">
                  <c:v>65</c:v>
                </c:pt>
                <c:pt idx="30">
                  <c:v>64</c:v>
                </c:pt>
                <c:pt idx="31">
                  <c:v>58</c:v>
                </c:pt>
                <c:pt idx="32">
                  <c:v>75</c:v>
                </c:pt>
                <c:pt idx="33">
                  <c:v>50</c:v>
                </c:pt>
                <c:pt idx="34">
                  <c:v>69</c:v>
                </c:pt>
                <c:pt idx="35">
                  <c:v>67</c:v>
                </c:pt>
                <c:pt idx="36">
                  <c:v>46</c:v>
                </c:pt>
                <c:pt idx="37">
                  <c:v>58</c:v>
                </c:pt>
                <c:pt idx="38">
                  <c:v>61</c:v>
                </c:pt>
                <c:pt idx="39">
                  <c:v>68</c:v>
                </c:pt>
                <c:pt idx="40">
                  <c:v>64</c:v>
                </c:pt>
                <c:pt idx="41">
                  <c:v>62</c:v>
                </c:pt>
                <c:pt idx="42">
                  <c:v>70</c:v>
                </c:pt>
                <c:pt idx="43">
                  <c:v>65</c:v>
                </c:pt>
                <c:pt idx="44">
                  <c:v>63</c:v>
                </c:pt>
                <c:pt idx="45">
                  <c:v>68</c:v>
                </c:pt>
                <c:pt idx="46">
                  <c:v>61</c:v>
                </c:pt>
                <c:pt idx="47">
                  <c:v>44</c:v>
                </c:pt>
                <c:pt idx="48">
                  <c:v>61</c:v>
                </c:pt>
                <c:pt idx="49">
                  <c:v>60</c:v>
                </c:pt>
                <c:pt idx="50">
                  <c:v>65</c:v>
                </c:pt>
                <c:pt idx="51">
                  <c:v>51</c:v>
                </c:pt>
              </c:numCache>
            </c:numRef>
          </c:xVal>
          <c:yVal>
            <c:numRef>
              <c:f>Resultados!$B$26:$B$77</c:f>
              <c:numCache>
                <c:formatCode>General</c:formatCode>
                <c:ptCount val="52"/>
                <c:pt idx="0">
                  <c:v>5.3439547565445071</c:v>
                </c:pt>
                <c:pt idx="1">
                  <c:v>6.0571475732531663</c:v>
                </c:pt>
                <c:pt idx="2">
                  <c:v>6.6175476629990957</c:v>
                </c:pt>
                <c:pt idx="3">
                  <c:v>7.073906285716749</c:v>
                </c:pt>
                <c:pt idx="4">
                  <c:v>4.4333046107073759</c:v>
                </c:pt>
                <c:pt idx="5">
                  <c:v>5.2526535354701185</c:v>
                </c:pt>
                <c:pt idx="6">
                  <c:v>5.6283857029262183</c:v>
                </c:pt>
                <c:pt idx="7">
                  <c:v>4.1573354673431613</c:v>
                </c:pt>
                <c:pt idx="8">
                  <c:v>6.6833667727085828</c:v>
                </c:pt>
                <c:pt idx="9">
                  <c:v>5.636847505943722</c:v>
                </c:pt>
                <c:pt idx="10">
                  <c:v>1.9264090644437246</c:v>
                </c:pt>
                <c:pt idx="11">
                  <c:v>7.746809645508451</c:v>
                </c:pt>
                <c:pt idx="12">
                  <c:v>5.7068975171619645</c:v>
                </c:pt>
                <c:pt idx="13">
                  <c:v>7.3265095781990031</c:v>
                </c:pt>
                <c:pt idx="14">
                  <c:v>8.1076369553715306</c:v>
                </c:pt>
                <c:pt idx="15">
                  <c:v>6.6260094660165958</c:v>
                </c:pt>
                <c:pt idx="16">
                  <c:v>5.7111284186707127</c:v>
                </c:pt>
                <c:pt idx="17">
                  <c:v>6.4307159387986967</c:v>
                </c:pt>
                <c:pt idx="18">
                  <c:v>5.3503011088076331</c:v>
                </c:pt>
                <c:pt idx="19">
                  <c:v>6.2842695640990893</c:v>
                </c:pt>
                <c:pt idx="20">
                  <c:v>5.1804880734975001</c:v>
                </c:pt>
                <c:pt idx="21">
                  <c:v>4.8812022401360924</c:v>
                </c:pt>
                <c:pt idx="22">
                  <c:v>5.1507766800809822</c:v>
                </c:pt>
                <c:pt idx="23">
                  <c:v>3.8495378603509209</c:v>
                </c:pt>
                <c:pt idx="24">
                  <c:v>5.7472345155065536</c:v>
                </c:pt>
                <c:pt idx="25">
                  <c:v>4.4332562595511824</c:v>
                </c:pt>
                <c:pt idx="26">
                  <c:v>6.3479732230542023</c:v>
                </c:pt>
                <c:pt idx="27">
                  <c:v>4.3314261358611077</c:v>
                </c:pt>
                <c:pt idx="28">
                  <c:v>8.0545589013444907</c:v>
                </c:pt>
                <c:pt idx="29">
                  <c:v>6.551728553289605</c:v>
                </c:pt>
                <c:pt idx="30">
                  <c:v>8.1373491585166136</c:v>
                </c:pt>
                <c:pt idx="31">
                  <c:v>5.1274100194704619</c:v>
                </c:pt>
                <c:pt idx="32">
                  <c:v>5.68146375695326</c:v>
                </c:pt>
                <c:pt idx="33">
                  <c:v>2.5292616032886173</c:v>
                </c:pt>
                <c:pt idx="34">
                  <c:v>5.8979601428711117</c:v>
                </c:pt>
                <c:pt idx="35">
                  <c:v>5.2059701848623998</c:v>
                </c:pt>
                <c:pt idx="36">
                  <c:v>3.5651069139692098</c:v>
                </c:pt>
                <c:pt idx="37">
                  <c:v>4.8726920859623934</c:v>
                </c:pt>
                <c:pt idx="38">
                  <c:v>4.7856701175529555</c:v>
                </c:pt>
                <c:pt idx="39">
                  <c:v>6.761878586944329</c:v>
                </c:pt>
                <c:pt idx="40">
                  <c:v>3.5948682779990513</c:v>
                </c:pt>
                <c:pt idx="41">
                  <c:v>6.001954068471747</c:v>
                </c:pt>
                <c:pt idx="42">
                  <c:v>7.3265095781990031</c:v>
                </c:pt>
                <c:pt idx="43">
                  <c:v>6.1271975844714088</c:v>
                </c:pt>
                <c:pt idx="44">
                  <c:v>5.0955831752995682</c:v>
                </c:pt>
                <c:pt idx="45">
                  <c:v>6.6769720692892669</c:v>
                </c:pt>
                <c:pt idx="46">
                  <c:v>4.7856701175529555</c:v>
                </c:pt>
                <c:pt idx="47">
                  <c:v>4.3165228977252159</c:v>
                </c:pt>
                <c:pt idx="48">
                  <c:v>5.4649190198792166</c:v>
                </c:pt>
                <c:pt idx="49">
                  <c:v>5.7344950792812366</c:v>
                </c:pt>
                <c:pt idx="50">
                  <c:v>5.0658701624259184</c:v>
                </c:pt>
                <c:pt idx="51">
                  <c:v>3.9153569700604116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27-4250-824D-A9BEE08A5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448399"/>
        <c:axId val="1864644815"/>
      </c:scatterChart>
      <c:valAx>
        <c:axId val="1931448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4644815"/>
        <c:crosses val="autoZero"/>
        <c:crossBetween val="midCat"/>
      </c:valAx>
      <c:valAx>
        <c:axId val="18646448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14483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2 Plotagem de ajuste de linha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Dados!$E$2:$E$53</c:f>
              <c:numCache>
                <c:formatCode>General</c:formatCode>
                <c:ptCount val="52"/>
                <c:pt idx="0">
                  <c:v>35</c:v>
                </c:pt>
                <c:pt idx="1">
                  <c:v>32</c:v>
                </c:pt>
                <c:pt idx="2">
                  <c:v>32</c:v>
                </c:pt>
                <c:pt idx="3">
                  <c:v>30.10000038146973</c:v>
                </c:pt>
                <c:pt idx="4">
                  <c:v>35</c:v>
                </c:pt>
                <c:pt idx="5">
                  <c:v>33.400001525878913</c:v>
                </c:pt>
                <c:pt idx="6">
                  <c:v>34</c:v>
                </c:pt>
                <c:pt idx="7">
                  <c:v>34</c:v>
                </c:pt>
                <c:pt idx="8">
                  <c:v>33</c:v>
                </c:pt>
                <c:pt idx="9">
                  <c:v>32</c:v>
                </c:pt>
                <c:pt idx="10">
                  <c:v>38.099998474121087</c:v>
                </c:pt>
                <c:pt idx="11">
                  <c:v>30</c:v>
                </c:pt>
                <c:pt idx="12">
                  <c:v>32</c:v>
                </c:pt>
                <c:pt idx="13">
                  <c:v>30</c:v>
                </c:pt>
                <c:pt idx="14">
                  <c:v>27.5</c:v>
                </c:pt>
                <c:pt idx="15">
                  <c:v>30</c:v>
                </c:pt>
                <c:pt idx="16">
                  <c:v>31</c:v>
                </c:pt>
                <c:pt idx="17">
                  <c:v>29.79999923706055</c:v>
                </c:pt>
                <c:pt idx="18">
                  <c:v>33.5</c:v>
                </c:pt>
                <c:pt idx="19">
                  <c:v>31.29999923706055</c:v>
                </c:pt>
                <c:pt idx="20">
                  <c:v>33.900001525878913</c:v>
                </c:pt>
                <c:pt idx="21">
                  <c:v>35.099998474121087</c:v>
                </c:pt>
                <c:pt idx="22">
                  <c:v>34.299999237060547</c:v>
                </c:pt>
                <c:pt idx="23">
                  <c:v>33.900001525878913</c:v>
                </c:pt>
                <c:pt idx="24">
                  <c:v>32.400001525878913</c:v>
                </c:pt>
                <c:pt idx="25">
                  <c:v>31.70000076293945</c:v>
                </c:pt>
                <c:pt idx="26">
                  <c:v>32.799999237060547</c:v>
                </c:pt>
                <c:pt idx="27">
                  <c:v>35.900001525878913</c:v>
                </c:pt>
                <c:pt idx="28">
                  <c:v>26.79999923706055</c:v>
                </c:pt>
                <c:pt idx="29">
                  <c:v>31</c:v>
                </c:pt>
                <c:pt idx="30">
                  <c:v>27.10000038146973</c:v>
                </c:pt>
                <c:pt idx="31">
                  <c:v>33.200000762939453</c:v>
                </c:pt>
                <c:pt idx="32">
                  <c:v>34.700000762939453</c:v>
                </c:pt>
                <c:pt idx="33">
                  <c:v>38</c:v>
                </c:pt>
                <c:pt idx="34">
                  <c:v>33.200000762939453</c:v>
                </c:pt>
                <c:pt idx="35">
                  <c:v>34.5</c:v>
                </c:pt>
                <c:pt idx="36">
                  <c:v>34.900001525878913</c:v>
                </c:pt>
                <c:pt idx="37">
                  <c:v>33.799999237060547</c:v>
                </c:pt>
                <c:pt idx="38">
                  <c:v>34.5</c:v>
                </c:pt>
                <c:pt idx="39">
                  <c:v>31</c:v>
                </c:pt>
                <c:pt idx="40">
                  <c:v>37.799999237060547</c:v>
                </c:pt>
                <c:pt idx="41">
                  <c:v>31.79999923706055</c:v>
                </c:pt>
                <c:pt idx="42">
                  <c:v>30</c:v>
                </c:pt>
                <c:pt idx="43">
                  <c:v>32</c:v>
                </c:pt>
                <c:pt idx="44">
                  <c:v>34.099998474121087</c:v>
                </c:pt>
                <c:pt idx="45">
                  <c:v>31.20000076293945</c:v>
                </c:pt>
                <c:pt idx="46">
                  <c:v>34.5</c:v>
                </c:pt>
                <c:pt idx="47">
                  <c:v>32.799999237060547</c:v>
                </c:pt>
                <c:pt idx="48">
                  <c:v>32.900001525878913</c:v>
                </c:pt>
                <c:pt idx="49">
                  <c:v>32.099998474121087</c:v>
                </c:pt>
                <c:pt idx="50">
                  <c:v>34.5</c:v>
                </c:pt>
                <c:pt idx="51">
                  <c:v>34.900001525878913</c:v>
                </c:pt>
              </c:numCache>
            </c:numRef>
          </c:xVal>
          <c:yVal>
            <c:numRef>
              <c:f>Dados!$C$2:$C$53</c:f>
              <c:numCache>
                <c:formatCode>General</c:formatCode>
                <c:ptCount val="52"/>
                <c:pt idx="0">
                  <c:v>2.9000000953674321</c:v>
                </c:pt>
                <c:pt idx="1">
                  <c:v>8.6999998092651367</c:v>
                </c:pt>
                <c:pt idx="2">
                  <c:v>7.9000000953674316</c:v>
                </c:pt>
                <c:pt idx="3">
                  <c:v>7.0999999046325684</c:v>
                </c:pt>
                <c:pt idx="4">
                  <c:v>3.7000000476837158</c:v>
                </c:pt>
                <c:pt idx="5">
                  <c:v>8.8999996185302734</c:v>
                </c:pt>
                <c:pt idx="6">
                  <c:v>7.1999998092651367</c:v>
                </c:pt>
                <c:pt idx="7">
                  <c:v>3.5</c:v>
                </c:pt>
                <c:pt idx="8">
                  <c:v>3.5</c:v>
                </c:pt>
                <c:pt idx="9">
                  <c:v>6.3000001907348633</c:v>
                </c:pt>
                <c:pt idx="10">
                  <c:v>4.5999999046325684</c:v>
                </c:pt>
                <c:pt idx="11">
                  <c:v>9.3000001907348633</c:v>
                </c:pt>
                <c:pt idx="12">
                  <c:v>3.0999999046325679</c:v>
                </c:pt>
                <c:pt idx="13">
                  <c:v>6.8000001907348633</c:v>
                </c:pt>
                <c:pt idx="14">
                  <c:v>7.9000000953674316</c:v>
                </c:pt>
                <c:pt idx="15">
                  <c:v>3.5</c:v>
                </c:pt>
                <c:pt idx="16">
                  <c:v>8.5</c:v>
                </c:pt>
                <c:pt idx="17">
                  <c:v>3.2999999523162842</c:v>
                </c:pt>
                <c:pt idx="18">
                  <c:v>2.7999999523162842</c:v>
                </c:pt>
                <c:pt idx="19">
                  <c:v>8</c:v>
                </c:pt>
                <c:pt idx="20">
                  <c:v>6.0999999046325684</c:v>
                </c:pt>
                <c:pt idx="21">
                  <c:v>3.9000000953674321</c:v>
                </c:pt>
                <c:pt idx="22">
                  <c:v>7.8000001907348633</c:v>
                </c:pt>
                <c:pt idx="23">
                  <c:v>2.9000000953674321</c:v>
                </c:pt>
                <c:pt idx="24">
                  <c:v>4.5</c:v>
                </c:pt>
                <c:pt idx="25">
                  <c:v>2.5</c:v>
                </c:pt>
                <c:pt idx="26">
                  <c:v>4.4000000953674316</c:v>
                </c:pt>
                <c:pt idx="27">
                  <c:v>3.0999999046325679</c:v>
                </c:pt>
                <c:pt idx="28">
                  <c:v>8.8000001907348633</c:v>
                </c:pt>
                <c:pt idx="29">
                  <c:v>9.3000001907348633</c:v>
                </c:pt>
                <c:pt idx="30">
                  <c:v>8.6000003814697266</c:v>
                </c:pt>
                <c:pt idx="31">
                  <c:v>5.3000001907348633</c:v>
                </c:pt>
                <c:pt idx="32">
                  <c:v>2.4000000953674321</c:v>
                </c:pt>
                <c:pt idx="33">
                  <c:v>5.3000001907348633</c:v>
                </c:pt>
                <c:pt idx="34">
                  <c:v>6</c:v>
                </c:pt>
                <c:pt idx="35">
                  <c:v>3.7000000476837158</c:v>
                </c:pt>
                <c:pt idx="36">
                  <c:v>2.0999999046325679</c:v>
                </c:pt>
                <c:pt idx="37">
                  <c:v>4.6999998092651367</c:v>
                </c:pt>
                <c:pt idx="38">
                  <c:v>3.5</c:v>
                </c:pt>
                <c:pt idx="39">
                  <c:v>9.3000001907348633</c:v>
                </c:pt>
                <c:pt idx="40">
                  <c:v>4.5</c:v>
                </c:pt>
                <c:pt idx="41">
                  <c:v>6.0999999046325684</c:v>
                </c:pt>
                <c:pt idx="42">
                  <c:v>9.1999998092651367</c:v>
                </c:pt>
                <c:pt idx="43">
                  <c:v>8.6999998092651367</c:v>
                </c:pt>
                <c:pt idx="44">
                  <c:v>5.8000001907348633</c:v>
                </c:pt>
                <c:pt idx="45">
                  <c:v>3.5</c:v>
                </c:pt>
                <c:pt idx="46">
                  <c:v>4.4000000953674316</c:v>
                </c:pt>
                <c:pt idx="47">
                  <c:v>2.4000000953674321</c:v>
                </c:pt>
                <c:pt idx="48">
                  <c:v>6.3000001907348633</c:v>
                </c:pt>
                <c:pt idx="49">
                  <c:v>7.5999999046325684</c:v>
                </c:pt>
                <c:pt idx="50">
                  <c:v>7.0999999046325684</c:v>
                </c:pt>
                <c:pt idx="5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AB-4DF5-AF9D-3C22F04DCE0F}"/>
            </c:ext>
          </c:extLst>
        </c:ser>
        <c:ser>
          <c:idx val="1"/>
          <c:order val="1"/>
          <c:tx>
            <c:v>Y previsto</c:v>
          </c:tx>
          <c:spPr>
            <a:ln w="28575">
              <a:noFill/>
            </a:ln>
          </c:spPr>
          <c:xVal>
            <c:numRef>
              <c:f>Dados!$E$2:$E$53</c:f>
              <c:numCache>
                <c:formatCode>General</c:formatCode>
                <c:ptCount val="52"/>
                <c:pt idx="0">
                  <c:v>35</c:v>
                </c:pt>
                <c:pt idx="1">
                  <c:v>32</c:v>
                </c:pt>
                <c:pt idx="2">
                  <c:v>32</c:v>
                </c:pt>
                <c:pt idx="3">
                  <c:v>30.10000038146973</c:v>
                </c:pt>
                <c:pt idx="4">
                  <c:v>35</c:v>
                </c:pt>
                <c:pt idx="5">
                  <c:v>33.400001525878913</c:v>
                </c:pt>
                <c:pt idx="6">
                  <c:v>34</c:v>
                </c:pt>
                <c:pt idx="7">
                  <c:v>34</c:v>
                </c:pt>
                <c:pt idx="8">
                  <c:v>33</c:v>
                </c:pt>
                <c:pt idx="9">
                  <c:v>32</c:v>
                </c:pt>
                <c:pt idx="10">
                  <c:v>38.099998474121087</c:v>
                </c:pt>
                <c:pt idx="11">
                  <c:v>30</c:v>
                </c:pt>
                <c:pt idx="12">
                  <c:v>32</c:v>
                </c:pt>
                <c:pt idx="13">
                  <c:v>30</c:v>
                </c:pt>
                <c:pt idx="14">
                  <c:v>27.5</c:v>
                </c:pt>
                <c:pt idx="15">
                  <c:v>30</c:v>
                </c:pt>
                <c:pt idx="16">
                  <c:v>31</c:v>
                </c:pt>
                <c:pt idx="17">
                  <c:v>29.79999923706055</c:v>
                </c:pt>
                <c:pt idx="18">
                  <c:v>33.5</c:v>
                </c:pt>
                <c:pt idx="19">
                  <c:v>31.29999923706055</c:v>
                </c:pt>
                <c:pt idx="20">
                  <c:v>33.900001525878913</c:v>
                </c:pt>
                <c:pt idx="21">
                  <c:v>35.099998474121087</c:v>
                </c:pt>
                <c:pt idx="22">
                  <c:v>34.299999237060547</c:v>
                </c:pt>
                <c:pt idx="23">
                  <c:v>33.900001525878913</c:v>
                </c:pt>
                <c:pt idx="24">
                  <c:v>32.400001525878913</c:v>
                </c:pt>
                <c:pt idx="25">
                  <c:v>31.70000076293945</c:v>
                </c:pt>
                <c:pt idx="26">
                  <c:v>32.799999237060547</c:v>
                </c:pt>
                <c:pt idx="27">
                  <c:v>35.900001525878913</c:v>
                </c:pt>
                <c:pt idx="28">
                  <c:v>26.79999923706055</c:v>
                </c:pt>
                <c:pt idx="29">
                  <c:v>31</c:v>
                </c:pt>
                <c:pt idx="30">
                  <c:v>27.10000038146973</c:v>
                </c:pt>
                <c:pt idx="31">
                  <c:v>33.200000762939453</c:v>
                </c:pt>
                <c:pt idx="32">
                  <c:v>34.700000762939453</c:v>
                </c:pt>
                <c:pt idx="33">
                  <c:v>38</c:v>
                </c:pt>
                <c:pt idx="34">
                  <c:v>33.200000762939453</c:v>
                </c:pt>
                <c:pt idx="35">
                  <c:v>34.5</c:v>
                </c:pt>
                <c:pt idx="36">
                  <c:v>34.900001525878913</c:v>
                </c:pt>
                <c:pt idx="37">
                  <c:v>33.799999237060547</c:v>
                </c:pt>
                <c:pt idx="38">
                  <c:v>34.5</c:v>
                </c:pt>
                <c:pt idx="39">
                  <c:v>31</c:v>
                </c:pt>
                <c:pt idx="40">
                  <c:v>37.799999237060547</c:v>
                </c:pt>
                <c:pt idx="41">
                  <c:v>31.79999923706055</c:v>
                </c:pt>
                <c:pt idx="42">
                  <c:v>30</c:v>
                </c:pt>
                <c:pt idx="43">
                  <c:v>32</c:v>
                </c:pt>
                <c:pt idx="44">
                  <c:v>34.099998474121087</c:v>
                </c:pt>
                <c:pt idx="45">
                  <c:v>31.20000076293945</c:v>
                </c:pt>
                <c:pt idx="46">
                  <c:v>34.5</c:v>
                </c:pt>
                <c:pt idx="47">
                  <c:v>32.799999237060547</c:v>
                </c:pt>
                <c:pt idx="48">
                  <c:v>32.900001525878913</c:v>
                </c:pt>
                <c:pt idx="49">
                  <c:v>32.099998474121087</c:v>
                </c:pt>
                <c:pt idx="50">
                  <c:v>34.5</c:v>
                </c:pt>
                <c:pt idx="51">
                  <c:v>34.900001525878913</c:v>
                </c:pt>
              </c:numCache>
            </c:numRef>
          </c:xVal>
          <c:yVal>
            <c:numRef>
              <c:f>Resultados!$B$26:$B$77</c:f>
              <c:numCache>
                <c:formatCode>General</c:formatCode>
                <c:ptCount val="52"/>
                <c:pt idx="0">
                  <c:v>5.3439547565445071</c:v>
                </c:pt>
                <c:pt idx="1">
                  <c:v>6.0571475732531663</c:v>
                </c:pt>
                <c:pt idx="2">
                  <c:v>6.6175476629990957</c:v>
                </c:pt>
                <c:pt idx="3">
                  <c:v>7.073906285716749</c:v>
                </c:pt>
                <c:pt idx="4">
                  <c:v>4.4333046107073759</c:v>
                </c:pt>
                <c:pt idx="5">
                  <c:v>5.2526535354701185</c:v>
                </c:pt>
                <c:pt idx="6">
                  <c:v>5.6283857029262183</c:v>
                </c:pt>
                <c:pt idx="7">
                  <c:v>4.1573354673431613</c:v>
                </c:pt>
                <c:pt idx="8">
                  <c:v>6.6833667727085828</c:v>
                </c:pt>
                <c:pt idx="9">
                  <c:v>5.636847505943722</c:v>
                </c:pt>
                <c:pt idx="10">
                  <c:v>1.9264090644437246</c:v>
                </c:pt>
                <c:pt idx="11">
                  <c:v>7.746809645508451</c:v>
                </c:pt>
                <c:pt idx="12">
                  <c:v>5.7068975171619645</c:v>
                </c:pt>
                <c:pt idx="13">
                  <c:v>7.3265095781990031</c:v>
                </c:pt>
                <c:pt idx="14">
                  <c:v>8.1076369553715306</c:v>
                </c:pt>
                <c:pt idx="15">
                  <c:v>6.6260094660165958</c:v>
                </c:pt>
                <c:pt idx="16">
                  <c:v>5.7111284186707127</c:v>
                </c:pt>
                <c:pt idx="17">
                  <c:v>6.4307159387986967</c:v>
                </c:pt>
                <c:pt idx="18">
                  <c:v>5.3503011088076331</c:v>
                </c:pt>
                <c:pt idx="19">
                  <c:v>6.2842695640990893</c:v>
                </c:pt>
                <c:pt idx="20">
                  <c:v>5.1804880734975001</c:v>
                </c:pt>
                <c:pt idx="21">
                  <c:v>4.8812022401360924</c:v>
                </c:pt>
                <c:pt idx="22">
                  <c:v>5.1507766800809822</c:v>
                </c:pt>
                <c:pt idx="23">
                  <c:v>3.8495378603509209</c:v>
                </c:pt>
                <c:pt idx="24">
                  <c:v>5.7472345155065536</c:v>
                </c:pt>
                <c:pt idx="25">
                  <c:v>4.4332562595511824</c:v>
                </c:pt>
                <c:pt idx="26">
                  <c:v>6.3479732230542023</c:v>
                </c:pt>
                <c:pt idx="27">
                  <c:v>4.3314261358611077</c:v>
                </c:pt>
                <c:pt idx="28">
                  <c:v>8.0545589013444907</c:v>
                </c:pt>
                <c:pt idx="29">
                  <c:v>6.551728553289605</c:v>
                </c:pt>
                <c:pt idx="30">
                  <c:v>8.1373491585166136</c:v>
                </c:pt>
                <c:pt idx="31">
                  <c:v>5.1274100194704619</c:v>
                </c:pt>
                <c:pt idx="32">
                  <c:v>5.68146375695326</c:v>
                </c:pt>
                <c:pt idx="33">
                  <c:v>2.5292616032886173</c:v>
                </c:pt>
                <c:pt idx="34">
                  <c:v>5.8979601428711117</c:v>
                </c:pt>
                <c:pt idx="35">
                  <c:v>5.2059701848623998</c:v>
                </c:pt>
                <c:pt idx="36">
                  <c:v>3.5651069139692098</c:v>
                </c:pt>
                <c:pt idx="37">
                  <c:v>4.8726920859623934</c:v>
                </c:pt>
                <c:pt idx="38">
                  <c:v>4.7856701175529555</c:v>
                </c:pt>
                <c:pt idx="39">
                  <c:v>6.761878586944329</c:v>
                </c:pt>
                <c:pt idx="40">
                  <c:v>3.5948682779990513</c:v>
                </c:pt>
                <c:pt idx="41">
                  <c:v>6.001954068471747</c:v>
                </c:pt>
                <c:pt idx="42">
                  <c:v>7.3265095781990031</c:v>
                </c:pt>
                <c:pt idx="43">
                  <c:v>6.1271975844714088</c:v>
                </c:pt>
                <c:pt idx="44">
                  <c:v>5.0955831752995682</c:v>
                </c:pt>
                <c:pt idx="45">
                  <c:v>6.6769720692892669</c:v>
                </c:pt>
                <c:pt idx="46">
                  <c:v>4.7856701175529555</c:v>
                </c:pt>
                <c:pt idx="47">
                  <c:v>4.3165228977252159</c:v>
                </c:pt>
                <c:pt idx="48">
                  <c:v>5.4649190198792166</c:v>
                </c:pt>
                <c:pt idx="49">
                  <c:v>5.7344950792812366</c:v>
                </c:pt>
                <c:pt idx="50">
                  <c:v>5.0658701624259184</c:v>
                </c:pt>
                <c:pt idx="51">
                  <c:v>3.9153569700604116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AB-4DF5-AF9D-3C22F04DC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445519"/>
        <c:axId val="1864632415"/>
      </c:scatterChart>
      <c:valAx>
        <c:axId val="1931445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4632415"/>
        <c:crosses val="autoZero"/>
        <c:crossBetween val="midCat"/>
      </c:valAx>
      <c:valAx>
        <c:axId val="18646324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14455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2</xdr:row>
      <xdr:rowOff>95250</xdr:rowOff>
    </xdr:from>
    <xdr:to>
      <xdr:col>4</xdr:col>
      <xdr:colOff>133350</xdr:colOff>
      <xdr:row>3</xdr:row>
      <xdr:rowOff>133350</xdr:rowOff>
    </xdr:to>
    <xdr:sp macro="" textlink="">
      <xdr:nvSpPr>
        <xdr:cNvPr id="2" name="Seta: Entalhada para a Direita 1">
          <a:extLst>
            <a:ext uri="{FF2B5EF4-FFF2-40B4-BE49-F238E27FC236}">
              <a16:creationId xmlns:a16="http://schemas.microsoft.com/office/drawing/2014/main" id="{8F1B9295-22DD-80B1-7399-352EBBE4A08B}"/>
            </a:ext>
          </a:extLst>
        </xdr:cNvPr>
        <xdr:cNvSpPr/>
      </xdr:nvSpPr>
      <xdr:spPr>
        <a:xfrm>
          <a:off x="1495425" y="476250"/>
          <a:ext cx="819150" cy="228600"/>
        </a:xfrm>
        <a:prstGeom prst="notched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252412</xdr:colOff>
      <xdr:row>1</xdr:row>
      <xdr:rowOff>33337</xdr:rowOff>
    </xdr:from>
    <xdr:to>
      <xdr:col>10</xdr:col>
      <xdr:colOff>557212</xdr:colOff>
      <xdr:row>15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D6EBB6-C825-79DB-FDC5-5A733B67C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116897</xdr:colOff>
      <xdr:row>1</xdr:row>
      <xdr:rowOff>198294</xdr:rowOff>
    </xdr:from>
    <xdr:to>
      <xdr:col>16</xdr:col>
      <xdr:colOff>116897</xdr:colOff>
      <xdr:row>12</xdr:row>
      <xdr:rowOff>7794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3ACE87-8F6B-BC8B-9AC2-6757F2033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186170</xdr:colOff>
      <xdr:row>13</xdr:row>
      <xdr:rowOff>7792</xdr:rowOff>
    </xdr:from>
    <xdr:to>
      <xdr:col>16</xdr:col>
      <xdr:colOff>186170</xdr:colOff>
      <xdr:row>22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E02EC92-AA93-6C89-4575-A47570626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109768</xdr:colOff>
      <xdr:row>1</xdr:row>
      <xdr:rowOff>149395</xdr:rowOff>
    </xdr:from>
    <xdr:to>
      <xdr:col>23</xdr:col>
      <xdr:colOff>109768</xdr:colOff>
      <xdr:row>11</xdr:row>
      <xdr:rowOff>143282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16CAB28-D694-20BF-F2A9-7F8428379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136253</xdr:colOff>
      <xdr:row>12</xdr:row>
      <xdr:rowOff>157544</xdr:rowOff>
    </xdr:from>
    <xdr:to>
      <xdr:col>23</xdr:col>
      <xdr:colOff>136254</xdr:colOff>
      <xdr:row>22</xdr:row>
      <xdr:rowOff>187088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625E45B-8B92-A1A3-11DC-0373C890E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5</xdr:row>
      <xdr:rowOff>38100</xdr:rowOff>
    </xdr:from>
    <xdr:to>
      <xdr:col>8</xdr:col>
      <xdr:colOff>371475</xdr:colOff>
      <xdr:row>9</xdr:row>
      <xdr:rowOff>57150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8B2ED710-CECB-C087-7B7F-241E07D64F37}"/>
            </a:ext>
          </a:extLst>
        </xdr:cNvPr>
        <xdr:cNvCxnSpPr/>
      </xdr:nvCxnSpPr>
      <xdr:spPr>
        <a:xfrm>
          <a:off x="7534275" y="800100"/>
          <a:ext cx="57150" cy="79057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371475</xdr:colOff>
      <xdr:row>9</xdr:row>
      <xdr:rowOff>85725</xdr:rowOff>
    </xdr:from>
    <xdr:to>
      <xdr:col>10</xdr:col>
      <xdr:colOff>361950</xdr:colOff>
      <xdr:row>14</xdr:row>
      <xdr:rowOff>95250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2533A979-57FE-7C8D-F514-C6A3936CC15F}"/>
            </a:ext>
          </a:extLst>
        </xdr:cNvPr>
        <xdr:cNvSpPr/>
      </xdr:nvSpPr>
      <xdr:spPr>
        <a:xfrm>
          <a:off x="6496050" y="1619250"/>
          <a:ext cx="2305050" cy="9620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Não temos</a:t>
          </a:r>
          <a:r>
            <a:rPr lang="pt-BR" sz="1100" baseline="0"/>
            <a:t> evidências para rejeitar H0 (Hipótese Nula). Portanto, vamos considerar nossa distribuição dos resíduos como normal!!</a:t>
          </a:r>
          <a:endParaRPr lang="pt-BR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hales de Freitas Ferraz" id="{89E9AA73-9DDC-461F-BF5D-A675841B6C82}" userId="S::thales.ferraz@pucpr.edu.br::f695c2c9-2a26-4275-be8a-16c013c3528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5" dT="2023-12-06T00:36:38.55" personId="{89E9AA73-9DDC-461F-BF5D-A675841B6C82}" id="{DCCA70E7-6680-4FE4-8BD4-F63511181E88}">
    <text>O Desvio padrão é amostral.</text>
  </threadedComment>
  <threadedComment ref="B8" dT="2023-12-06T00:36:23.47" personId="{89E9AA73-9DDC-461F-BF5D-A675841B6C82}" id="{9DFD5636-606E-4A53-A100-0D931A46200A}">
    <text>Copie e cole os valores dos resíduos e os ordene em ordem do menor para o maior.</text>
  </threadedComment>
  <threadedComment ref="D8" dT="2023-12-06T00:28:57.35" personId="{89E9AA73-9DDC-461F-BF5D-A675841B6C82}" id="{D63BD1C2-FF9A-433B-A8CF-1E7734687DB2}">
    <text>Você também poderia copiar e colar os valores e ordenar do maior para o menor.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</sheetPr>
  <dimension ref="A1:E53"/>
  <sheetViews>
    <sheetView showGridLines="0" topLeftCell="A35" workbookViewId="0">
      <selection activeCell="D35" sqref="D1:E1048576"/>
    </sheetView>
  </sheetViews>
  <sheetFormatPr defaultRowHeight="15" x14ac:dyDescent="0.25"/>
  <cols>
    <col min="2" max="2" width="20" bestFit="1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s="4" t="s">
        <v>4</v>
      </c>
      <c r="C2" s="4">
        <v>2.9000000953674321</v>
      </c>
      <c r="D2" s="4">
        <v>72</v>
      </c>
      <c r="E2" s="4">
        <v>35</v>
      </c>
    </row>
    <row r="3" spans="1:5" x14ac:dyDescent="0.25">
      <c r="A3" s="1">
        <v>1</v>
      </c>
      <c r="B3" s="4" t="s">
        <v>5</v>
      </c>
      <c r="C3" s="4">
        <v>8.6999998092651367</v>
      </c>
      <c r="D3" s="4">
        <v>64</v>
      </c>
      <c r="E3" s="4">
        <v>32</v>
      </c>
    </row>
    <row r="4" spans="1:5" x14ac:dyDescent="0.25">
      <c r="A4" s="1">
        <v>2</v>
      </c>
      <c r="B4" s="4" t="s">
        <v>6</v>
      </c>
      <c r="C4" s="4">
        <v>7.9000000953674316</v>
      </c>
      <c r="D4" s="4">
        <v>72</v>
      </c>
      <c r="E4" s="4">
        <v>32</v>
      </c>
    </row>
    <row r="5" spans="1:5" x14ac:dyDescent="0.25">
      <c r="A5" s="1">
        <v>3</v>
      </c>
      <c r="B5" s="4" t="s">
        <v>7</v>
      </c>
      <c r="C5" s="4">
        <v>7.0999999046325684</v>
      </c>
      <c r="D5" s="4">
        <v>67</v>
      </c>
      <c r="E5" s="4">
        <v>30.10000038146973</v>
      </c>
    </row>
    <row r="6" spans="1:5" x14ac:dyDescent="0.25">
      <c r="A6" s="1">
        <v>4</v>
      </c>
      <c r="B6" s="4" t="s">
        <v>8</v>
      </c>
      <c r="C6" s="4">
        <v>3.7000000476837158</v>
      </c>
      <c r="D6" s="4">
        <v>59</v>
      </c>
      <c r="E6" s="4">
        <v>35</v>
      </c>
    </row>
    <row r="7" spans="1:5" x14ac:dyDescent="0.25">
      <c r="A7" s="1">
        <v>5</v>
      </c>
      <c r="B7" s="4" t="s">
        <v>9</v>
      </c>
      <c r="C7" s="4">
        <v>8.8999996185302734</v>
      </c>
      <c r="D7" s="4">
        <v>61</v>
      </c>
      <c r="E7" s="4">
        <v>33.400001525878913</v>
      </c>
    </row>
    <row r="8" spans="1:5" x14ac:dyDescent="0.25">
      <c r="A8" s="1">
        <v>6</v>
      </c>
      <c r="B8" s="4" t="s">
        <v>10</v>
      </c>
      <c r="C8" s="4">
        <v>7.1999998092651367</v>
      </c>
      <c r="D8" s="4">
        <v>70</v>
      </c>
      <c r="E8" s="4">
        <v>34</v>
      </c>
    </row>
    <row r="9" spans="1:5" x14ac:dyDescent="0.25">
      <c r="A9" s="1">
        <v>7</v>
      </c>
      <c r="B9" s="4" t="s">
        <v>11</v>
      </c>
      <c r="C9" s="4">
        <v>3.5</v>
      </c>
      <c r="D9" s="4">
        <v>49</v>
      </c>
      <c r="E9" s="4">
        <v>34</v>
      </c>
    </row>
    <row r="10" spans="1:5" x14ac:dyDescent="0.25">
      <c r="A10" s="1">
        <v>8</v>
      </c>
      <c r="B10" s="4" t="s">
        <v>12</v>
      </c>
      <c r="C10" s="4">
        <v>3.5</v>
      </c>
      <c r="D10" s="4">
        <v>79</v>
      </c>
      <c r="E10" s="4">
        <v>33</v>
      </c>
    </row>
    <row r="11" spans="1:5" x14ac:dyDescent="0.25">
      <c r="A11" s="1">
        <v>9</v>
      </c>
      <c r="B11" s="4" t="s">
        <v>13</v>
      </c>
      <c r="C11" s="4">
        <v>6.3000001907348633</v>
      </c>
      <c r="D11" s="4">
        <v>58</v>
      </c>
      <c r="E11" s="4">
        <v>32</v>
      </c>
    </row>
    <row r="12" spans="1:5" x14ac:dyDescent="0.25">
      <c r="A12" s="1">
        <v>10</v>
      </c>
      <c r="B12" s="4" t="s">
        <v>14</v>
      </c>
      <c r="C12" s="4">
        <v>4.5999999046325684</v>
      </c>
      <c r="D12" s="4">
        <v>42</v>
      </c>
      <c r="E12" s="4">
        <v>38.099998474121087</v>
      </c>
    </row>
    <row r="13" spans="1:5" x14ac:dyDescent="0.25">
      <c r="A13" s="1">
        <v>11</v>
      </c>
      <c r="B13" s="4" t="s">
        <v>15</v>
      </c>
      <c r="C13" s="4">
        <v>9.3000001907348633</v>
      </c>
      <c r="D13" s="4">
        <v>76</v>
      </c>
      <c r="E13" s="4">
        <v>30</v>
      </c>
    </row>
    <row r="14" spans="1:5" x14ac:dyDescent="0.25">
      <c r="A14" s="1">
        <v>12</v>
      </c>
      <c r="B14" s="4" t="s">
        <v>16</v>
      </c>
      <c r="C14" s="4">
        <v>3.0999999046325679</v>
      </c>
      <c r="D14" s="4">
        <v>59</v>
      </c>
      <c r="E14" s="4">
        <v>32</v>
      </c>
    </row>
    <row r="15" spans="1:5" x14ac:dyDescent="0.25">
      <c r="A15" s="1">
        <v>13</v>
      </c>
      <c r="B15" s="4" t="s">
        <v>17</v>
      </c>
      <c r="C15" s="4">
        <v>6.8000001907348633</v>
      </c>
      <c r="D15" s="4">
        <v>70</v>
      </c>
      <c r="E15" s="4">
        <v>30</v>
      </c>
    </row>
    <row r="16" spans="1:5" x14ac:dyDescent="0.25">
      <c r="A16" s="1">
        <v>14</v>
      </c>
      <c r="B16" s="4" t="s">
        <v>18</v>
      </c>
      <c r="C16" s="4">
        <v>7.9000000953674316</v>
      </c>
      <c r="D16" s="4">
        <v>66</v>
      </c>
      <c r="E16" s="4">
        <v>27.5</v>
      </c>
    </row>
    <row r="17" spans="1:5" x14ac:dyDescent="0.25">
      <c r="A17" s="1">
        <v>15</v>
      </c>
      <c r="B17" s="4" t="s">
        <v>19</v>
      </c>
      <c r="C17" s="4">
        <v>3.5</v>
      </c>
      <c r="D17" s="4">
        <v>60</v>
      </c>
      <c r="E17" s="4">
        <v>30</v>
      </c>
    </row>
    <row r="18" spans="1:5" x14ac:dyDescent="0.25">
      <c r="A18" s="1">
        <v>16</v>
      </c>
      <c r="B18" s="4" t="s">
        <v>20</v>
      </c>
      <c r="C18" s="4">
        <v>8.5</v>
      </c>
      <c r="D18" s="4">
        <v>53</v>
      </c>
      <c r="E18" s="4">
        <v>31</v>
      </c>
    </row>
    <row r="19" spans="1:5" x14ac:dyDescent="0.25">
      <c r="A19" s="1">
        <v>17</v>
      </c>
      <c r="B19" s="4" t="s">
        <v>21</v>
      </c>
      <c r="C19" s="4">
        <v>3.2999999523162842</v>
      </c>
      <c r="D19" s="4">
        <v>56</v>
      </c>
      <c r="E19" s="4">
        <v>29.79999923706055</v>
      </c>
    </row>
    <row r="20" spans="1:5" x14ac:dyDescent="0.25">
      <c r="A20" s="1">
        <v>18</v>
      </c>
      <c r="B20" s="4" t="s">
        <v>22</v>
      </c>
      <c r="C20" s="4">
        <v>2.7999999523162842</v>
      </c>
      <c r="D20" s="4">
        <v>63</v>
      </c>
      <c r="E20" s="4">
        <v>33.5</v>
      </c>
    </row>
    <row r="21" spans="1:5" x14ac:dyDescent="0.25">
      <c r="A21" s="1">
        <v>19</v>
      </c>
      <c r="B21" s="4" t="s">
        <v>23</v>
      </c>
      <c r="C21" s="4">
        <v>8</v>
      </c>
      <c r="D21" s="4">
        <v>63</v>
      </c>
      <c r="E21" s="4">
        <v>31.29999923706055</v>
      </c>
    </row>
    <row r="22" spans="1:5" x14ac:dyDescent="0.25">
      <c r="A22" s="1">
        <v>20</v>
      </c>
      <c r="B22" s="4" t="s">
        <v>24</v>
      </c>
      <c r="C22" s="4">
        <v>6.0999999046325684</v>
      </c>
      <c r="D22" s="4">
        <v>63</v>
      </c>
      <c r="E22" s="4">
        <v>33.900001525878913</v>
      </c>
    </row>
    <row r="23" spans="1:5" x14ac:dyDescent="0.25">
      <c r="A23" s="1">
        <v>21</v>
      </c>
      <c r="B23" s="4" t="s">
        <v>25</v>
      </c>
      <c r="C23" s="4">
        <v>3.9000000953674321</v>
      </c>
      <c r="D23" s="4">
        <v>66</v>
      </c>
      <c r="E23" s="4">
        <v>35.099998474121087</v>
      </c>
    </row>
    <row r="24" spans="1:5" x14ac:dyDescent="0.25">
      <c r="A24" s="1">
        <v>22</v>
      </c>
      <c r="B24" s="4" t="s">
        <v>26</v>
      </c>
      <c r="C24" s="4">
        <v>7.8000001907348633</v>
      </c>
      <c r="D24" s="4">
        <v>65</v>
      </c>
      <c r="E24" s="4">
        <v>34.299999237060547</v>
      </c>
    </row>
    <row r="25" spans="1:5" x14ac:dyDescent="0.25">
      <c r="A25" s="1">
        <v>23</v>
      </c>
      <c r="B25" s="4" t="s">
        <v>27</v>
      </c>
      <c r="C25" s="4">
        <v>2.9000000953674321</v>
      </c>
      <c r="D25" s="4">
        <v>44</v>
      </c>
      <c r="E25" s="4">
        <v>33.900001525878913</v>
      </c>
    </row>
    <row r="26" spans="1:5" x14ac:dyDescent="0.25">
      <c r="A26" s="1">
        <v>24</v>
      </c>
      <c r="B26" s="4" t="s">
        <v>28</v>
      </c>
      <c r="C26" s="4">
        <v>4.5</v>
      </c>
      <c r="D26" s="4">
        <v>62</v>
      </c>
      <c r="E26" s="4">
        <v>32.400001525878913</v>
      </c>
    </row>
    <row r="27" spans="1:5" x14ac:dyDescent="0.25">
      <c r="A27" s="1">
        <v>25</v>
      </c>
      <c r="B27" s="4" t="s">
        <v>29</v>
      </c>
      <c r="C27" s="4">
        <v>2.5</v>
      </c>
      <c r="D27" s="4">
        <v>39</v>
      </c>
      <c r="E27" s="4">
        <v>31.70000076293945</v>
      </c>
    </row>
    <row r="28" spans="1:5" x14ac:dyDescent="0.25">
      <c r="A28" s="1">
        <v>26</v>
      </c>
      <c r="B28" s="4" t="s">
        <v>30</v>
      </c>
      <c r="C28" s="4">
        <v>4.4000000953674316</v>
      </c>
      <c r="D28" s="4">
        <v>73</v>
      </c>
      <c r="E28" s="4">
        <v>32.799999237060547</v>
      </c>
    </row>
    <row r="29" spans="1:5" x14ac:dyDescent="0.25">
      <c r="A29" s="1">
        <v>27</v>
      </c>
      <c r="B29" s="4" t="s">
        <v>31</v>
      </c>
      <c r="C29" s="4">
        <v>3.0999999046325679</v>
      </c>
      <c r="D29" s="4">
        <v>63</v>
      </c>
      <c r="E29" s="4">
        <v>35.900001525878913</v>
      </c>
    </row>
    <row r="30" spans="1:5" x14ac:dyDescent="0.25">
      <c r="A30" s="1">
        <v>28</v>
      </c>
      <c r="B30" s="4" t="s">
        <v>32</v>
      </c>
      <c r="C30" s="4">
        <v>8.8000001907348633</v>
      </c>
      <c r="D30" s="4">
        <v>61</v>
      </c>
      <c r="E30" s="4">
        <v>26.79999923706055</v>
      </c>
    </row>
    <row r="31" spans="1:5" x14ac:dyDescent="0.25">
      <c r="A31" s="1">
        <v>29</v>
      </c>
      <c r="B31" s="4" t="s">
        <v>33</v>
      </c>
      <c r="C31" s="4">
        <v>9.3000001907348633</v>
      </c>
      <c r="D31" s="4">
        <v>65</v>
      </c>
      <c r="E31" s="4">
        <v>31</v>
      </c>
    </row>
    <row r="32" spans="1:5" x14ac:dyDescent="0.25">
      <c r="A32" s="1">
        <v>30</v>
      </c>
      <c r="B32" s="4" t="s">
        <v>34</v>
      </c>
      <c r="C32" s="4">
        <v>8.6000003814697266</v>
      </c>
      <c r="D32" s="4">
        <v>64</v>
      </c>
      <c r="E32" s="4">
        <v>27.10000038146973</v>
      </c>
    </row>
    <row r="33" spans="1:5" x14ac:dyDescent="0.25">
      <c r="A33" s="1">
        <v>31</v>
      </c>
      <c r="B33" s="4" t="s">
        <v>35</v>
      </c>
      <c r="C33" s="4">
        <v>5.3000001907348633</v>
      </c>
      <c r="D33" s="4">
        <v>58</v>
      </c>
      <c r="E33" s="4">
        <v>33.200000762939453</v>
      </c>
    </row>
    <row r="34" spans="1:5" x14ac:dyDescent="0.25">
      <c r="A34" s="1">
        <v>32</v>
      </c>
      <c r="B34" s="4" t="s">
        <v>36</v>
      </c>
      <c r="C34" s="4">
        <v>2.4000000953674321</v>
      </c>
      <c r="D34" s="4">
        <v>75</v>
      </c>
      <c r="E34" s="4">
        <v>34.700000762939453</v>
      </c>
    </row>
    <row r="35" spans="1:5" x14ac:dyDescent="0.25">
      <c r="A35" s="1">
        <v>33</v>
      </c>
      <c r="B35" s="4" t="s">
        <v>37</v>
      </c>
      <c r="C35" s="4">
        <v>5.3000001907348633</v>
      </c>
      <c r="D35" s="4">
        <v>50</v>
      </c>
      <c r="E35" s="4">
        <v>38</v>
      </c>
    </row>
    <row r="36" spans="1:5" x14ac:dyDescent="0.25">
      <c r="A36" s="1">
        <v>34</v>
      </c>
      <c r="B36" s="4" t="s">
        <v>38</v>
      </c>
      <c r="C36" s="4">
        <v>6</v>
      </c>
      <c r="D36" s="4">
        <v>69</v>
      </c>
      <c r="E36" s="4">
        <v>33.200000762939453</v>
      </c>
    </row>
    <row r="37" spans="1:5" x14ac:dyDescent="0.25">
      <c r="A37" s="1">
        <v>35</v>
      </c>
      <c r="B37" s="4" t="s">
        <v>39</v>
      </c>
      <c r="C37" s="4">
        <v>3.7000000476837158</v>
      </c>
      <c r="D37" s="4">
        <v>67</v>
      </c>
      <c r="E37" s="4">
        <v>34.5</v>
      </c>
    </row>
    <row r="38" spans="1:5" x14ac:dyDescent="0.25">
      <c r="A38" s="1">
        <v>36</v>
      </c>
      <c r="B38" s="4" t="s">
        <v>40</v>
      </c>
      <c r="C38" s="4">
        <v>2.0999999046325679</v>
      </c>
      <c r="D38" s="4">
        <v>46</v>
      </c>
      <c r="E38" s="4">
        <v>34.900001525878913</v>
      </c>
    </row>
    <row r="39" spans="1:5" x14ac:dyDescent="0.25">
      <c r="A39" s="1">
        <v>37</v>
      </c>
      <c r="B39" s="4" t="s">
        <v>41</v>
      </c>
      <c r="C39" s="4">
        <v>4.6999998092651367</v>
      </c>
      <c r="D39" s="4">
        <v>58</v>
      </c>
      <c r="E39" s="4">
        <v>33.799999237060547</v>
      </c>
    </row>
    <row r="40" spans="1:5" x14ac:dyDescent="0.25">
      <c r="A40" s="1">
        <v>38</v>
      </c>
      <c r="B40" s="4" t="s">
        <v>42</v>
      </c>
      <c r="C40" s="4">
        <v>3.5</v>
      </c>
      <c r="D40" s="4">
        <v>61</v>
      </c>
      <c r="E40" s="4">
        <v>34.5</v>
      </c>
    </row>
    <row r="41" spans="1:5" x14ac:dyDescent="0.25">
      <c r="A41" s="1">
        <v>39</v>
      </c>
      <c r="B41" s="4" t="s">
        <v>43</v>
      </c>
      <c r="C41" s="4">
        <v>9.3000001907348633</v>
      </c>
      <c r="D41" s="4">
        <v>68</v>
      </c>
      <c r="E41" s="4">
        <v>31</v>
      </c>
    </row>
    <row r="42" spans="1:5" x14ac:dyDescent="0.25">
      <c r="A42" s="1">
        <v>40</v>
      </c>
      <c r="B42" s="4" t="s">
        <v>44</v>
      </c>
      <c r="C42" s="4">
        <v>4.5</v>
      </c>
      <c r="D42" s="4">
        <v>64</v>
      </c>
      <c r="E42" s="4">
        <v>37.799999237060547</v>
      </c>
    </row>
    <row r="43" spans="1:5" x14ac:dyDescent="0.25">
      <c r="A43" s="1">
        <v>41</v>
      </c>
      <c r="B43" s="4" t="s">
        <v>45</v>
      </c>
      <c r="C43" s="4">
        <v>6.0999999046325684</v>
      </c>
      <c r="D43" s="4">
        <v>62</v>
      </c>
      <c r="E43" s="4">
        <v>31.79999923706055</v>
      </c>
    </row>
    <row r="44" spans="1:5" x14ac:dyDescent="0.25">
      <c r="A44" s="1">
        <v>42</v>
      </c>
      <c r="B44" s="4" t="s">
        <v>46</v>
      </c>
      <c r="C44" s="4">
        <v>9.1999998092651367</v>
      </c>
      <c r="D44" s="4">
        <v>70</v>
      </c>
      <c r="E44" s="4">
        <v>30</v>
      </c>
    </row>
    <row r="45" spans="1:5" x14ac:dyDescent="0.25">
      <c r="A45" s="1">
        <v>43</v>
      </c>
      <c r="B45" s="4" t="s">
        <v>47</v>
      </c>
      <c r="C45" s="4">
        <v>8.6999998092651367</v>
      </c>
      <c r="D45" s="4">
        <v>65</v>
      </c>
      <c r="E45" s="4">
        <v>32</v>
      </c>
    </row>
    <row r="46" spans="1:5" x14ac:dyDescent="0.25">
      <c r="A46" s="1">
        <v>44</v>
      </c>
      <c r="B46" s="4" t="s">
        <v>48</v>
      </c>
      <c r="C46" s="4">
        <v>5.8000001907348633</v>
      </c>
      <c r="D46" s="4">
        <v>63</v>
      </c>
      <c r="E46" s="4">
        <v>34.099998474121087</v>
      </c>
    </row>
    <row r="47" spans="1:5" x14ac:dyDescent="0.25">
      <c r="A47" s="1">
        <v>45</v>
      </c>
      <c r="B47" s="4" t="s">
        <v>49</v>
      </c>
      <c r="C47" s="4">
        <v>3.5</v>
      </c>
      <c r="D47" s="4">
        <v>68</v>
      </c>
      <c r="E47" s="4">
        <v>31.20000076293945</v>
      </c>
    </row>
    <row r="48" spans="1:5" x14ac:dyDescent="0.25">
      <c r="A48" s="1">
        <v>46</v>
      </c>
      <c r="B48" s="4" t="s">
        <v>50</v>
      </c>
      <c r="C48" s="4">
        <v>4.4000000953674316</v>
      </c>
      <c r="D48" s="4">
        <v>61</v>
      </c>
      <c r="E48" s="4">
        <v>34.5</v>
      </c>
    </row>
    <row r="49" spans="1:5" x14ac:dyDescent="0.25">
      <c r="A49" s="1">
        <v>47</v>
      </c>
      <c r="B49" s="4" t="s">
        <v>51</v>
      </c>
      <c r="C49" s="4">
        <v>2.4000000953674321</v>
      </c>
      <c r="D49" s="4">
        <v>44</v>
      </c>
      <c r="E49" s="4">
        <v>32.799999237060547</v>
      </c>
    </row>
    <row r="50" spans="1:5" x14ac:dyDescent="0.25">
      <c r="A50" s="1">
        <v>48</v>
      </c>
      <c r="B50" s="4" t="s">
        <v>52</v>
      </c>
      <c r="C50" s="4">
        <v>6.3000001907348633</v>
      </c>
      <c r="D50" s="4">
        <v>61</v>
      </c>
      <c r="E50" s="4">
        <v>32.900001525878913</v>
      </c>
    </row>
    <row r="51" spans="1:5" x14ac:dyDescent="0.25">
      <c r="A51" s="1">
        <v>49</v>
      </c>
      <c r="B51" s="4" t="s">
        <v>53</v>
      </c>
      <c r="C51" s="4">
        <v>7.5999999046325684</v>
      </c>
      <c r="D51" s="4">
        <v>60</v>
      </c>
      <c r="E51" s="4">
        <v>32.099998474121087</v>
      </c>
    </row>
    <row r="52" spans="1:5" x14ac:dyDescent="0.25">
      <c r="A52" s="1">
        <v>50</v>
      </c>
      <c r="B52" s="4" t="s">
        <v>54</v>
      </c>
      <c r="C52" s="4">
        <v>7.0999999046325684</v>
      </c>
      <c r="D52" s="4">
        <v>65</v>
      </c>
      <c r="E52" s="4">
        <v>34.5</v>
      </c>
    </row>
    <row r="53" spans="1:5" x14ac:dyDescent="0.25">
      <c r="A53" s="1">
        <v>51</v>
      </c>
      <c r="B53" s="4" t="s">
        <v>55</v>
      </c>
      <c r="C53" s="4">
        <v>2</v>
      </c>
      <c r="D53" s="4">
        <v>51</v>
      </c>
      <c r="E53" s="4">
        <v>34.900001525878913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CF875-4466-4FB5-BADF-BC96F1E75431}">
  <sheetPr>
    <tabColor theme="5" tint="0.39997558519241921"/>
  </sheetPr>
  <dimension ref="B2:G5"/>
  <sheetViews>
    <sheetView showGridLines="0" workbookViewId="0">
      <selection activeCell="G13" sqref="G13"/>
    </sheetView>
  </sheetViews>
  <sheetFormatPr defaultRowHeight="15" x14ac:dyDescent="0.25"/>
  <cols>
    <col min="1" max="1" width="6" customWidth="1"/>
    <col min="2" max="2" width="12.7109375" bestFit="1" customWidth="1"/>
    <col min="3" max="3" width="4.85546875" customWidth="1"/>
    <col min="5" max="5" width="5.7109375" customWidth="1"/>
    <col min="6" max="7" width="10.85546875" bestFit="1" customWidth="1"/>
  </cols>
  <sheetData>
    <row r="2" spans="2:7" x14ac:dyDescent="0.25">
      <c r="B2" s="3" t="s">
        <v>56</v>
      </c>
      <c r="F2" s="3" t="s">
        <v>60</v>
      </c>
      <c r="G2" s="3" t="s">
        <v>61</v>
      </c>
    </row>
    <row r="3" spans="2:7" x14ac:dyDescent="0.25">
      <c r="B3" s="2" t="s">
        <v>57</v>
      </c>
      <c r="F3" s="4">
        <v>0</v>
      </c>
      <c r="G3" s="4">
        <v>0</v>
      </c>
    </row>
    <row r="4" spans="2:7" x14ac:dyDescent="0.25">
      <c r="B4" s="2" t="s">
        <v>58</v>
      </c>
      <c r="F4" s="4">
        <v>1</v>
      </c>
      <c r="G4" s="4">
        <v>0</v>
      </c>
    </row>
    <row r="5" spans="2:7" x14ac:dyDescent="0.25">
      <c r="B5" s="2" t="s">
        <v>59</v>
      </c>
      <c r="F5" s="4">
        <v>0</v>
      </c>
      <c r="G5" s="4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9A58F-B932-4C0F-9281-1A3215E1DE3F}">
  <sheetPr>
    <tabColor rgb="FF00B050"/>
  </sheetPr>
  <dimension ref="A1:B12"/>
  <sheetViews>
    <sheetView showGridLines="0" workbookViewId="0">
      <selection activeCell="C16" sqref="C16"/>
    </sheetView>
  </sheetViews>
  <sheetFormatPr defaultRowHeight="15" x14ac:dyDescent="0.25"/>
  <cols>
    <col min="1" max="1" width="11.85546875" bestFit="1" customWidth="1"/>
    <col min="2" max="2" width="10" bestFit="1" customWidth="1"/>
  </cols>
  <sheetData>
    <row r="1" spans="1:2" x14ac:dyDescent="0.25">
      <c r="A1" s="3" t="s">
        <v>62</v>
      </c>
      <c r="B1" s="3" t="s">
        <v>63</v>
      </c>
    </row>
    <row r="2" spans="1:2" x14ac:dyDescent="0.25">
      <c r="A2" s="4">
        <v>33</v>
      </c>
      <c r="B2" s="2">
        <v>60</v>
      </c>
    </row>
    <row r="3" spans="1:2" x14ac:dyDescent="0.25">
      <c r="A3" s="4">
        <v>13</v>
      </c>
      <c r="B3" s="2">
        <v>22</v>
      </c>
    </row>
    <row r="4" spans="1:2" x14ac:dyDescent="0.25">
      <c r="A4" s="4">
        <v>24</v>
      </c>
      <c r="B4" s="2">
        <v>50</v>
      </c>
    </row>
    <row r="5" spans="1:2" x14ac:dyDescent="0.25">
      <c r="A5" s="4">
        <v>8</v>
      </c>
      <c r="B5" s="2">
        <v>20</v>
      </c>
    </row>
    <row r="6" spans="1:2" x14ac:dyDescent="0.25">
      <c r="A6" s="4">
        <v>47</v>
      </c>
      <c r="B6" s="2">
        <v>90</v>
      </c>
    </row>
    <row r="7" spans="1:2" x14ac:dyDescent="0.25">
      <c r="A7" s="4">
        <v>14</v>
      </c>
      <c r="B7" s="2">
        <v>23</v>
      </c>
    </row>
    <row r="8" spans="1:2" x14ac:dyDescent="0.25">
      <c r="A8" s="4">
        <v>45</v>
      </c>
      <c r="B8" s="2">
        <v>80</v>
      </c>
    </row>
    <row r="9" spans="1:2" x14ac:dyDescent="0.25">
      <c r="A9" s="4">
        <v>11</v>
      </c>
      <c r="B9" s="2">
        <v>25</v>
      </c>
    </row>
    <row r="10" spans="1:2" x14ac:dyDescent="0.25">
      <c r="A10" s="4">
        <v>32</v>
      </c>
      <c r="B10" s="2">
        <v>55</v>
      </c>
    </row>
    <row r="11" spans="1:2" x14ac:dyDescent="0.25">
      <c r="A11" s="4">
        <v>5</v>
      </c>
      <c r="B11" s="2">
        <v>15</v>
      </c>
    </row>
    <row r="12" spans="1:2" x14ac:dyDescent="0.25">
      <c r="A12" s="4">
        <v>36</v>
      </c>
      <c r="B12" s="2">
        <v>66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13F0-2EC2-49E4-8E0F-900B41CBD2B5}">
  <sheetPr>
    <tabColor rgb="FF002060"/>
  </sheetPr>
  <dimension ref="A1:I77"/>
  <sheetViews>
    <sheetView topLeftCell="A55" zoomScale="85" zoomScaleNormal="85" workbookViewId="0">
      <selection activeCell="C25" sqref="C25:C77"/>
    </sheetView>
  </sheetViews>
  <sheetFormatPr defaultRowHeight="15" x14ac:dyDescent="0.25"/>
  <cols>
    <col min="1" max="1" width="25.140625" bestFit="1" customWidth="1"/>
    <col min="2" max="2" width="12.85546875" customWidth="1"/>
    <col min="3" max="3" width="12.85546875" bestFit="1" customWidth="1"/>
    <col min="6" max="6" width="16" bestFit="1" customWidth="1"/>
    <col min="7" max="7" width="14.7109375" bestFit="1" customWidth="1"/>
    <col min="8" max="8" width="13.7109375" bestFit="1" customWidth="1"/>
    <col min="9" max="9" width="14.5703125" bestFit="1" customWidth="1"/>
  </cols>
  <sheetData>
    <row r="1" spans="1:9" x14ac:dyDescent="0.25">
      <c r="A1" t="s">
        <v>64</v>
      </c>
    </row>
    <row r="2" spans="1:9" ht="15.75" thickBot="1" x14ac:dyDescent="0.3"/>
    <row r="3" spans="1:9" x14ac:dyDescent="0.25">
      <c r="A3" s="7" t="s">
        <v>65</v>
      </c>
      <c r="B3" s="7"/>
    </row>
    <row r="4" spans="1:9" x14ac:dyDescent="0.25">
      <c r="A4" t="s">
        <v>66</v>
      </c>
      <c r="B4">
        <v>0.56367572774216446</v>
      </c>
    </row>
    <row r="5" spans="1:9" x14ac:dyDescent="0.25">
      <c r="A5" t="s">
        <v>67</v>
      </c>
      <c r="B5">
        <v>0.31773032604565865</v>
      </c>
    </row>
    <row r="6" spans="1:9" x14ac:dyDescent="0.25">
      <c r="A6" t="s">
        <v>68</v>
      </c>
      <c r="B6">
        <v>0.2898825842516039</v>
      </c>
    </row>
    <row r="7" spans="1:9" x14ac:dyDescent="0.25">
      <c r="A7" t="s">
        <v>69</v>
      </c>
      <c r="B7">
        <v>1.9816903399228238</v>
      </c>
    </row>
    <row r="8" spans="1:9" ht="15.75" thickBot="1" x14ac:dyDescent="0.3">
      <c r="A8" s="5" t="s">
        <v>70</v>
      </c>
      <c r="B8" s="5">
        <v>52</v>
      </c>
    </row>
    <row r="10" spans="1:9" ht="15.75" thickBot="1" x14ac:dyDescent="0.3">
      <c r="A10" t="s">
        <v>71</v>
      </c>
    </row>
    <row r="11" spans="1:9" x14ac:dyDescent="0.25">
      <c r="A11" s="6"/>
      <c r="B11" s="6" t="s">
        <v>76</v>
      </c>
      <c r="C11" s="6" t="s">
        <v>77</v>
      </c>
      <c r="D11" s="6" t="s">
        <v>78</v>
      </c>
      <c r="E11" s="6" t="s">
        <v>79</v>
      </c>
      <c r="F11" s="6" t="s">
        <v>80</v>
      </c>
    </row>
    <row r="12" spans="1:9" x14ac:dyDescent="0.25">
      <c r="A12" t="s">
        <v>72</v>
      </c>
      <c r="B12">
        <v>2</v>
      </c>
      <c r="C12">
        <v>89.612844978295101</v>
      </c>
      <c r="D12">
        <v>44.80642248914755</v>
      </c>
      <c r="E12">
        <v>11.409554440550412</v>
      </c>
      <c r="F12">
        <v>8.549164278320371E-5</v>
      </c>
    </row>
    <row r="13" spans="1:9" x14ac:dyDescent="0.25">
      <c r="A13" t="s">
        <v>73</v>
      </c>
      <c r="B13">
        <v>49</v>
      </c>
      <c r="C13">
        <v>192.42773356382841</v>
      </c>
      <c r="D13">
        <v>3.9270966033434371</v>
      </c>
    </row>
    <row r="14" spans="1:9" ht="15.75" thickBot="1" x14ac:dyDescent="0.3">
      <c r="A14" s="5" t="s">
        <v>74</v>
      </c>
      <c r="B14" s="5">
        <v>51</v>
      </c>
      <c r="C14" s="5">
        <v>282.04057854212351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81</v>
      </c>
      <c r="C16" s="6" t="s">
        <v>69</v>
      </c>
      <c r="D16" s="6" t="s">
        <v>82</v>
      </c>
      <c r="E16" s="6" t="s">
        <v>83</v>
      </c>
      <c r="F16" s="6" t="s">
        <v>84</v>
      </c>
      <c r="G16" s="6" t="s">
        <v>85</v>
      </c>
      <c r="H16" s="6" t="s">
        <v>86</v>
      </c>
      <c r="I16" s="6" t="s">
        <v>87</v>
      </c>
    </row>
    <row r="17" spans="1:9" x14ac:dyDescent="0.25">
      <c r="A17" t="s">
        <v>75</v>
      </c>
      <c r="B17">
        <v>15.158937857468036</v>
      </c>
      <c r="C17">
        <v>4.7543785061757564</v>
      </c>
      <c r="D17">
        <v>3.1884162856989939</v>
      </c>
      <c r="E17">
        <v>2.4932886870880668E-3</v>
      </c>
      <c r="F17">
        <v>5.6046565435177342</v>
      </c>
      <c r="G17">
        <v>24.713219171418338</v>
      </c>
      <c r="H17">
        <v>5.6046565435177342</v>
      </c>
      <c r="I17">
        <v>24.713219171418338</v>
      </c>
    </row>
    <row r="18" spans="1:9" x14ac:dyDescent="0.25">
      <c r="A18" t="s">
        <v>88</v>
      </c>
      <c r="B18">
        <v>7.0050011218240851E-2</v>
      </c>
      <c r="C18">
        <v>3.2771112748641779E-2</v>
      </c>
      <c r="D18">
        <v>2.1375536362018748</v>
      </c>
      <c r="E18">
        <v>3.756810413507896E-2</v>
      </c>
      <c r="F18">
        <v>4.1939945454000233E-3</v>
      </c>
      <c r="G18">
        <v>0.13590602789108169</v>
      </c>
      <c r="H18">
        <v>4.1939945454000233E-3</v>
      </c>
      <c r="I18">
        <v>0.13590602789108169</v>
      </c>
    </row>
    <row r="19" spans="1:9" ht="15.75" thickBot="1" x14ac:dyDescent="0.3">
      <c r="A19" s="5" t="s">
        <v>89</v>
      </c>
      <c r="B19" s="5">
        <v>-0.42453096881819635</v>
      </c>
      <c r="C19" s="5">
        <v>0.11692331173128746</v>
      </c>
      <c r="D19" s="5">
        <v>-3.6308496785812157</v>
      </c>
      <c r="E19" s="5">
        <v>6.7432737970046525E-4</v>
      </c>
      <c r="F19" s="5">
        <v>-0.6594971607165343</v>
      </c>
      <c r="G19" s="5">
        <v>-0.18956477691985843</v>
      </c>
      <c r="H19" s="5">
        <v>-0.6594971607165343</v>
      </c>
      <c r="I19" s="5">
        <v>-0.18956477691985843</v>
      </c>
    </row>
    <row r="23" spans="1:9" x14ac:dyDescent="0.25">
      <c r="A23" t="s">
        <v>90</v>
      </c>
    </row>
    <row r="24" spans="1:9" ht="15.75" thickBot="1" x14ac:dyDescent="0.3"/>
    <row r="25" spans="1:9" x14ac:dyDescent="0.25">
      <c r="A25" s="6" t="s">
        <v>91</v>
      </c>
      <c r="B25" s="6" t="s">
        <v>92</v>
      </c>
      <c r="C25" s="6" t="s">
        <v>93</v>
      </c>
    </row>
    <row r="26" spans="1:9" x14ac:dyDescent="0.25">
      <c r="A26">
        <v>1</v>
      </c>
      <c r="B26">
        <v>5.3439547565445071</v>
      </c>
      <c r="C26">
        <v>-2.443954661177075</v>
      </c>
    </row>
    <row r="27" spans="1:9" x14ac:dyDescent="0.25">
      <c r="A27">
        <v>2</v>
      </c>
      <c r="B27">
        <v>6.0571475732531663</v>
      </c>
      <c r="C27">
        <v>2.6428522360119704</v>
      </c>
    </row>
    <row r="28" spans="1:9" x14ac:dyDescent="0.25">
      <c r="A28">
        <v>3</v>
      </c>
      <c r="B28">
        <v>6.6175476629990957</v>
      </c>
      <c r="C28">
        <v>1.2824524323683359</v>
      </c>
    </row>
    <row r="29" spans="1:9" x14ac:dyDescent="0.25">
      <c r="A29">
        <v>4</v>
      </c>
      <c r="B29">
        <v>7.073906285716749</v>
      </c>
      <c r="C29">
        <v>2.6093618915819405E-2</v>
      </c>
    </row>
    <row r="30" spans="1:9" x14ac:dyDescent="0.25">
      <c r="A30">
        <v>5</v>
      </c>
      <c r="B30">
        <v>4.4333046107073759</v>
      </c>
      <c r="C30">
        <v>-0.73330456302366009</v>
      </c>
    </row>
    <row r="31" spans="1:9" x14ac:dyDescent="0.25">
      <c r="A31">
        <v>6</v>
      </c>
      <c r="B31">
        <v>5.2526535354701185</v>
      </c>
      <c r="C31">
        <v>3.647346083060155</v>
      </c>
    </row>
    <row r="32" spans="1:9" x14ac:dyDescent="0.25">
      <c r="A32">
        <v>7</v>
      </c>
      <c r="B32">
        <v>5.6283857029262183</v>
      </c>
      <c r="C32">
        <v>1.5716141063389184</v>
      </c>
    </row>
    <row r="33" spans="1:3" x14ac:dyDescent="0.25">
      <c r="A33">
        <v>8</v>
      </c>
      <c r="B33">
        <v>4.1573354673431613</v>
      </c>
      <c r="C33">
        <v>-0.65733546734316128</v>
      </c>
    </row>
    <row r="34" spans="1:3" x14ac:dyDescent="0.25">
      <c r="A34">
        <v>9</v>
      </c>
      <c r="B34">
        <v>6.6833667727085828</v>
      </c>
      <c r="C34">
        <v>-3.1833667727085828</v>
      </c>
    </row>
    <row r="35" spans="1:3" x14ac:dyDescent="0.25">
      <c r="A35">
        <v>10</v>
      </c>
      <c r="B35">
        <v>5.636847505943722</v>
      </c>
      <c r="C35">
        <v>0.66315268479114131</v>
      </c>
    </row>
    <row r="36" spans="1:3" x14ac:dyDescent="0.25">
      <c r="A36">
        <v>11</v>
      </c>
      <c r="B36">
        <v>1.9264090644437246</v>
      </c>
      <c r="C36">
        <v>2.6735908401888437</v>
      </c>
    </row>
    <row r="37" spans="1:3" x14ac:dyDescent="0.25">
      <c r="A37">
        <v>12</v>
      </c>
      <c r="B37">
        <v>7.746809645508451</v>
      </c>
      <c r="C37">
        <v>1.5531905452264123</v>
      </c>
    </row>
    <row r="38" spans="1:3" x14ac:dyDescent="0.25">
      <c r="A38">
        <v>13</v>
      </c>
      <c r="B38">
        <v>5.7068975171619645</v>
      </c>
      <c r="C38">
        <v>-2.6068976125293966</v>
      </c>
    </row>
    <row r="39" spans="1:3" x14ac:dyDescent="0.25">
      <c r="A39">
        <v>14</v>
      </c>
      <c r="B39">
        <v>7.3265095781990031</v>
      </c>
      <c r="C39">
        <v>-0.52650938746413978</v>
      </c>
    </row>
    <row r="40" spans="1:3" x14ac:dyDescent="0.25">
      <c r="A40">
        <v>15</v>
      </c>
      <c r="B40">
        <v>8.1076369553715306</v>
      </c>
      <c r="C40">
        <v>-0.20763686000409898</v>
      </c>
    </row>
    <row r="41" spans="1:3" x14ac:dyDescent="0.25">
      <c r="A41">
        <v>16</v>
      </c>
      <c r="B41">
        <v>6.6260094660165958</v>
      </c>
      <c r="C41">
        <v>-3.1260094660165958</v>
      </c>
    </row>
    <row r="42" spans="1:3" x14ac:dyDescent="0.25">
      <c r="A42">
        <v>17</v>
      </c>
      <c r="B42">
        <v>5.7111284186707127</v>
      </c>
      <c r="C42">
        <v>2.7888715813292873</v>
      </c>
    </row>
    <row r="43" spans="1:3" x14ac:dyDescent="0.25">
      <c r="A43">
        <v>18</v>
      </c>
      <c r="B43">
        <v>6.4307159387986967</v>
      </c>
      <c r="C43">
        <v>-3.1307159864824126</v>
      </c>
    </row>
    <row r="44" spans="1:3" x14ac:dyDescent="0.25">
      <c r="A44">
        <v>19</v>
      </c>
      <c r="B44">
        <v>5.3503011088076331</v>
      </c>
      <c r="C44">
        <v>-2.5503011564913489</v>
      </c>
    </row>
    <row r="45" spans="1:3" x14ac:dyDescent="0.25">
      <c r="A45">
        <v>20</v>
      </c>
      <c r="B45">
        <v>6.2842695640990893</v>
      </c>
      <c r="C45">
        <v>1.7157304359009107</v>
      </c>
    </row>
    <row r="46" spans="1:3" x14ac:dyDescent="0.25">
      <c r="A46">
        <v>21</v>
      </c>
      <c r="B46">
        <v>5.1804880734975001</v>
      </c>
      <c r="C46">
        <v>0.91951183113506829</v>
      </c>
    </row>
    <row r="47" spans="1:3" x14ac:dyDescent="0.25">
      <c r="A47">
        <v>22</v>
      </c>
      <c r="B47">
        <v>4.8812022401360924</v>
      </c>
      <c r="C47">
        <v>-0.9812021447686603</v>
      </c>
    </row>
    <row r="48" spans="1:3" x14ac:dyDescent="0.25">
      <c r="A48">
        <v>23</v>
      </c>
      <c r="B48">
        <v>5.1507766800809822</v>
      </c>
      <c r="C48">
        <v>2.6492235106538811</v>
      </c>
    </row>
    <row r="49" spans="1:3" x14ac:dyDescent="0.25">
      <c r="A49">
        <v>24</v>
      </c>
      <c r="B49">
        <v>3.8495378603509209</v>
      </c>
      <c r="C49">
        <v>-0.94953776498348885</v>
      </c>
    </row>
    <row r="50" spans="1:3" x14ac:dyDescent="0.25">
      <c r="A50">
        <v>25</v>
      </c>
      <c r="B50">
        <v>5.7472345155065536</v>
      </c>
      <c r="C50">
        <v>-1.2472345155065536</v>
      </c>
    </row>
    <row r="51" spans="1:3" x14ac:dyDescent="0.25">
      <c r="A51">
        <v>26</v>
      </c>
      <c r="B51">
        <v>4.4332562595511824</v>
      </c>
      <c r="C51">
        <v>-1.9332562595511824</v>
      </c>
    </row>
    <row r="52" spans="1:3" x14ac:dyDescent="0.25">
      <c r="A52">
        <v>27</v>
      </c>
      <c r="B52">
        <v>6.3479732230542023</v>
      </c>
      <c r="C52">
        <v>-1.9479731276867707</v>
      </c>
    </row>
    <row r="53" spans="1:3" x14ac:dyDescent="0.25">
      <c r="A53">
        <v>28</v>
      </c>
      <c r="B53">
        <v>4.3314261358611077</v>
      </c>
      <c r="C53">
        <v>-1.2314262312285398</v>
      </c>
    </row>
    <row r="54" spans="1:3" x14ac:dyDescent="0.25">
      <c r="A54">
        <v>29</v>
      </c>
      <c r="B54">
        <v>8.0545589013444907</v>
      </c>
      <c r="C54">
        <v>0.74544128939037257</v>
      </c>
    </row>
    <row r="55" spans="1:3" x14ac:dyDescent="0.25">
      <c r="A55">
        <v>30</v>
      </c>
      <c r="B55">
        <v>6.551728553289605</v>
      </c>
      <c r="C55">
        <v>2.7482716374452583</v>
      </c>
    </row>
    <row r="56" spans="1:3" x14ac:dyDescent="0.25">
      <c r="A56">
        <v>31</v>
      </c>
      <c r="B56">
        <v>8.1373491585166136</v>
      </c>
      <c r="C56">
        <v>0.46265122295311301</v>
      </c>
    </row>
    <row r="57" spans="1:3" x14ac:dyDescent="0.25">
      <c r="A57">
        <v>32</v>
      </c>
      <c r="B57">
        <v>5.1274100194704619</v>
      </c>
      <c r="C57">
        <v>0.17259017126440135</v>
      </c>
    </row>
    <row r="58" spans="1:3" x14ac:dyDescent="0.25">
      <c r="A58">
        <v>33</v>
      </c>
      <c r="B58">
        <v>5.68146375695326</v>
      </c>
      <c r="C58">
        <v>-3.2814636615858279</v>
      </c>
    </row>
    <row r="59" spans="1:3" x14ac:dyDescent="0.25">
      <c r="A59">
        <v>34</v>
      </c>
      <c r="B59">
        <v>2.5292616032886173</v>
      </c>
      <c r="C59">
        <v>2.770738587446246</v>
      </c>
    </row>
    <row r="60" spans="1:3" x14ac:dyDescent="0.25">
      <c r="A60">
        <v>35</v>
      </c>
      <c r="B60">
        <v>5.8979601428711117</v>
      </c>
      <c r="C60">
        <v>0.1020398571288883</v>
      </c>
    </row>
    <row r="61" spans="1:3" x14ac:dyDescent="0.25">
      <c r="A61">
        <v>36</v>
      </c>
      <c r="B61">
        <v>5.2059701848623998</v>
      </c>
      <c r="C61">
        <v>-1.505970137178684</v>
      </c>
    </row>
    <row r="62" spans="1:3" x14ac:dyDescent="0.25">
      <c r="A62">
        <v>37</v>
      </c>
      <c r="B62">
        <v>3.5651069139692098</v>
      </c>
      <c r="C62">
        <v>-1.4651070093366418</v>
      </c>
    </row>
    <row r="63" spans="1:3" x14ac:dyDescent="0.25">
      <c r="A63">
        <v>38</v>
      </c>
      <c r="B63">
        <v>4.8726920859623934</v>
      </c>
      <c r="C63">
        <v>-0.17269227669725673</v>
      </c>
    </row>
    <row r="64" spans="1:3" x14ac:dyDescent="0.25">
      <c r="A64">
        <v>39</v>
      </c>
      <c r="B64">
        <v>4.7856701175529555</v>
      </c>
      <c r="C64">
        <v>-1.2856701175529555</v>
      </c>
    </row>
    <row r="65" spans="1:3" x14ac:dyDescent="0.25">
      <c r="A65">
        <v>40</v>
      </c>
      <c r="B65">
        <v>6.761878586944329</v>
      </c>
      <c r="C65">
        <v>2.5381216037905343</v>
      </c>
    </row>
    <row r="66" spans="1:3" x14ac:dyDescent="0.25">
      <c r="A66">
        <v>41</v>
      </c>
      <c r="B66">
        <v>3.5948682779990513</v>
      </c>
      <c r="C66">
        <v>0.90513172200094871</v>
      </c>
    </row>
    <row r="67" spans="1:3" x14ac:dyDescent="0.25">
      <c r="A67">
        <v>42</v>
      </c>
      <c r="B67">
        <v>6.001954068471747</v>
      </c>
      <c r="C67">
        <v>9.8045836160821409E-2</v>
      </c>
    </row>
    <row r="68" spans="1:3" x14ac:dyDescent="0.25">
      <c r="A68">
        <v>43</v>
      </c>
      <c r="B68">
        <v>7.3265095781990031</v>
      </c>
      <c r="C68">
        <v>1.8734902310661337</v>
      </c>
    </row>
    <row r="69" spans="1:3" x14ac:dyDescent="0.25">
      <c r="A69">
        <v>44</v>
      </c>
      <c r="B69">
        <v>6.1271975844714088</v>
      </c>
      <c r="C69">
        <v>2.5728022247937279</v>
      </c>
    </row>
    <row r="70" spans="1:3" x14ac:dyDescent="0.25">
      <c r="A70">
        <v>45</v>
      </c>
      <c r="B70">
        <v>5.0955831752995682</v>
      </c>
      <c r="C70">
        <v>0.70441701543529511</v>
      </c>
    </row>
    <row r="71" spans="1:3" x14ac:dyDescent="0.25">
      <c r="A71">
        <v>46</v>
      </c>
      <c r="B71">
        <v>6.6769720692892669</v>
      </c>
      <c r="C71">
        <v>-3.1769720692892669</v>
      </c>
    </row>
    <row r="72" spans="1:3" x14ac:dyDescent="0.25">
      <c r="A72">
        <v>47</v>
      </c>
      <c r="B72">
        <v>4.7856701175529555</v>
      </c>
      <c r="C72">
        <v>-0.38567002218552382</v>
      </c>
    </row>
    <row r="73" spans="1:3" x14ac:dyDescent="0.25">
      <c r="A73">
        <v>48</v>
      </c>
      <c r="B73">
        <v>4.3165228977252159</v>
      </c>
      <c r="C73">
        <v>-1.9165228023577838</v>
      </c>
    </row>
    <row r="74" spans="1:3" x14ac:dyDescent="0.25">
      <c r="A74">
        <v>49</v>
      </c>
      <c r="B74">
        <v>5.4649190198792166</v>
      </c>
      <c r="C74">
        <v>0.8350811708556467</v>
      </c>
    </row>
    <row r="75" spans="1:3" x14ac:dyDescent="0.25">
      <c r="A75">
        <v>50</v>
      </c>
      <c r="B75">
        <v>5.7344950792812366</v>
      </c>
      <c r="C75">
        <v>1.8655048253513318</v>
      </c>
    </row>
    <row r="76" spans="1:3" x14ac:dyDescent="0.25">
      <c r="A76">
        <v>51</v>
      </c>
      <c r="B76">
        <v>5.0658701624259184</v>
      </c>
      <c r="C76">
        <v>2.03412974220665</v>
      </c>
    </row>
    <row r="77" spans="1:3" ht="15.75" thickBot="1" x14ac:dyDescent="0.3">
      <c r="A77" s="5">
        <v>52</v>
      </c>
      <c r="B77" s="5">
        <v>3.9153569700604116</v>
      </c>
      <c r="C77" s="5">
        <v>-1.9153569700604116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5822A-CEA5-42F0-913F-207B11EFFA0C}">
  <dimension ref="A1:I61"/>
  <sheetViews>
    <sheetView showGridLines="0" workbookViewId="0">
      <selection activeCell="C12" sqref="C12"/>
    </sheetView>
  </sheetViews>
  <sheetFormatPr defaultRowHeight="15" x14ac:dyDescent="0.25"/>
  <cols>
    <col min="1" max="1" width="3" bestFit="1" customWidth="1"/>
    <col min="2" max="2" width="22" bestFit="1" customWidth="1"/>
    <col min="3" max="3" width="22.7109375" customWidth="1"/>
    <col min="4" max="4" width="9.28515625" bestFit="1" customWidth="1"/>
    <col min="5" max="5" width="13.7109375" bestFit="1" customWidth="1"/>
    <col min="6" max="6" width="12" bestFit="1" customWidth="1"/>
    <col min="8" max="8" width="16.42578125" bestFit="1" customWidth="1"/>
  </cols>
  <sheetData>
    <row r="1" spans="1:9" x14ac:dyDescent="0.25">
      <c r="A1" s="17" t="s">
        <v>108</v>
      </c>
      <c r="B1" s="17"/>
      <c r="C1" s="17"/>
      <c r="D1" s="17"/>
      <c r="E1" s="17"/>
      <c r="F1" s="17"/>
      <c r="G1" s="17"/>
      <c r="H1" s="17"/>
      <c r="I1" s="17"/>
    </row>
    <row r="3" spans="1:9" x14ac:dyDescent="0.25">
      <c r="A3" s="15" t="s">
        <v>96</v>
      </c>
      <c r="B3" s="15"/>
      <c r="C3" s="15"/>
      <c r="E3" s="10" t="s">
        <v>101</v>
      </c>
      <c r="F3" s="2">
        <f>COUNT(A9:A60)</f>
        <v>52</v>
      </c>
      <c r="H3" s="10" t="s">
        <v>105</v>
      </c>
      <c r="I3" s="2">
        <f>-$F$3-SUM(E9:E60)</f>
        <v>0.51373558640940331</v>
      </c>
    </row>
    <row r="4" spans="1:9" x14ac:dyDescent="0.25">
      <c r="A4" s="16" t="s">
        <v>99</v>
      </c>
      <c r="B4" s="16"/>
      <c r="C4" s="16"/>
      <c r="E4" s="10" t="s">
        <v>97</v>
      </c>
      <c r="F4" s="2">
        <f>AVERAGE(B9:B60)</f>
        <v>1.9813210901002794E-15</v>
      </c>
      <c r="H4" s="10" t="s">
        <v>106</v>
      </c>
      <c r="I4" s="2">
        <f>I3*(1+0.75/$F$3 + 2.25/$F$3^2)</f>
        <v>0.52157271397574501</v>
      </c>
    </row>
    <row r="5" spans="1:9" x14ac:dyDescent="0.25">
      <c r="A5" s="16" t="s">
        <v>100</v>
      </c>
      <c r="B5" s="16"/>
      <c r="C5" s="16"/>
      <c r="E5" s="10" t="s">
        <v>98</v>
      </c>
      <c r="F5" s="2">
        <f>_xlfn.STDEV.S(B9:B60)</f>
        <v>1.9424450609932391</v>
      </c>
      <c r="H5" s="10" t="s">
        <v>107</v>
      </c>
      <c r="I5" s="9">
        <f>EXP(0.9177-4.279*I4-1.38*(I4^2))</f>
        <v>0.18460770561971965</v>
      </c>
    </row>
    <row r="6" spans="1:9" x14ac:dyDescent="0.25">
      <c r="A6" s="8"/>
      <c r="B6" s="8"/>
      <c r="C6" s="8"/>
    </row>
    <row r="7" spans="1:9" x14ac:dyDescent="0.25">
      <c r="A7" s="8"/>
      <c r="B7" s="8"/>
      <c r="C7" s="8"/>
    </row>
    <row r="8" spans="1:9" ht="15.75" x14ac:dyDescent="0.25">
      <c r="A8" s="10" t="s">
        <v>95</v>
      </c>
      <c r="B8" s="11" t="s">
        <v>94</v>
      </c>
      <c r="C8" s="10" t="s">
        <v>102</v>
      </c>
      <c r="D8" s="10" t="s">
        <v>103</v>
      </c>
      <c r="E8" s="10" t="s">
        <v>104</v>
      </c>
    </row>
    <row r="9" spans="1:9" x14ac:dyDescent="0.25">
      <c r="A9" s="4">
        <v>1</v>
      </c>
      <c r="B9" s="4">
        <v>-3.2814636615858279</v>
      </c>
      <c r="C9" s="12">
        <f>_xlfn.NORM.DIST(B9,$F$4,$F$5,TRUE)</f>
        <v>4.5576479375303201E-2</v>
      </c>
      <c r="D9" s="12">
        <f>VLOOKUP($F$3+1-A9,$A$9:$C$60,3,0)</f>
        <v>0.9697894903156179</v>
      </c>
      <c r="E9" s="12">
        <f>(2*A9-1)*(LN(C9)+LN(1-D9))/$F$3</f>
        <v>-0.12669094059717925</v>
      </c>
    </row>
    <row r="10" spans="1:9" x14ac:dyDescent="0.25">
      <c r="A10" s="4">
        <v>2</v>
      </c>
      <c r="B10" s="4">
        <v>-3.1833667727085828</v>
      </c>
      <c r="C10" s="12">
        <f t="shared" ref="C10:C60" si="0">_xlfn.NORM.DIST(B10,$F$4,$F$5,TRUE)</f>
        <v>5.0622751034144653E-2</v>
      </c>
      <c r="D10" s="12">
        <f t="shared" ref="D10:D60" si="1">VLOOKUP($F$3+1-A10,$A$9:$C$60,3,0)</f>
        <v>0.92446369984656629</v>
      </c>
      <c r="E10" s="12">
        <f t="shared" ref="E10:E60" si="2">(2*A10-1)*(LN(C10)+LN(1-D10))/$F$3</f>
        <v>-0.32114400692871681</v>
      </c>
    </row>
    <row r="11" spans="1:9" x14ac:dyDescent="0.25">
      <c r="A11" s="4">
        <v>3</v>
      </c>
      <c r="B11" s="4">
        <v>-3.1769720692892669</v>
      </c>
      <c r="C11" s="12">
        <f t="shared" si="0"/>
        <v>5.0966574896305961E-2</v>
      </c>
      <c r="D11" s="12">
        <f t="shared" si="1"/>
        <v>0.92312613865104642</v>
      </c>
      <c r="E11" s="12">
        <f t="shared" si="2"/>
        <v>-0.53290140576909883</v>
      </c>
    </row>
    <row r="12" spans="1:9" x14ac:dyDescent="0.25">
      <c r="A12" s="4">
        <v>4</v>
      </c>
      <c r="B12" s="4">
        <v>-3.1307159864824126</v>
      </c>
      <c r="C12" s="12">
        <f t="shared" si="0"/>
        <v>5.350928805518345E-2</v>
      </c>
      <c r="D12" s="12">
        <f t="shared" si="1"/>
        <v>0.92144400452562247</v>
      </c>
      <c r="E12" s="12">
        <f t="shared" si="2"/>
        <v>-0.73659433372802208</v>
      </c>
    </row>
    <row r="13" spans="1:9" x14ac:dyDescent="0.25">
      <c r="A13" s="4">
        <v>5</v>
      </c>
      <c r="B13" s="4">
        <v>-3.1260094660165958</v>
      </c>
      <c r="C13" s="12">
        <f t="shared" si="0"/>
        <v>5.3773543916717376E-2</v>
      </c>
      <c r="D13" s="12">
        <f t="shared" si="1"/>
        <v>0.91565183934206074</v>
      </c>
      <c r="E13" s="12">
        <f t="shared" si="2"/>
        <v>-0.93388430039208825</v>
      </c>
    </row>
    <row r="14" spans="1:9" x14ac:dyDescent="0.25">
      <c r="A14" s="4">
        <v>6</v>
      </c>
      <c r="B14" s="4">
        <v>-2.6068976125293966</v>
      </c>
      <c r="C14" s="12">
        <f t="shared" si="0"/>
        <v>8.9786619147263172E-2</v>
      </c>
      <c r="D14" s="12">
        <f t="shared" si="1"/>
        <v>0.91369421552667329</v>
      </c>
      <c r="E14" s="12">
        <f t="shared" si="2"/>
        <v>-1.028114572202292</v>
      </c>
    </row>
    <row r="15" spans="1:9" x14ac:dyDescent="0.25">
      <c r="A15" s="4">
        <v>7</v>
      </c>
      <c r="B15" s="4">
        <v>-2.5503011564913489</v>
      </c>
      <c r="C15" s="12">
        <f t="shared" si="0"/>
        <v>9.4602681788570758E-2</v>
      </c>
      <c r="D15" s="12">
        <f t="shared" si="1"/>
        <v>0.91317679950183073</v>
      </c>
      <c r="E15" s="12">
        <f t="shared" si="2"/>
        <v>-1.2004877151987645</v>
      </c>
    </row>
    <row r="16" spans="1:9" x14ac:dyDescent="0.25">
      <c r="A16" s="4">
        <v>8</v>
      </c>
      <c r="B16" s="4">
        <v>-2.443954661177075</v>
      </c>
      <c r="C16" s="12">
        <f t="shared" si="0"/>
        <v>0.10416248300769104</v>
      </c>
      <c r="D16" s="12">
        <f t="shared" si="1"/>
        <v>0.90733436103442178</v>
      </c>
      <c r="E16" s="12">
        <f t="shared" si="2"/>
        <v>-1.3386233096328286</v>
      </c>
    </row>
    <row r="17" spans="1:5" x14ac:dyDescent="0.25">
      <c r="A17" s="4">
        <v>9</v>
      </c>
      <c r="B17" s="4">
        <v>-1.9479731276867707</v>
      </c>
      <c r="C17" s="12">
        <f t="shared" si="0"/>
        <v>0.15796760158549017</v>
      </c>
      <c r="D17" s="12">
        <f t="shared" si="1"/>
        <v>0.90433644986488726</v>
      </c>
      <c r="E17" s="12">
        <f t="shared" si="2"/>
        <v>-1.3705541393066945</v>
      </c>
    </row>
    <row r="18" spans="1:5" x14ac:dyDescent="0.25">
      <c r="A18" s="4">
        <v>10</v>
      </c>
      <c r="B18" s="4">
        <v>-1.9332562595511824</v>
      </c>
      <c r="C18" s="12">
        <f t="shared" si="0"/>
        <v>0.15980261194489589</v>
      </c>
      <c r="D18" s="12">
        <f t="shared" si="1"/>
        <v>0.85249647860706379</v>
      </c>
      <c r="E18" s="12">
        <f t="shared" si="2"/>
        <v>-1.3693589130064372</v>
      </c>
    </row>
    <row r="19" spans="1:5" x14ac:dyDescent="0.25">
      <c r="A19" s="4">
        <v>11</v>
      </c>
      <c r="B19" s="4">
        <v>-1.9165228023577838</v>
      </c>
      <c r="C19" s="12">
        <f t="shared" si="0"/>
        <v>0.16190594034206382</v>
      </c>
      <c r="D19" s="12">
        <f t="shared" si="1"/>
        <v>0.83260259987151941</v>
      </c>
      <c r="E19" s="12">
        <f t="shared" si="2"/>
        <v>-1.4571271532535637</v>
      </c>
    </row>
    <row r="20" spans="1:5" x14ac:dyDescent="0.25">
      <c r="A20" s="4">
        <v>12</v>
      </c>
      <c r="B20" s="4">
        <v>-1.9153569700604116</v>
      </c>
      <c r="C20" s="12">
        <f t="shared" si="0"/>
        <v>0.16205314982735922</v>
      </c>
      <c r="D20" s="12">
        <f t="shared" si="1"/>
        <v>0.83157051716648178</v>
      </c>
      <c r="E20" s="12">
        <f t="shared" si="2"/>
        <v>-1.5927805318335908</v>
      </c>
    </row>
    <row r="21" spans="1:5" x14ac:dyDescent="0.25">
      <c r="A21" s="4">
        <v>13</v>
      </c>
      <c r="B21" s="4">
        <v>-1.505970137178684</v>
      </c>
      <c r="C21" s="12">
        <f t="shared" si="0"/>
        <v>0.2190823480250518</v>
      </c>
      <c r="D21" s="12">
        <f t="shared" si="1"/>
        <v>0.81145854800087047</v>
      </c>
      <c r="E21" s="12">
        <f t="shared" si="2"/>
        <v>-1.5320889390521422</v>
      </c>
    </row>
    <row r="22" spans="1:5" x14ac:dyDescent="0.25">
      <c r="A22" s="4">
        <v>14</v>
      </c>
      <c r="B22" s="4">
        <v>-1.4651070093366418</v>
      </c>
      <c r="C22" s="12">
        <f t="shared" si="0"/>
        <v>0.22534680557218265</v>
      </c>
      <c r="D22" s="12">
        <f t="shared" si="1"/>
        <v>0.79076849245636038</v>
      </c>
      <c r="E22" s="12">
        <f t="shared" si="2"/>
        <v>-1.5859533394787486</v>
      </c>
    </row>
    <row r="23" spans="1:5" x14ac:dyDescent="0.25">
      <c r="A23" s="4">
        <v>15</v>
      </c>
      <c r="B23" s="4">
        <v>-1.2856701175529555</v>
      </c>
      <c r="C23" s="12">
        <f t="shared" si="0"/>
        <v>0.25402330945488694</v>
      </c>
      <c r="D23" s="12">
        <f t="shared" si="1"/>
        <v>0.78803041807248209</v>
      </c>
      <c r="E23" s="12">
        <f t="shared" si="2"/>
        <v>-1.6293771257617924</v>
      </c>
    </row>
    <row r="24" spans="1:5" x14ac:dyDescent="0.25">
      <c r="A24" s="4">
        <v>16</v>
      </c>
      <c r="B24" s="4">
        <v>-1.2472345155065536</v>
      </c>
      <c r="C24" s="12">
        <f t="shared" si="0"/>
        <v>0.26040570862887591</v>
      </c>
      <c r="D24" s="12">
        <f t="shared" si="1"/>
        <v>0.74544554551372688</v>
      </c>
      <c r="E24" s="12">
        <f t="shared" si="2"/>
        <v>-1.6178154483873384</v>
      </c>
    </row>
    <row r="25" spans="1:5" x14ac:dyDescent="0.25">
      <c r="A25" s="4">
        <v>17</v>
      </c>
      <c r="B25" s="4">
        <v>-1.2314262312285398</v>
      </c>
      <c r="C25" s="12">
        <f t="shared" si="0"/>
        <v>0.26305451171392513</v>
      </c>
      <c r="D25" s="12">
        <f t="shared" si="1"/>
        <v>0.68202843568571125</v>
      </c>
      <c r="E25" s="12">
        <f t="shared" si="2"/>
        <v>-1.5745996453864421</v>
      </c>
    </row>
    <row r="26" spans="1:5" x14ac:dyDescent="0.25">
      <c r="A26" s="4">
        <v>18</v>
      </c>
      <c r="B26" s="4">
        <v>-0.9812021447686603</v>
      </c>
      <c r="C26" s="12">
        <f t="shared" si="0"/>
        <v>0.30673107742259742</v>
      </c>
      <c r="D26" s="12">
        <f t="shared" si="1"/>
        <v>0.67938346531225635</v>
      </c>
      <c r="E26" s="12">
        <f t="shared" si="2"/>
        <v>-1.5610628320853195</v>
      </c>
    </row>
    <row r="27" spans="1:5" x14ac:dyDescent="0.25">
      <c r="A27" s="4">
        <v>19</v>
      </c>
      <c r="B27" s="4">
        <v>-0.94953776498348885</v>
      </c>
      <c r="C27" s="12">
        <f t="shared" si="0"/>
        <v>0.31247877843091265</v>
      </c>
      <c r="D27" s="12">
        <f t="shared" si="1"/>
        <v>0.6663703086577748</v>
      </c>
      <c r="E27" s="12">
        <f t="shared" si="2"/>
        <v>-1.6087474276606566</v>
      </c>
    </row>
    <row r="28" spans="1:5" x14ac:dyDescent="0.25">
      <c r="A28" s="4">
        <v>20</v>
      </c>
      <c r="B28" s="4">
        <v>-0.73330456302366009</v>
      </c>
      <c r="C28" s="12">
        <f t="shared" si="0"/>
        <v>0.3528949975859963</v>
      </c>
      <c r="D28" s="12">
        <f t="shared" si="1"/>
        <v>0.64942346692586539</v>
      </c>
      <c r="E28" s="12">
        <f t="shared" si="2"/>
        <v>-1.5673207244346932</v>
      </c>
    </row>
    <row r="29" spans="1:5" x14ac:dyDescent="0.25">
      <c r="A29" s="4">
        <v>21</v>
      </c>
      <c r="B29" s="4">
        <v>-0.65733546734316128</v>
      </c>
      <c r="C29" s="12">
        <f t="shared" si="0"/>
        <v>0.3675285482544256</v>
      </c>
      <c r="D29" s="12">
        <f t="shared" si="1"/>
        <v>0.64156476765161197</v>
      </c>
      <c r="E29" s="12">
        <f t="shared" si="2"/>
        <v>-1.5981812451312365</v>
      </c>
    </row>
    <row r="30" spans="1:5" x14ac:dyDescent="0.25">
      <c r="A30" s="4">
        <v>22</v>
      </c>
      <c r="B30" s="4">
        <v>-0.52650938746413978</v>
      </c>
      <c r="C30" s="12">
        <f t="shared" si="0"/>
        <v>0.39317437715289955</v>
      </c>
      <c r="D30" s="12">
        <f t="shared" si="1"/>
        <v>0.63359913851953686</v>
      </c>
      <c r="E30" s="12">
        <f t="shared" si="2"/>
        <v>-1.6021877339937727</v>
      </c>
    </row>
    <row r="31" spans="1:5" x14ac:dyDescent="0.25">
      <c r="A31" s="4">
        <v>23</v>
      </c>
      <c r="B31" s="4">
        <v>-0.38567002218552382</v>
      </c>
      <c r="C31" s="12">
        <f t="shared" si="0"/>
        <v>0.42130787678427656</v>
      </c>
      <c r="D31" s="12">
        <f t="shared" si="1"/>
        <v>0.59412918754139488</v>
      </c>
      <c r="E31" s="12">
        <f t="shared" si="2"/>
        <v>-1.5283659632223796</v>
      </c>
    </row>
    <row r="32" spans="1:5" x14ac:dyDescent="0.25">
      <c r="A32" s="4">
        <v>24</v>
      </c>
      <c r="B32" s="4">
        <v>-0.20763686000409898</v>
      </c>
      <c r="C32" s="12">
        <f t="shared" si="0"/>
        <v>0.45743630429049692</v>
      </c>
      <c r="D32" s="12">
        <f t="shared" si="1"/>
        <v>0.53540024321026003</v>
      </c>
      <c r="E32" s="12">
        <f t="shared" si="2"/>
        <v>-1.3997834759442291</v>
      </c>
    </row>
    <row r="33" spans="1:5" x14ac:dyDescent="0.25">
      <c r="A33" s="4">
        <v>25</v>
      </c>
      <c r="B33" s="4">
        <v>-0.17269227669725673</v>
      </c>
      <c r="C33" s="12">
        <f t="shared" si="0"/>
        <v>0.46457886888637934</v>
      </c>
      <c r="D33" s="12">
        <f t="shared" si="1"/>
        <v>0.52094746413017701</v>
      </c>
      <c r="E33" s="12">
        <f t="shared" si="2"/>
        <v>-1.4158822811460021</v>
      </c>
    </row>
    <row r="34" spans="1:5" x14ac:dyDescent="0.25">
      <c r="A34" s="4">
        <v>26</v>
      </c>
      <c r="B34" s="4">
        <v>2.6093618915819405E-2</v>
      </c>
      <c r="C34" s="12">
        <f t="shared" si="0"/>
        <v>0.50535898541753521</v>
      </c>
      <c r="D34" s="12">
        <f t="shared" si="1"/>
        <v>0.52012825350360714</v>
      </c>
      <c r="E34" s="12">
        <f t="shared" si="2"/>
        <v>-1.3894779793570728</v>
      </c>
    </row>
    <row r="35" spans="1:5" x14ac:dyDescent="0.25">
      <c r="A35" s="4">
        <v>27</v>
      </c>
      <c r="B35" s="4">
        <v>9.8045836160821409E-2</v>
      </c>
      <c r="C35" s="12">
        <f t="shared" si="0"/>
        <v>0.52012825350360714</v>
      </c>
      <c r="D35" s="12">
        <f t="shared" si="1"/>
        <v>0.50535898541753521</v>
      </c>
      <c r="E35" s="12">
        <f t="shared" si="2"/>
        <v>-1.3837106063345166</v>
      </c>
    </row>
    <row r="36" spans="1:5" x14ac:dyDescent="0.25">
      <c r="A36" s="4">
        <v>28</v>
      </c>
      <c r="B36" s="4">
        <v>0.1020398571288883</v>
      </c>
      <c r="C36" s="12">
        <f t="shared" si="0"/>
        <v>0.52094746413017701</v>
      </c>
      <c r="D36" s="12">
        <f t="shared" si="1"/>
        <v>0.46457886888637934</v>
      </c>
      <c r="E36" s="12">
        <f t="shared" si="2"/>
        <v>-1.3504697458262418</v>
      </c>
    </row>
    <row r="37" spans="1:5" x14ac:dyDescent="0.25">
      <c r="A37" s="4">
        <v>29</v>
      </c>
      <c r="B37" s="4">
        <v>0.17259017126440135</v>
      </c>
      <c r="C37" s="12">
        <f t="shared" si="0"/>
        <v>0.53540024321026003</v>
      </c>
      <c r="D37" s="12">
        <f t="shared" si="1"/>
        <v>0.45743630429049692</v>
      </c>
      <c r="E37" s="12">
        <f t="shared" si="2"/>
        <v>-1.3550549521362591</v>
      </c>
    </row>
    <row r="38" spans="1:5" x14ac:dyDescent="0.25">
      <c r="A38" s="4">
        <v>30</v>
      </c>
      <c r="B38" s="4">
        <v>0.46265122295311301</v>
      </c>
      <c r="C38" s="12">
        <f t="shared" si="0"/>
        <v>0.59412918754139488</v>
      </c>
      <c r="D38" s="12">
        <f t="shared" si="1"/>
        <v>0.42130787678427656</v>
      </c>
      <c r="E38" s="12">
        <f t="shared" si="2"/>
        <v>-1.2113643744579359</v>
      </c>
    </row>
    <row r="39" spans="1:5" x14ac:dyDescent="0.25">
      <c r="A39" s="4">
        <v>31</v>
      </c>
      <c r="B39" s="4">
        <v>0.66315268479114131</v>
      </c>
      <c r="C39" s="12">
        <f t="shared" si="0"/>
        <v>0.63359913851953686</v>
      </c>
      <c r="D39" s="12">
        <f t="shared" si="1"/>
        <v>0.39317437715289955</v>
      </c>
      <c r="E39" s="12">
        <f t="shared" si="2"/>
        <v>-1.1212886320378719</v>
      </c>
    </row>
    <row r="40" spans="1:5" x14ac:dyDescent="0.25">
      <c r="A40" s="4">
        <v>32</v>
      </c>
      <c r="B40" s="4">
        <v>0.70441701543529511</v>
      </c>
      <c r="C40" s="12">
        <f t="shared" si="0"/>
        <v>0.64156476765161197</v>
      </c>
      <c r="D40" s="12">
        <f t="shared" si="1"/>
        <v>0.3675285482544256</v>
      </c>
      <c r="E40" s="12">
        <f t="shared" si="2"/>
        <v>-1.0927656909080175</v>
      </c>
    </row>
    <row r="41" spans="1:5" x14ac:dyDescent="0.25">
      <c r="A41" s="4">
        <v>33</v>
      </c>
      <c r="B41" s="4">
        <v>0.74544128939037257</v>
      </c>
      <c r="C41" s="12">
        <f t="shared" si="0"/>
        <v>0.64942346692586539</v>
      </c>
      <c r="D41" s="12">
        <f t="shared" si="1"/>
        <v>0.3528949975859963</v>
      </c>
      <c r="E41" s="12">
        <f t="shared" si="2"/>
        <v>-1.0836462376051232</v>
      </c>
    </row>
    <row r="42" spans="1:5" x14ac:dyDescent="0.25">
      <c r="A42" s="4">
        <v>34</v>
      </c>
      <c r="B42" s="4">
        <v>0.8350811708556467</v>
      </c>
      <c r="C42" s="12">
        <f t="shared" si="0"/>
        <v>0.6663703086577748</v>
      </c>
      <c r="D42" s="12">
        <f t="shared" si="1"/>
        <v>0.31247877843091265</v>
      </c>
      <c r="E42" s="12">
        <f t="shared" si="2"/>
        <v>-1.0057374202166909</v>
      </c>
    </row>
    <row r="43" spans="1:5" x14ac:dyDescent="0.25">
      <c r="A43" s="4">
        <v>35</v>
      </c>
      <c r="B43" s="4">
        <v>0.90513172200094871</v>
      </c>
      <c r="C43" s="12">
        <f t="shared" si="0"/>
        <v>0.67938346531225635</v>
      </c>
      <c r="D43" s="12">
        <f t="shared" si="1"/>
        <v>0.30673107742259742</v>
      </c>
      <c r="E43" s="12">
        <f t="shared" si="2"/>
        <v>-0.99904948749635925</v>
      </c>
    </row>
    <row r="44" spans="1:5" x14ac:dyDescent="0.25">
      <c r="A44" s="4">
        <v>36</v>
      </c>
      <c r="B44" s="4">
        <v>0.91951183113506829</v>
      </c>
      <c r="C44" s="12">
        <f t="shared" si="0"/>
        <v>0.68202843568571125</v>
      </c>
      <c r="D44" s="12">
        <f t="shared" si="1"/>
        <v>0.26305451171392513</v>
      </c>
      <c r="E44" s="12">
        <f t="shared" si="2"/>
        <v>-0.93928259564302807</v>
      </c>
    </row>
    <row r="45" spans="1:5" x14ac:dyDescent="0.25">
      <c r="A45" s="4">
        <v>37</v>
      </c>
      <c r="B45" s="4">
        <v>1.2824524323683359</v>
      </c>
      <c r="C45" s="12">
        <f t="shared" si="0"/>
        <v>0.74544554551372688</v>
      </c>
      <c r="D45" s="12">
        <f t="shared" si="1"/>
        <v>0.26040570862887591</v>
      </c>
      <c r="E45" s="12">
        <f t="shared" si="2"/>
        <v>-0.83588746827041072</v>
      </c>
    </row>
    <row r="46" spans="1:5" x14ac:dyDescent="0.25">
      <c r="A46" s="4">
        <v>38</v>
      </c>
      <c r="B46" s="4">
        <v>1.5531905452264123</v>
      </c>
      <c r="C46" s="12">
        <f t="shared" si="0"/>
        <v>0.78803041807248209</v>
      </c>
      <c r="D46" s="12">
        <f t="shared" si="1"/>
        <v>0.25402330945488694</v>
      </c>
      <c r="E46" s="12">
        <f t="shared" si="2"/>
        <v>-0.76626852899866615</v>
      </c>
    </row>
    <row r="47" spans="1:5" x14ac:dyDescent="0.25">
      <c r="A47" s="4">
        <v>39</v>
      </c>
      <c r="B47" s="4">
        <v>1.5716141063389184</v>
      </c>
      <c r="C47" s="12">
        <f t="shared" si="0"/>
        <v>0.79076849245636038</v>
      </c>
      <c r="D47" s="12">
        <f t="shared" si="1"/>
        <v>0.22534680557218265</v>
      </c>
      <c r="E47" s="12">
        <f t="shared" si="2"/>
        <v>-0.72571000268447861</v>
      </c>
    </row>
    <row r="48" spans="1:5" x14ac:dyDescent="0.25">
      <c r="A48" s="4">
        <v>40</v>
      </c>
      <c r="B48" s="4">
        <v>1.7157304359009107</v>
      </c>
      <c r="C48" s="12">
        <f t="shared" si="0"/>
        <v>0.81145854800087047</v>
      </c>
      <c r="D48" s="12">
        <f t="shared" si="1"/>
        <v>0.2190823480250518</v>
      </c>
      <c r="E48" s="12">
        <f t="shared" si="2"/>
        <v>-0.69308454401612096</v>
      </c>
    </row>
    <row r="49" spans="1:5" x14ac:dyDescent="0.25">
      <c r="A49" s="4">
        <v>41</v>
      </c>
      <c r="B49" s="4">
        <v>1.8655048253513318</v>
      </c>
      <c r="C49" s="12">
        <f t="shared" si="0"/>
        <v>0.83157051716648178</v>
      </c>
      <c r="D49" s="12">
        <f t="shared" si="1"/>
        <v>0.16205314982735922</v>
      </c>
      <c r="E49" s="12">
        <f t="shared" si="2"/>
        <v>-0.56270042949181909</v>
      </c>
    </row>
    <row r="50" spans="1:5" x14ac:dyDescent="0.25">
      <c r="A50" s="4">
        <v>42</v>
      </c>
      <c r="B50" s="4">
        <v>1.8734902310661337</v>
      </c>
      <c r="C50" s="12">
        <f t="shared" si="0"/>
        <v>0.83260259987151941</v>
      </c>
      <c r="D50" s="12">
        <f t="shared" si="1"/>
        <v>0.16190594034206382</v>
      </c>
      <c r="E50" s="12">
        <f t="shared" si="2"/>
        <v>-0.5743340838927703</v>
      </c>
    </row>
    <row r="51" spans="1:5" x14ac:dyDescent="0.25">
      <c r="A51" s="4">
        <v>43</v>
      </c>
      <c r="B51" s="4">
        <v>2.03412974220665</v>
      </c>
      <c r="C51" s="12">
        <f t="shared" si="0"/>
        <v>0.85249647860706379</v>
      </c>
      <c r="D51" s="12">
        <f t="shared" si="1"/>
        <v>0.15980261194489589</v>
      </c>
      <c r="E51" s="12">
        <f t="shared" si="2"/>
        <v>-0.54547872124727814</v>
      </c>
    </row>
    <row r="52" spans="1:5" x14ac:dyDescent="0.25">
      <c r="A52" s="4">
        <v>44</v>
      </c>
      <c r="B52" s="4">
        <v>2.5381216037905343</v>
      </c>
      <c r="C52" s="12">
        <f t="shared" si="0"/>
        <v>0.90433644986488726</v>
      </c>
      <c r="D52" s="12">
        <f t="shared" si="1"/>
        <v>0.15796760158549017</v>
      </c>
      <c r="E52" s="12">
        <f t="shared" si="2"/>
        <v>-0.45589772847589788</v>
      </c>
    </row>
    <row r="53" spans="1:5" x14ac:dyDescent="0.25">
      <c r="A53" s="4">
        <v>45</v>
      </c>
      <c r="B53" s="4">
        <v>2.5728022247937279</v>
      </c>
      <c r="C53" s="12">
        <f t="shared" si="0"/>
        <v>0.90733436103442178</v>
      </c>
      <c r="D53" s="12">
        <f t="shared" si="1"/>
        <v>0.10416248300769104</v>
      </c>
      <c r="E53" s="12">
        <f t="shared" si="2"/>
        <v>-0.35470004695528756</v>
      </c>
    </row>
    <row r="54" spans="1:5" x14ac:dyDescent="0.25">
      <c r="A54" s="4">
        <v>46</v>
      </c>
      <c r="B54" s="4">
        <v>2.6428522360119704</v>
      </c>
      <c r="C54" s="12">
        <f t="shared" si="0"/>
        <v>0.91317679950183073</v>
      </c>
      <c r="D54" s="12">
        <f t="shared" si="1"/>
        <v>9.4602681788570758E-2</v>
      </c>
      <c r="E54" s="12">
        <f t="shared" si="2"/>
        <v>-0.33286255859704905</v>
      </c>
    </row>
    <row r="55" spans="1:5" x14ac:dyDescent="0.25">
      <c r="A55" s="4">
        <v>47</v>
      </c>
      <c r="B55" s="4">
        <v>2.6492235106538811</v>
      </c>
      <c r="C55" s="12">
        <f t="shared" si="0"/>
        <v>0.91369421552667329</v>
      </c>
      <c r="D55" s="12">
        <f t="shared" si="1"/>
        <v>8.9786619147263172E-2</v>
      </c>
      <c r="E55" s="12">
        <f t="shared" si="2"/>
        <v>-0.32967702762123846</v>
      </c>
    </row>
    <row r="56" spans="1:5" x14ac:dyDescent="0.25">
      <c r="A56" s="4">
        <v>48</v>
      </c>
      <c r="B56" s="4">
        <v>2.6735908401888437</v>
      </c>
      <c r="C56" s="12">
        <f t="shared" si="0"/>
        <v>0.91565183934206074</v>
      </c>
      <c r="D56" s="12">
        <f t="shared" si="1"/>
        <v>5.3773543916717376E-2</v>
      </c>
      <c r="E56" s="12">
        <f t="shared" si="2"/>
        <v>-0.26196694022720163</v>
      </c>
    </row>
    <row r="57" spans="1:5" x14ac:dyDescent="0.25">
      <c r="A57" s="4">
        <v>49</v>
      </c>
      <c r="B57" s="4">
        <v>2.7482716374452583</v>
      </c>
      <c r="C57" s="12">
        <f t="shared" si="0"/>
        <v>0.92144400452562247</v>
      </c>
      <c r="D57" s="12">
        <f t="shared" si="1"/>
        <v>5.350928805518345E-2</v>
      </c>
      <c r="E57" s="12">
        <f t="shared" si="2"/>
        <v>-0.25519840192891291</v>
      </c>
    </row>
    <row r="58" spans="1:5" x14ac:dyDescent="0.25">
      <c r="A58" s="4">
        <v>50</v>
      </c>
      <c r="B58" s="4">
        <v>2.770738587446246</v>
      </c>
      <c r="C58" s="12">
        <f t="shared" si="0"/>
        <v>0.92312613865104642</v>
      </c>
      <c r="D58" s="12">
        <f t="shared" si="1"/>
        <v>5.0966574896305961E-2</v>
      </c>
      <c r="E58" s="12">
        <f t="shared" si="2"/>
        <v>-0.25188008711979987</v>
      </c>
    </row>
    <row r="59" spans="1:5" x14ac:dyDescent="0.25">
      <c r="A59" s="4">
        <v>51</v>
      </c>
      <c r="B59" s="4">
        <v>2.7888715813292873</v>
      </c>
      <c r="C59" s="12">
        <f t="shared" si="0"/>
        <v>0.92446369984656629</v>
      </c>
      <c r="D59" s="12">
        <f t="shared" si="1"/>
        <v>5.0622751034144653E-2</v>
      </c>
      <c r="E59" s="12">
        <f t="shared" si="2"/>
        <v>-0.25345276078087031</v>
      </c>
    </row>
    <row r="60" spans="1:5" x14ac:dyDescent="0.25">
      <c r="A60" s="4">
        <v>52</v>
      </c>
      <c r="B60" s="4">
        <v>3.647346083060155</v>
      </c>
      <c r="C60" s="12">
        <f t="shared" si="0"/>
        <v>0.9697894903156179</v>
      </c>
      <c r="D60" s="12">
        <f t="shared" si="1"/>
        <v>4.5576479375303201E-2</v>
      </c>
      <c r="E60" s="12">
        <f t="shared" si="2"/>
        <v>-0.15316103054844052</v>
      </c>
    </row>
    <row r="61" spans="1:5" x14ac:dyDescent="0.25">
      <c r="C61" s="13"/>
      <c r="E61" s="14"/>
    </row>
  </sheetData>
  <sortState xmlns:xlrd2="http://schemas.microsoft.com/office/spreadsheetml/2017/richdata2" ref="E9:E60">
    <sortCondition descending="1" ref="E9:E60"/>
  </sortState>
  <mergeCells count="4">
    <mergeCell ref="A3:C3"/>
    <mergeCell ref="A4:C4"/>
    <mergeCell ref="A5:C5"/>
    <mergeCell ref="A1:I1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6A0B1-D2FE-451F-9E06-5D54F371ADB9}">
  <dimension ref="A1:C3"/>
  <sheetViews>
    <sheetView showGridLines="0" tabSelected="1" workbookViewId="0">
      <selection activeCell="K12" sqref="K12"/>
    </sheetView>
  </sheetViews>
  <sheetFormatPr defaultRowHeight="15" x14ac:dyDescent="0.25"/>
  <sheetData>
    <row r="1" spans="1:3" x14ac:dyDescent="0.25">
      <c r="A1" s="20"/>
      <c r="B1" s="20" t="s">
        <v>2</v>
      </c>
      <c r="C1" s="20" t="s">
        <v>3</v>
      </c>
    </row>
    <row r="2" spans="1:3" x14ac:dyDescent="0.25">
      <c r="A2" s="18" t="s">
        <v>2</v>
      </c>
      <c r="B2" s="18">
        <v>1</v>
      </c>
      <c r="C2" s="18"/>
    </row>
    <row r="3" spans="1:3" ht="15.75" thickBot="1" x14ac:dyDescent="0.3">
      <c r="A3" s="19" t="s">
        <v>3</v>
      </c>
      <c r="B3" s="19">
        <v>-0.24102563045510511</v>
      </c>
      <c r="C3" s="19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Dados</vt:lpstr>
      <vt:lpstr>Dummies</vt:lpstr>
      <vt:lpstr>Cenário Proposto</vt:lpstr>
      <vt:lpstr>Resultados</vt:lpstr>
      <vt:lpstr>Teste de Normalidade</vt:lpstr>
      <vt:lpstr>Correlação Simples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Thales de Freitas Ferraz</cp:lastModifiedBy>
  <dcterms:created xsi:type="dcterms:W3CDTF">2023-11-05T20:03:46Z</dcterms:created>
  <dcterms:modified xsi:type="dcterms:W3CDTF">2023-12-06T23:20:32Z</dcterms:modified>
</cp:coreProperties>
</file>