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zeh\Documents\"/>
    </mc:Choice>
  </mc:AlternateContent>
  <xr:revisionPtr revIDLastSave="0" documentId="8_{701DFD25-4E2B-4C28-8BA7-09E5F1BC7E2B}" xr6:coauthVersionLast="47" xr6:coauthVersionMax="47" xr10:uidLastSave="{00000000-0000-0000-0000-000000000000}"/>
  <bookViews>
    <workbookView xWindow="-120" yWindow="-120" windowWidth="29040" windowHeight="15720" tabRatio="456" activeTab="3" xr2:uid="{00000000-000D-0000-FFFF-FFFF00000000}"/>
  </bookViews>
  <sheets>
    <sheet name="Assets" sheetId="5" r:id="rId1"/>
    <sheet name="Databases" sheetId="4" r:id="rId2"/>
    <sheet name="Calculations" sheetId="8" r:id="rId3"/>
    <sheet name="Dashboard" sheetId="7" r:id="rId4"/>
  </sheets>
  <definedNames>
    <definedName name="_xlnm._FilterDatabase" localSheetId="2" hidden="1">Calculations!#REF!</definedName>
    <definedName name="_xlchart.v5.0" hidden="1">Calculations!$B$52</definedName>
    <definedName name="_xlchart.v5.1" hidden="1">Calculations!$B$53:$B$65</definedName>
    <definedName name="_xlchart.v5.2" hidden="1">Calculations!$C$52</definedName>
    <definedName name="_xlchart.v5.3" hidden="1">Calculations!$C$53:$C$65</definedName>
    <definedName name="_xlcn.WorksheetConnection_Tabela21" hidden="1">Tabela1[]</definedName>
    <definedName name="SegmentaçãodeDados_Trimestres__Date">#N/A</definedName>
  </definedNames>
  <calcPr calcId="191028"/>
  <pivotCaches>
    <pivotCache cacheId="30" r:id="rId5"/>
    <pivotCache cacheId="38" r:id="rId6"/>
  </pivotCaches>
  <extLst>
    <ext xmlns:x14="http://schemas.microsoft.com/office/spreadsheetml/2009/9/main" uri="{BBE1A952-AA13-448e-AADC-164F8A28A991}">
      <x14:slicerCaches>
        <x14:slicerCache r:id="rId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ela2" name="Tabela2" connection="WorksheetConnection_Tabela2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3" i="4" l="1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2" i="4"/>
  <c r="D9" i="8"/>
  <c r="D6" i="8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8988F57-2E5D-437B-81D5-64C141B75C9C}" keepAlive="1" name="Consulta - Tabela 2" description="Conexão com a consulta 'Tabela 2' na pasta de trabalho." type="5" refreshedVersion="0" background="1">
    <dbPr connection="Provider=Microsoft.Mashup.OleDb.1;Data Source=$Workbook$;Location=&quot;Tabela 2&quot;;Extended Properties=&quot;&quot;" command="SELECT * FROM [Tabela 2]"/>
  </connection>
  <connection id="2" xr16:uid="{DC88E28F-1B58-4EEF-BDB6-6AA5E215C726}" keepAlive="1" name="Consulta - Tabela 3" description="Conexão com a consulta 'Tabela 3' na pasta de trabalho." type="5" refreshedVersion="8" background="1" saveData="1">
    <dbPr connection="Provider=Microsoft.Mashup.OleDb.1;Data Source=$Workbook$;Location=&quot;Tabela 3&quot;;Extended Properties=&quot;&quot;" command="SELECT * FROM [Tabela 3]"/>
  </connection>
  <connection id="3" xr16:uid="{84A2A334-AE13-4EBF-8E4B-45B1FC862EFC}" keepAlive="1" name="ThisWorkbookDataModel" description="Modelo de Dad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4" xr16:uid="{8C5C22CD-197E-4B43-A054-76A6BE183FAD}" name="WorksheetConnection_Tabela2" type="102" refreshedVersion="8" minRefreshableVersion="5">
    <extLst>
      <ext xmlns:x15="http://schemas.microsoft.com/office/spreadsheetml/2010/11/main" uri="{DE250136-89BD-433C-8126-D09CA5730AF9}">
        <x15:connection id="Tabela2">
          <x15:rangePr sourceName="_xlcn.WorksheetConnection_Tabela21"/>
        </x15:connection>
      </ext>
    </extLst>
  </connection>
</connections>
</file>

<file path=xl/sharedStrings.xml><?xml version="1.0" encoding="utf-8"?>
<sst xmlns="http://schemas.openxmlformats.org/spreadsheetml/2006/main" count="265" uniqueCount="162">
  <si>
    <t>UFC 320: Ankalaev vs. Pereira 2</t>
  </si>
  <si>
    <t>UFC 314: Volkanovski vs. Lopes</t>
  </si>
  <si>
    <t>UFC 323: Dvalishvili vs. Yan 2</t>
  </si>
  <si>
    <t>UFC 317: Topuria vs. Oliveira</t>
  </si>
  <si>
    <t>UFC 311: Makhachev vs. Moicano</t>
  </si>
  <si>
    <t>UFC 322: Della Maddalena vs. Makhachev</t>
  </si>
  <si>
    <t>UFC 313: Pereira vs. Ankalaev</t>
  </si>
  <si>
    <t>UFC 315: Muhammad vs. Della Maddalena</t>
  </si>
  <si>
    <t>UFC 318: Holloway vs. Poirier 3</t>
  </si>
  <si>
    <t>UFC 316: Dvalishvili vs. O'Malley 2</t>
  </si>
  <si>
    <t>UFC Fight Night: Adesanya vs. Imavov</t>
  </si>
  <si>
    <t>UFC 321: Aspinall vs. Gane</t>
  </si>
  <si>
    <t>UFC Fight Night: Lopes vs. Silva</t>
  </si>
  <si>
    <t>UFC Fight Night: Tsarukyan vs. Hooker</t>
  </si>
  <si>
    <t>UFC Fight Night: Imavov vs. Borralho</t>
  </si>
  <si>
    <t>UFC Fight Night: Cannonier vs. Rodrigues</t>
  </si>
  <si>
    <t>UFC Fight Night: de Ridder vs. Allen</t>
  </si>
  <si>
    <t>UFC Fight Night: Edwards vs. Brady</t>
  </si>
  <si>
    <t>UFC Fight Night: Dern vs. Ribas 2</t>
  </si>
  <si>
    <t>UFC Fight Night: Cejudo vs. Song</t>
  </si>
  <si>
    <t>UFC Fight Night: Vettori vs. Dolidze 2</t>
  </si>
  <si>
    <t>UFC Fight Night: Burns vs. Morales</t>
  </si>
  <si>
    <t>UFC Fight Night: Kape vs. Almabayev</t>
  </si>
  <si>
    <t>UFC Fight Night: Walker vs. Zhang</t>
  </si>
  <si>
    <t>UFC Fight Night: Oliveira vs. Gamrot</t>
  </si>
  <si>
    <t>UFC Fight Night: Ulberg vs. Reyes</t>
  </si>
  <si>
    <t>UFC Fight Night: Bonfim vs. Brown</t>
  </si>
  <si>
    <t>UFC Fight Night: Garcia vs. Onama</t>
  </si>
  <si>
    <t>#</t>
  </si>
  <si>
    <t>Date</t>
  </si>
  <si>
    <t>UFC on ESPN: Royval vs. Kape</t>
  </si>
  <si>
    <t>UFC 319: du Plessis vs. Chimaev</t>
  </si>
  <si>
    <t>UFC on ESPN: Dolidze vs. Hernandez</t>
  </si>
  <si>
    <t>UFC on ESPN: Taira vs. Park</t>
  </si>
  <si>
    <t>UFC on ABC: Whittaker vs. de Ridder</t>
  </si>
  <si>
    <t>UFC on ESPN: Lewis vs. Teixeira</t>
  </si>
  <si>
    <t>UFC on ABC: Hill vs. Rountree Jr.</t>
  </si>
  <si>
    <t>UFC on ESPN: Usman vs. Buckley</t>
  </si>
  <si>
    <t>UFC on ESPN: Gamrot vs. Klein</t>
  </si>
  <si>
    <t>UFC on ESPN: Sandhagen vs. Figueiredo</t>
  </si>
  <si>
    <t>UFC on ESPN: Machado Garry vs. Prates</t>
  </si>
  <si>
    <t>UFC on ESPN: Emmett vs. Murphy</t>
  </si>
  <si>
    <t>UFC on ESPN: Moreno vs. Erceg</t>
  </si>
  <si>
    <t>UFC 312: du Plessis vs. Strickland 2</t>
  </si>
  <si>
    <t>Venue</t>
  </si>
  <si>
    <t>Attendance</t>
  </si>
  <si>
    <t>UFC Apex</t>
  </si>
  <si>
    <t>T-Mobile Arena</t>
  </si>
  <si>
    <t>Ali Bin Hamad al-Attiyah Arena</t>
  </si>
  <si>
    <t>Madison Square Garden</t>
  </si>
  <si>
    <t>Etihad Arena</t>
  </si>
  <si>
    <t>Rogers Arena</t>
  </si>
  <si>
    <t>Farmasi Arena</t>
  </si>
  <si>
    <t>RAC Arena</t>
  </si>
  <si>
    <t>Frost Bank Center</t>
  </si>
  <si>
    <t>Accor Arena</t>
  </si>
  <si>
    <t>Shanghai Indoor Stadium</t>
  </si>
  <si>
    <t>United Center</t>
  </si>
  <si>
    <t>Smoothie King Center</t>
  </si>
  <si>
    <t>Bridgestone Arena</t>
  </si>
  <si>
    <t>Baku Crystal Hall</t>
  </si>
  <si>
    <t>State Farm Arena</t>
  </si>
  <si>
    <t>Prudential Center</t>
  </si>
  <si>
    <t>Bell Centre</t>
  </si>
  <si>
    <t>Wells Fargo Arena</t>
  </si>
  <si>
    <t>T-Mobile Center</t>
  </si>
  <si>
    <t>Kaseya Center</t>
  </si>
  <si>
    <t>Arena CDMX</t>
  </si>
  <si>
    <t>The O2 Arena</t>
  </si>
  <si>
    <t>Climate Pledge Arena</t>
  </si>
  <si>
    <t>Qudos Bank Arena</t>
  </si>
  <si>
    <t>anb Arena</t>
  </si>
  <si>
    <t>Intuit Dome</t>
  </si>
  <si>
    <t>Event Name</t>
  </si>
  <si>
    <t>Gate Revenue</t>
  </si>
  <si>
    <t>PPV Sales</t>
  </si>
  <si>
    <t>Total</t>
  </si>
  <si>
    <t>LOGOS AND ICONS</t>
  </si>
  <si>
    <t>COLORS</t>
  </si>
  <si>
    <t>#EFBF04</t>
  </si>
  <si>
    <t>#A6A6A6</t>
  </si>
  <si>
    <t>#D20A0A</t>
  </si>
  <si>
    <t>EXTRAS</t>
  </si>
  <si>
    <t>Total Geral</t>
  </si>
  <si>
    <t>(Vários itens)</t>
  </si>
  <si>
    <t>Las Vegas</t>
  </si>
  <si>
    <t xml:space="preserve"> Nevada</t>
  </si>
  <si>
    <t xml:space="preserve"> U.S.</t>
  </si>
  <si>
    <t>Inglewood</t>
  </si>
  <si>
    <t xml:space="preserve"> California</t>
  </si>
  <si>
    <t>Riyadh</t>
  </si>
  <si>
    <t xml:space="preserve"> Saudi Arabia</t>
  </si>
  <si>
    <t>Sydney</t>
  </si>
  <si>
    <t xml:space="preserve"> Australia</t>
  </si>
  <si>
    <t>Seattle</t>
  </si>
  <si>
    <t xml:space="preserve"> Washington</t>
  </si>
  <si>
    <t>London</t>
  </si>
  <si>
    <t xml:space="preserve"> England</t>
  </si>
  <si>
    <t xml:space="preserve"> UK</t>
  </si>
  <si>
    <t>Mexico City</t>
  </si>
  <si>
    <t xml:space="preserve"> Mexico</t>
  </si>
  <si>
    <t>Miami</t>
  </si>
  <si>
    <t xml:space="preserve"> Florida</t>
  </si>
  <si>
    <t>Kansas City</t>
  </si>
  <si>
    <t xml:space="preserve"> Missouri</t>
  </si>
  <si>
    <t>Des Moines</t>
  </si>
  <si>
    <t xml:space="preserve"> Iowa</t>
  </si>
  <si>
    <t>Montreal</t>
  </si>
  <si>
    <t xml:space="preserve"> Quebec</t>
  </si>
  <si>
    <t xml:space="preserve"> Canada</t>
  </si>
  <si>
    <t>Newark</t>
  </si>
  <si>
    <t xml:space="preserve"> New Jersey</t>
  </si>
  <si>
    <t>Atlanta</t>
  </si>
  <si>
    <t xml:space="preserve"> Georgia</t>
  </si>
  <si>
    <t>Baku</t>
  </si>
  <si>
    <t xml:space="preserve"> Azerbaijan</t>
  </si>
  <si>
    <t>Nashville</t>
  </si>
  <si>
    <t xml:space="preserve"> Tennessee</t>
  </si>
  <si>
    <t>New Orleans</t>
  </si>
  <si>
    <t xml:space="preserve"> Louisiana</t>
  </si>
  <si>
    <t>Abu Dhabi</t>
  </si>
  <si>
    <t xml:space="preserve"> United Arab Emirates</t>
  </si>
  <si>
    <t>Chicago</t>
  </si>
  <si>
    <t xml:space="preserve"> Illinois</t>
  </si>
  <si>
    <t>Shanghai</t>
  </si>
  <si>
    <t xml:space="preserve"> China</t>
  </si>
  <si>
    <t>Paris</t>
  </si>
  <si>
    <t xml:space="preserve"> France</t>
  </si>
  <si>
    <t>San Antonio</t>
  </si>
  <si>
    <t xml:space="preserve"> Texas</t>
  </si>
  <si>
    <t>Perth</t>
  </si>
  <si>
    <t>Rio de Janeiro</t>
  </si>
  <si>
    <t xml:space="preserve"> Brazil</t>
  </si>
  <si>
    <t>Vancouver</t>
  </si>
  <si>
    <t xml:space="preserve"> British Columbia</t>
  </si>
  <si>
    <t>New York City</t>
  </si>
  <si>
    <t xml:space="preserve"> New York</t>
  </si>
  <si>
    <t>Al Rayyan</t>
  </si>
  <si>
    <t xml:space="preserve"> Qatar</t>
  </si>
  <si>
    <t>City</t>
  </si>
  <si>
    <t>State</t>
  </si>
  <si>
    <t>Country</t>
  </si>
  <si>
    <t xml:space="preserve"> Rio de Janeiro</t>
  </si>
  <si>
    <t>States</t>
  </si>
  <si>
    <t>Yearly gate revenue</t>
  </si>
  <si>
    <t>#19191E</t>
  </si>
  <si>
    <t>2025 IN NUMBERS</t>
  </si>
  <si>
    <t>Quarter 1</t>
  </si>
  <si>
    <t>Quarter 2</t>
  </si>
  <si>
    <t>Quarter 3</t>
  </si>
  <si>
    <t>Quarter 4</t>
  </si>
  <si>
    <t>NUMBER OF NUMBERES EVENTS AND TOTAL PPV SALES</t>
  </si>
  <si>
    <t>TOP 5 BIGGEST ATTENDANCESS</t>
  </si>
  <si>
    <t>REVENUE BY QUARTERS(Gate Revenue and PVV Sales)</t>
  </si>
  <si>
    <t>YEARLY GATE REVENUE BY US STATE</t>
  </si>
  <si>
    <t>Quarters</t>
  </si>
  <si>
    <t>Location</t>
  </si>
  <si>
    <t>Total PPV Sales</t>
  </si>
  <si>
    <t>Gate Revenue sum</t>
  </si>
  <si>
    <t>Total numbered events</t>
  </si>
  <si>
    <t>PPV sum</t>
  </si>
  <si>
    <t>Total Attendance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</si>
</sst>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[$$-409]#,##0.00"/>
    <numFmt numFmtId="165" formatCode="[$-409]\$#,##0.0,,&quot;M&quot;"/>
  </numFmts>
  <fonts count="12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4"/>
      <color theme="0"/>
      <name val="Segoe UI Black"/>
      <family val="2"/>
    </font>
    <font>
      <sz val="10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36"/>
      <name val="Segoe UI"/>
      <family val="2"/>
    </font>
    <font>
      <b/>
      <i/>
      <sz val="48"/>
      <color theme="0"/>
      <name val="Segoe UI Black"/>
      <family val="2"/>
    </font>
    <font>
      <b/>
      <i/>
      <sz val="72"/>
      <color theme="0"/>
      <name val="Segoe UI Black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D20A0A"/>
        <bgColor indexed="64"/>
      </patternFill>
    </fill>
    <fill>
      <patternFill patternType="solid">
        <fgColor rgb="FFEFBF04"/>
        <bgColor indexed="64"/>
      </patternFill>
    </fill>
    <fill>
      <patternFill patternType="solid">
        <fgColor rgb="FFA6A6A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19191E"/>
        <bgColor indexed="64"/>
      </patternFill>
    </fill>
    <fill>
      <patternFill patternType="solid">
        <fgColor rgb="FFC0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3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2" borderId="0" xfId="0" applyFill="1"/>
    <xf numFmtId="0" fontId="0" fillId="3" borderId="0" xfId="0" applyFill="1"/>
    <xf numFmtId="0" fontId="3" fillId="3" borderId="0" xfId="0" applyFont="1" applyFill="1" applyAlignment="1">
      <alignment horizontal="center" vertical="center"/>
    </xf>
    <xf numFmtId="0" fontId="4" fillId="3" borderId="0" xfId="0" applyFont="1" applyFill="1"/>
    <xf numFmtId="0" fontId="0" fillId="4" borderId="0" xfId="0" applyFill="1"/>
    <xf numFmtId="0" fontId="3" fillId="4" borderId="0" xfId="0" applyFont="1" applyFill="1" applyAlignment="1">
      <alignment horizontal="center" vertical="center"/>
    </xf>
    <xf numFmtId="0" fontId="0" fillId="5" borderId="0" xfId="0" applyFill="1"/>
    <xf numFmtId="0" fontId="3" fillId="5" borderId="0" xfId="0" applyFont="1" applyFill="1" applyAlignment="1">
      <alignment horizontal="center" vertical="center"/>
    </xf>
    <xf numFmtId="0" fontId="2" fillId="3" borderId="0" xfId="0" applyFont="1" applyFill="1"/>
    <xf numFmtId="0" fontId="5" fillId="3" borderId="0" xfId="0" applyFont="1" applyFill="1" applyAlignment="1">
      <alignment horizontal="left"/>
    </xf>
    <xf numFmtId="14" fontId="5" fillId="3" borderId="0" xfId="0" applyNumberFormat="1" applyFont="1" applyFill="1" applyAlignment="1">
      <alignment horizontal="left"/>
    </xf>
    <xf numFmtId="0" fontId="5" fillId="3" borderId="0" xfId="0" applyFont="1" applyFill="1" applyAlignment="1">
      <alignment horizontal="center"/>
    </xf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0" fontId="0" fillId="0" borderId="0" xfId="0" applyAlignment="1">
      <alignment horizontal="left" indent="1"/>
    </xf>
    <xf numFmtId="0" fontId="1" fillId="6" borderId="0" xfId="0" quotePrefix="1" applyFont="1" applyFill="1"/>
    <xf numFmtId="0" fontId="0" fillId="6" borderId="0" xfId="0" applyFill="1"/>
    <xf numFmtId="164" fontId="0" fillId="0" borderId="0" xfId="0" applyNumberFormat="1" applyFont="1"/>
    <xf numFmtId="164" fontId="0" fillId="0" borderId="0" xfId="0" applyNumberFormat="1" applyFont="1" applyAlignment="1">
      <alignment horizontal="center"/>
    </xf>
    <xf numFmtId="0" fontId="5" fillId="3" borderId="0" xfId="0" applyFont="1" applyFill="1" applyAlignment="1">
      <alignment horizontal="left" vertical="center"/>
    </xf>
    <xf numFmtId="0" fontId="0" fillId="0" borderId="0" xfId="0" applyAlignment="1">
      <alignment horizontal="left" vertical="center"/>
    </xf>
    <xf numFmtId="0" fontId="1" fillId="2" borderId="0" xfId="0" applyFont="1" applyFill="1"/>
    <xf numFmtId="0" fontId="0" fillId="7" borderId="0" xfId="0" applyFill="1"/>
    <xf numFmtId="0" fontId="0" fillId="0" borderId="0" xfId="0" applyFill="1"/>
    <xf numFmtId="0" fontId="0" fillId="8" borderId="0" xfId="0" applyFill="1"/>
    <xf numFmtId="0" fontId="3" fillId="8" borderId="0" xfId="0" applyFont="1" applyFill="1" applyAlignment="1">
      <alignment horizontal="center" vertical="center"/>
    </xf>
    <xf numFmtId="0" fontId="7" fillId="7" borderId="0" xfId="0" applyFont="1" applyFill="1"/>
    <xf numFmtId="0" fontId="7" fillId="8" borderId="0" xfId="0" applyFont="1" applyFill="1"/>
    <xf numFmtId="0" fontId="0" fillId="9" borderId="0" xfId="0" applyFill="1"/>
    <xf numFmtId="0" fontId="0" fillId="9" borderId="0" xfId="0" applyFill="1" applyAlignment="1">
      <alignment horizontal="left"/>
    </xf>
    <xf numFmtId="0" fontId="0" fillId="8" borderId="0" xfId="0" applyFill="1" applyAlignment="1">
      <alignment horizontal="left"/>
    </xf>
    <xf numFmtId="0" fontId="8" fillId="8" borderId="0" xfId="0" applyFont="1" applyFill="1"/>
    <xf numFmtId="0" fontId="0" fillId="7" borderId="0" xfId="0" applyFill="1" applyAlignment="1">
      <alignment horizontal="left"/>
    </xf>
    <xf numFmtId="0" fontId="0" fillId="6" borderId="0" xfId="0" applyFill="1" applyAlignment="1">
      <alignment horizontal="left"/>
    </xf>
    <xf numFmtId="0" fontId="7" fillId="8" borderId="0" xfId="0" applyFont="1" applyFill="1" applyAlignment="1">
      <alignment horizontal="center" vertical="center"/>
    </xf>
    <xf numFmtId="0" fontId="9" fillId="8" borderId="0" xfId="0" applyFont="1" applyFill="1" applyAlignment="1">
      <alignment horizontal="center" vertical="center"/>
    </xf>
    <xf numFmtId="0" fontId="10" fillId="8" borderId="0" xfId="0" applyFont="1" applyFill="1" applyAlignment="1">
      <alignment horizontal="left"/>
    </xf>
    <xf numFmtId="0" fontId="0" fillId="7" borderId="0" xfId="0" applyFill="1" applyBorder="1"/>
    <xf numFmtId="0" fontId="11" fillId="8" borderId="0" xfId="0" applyFont="1" applyFill="1" applyAlignment="1">
      <alignment horizontal="left" vertical="center"/>
    </xf>
    <xf numFmtId="0" fontId="1" fillId="2" borderId="0" xfId="0" quotePrefix="1" applyFont="1" applyFill="1"/>
    <xf numFmtId="165" fontId="0" fillId="2" borderId="0" xfId="0" applyNumberFormat="1" applyFill="1"/>
    <xf numFmtId="164" fontId="5" fillId="3" borderId="0" xfId="0" applyNumberFormat="1" applyFont="1" applyFill="1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 vertical="center"/>
    </xf>
    <xf numFmtId="164" fontId="0" fillId="0" borderId="0" xfId="0" applyNumberFormat="1" applyAlignment="1">
      <alignment horizontal="right"/>
    </xf>
    <xf numFmtId="3" fontId="5" fillId="3" borderId="0" xfId="0" applyNumberFormat="1" applyFont="1" applyFill="1" applyAlignment="1">
      <alignment horizontal="center"/>
    </xf>
    <xf numFmtId="3" fontId="0" fillId="0" borderId="0" xfId="0" applyNumberFormat="1" applyAlignment="1">
      <alignment horizontal="right"/>
    </xf>
  </cellXfs>
  <cellStyles count="1">
    <cellStyle name="Normal" xfId="0" builtinId="0"/>
  </cellStyles>
  <dxfs count="36">
    <dxf>
      <numFmt numFmtId="164" formatCode="[$$-409]#,##0.00"/>
    </dxf>
    <dxf>
      <numFmt numFmtId="164" formatCode="[$$-409]#,##0.00"/>
    </dxf>
    <dxf>
      <numFmt numFmtId="164" formatCode="[$$-409]#,##0.00"/>
    </dxf>
    <dxf>
      <numFmt numFmtId="164" formatCode="[$$-409]#,##0.00"/>
    </dxf>
    <dxf>
      <numFmt numFmtId="164" formatCode="[$$-409]#,##0.00"/>
    </dxf>
    <dxf>
      <numFmt numFmtId="164" formatCode="[$$-409]#,##0.00"/>
    </dxf>
    <dxf>
      <numFmt numFmtId="164" formatCode="[$$-409]#,##0.00"/>
    </dxf>
    <dxf>
      <numFmt numFmtId="164" formatCode="[$$-409]#,##0.00"/>
    </dxf>
    <dxf>
      <numFmt numFmtId="164" formatCode="[$$-409]#,##0.00"/>
    </dxf>
    <dxf>
      <numFmt numFmtId="164" formatCode="[$$-409]#,##0.00"/>
    </dxf>
    <dxf>
      <numFmt numFmtId="164" formatCode="[$$-409]#,##0.00"/>
    </dxf>
    <dxf>
      <numFmt numFmtId="164" formatCode="[$$-409]#,##0.00"/>
    </dxf>
    <dxf>
      <numFmt numFmtId="164" formatCode="[$$-409]#,##0.00"/>
    </dxf>
    <dxf>
      <numFmt numFmtId="164" formatCode="[$$-409]#,##0.00"/>
    </dxf>
    <dxf>
      <numFmt numFmtId="164" formatCode="[$$-409]#,##0.00"/>
    </dxf>
    <dxf>
      <numFmt numFmtId="164" formatCode="[$$-409]#,##0.00"/>
    </dxf>
    <dxf>
      <numFmt numFmtId="164" formatCode="[$$-409]#,##0.00"/>
    </dxf>
    <dxf>
      <numFmt numFmtId="164" formatCode="[$$-409]#,##0.00"/>
    </dxf>
    <dxf>
      <numFmt numFmtId="164" formatCode="[$$-409]#,##0.00"/>
    </dxf>
    <dxf>
      <numFmt numFmtId="164" formatCode="[$$-409]#,##0.00"/>
    </dxf>
    <dxf>
      <numFmt numFmtId="164" formatCode="[$$-409]#,##0.00"/>
    </dxf>
    <dxf>
      <numFmt numFmtId="3" formatCode="#,##0"/>
      <alignment horizontal="right" vertical="bottom" textRotation="0" wrapText="0" indent="0" justifyLastLine="0" shrinkToFit="0" readingOrder="0"/>
    </dxf>
    <dxf>
      <numFmt numFmtId="164" formatCode="[$$-409]#,##0.00"/>
      <alignment horizontal="right" vertical="bottom" textRotation="0" wrapText="0" indent="0" justifyLastLine="0" shrinkToFit="0" readingOrder="0"/>
    </dxf>
    <dxf>
      <numFmt numFmtId="164" formatCode="[$$-409]#,##0.00"/>
      <alignment horizontal="right" vertical="bottom" textRotation="0" wrapText="0" indent="0" justifyLastLine="0" shrinkToFit="0" readingOrder="0"/>
    </dxf>
    <dxf>
      <numFmt numFmtId="164" formatCode="[$$-409]#,##0.00"/>
      <alignment horizontal="righ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indexed="64"/>
          <bgColor rgb="FFD20A0A"/>
        </patternFill>
      </fill>
      <alignment horizontal="left" vertical="bottom" textRotation="0" wrapText="0" indent="0" justifyLastLine="0" shrinkToFit="0" readingOrder="0"/>
    </dxf>
    <dxf>
      <numFmt numFmtId="164" formatCode="[$$-409]#,##0.00"/>
    </dxf>
    <dxf>
      <numFmt numFmtId="0" formatCode="General"/>
    </dxf>
    <dxf>
      <numFmt numFmtId="164" formatCode="[$$-409]#,##0.00"/>
    </dxf>
    <dxf>
      <font>
        <b/>
        <i val="0"/>
        <strike val="0"/>
        <sz val="10"/>
        <color theme="0"/>
        <name val="Calibri"/>
        <family val="2"/>
        <scheme val="minor"/>
      </font>
      <fill>
        <patternFill>
          <bgColor rgb="FFC00000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strike val="0"/>
        <sz val="10"/>
        <color theme="0"/>
        <name val="Calibri"/>
        <family val="2"/>
        <scheme val="minor"/>
      </font>
      <fill>
        <patternFill patternType="solid">
          <bgColor theme="0"/>
        </patternFill>
      </fill>
      <border diagonalUp="0" diagonalDown="0">
        <left style="thick">
          <color rgb="FFC00000"/>
        </left>
        <right style="thick">
          <color rgb="FFC00000"/>
        </right>
        <top style="thick">
          <color rgb="FFC00000"/>
        </top>
        <bottom style="thick">
          <color rgb="FFC00000"/>
        </bottom>
        <vertical/>
        <horizontal style="thin">
          <color auto="1"/>
        </horizontal>
      </border>
    </dxf>
  </dxfs>
  <tableStyles count="1" defaultTableStyle="TableStyleMedium2" defaultPivotStyle="PivotStyleMedium9">
    <tableStyle name="my_style_1" pivot="0" table="0" count="10" xr9:uid="{ACB6FA4A-DAA8-4B85-AB34-C8AF1D245CC4}">
      <tableStyleElement type="wholeTable" dxfId="35"/>
      <tableStyleElement type="headerRow" dxfId="34"/>
    </tableStyle>
  </tableStyles>
  <colors>
    <mruColors>
      <color rgb="FF19191E"/>
      <color rgb="FFF76363"/>
      <color rgb="FFF65050"/>
      <color rgb="FFF87474"/>
      <color rgb="FFF64040"/>
      <color rgb="FFFF7171"/>
      <color rgb="FF3D3D49"/>
      <color rgb="FFC00000"/>
      <color rgb="FFEFBF04"/>
      <color rgb="FFA6A6A6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theme="5" tint="0.79995117038483843"/>
              <bgColor theme="0" tint="-0.34998626667073579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b/>
            <i val="0"/>
            <strike val="0"/>
            <sz val="10"/>
            <color theme="0"/>
            <name val="Calibri"/>
            <family val="2"/>
            <scheme val="minor"/>
          </font>
          <fill>
            <patternFill patternType="solid">
              <fgColor theme="5" tint="0.59999389629810485"/>
              <bgColor rgb="FFC00000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FFFF"/>
              <bgColor theme="0" tint="-0.24994659260841701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my_style_1">
        <x14:slicerStyle name="my_style_1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18" Type="http://schemas.openxmlformats.org/officeDocument/2006/relationships/customXml" Target="../customXml/item5.xml"/><Relationship Id="rId26" Type="http://schemas.openxmlformats.org/officeDocument/2006/relationships/customXml" Target="../customXml/item13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8.xml"/><Relationship Id="rId7" Type="http://schemas.microsoft.com/office/2007/relationships/slicerCache" Target="slicerCaches/slicerCache1.xml"/><Relationship Id="rId12" Type="http://schemas.openxmlformats.org/officeDocument/2006/relationships/powerPivotData" Target="model/item.data"/><Relationship Id="rId17" Type="http://schemas.openxmlformats.org/officeDocument/2006/relationships/customXml" Target="../customXml/item4.xml"/><Relationship Id="rId25" Type="http://schemas.openxmlformats.org/officeDocument/2006/relationships/customXml" Target="../customXml/item1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20" Type="http://schemas.openxmlformats.org/officeDocument/2006/relationships/customXml" Target="../customXml/item7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sharedStrings" Target="sharedStrings.xml"/><Relationship Id="rId24" Type="http://schemas.openxmlformats.org/officeDocument/2006/relationships/customXml" Target="../customXml/item11.xml"/><Relationship Id="rId5" Type="http://schemas.openxmlformats.org/officeDocument/2006/relationships/pivotCacheDefinition" Target="pivotCache/pivotCacheDefinition1.xml"/><Relationship Id="rId15" Type="http://schemas.openxmlformats.org/officeDocument/2006/relationships/customXml" Target="../customXml/item2.xml"/><Relationship Id="rId23" Type="http://schemas.openxmlformats.org/officeDocument/2006/relationships/customXml" Target="../customXml/item10.xml"/><Relationship Id="rId28" Type="http://schemas.openxmlformats.org/officeDocument/2006/relationships/customXml" Target="../customXml/item15.xml"/><Relationship Id="rId10" Type="http://schemas.openxmlformats.org/officeDocument/2006/relationships/styles" Target="styles.xml"/><Relationship Id="rId19" Type="http://schemas.openxmlformats.org/officeDocument/2006/relationships/customXml" Target="../customXml/item6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Relationship Id="rId22" Type="http://schemas.openxmlformats.org/officeDocument/2006/relationships/customXml" Target="../customXml/item9.xml"/><Relationship Id="rId27" Type="http://schemas.openxmlformats.org/officeDocument/2006/relationships/customXml" Target="../customXml/item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[ufc_2025_in_numbers.xlsx]Calculations!Tabela dinâmica8</c:name>
    <c:fmtId val="9"/>
  </c:pivotSource>
  <c:chart>
    <c:autoTitleDeleted val="1"/>
    <c:pivotFmts>
      <c:pivotFmt>
        <c:idx val="0"/>
        <c:spPr>
          <a:solidFill>
            <a:srgbClr val="EFBF0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D20A0A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EFBF0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D20A0A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19191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rgbClr val="19191E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19191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rgbClr val="19191E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C0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6.2684448057217595E-2"/>
          <c:y val="4.3351018190360309E-2"/>
          <c:w val="0.90532249954101174"/>
          <c:h val="0.9132979636192794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Calculations!$C$34</c:f>
              <c:strCache>
                <c:ptCount val="1"/>
                <c:pt idx="0">
                  <c:v>Gate Revenue sum</c:v>
                </c:pt>
              </c:strCache>
            </c:strRef>
          </c:tx>
          <c:spPr>
            <a:solidFill>
              <a:srgbClr val="19191E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rgbClr val="19191E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Calculations!$B$35:$B$39</c:f>
              <c:strCache>
                <c:ptCount val="4"/>
                <c:pt idx="0">
                  <c:v>Quarter 4</c:v>
                </c:pt>
                <c:pt idx="1">
                  <c:v>Quarter 3</c:v>
                </c:pt>
                <c:pt idx="2">
                  <c:v>Quarter 2</c:v>
                </c:pt>
                <c:pt idx="3">
                  <c:v>Quarter 1</c:v>
                </c:pt>
              </c:strCache>
            </c:strRef>
          </c:cat>
          <c:val>
            <c:numRef>
              <c:f>Calculations!$C$35:$C$39</c:f>
              <c:numCache>
                <c:formatCode>[$$-409]#,##0.00</c:formatCode>
                <c:ptCount val="4"/>
                <c:pt idx="0">
                  <c:v>50800000</c:v>
                </c:pt>
                <c:pt idx="1">
                  <c:v>32800000</c:v>
                </c:pt>
                <c:pt idx="2">
                  <c:v>46600000</c:v>
                </c:pt>
                <c:pt idx="3">
                  <c:v>40700000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6D-4DEB-B252-D8468693F983}"/>
            </c:ext>
          </c:extLst>
        </c:ser>
        <c:ser>
          <c:idx val="1"/>
          <c:order val="1"/>
          <c:tx>
            <c:strRef>
              <c:f>Calculations!$D$34</c:f>
              <c:strCache>
                <c:ptCount val="1"/>
                <c:pt idx="0">
                  <c:v>PPV sum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Calculations!$B$35:$B$39</c:f>
              <c:strCache>
                <c:ptCount val="4"/>
                <c:pt idx="0">
                  <c:v>Quarter 4</c:v>
                </c:pt>
                <c:pt idx="1">
                  <c:v>Quarter 3</c:v>
                </c:pt>
                <c:pt idx="2">
                  <c:v>Quarter 2</c:v>
                </c:pt>
                <c:pt idx="3">
                  <c:v>Quarter 1</c:v>
                </c:pt>
              </c:strCache>
            </c:strRef>
          </c:cat>
          <c:val>
            <c:numRef>
              <c:f>Calculations!$D$35:$D$39</c:f>
              <c:numCache>
                <c:formatCode>[$$-409]#,##0.00</c:formatCode>
                <c:ptCount val="4"/>
                <c:pt idx="0">
                  <c:v>183770000</c:v>
                </c:pt>
                <c:pt idx="1">
                  <c:v>99875000</c:v>
                </c:pt>
                <c:pt idx="2">
                  <c:v>175780000</c:v>
                </c:pt>
                <c:pt idx="3">
                  <c:v>123845000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18-4E8C-9E27-4CE330DC8A3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311993952"/>
        <c:axId val="312001632"/>
      </c:barChart>
      <c:catAx>
        <c:axId val="31199395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rgbClr val="19191E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12001632"/>
        <c:crosses val="autoZero"/>
        <c:auto val="1"/>
        <c:lblAlgn val="ctr"/>
        <c:lblOffset val="100"/>
        <c:noMultiLvlLbl val="0"/>
      </c:catAx>
      <c:valAx>
        <c:axId val="312001632"/>
        <c:scaling>
          <c:orientation val="minMax"/>
        </c:scaling>
        <c:delete val="1"/>
        <c:axPos val="b"/>
        <c:numFmt formatCode="[$$-409]#,##0.00" sourceLinked="1"/>
        <c:majorTickMark val="none"/>
        <c:minorTickMark val="none"/>
        <c:tickLblPos val="nextTo"/>
        <c:crossAx val="311993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3110777783016671"/>
          <c:y val="0.9353600766160548"/>
          <c:w val="0.21572532784038009"/>
          <c:h val="5.22625841155530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[ufc_2025_in_numbers.xlsx]Calculations!Tabela dinâmica9</c:name>
    <c:fmtId val="3"/>
  </c:pivotSource>
  <c:chart>
    <c:autoTitleDeleted val="1"/>
    <c:pivotFmts>
      <c:pivotFmt>
        <c:idx val="0"/>
        <c:spPr>
          <a:solidFill>
            <a:srgbClr val="D20A0A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D20A0A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D20A0A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Segoe UI Black" panose="020B0A02040204020203" pitchFamily="34" charset="0"/>
                  <a:ea typeface="Segoe UI Black" panose="020B0A02040204020203" pitchFamily="34" charset="0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5.1690851658167418E-3"/>
          <c:y val="3.6014814801937634E-2"/>
          <c:w val="0.94756395733350152"/>
          <c:h val="0.5444993108619571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Calculations!$C$15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D20A0A"/>
            </a:solidFill>
            <a:ln>
              <a:noFill/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Segoe UI Black" panose="020B0A02040204020203" pitchFamily="34" charset="0"/>
                    <a:ea typeface="Segoe UI Black" panose="020B0A02040204020203" pitchFamily="34" charset="0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Calculations!$B$16:$B$25</c:f>
              <c:multiLvlStrCache>
                <c:ptCount val="5"/>
                <c:lvl>
                  <c:pt idx="0">
                    <c:v>Madison Square Garden</c:v>
                  </c:pt>
                  <c:pt idx="1">
                    <c:v>United Center</c:v>
                  </c:pt>
                  <c:pt idx="2">
                    <c:v>T-Mobile Arena</c:v>
                  </c:pt>
                  <c:pt idx="3">
                    <c:v>Bell Centre</c:v>
                  </c:pt>
                  <c:pt idx="4">
                    <c:v>Arena CDMX</c:v>
                  </c:pt>
                </c:lvl>
                <c:lvl>
                  <c:pt idx="0">
                    <c:v>UFC 322: Della Maddalena vs. Makhachev</c:v>
                  </c:pt>
                  <c:pt idx="1">
                    <c:v>UFC 319: du Plessis vs. Chimaev</c:v>
                  </c:pt>
                  <c:pt idx="2">
                    <c:v>UFC 317: Topuria vs. Oliveira</c:v>
                  </c:pt>
                  <c:pt idx="3">
                    <c:v>UFC 315: Muhammad vs. Della Maddalena</c:v>
                  </c:pt>
                  <c:pt idx="4">
                    <c:v>UFC on ESPN: Moreno vs. Erceg</c:v>
                  </c:pt>
                </c:lvl>
              </c:multiLvlStrCache>
            </c:multiLvlStrRef>
          </c:cat>
          <c:val>
            <c:numRef>
              <c:f>Calculations!$C$16:$C$25</c:f>
              <c:numCache>
                <c:formatCode>General</c:formatCode>
                <c:ptCount val="5"/>
                <c:pt idx="0">
                  <c:v>20664</c:v>
                </c:pt>
                <c:pt idx="1">
                  <c:v>20023</c:v>
                </c:pt>
                <c:pt idx="2">
                  <c:v>19800</c:v>
                </c:pt>
                <c:pt idx="3">
                  <c:v>19786</c:v>
                </c:pt>
                <c:pt idx="4">
                  <c:v>19731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FF-43D3-ADAA-C18F548BFB4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52613184"/>
        <c:axId val="1752608864"/>
      </c:barChart>
      <c:catAx>
        <c:axId val="175261318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1600" b="1" i="0" u="none" strike="noStrike" kern="1200" baseline="0">
                <a:solidFill>
                  <a:srgbClr val="19191E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52608864"/>
        <c:crosses val="autoZero"/>
        <c:auto val="1"/>
        <c:lblAlgn val="ctr"/>
        <c:lblOffset val="100"/>
        <c:noMultiLvlLbl val="0"/>
      </c:catAx>
      <c:valAx>
        <c:axId val="1752608864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752613184"/>
        <c:crosses val="autoZero"/>
        <c:crossBetween val="between"/>
      </c:valAx>
      <c:spPr>
        <a:noFill/>
        <a:ln>
          <a:noFill/>
        </a:ln>
        <a:effectLst>
          <a:softEdge rad="25400"/>
        </a:effectLst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>
      <a:softEdge rad="50800"/>
    </a:effectLst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</cx:f>
        <cx:nf>_xlchart.v5.0</cx:nf>
      </cx:strDim>
      <cx:numDim type="colorVal">
        <cx:f>_xlchart.v5.3</cx:f>
        <cx:nf>_xlchart.v5.2</cx:nf>
      </cx:numDim>
    </cx:data>
  </cx:chartData>
  <cx:chart>
    <cx:plotArea>
      <cx:plotAreaRegion>
        <cx:plotSurface>
          <cx:spPr>
            <a:ln>
              <a:noFill/>
            </a:ln>
            <a:effectLst/>
          </cx:spPr>
        </cx:plotSurface>
        <cx:series layoutId="regionMap" uniqueId="{8B8DBB83-070F-4C7C-97AE-3CBE0617FF85}">
          <cx:spPr>
            <a:solidFill>
              <a:schemeClr val="bg1">
                <a:lumMod val="75000"/>
              </a:schemeClr>
            </a:solidFill>
          </cx:spPr>
          <cx:dataLabels>
            <cx:numFmt formatCode="[$-en-US]$#.##0,0..&quot;M&quot;" sourceLinked="0"/>
            <cx:spPr>
              <a:ln w="76200">
                <a:noFill/>
              </a:ln>
            </cx:spPr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600" b="1">
                    <a:solidFill>
                      <a:schemeClr val="bg1"/>
                    </a:solidFill>
                    <a:effectLst>
                      <a:outerShdw blurRad="50800" dist="38100" algn="l" rotWithShape="0">
                        <a:srgbClr val="19191E"/>
                      </a:outerShdw>
                    </a:effectLst>
                  </a:defRPr>
                </a:pPr>
                <a:endParaRPr lang="pt-BR" sz="1600" b="1" i="0" u="none" strike="noStrike" baseline="0">
                  <a:solidFill>
                    <a:schemeClr val="bg1"/>
                  </a:solidFill>
                  <a:effectLst>
                    <a:outerShdw blurRad="50800" dist="38100" algn="l" rotWithShape="0">
                      <a:srgbClr val="19191E"/>
                    </a:outerShdw>
                  </a:effectLst>
                  <a:latin typeface="Calibri" panose="020F0502020204030204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regionLabelLayout val="none"/>
            <cx:geography cultureLanguage="pt-BR" cultureRegion="BR" attribution="Da plataforma Bing">
              <cx:geoCache provider="{E9337A44-BEBE-4D9F-B70C-5C5E7DAFC167}">
                <cx:binary>1HzZctxIku2vyPR8wYo9EG1dYzZAZnKnForqkl5glMjCjgACO/5onucT+sfmgEmpxSw11T1Tds2k
B6UpsYSHr8ePR+qvn6e/fC7ub92LqSyq9i+fp19fJl1X/+WXX9rPyX152x6V6WdnW/t7d/TZlr/Y
339PP9//cudux7SKf2GEil8+J7euu59e/sdf8bb43l7Yz7ddaqs3/b2b3963fdG1z1z77qUXt3dl
Wm3StnPp547++vLFaVGklU3bly/uqy7t5ndzff/ryye3vXzxy+HL/rDwiwKydf0dnhXkiDJBfa6E
2f95+aKwVfx42fPNERW+4tKXX6/v1766LfH8KQT6+38/L9GDPLd3d+6+bbGnh89vn3wiPy5cvHzx
2fZVtyouhg5/fbltu9s72764qVJ8vHyRtjbc3xHadRc31w/b/uWp7v/jrwdfQBEH33xjnkOt/ejS
H61zdT/c3t3+ebbh5ohLJYTkZK97/6ltKFVHSkrua98n6x/6Ze29bX4sz/ct8+W5A7tcvf9p7TK+
+GBd/kU7f0LUsCPDDROcswfFE/7UMloeKVyRij5Glfqy9qNl7HD7Q5H+iXH+8eihfT78pPbZFdal
f2bgMP9IGimp4HvrrIHxJKmxI+FrLpj/eAPM921S2xV//+8fSfR96/zjyQPj7H7WpHZh+7RNb6s/
M6+RI+NTQpSiX2vKt+Yx9Mg31GfMf8x74ql5Lvv2vn9xd//iP1FyX1yiArjq9sXd7Yt/SdbvG+5f
eeeBSS/+8yeNt/C2SH+3rkr/TJvqIyaFUoaafcwdhByl5khRzTQVj0Z/atMHmRB1PxDq+8Z78vCB
lcKf1UpX9+OLs3vX3s9fNPUn1C2gPW6IkRzht/5hTxOjFkdK+xKI9jEwDyLvai0+Z3//L0iVPifV
98309OkDO12d/aTR9LfbNkEb0NnqOY38m6hcHwlKudS+3htCP7UTZeRIAhr6ROwNiWj7toD9azJ9
30rfPntgo7/9rLH07n66RduwV9H/PYw4PRKK+8Knj2F0kOwMgDugodGafQXu35rnh+J83zKPjx0Y
5d1vP2ngHN9bF/+pNYgdISSYL8z3zeLzIyEE14Ls26UVtX9rluN7FKAfSPR9y/zjyQPjHP+8EVNV
aNfv77+o6E+IGnnkCwQEeexWD4uPr4644GxFCfvidJDU3t2vEv0v6s7XBw+M8+7qJ42cy7Rtbe+e
VcW/V3C4f8SVll/ryaFtDDomrbmm7BEZyC9+sW9o/xWJvh86/3jywDqXr35S65za8faLdv7vUSPY
EdFCSS3EPioOqAbDjyQuKEoerx9QDT+S5vtW2T91YJHTnySZ/YA8/BYFPLn136ROQc9JAoyGivJ9
y5gjshKr3DySQAdg+pDU/Odyfd9Gh88/2cv/L870n/OpX1nnzW13u32gq7+hVJ+/+rBhsOgHjz4B
cE+2+yXeTu9+fckEFP2VBF9f8aTKH6ptr/avD97ftt2vLz2ljozmHHEHCxoqCMJqvF8voTwdScpQ
xgyXaHl9sLKVdV3y60tNQdgKDZMznzKkyNb26/fUB13IJFInRQNs0AV/nRO8tsUc2+qrOh7//aLq
y9c2rbr215ccEV/vb1ulXFcE/jeKcqaV4QA8uP759i2aENxN/19BM1fRMZf3Po263mxZLWqvCEk9
pMt7Kfs6vxWek+2uauZ2FpuOTTKZQs9G5FNcOVF5oWVTrs9MIud+kxuvak5GUxbtZSHL2psDm0+y
/iTzLpvsBroqMh7GWgt6ryc792+LZNLFre/LOvrMS96oq1ilTc2DkqYtRBG1dOWrhJJurDZxIV1e
B3aUZXlB9dxA5Lgs6XzOSl5lv3vtYPHMNzb9jpLQID3REZpcJgxaJLNyEozAJb7VkaZl2icq8e+j
0VZZc9KVohAnhRhap0+WNu7SMVzSGkRJQaKURbvnl6dopJ+uv1ZLDobY57AUhHm6/pJxv1VEpXcZ
zXmehp3lkieBMcxrsp2bxth1G5d0sUgCT3hLXb0eBZ9bFlKxqJGfdSqp2jywtuGOXhnpN7j2vJBw
4W9l1ARNCmY7hq809eqWT2WcktRjiePenfLcQNgmXnSsm13hi46ToHKdUh9zSaLu9Pl1D2yzriuM
0IxJwozPD9et+9lq63H/Lp7hcyoYSF20vyUiYlUcjFnap6+qCBO6LkgSy5gKnl/e/GHbGp0bGgUj
JEhGvarlm/CJ5ZB6ZEr4nacL3fBQjkTJWwSS153aJdXFVepRSy953sz9dd4SsiQBOIACSnleEmSE
pwaQDA2LlL6SCtrgBwboVEqyOa+iz5FZKumObVOX0bz1orI18/HsuwlWeX7JP24e0yIFPAFulaAy
kaebT3QSFdlM3J1QI6J8N1O10Hwn3di3Ypv6kVAfXQ+tN0GrtFYfLZkHZ7ZDakk9/sAR6EEm00Qa
Asi/BipHOvUPpInNkklTd96nJHW69E6mLlkDopxsgglgP2ZiEWFatjOrg8kwDqlkSpL+uqxVNoeV
R111bcqkdNWmkdaxt+WQVu2n53W25tNv8q0GE0OAvoSkGjkck9KnOuvHyHekWaZPk+scnID0OYGy
yDRy6QWT44N3XbO8WYOmG+36kdZx/+8qC+M+AEFOlPEFF0htT8XwG9Z2c6vsp6qQHnJ4huy1jMEw
k26W5zySyPtt3Lv8tsxkhYzq6tJReeJ7mTfkQZMg266Zf07wVJUuxXAupry25Q/SCj30MXC9aCYY
mEQGCyt1UJ8mPla1qRb+qY2Y8spt1rV10b9uli6tq3Bs5gbCeboccM3OTWnnjZ8vs3c91nV02hpX
ZHFYLguZz8ukqbooqAxRURf2knjFW1WaeClDxs2ElMi8bKbVGVlMgbfmaTQ2zQ/ClKLxfOIA6El9
o4wioOQUJksHGQOeWTVDNdQftbQyk2FNwKE2QRT1xriQLtpDao/mffYseoFr/UM6qWnk49I0dlw1
u37kPw5ocZjFGdCGQSBRyviaSA7cIp/ytowSW3+sHaKo2fI298Ulowmfz3nbz1CHiYZieV8m0zzr
oE/c2CQhEv6o3sbNEnknrhTZ8t55fauu/FStAGESQ1mY47yXq3lsyw1caB60HN7WLsuX90uh8jEP
SFGsRSuF9mEgW5kEX/LZAYn45TTBdlxmMz7ahcSdv6lly9ud0v1qu3yKUwCM5mF548fePAa+nTK8
wgI8QPLUq1Zs0NWyzG+nVlVNvTODo8O14HbpLpzLIxcURelYGXpxVE4nsUBx/VD5VSTeD2SgcDLt
x8AZQ1NZQJTnc8NhCof2NdEaOF9oBVr9wDV4NFcxNXXxcaFl6+JgYkTXbTDazBanvG9GJIrnVzzM
RmztBBlF3aYCtftwxdaRNhlLPn7gS78649iLNf2xVuco3mpopPoYZXyBE46s79r4UiOxwE+fF2OF
s0+CgmulmEbhwriACaDkp+lo4UPfeEaV70tRlR0POttL7942SYNslORtRbcu0jZ9PbR+jIxTJ9LG
29jv2GADX+uxGIKOxc15EfnqeuKu8OegHaka3na+R9Kwkctkz+FEJAkyIqK0DkSk6BrsCYEf2iEB
ujiNsrxbI3/AOYpXDPW+ngOeOz4Nx8/v+DCv+RwFCnADu167OvQET3ecqyipxqbVN0NfEYBY6RwD
iB2W1W8FQJY4Seg4wW2n3HB8xN0DsvVUvbo077ORRdfRpFaXZk26lO4krRlfU2SztITummKo2/R4
kXOOqIvGcsXUdPZLRKemDcLo+S2xg8zmAwH5KJvIarAg2OyDVN3wqlxsVrEbv0s4Yqur41WAzuP9
GroPcQy2boZsUTKtIY5cuaYUVzcoNF5CAePpJNevbJO3+W1hMi1O0rFY9dDMo1VXUTPhrjTh6xbn
uFTtLve047vadwNvwxn1Atv9wdYOUCa2ZihG/GCsfCIF8N5Ta3VTTnXR2/mGx8OaqTrXwLWWYknt
5474OauCubPN8l6zaq2PpWcpDDKpsojn7VIq2sU7w71+vAFKdVDHqDMO7+PDgmxSpZ6Bi4mxqNfs
1iNtnqSsHpHWOiASLJh2EcG/0GNRqKKMBVTRdTrxulAWfYaQSAzL8K+9ftZUmINY+trZvt5jlG9b
xYMY9QEXgK40kz7aTvIHqEvHRahZNd67odQW2WEPb1niT0MeorNM4upHaeGgHK1LCg5gT1CWiAJq
eqp2kllAyHrS79qewkO6uevgUKj90I/IamHlNho9O7WBKvgMhRdDVAGyIOlBS6Obiu61Vq0fZbuo
Ez6SAQJyeOtwgAAVoPQQ+N1UoVA9mi1uxgqqnAq/QqwgilZzxPm0GsLLUooPM2dmeEtsaSGJzHPU
plx1a5/6vLaF4djcN0gRm1+LAJIExZj7jx0V4GDrxWSa3yXJrIoo6Pqc12E0kii7UmwRbt42iVO1
HxjGTJYEzjVpc0aKnk8yqIF2vHMXl564jMpE87AZ7RR/JmlBTsaoF2qT68oWdyIrFve2tKrEEcWF
FuMrMVAyLRs/q4yswwb4se134yj94co1STTZQJWkpBecOGo2VeUMDbOp610U2MlvlixIqsGJKYyn
fEAwDIsb5yKYPJmJbGcY7cW1KrpZxCGZaD/2x7UZExoBv0Vxd9olGsgs1EsxLgvaWrhifTrlc9QH
TVtnajcYHfONLL1peTcqy9L3vSjiaMNFx2g4oz+1c6DirjUbk7IxD2NZxCea8W7TWDIu55GpCDmm
I03YLvZaPyHbOreluJnlEOfejbFkmt5N3cS7S6/tKu8tKobu76RTyt0seogrG9TW0qR9Y6alyI+j
FOzGbrHCL21gcstZEmq3tI3/iZaZX90lrLbDtIGrzM296btxJGFejC3NTrqoaqS/QR8gC3UclV6u
rgzVXp4fD6pmbZHcJ37FO2h5otx34nLhdoBLL9S1dfKGK9Ipsq0qUdf6tDdRmhQXlZzyJt5mQ9yN
w8UoozhNd5Eox16+jSrGm1OViST2d/AVxfOgHhaCsl60fjqaIPaEarpNErklm0/HuPWS9HhMS1Sb
MDejQIId6rSXv1mvV7I9hXOMXhSOHLCFXvU1UJcJupn7k3pVMK3x0e2/9NK0wDVi0NW7cLGtaD4t
fWPYcJYpV8fshE6ep3U4ZzLv9fFUZbQsAimGtS4S6aXYTswlisrtFM2KmDCTiZHxq3msx1q/ziIv
G4udzrnH6tO8n40/vFIZl6kJGmNWTkK7Tib5ex1HkbecC1G00JQ3N0jZl8jaTSLPPR45XVzQtElp
8TrLxsyPtmOGRBBvbYpjES5EylpFmgevIGxL4mROmw2p88z5m6ojnqx+YzGrsF6ZFcbc9LHfNKFD
HwzNMr9PUUFCqpL1JZAfkCVoGrNiepG02H1YJ7Tiapcl46oxXnQ5PmybdN51Veo15Yuhi30dmrGz
cIClAt447owrcV+932rSyQXqazKNP6glbYTVioSiyaxoupqH1iJh8m+0mFY9V8Jk4JK83nMwhVfl
fiLumwYNTbNzaQqkFY4+nXUTpn4iew8WFH3Tv++yqk8r6MtLFnuc9Iug06Wf6VXkFJaul2sFz8IK
HJeaT5E3rQ6mnLdaXs4evitMuapmGChuRYn1mxEyDFWLZcPH/TjHefMJhFuC7+RUW3WdSxEZHorR
gAAKap1Q6OLRe6KlNXilzrx1c1E3Pyijh9e48BHjGrnI9V+8lfklJ6nzrh9V7e1v/6Lk/X1gClh+
qVldQgBaecnwKU9VnbrjtOIzNt2wBSfDg5jxOCXXaMBjawK5N5Rdhg6uhs67d/FpRc0cyYDmyTCr
V6bsLbQ0sLLALawGx+ZC0BzRYIKczCvojUvJ8GWhY9J8MnsN2hoRhLy231PCUvRoYW0rNdKTuffX
7pzsTbt3DxXlBfSjRIontlIX6+YnNSfw05i6dZlEJApfzrYhOrlZvFT03Rl2ylf17h1p6eceUmKT
61to6lo8h+kGh3e1XbKKvleot4wL/mELboXeekRWeXa6MKmn+jgmYLTIdkx7i5g2WbwyH+0I+6aD
Zs0nquIK7tNKIFZs3g0Au69acNnrC9mwfogh9vFRVGQNh3KRq/xVr+JkvOmLuIjTXRX7eG/ScBrz
k7ydNe3O+d5X0qw1nT5+VLnJBgdxppTneAkqgMXiWZ3mqPMDbRZFboDcMn/Y1I3XVWlI2jjC4jJL
cDxu0xU1uM0ChAEoG5gp6U+1jddw7lFf8V0+9yrzdznA4jSfcdMWkz3phCVlGRZGFOUQRG0M2pAa
2uP+pGtafAA0yuKqbHr8PZcjSDRJRgqqqAGXX1wNeReBFBhdhtVpEtvhvaqiCV1ANC+r748GqTzb
TbxhyDC+S4re3xYlSmy5nbwqMu2pNChV0weipgz5Ji6szfOTRzo564rEZbs+KdDvfp5Fi2PMJ3WW
QB3H/CFmGusXUFgbjXm0vOeJb8fupuFjMqqTbr/1ycQtVMTracmxozweW7lVC6HIcp0Tq/roVK9e
A75qdfE9f+q3+QgN0J6t++3SlOHDwcFxf5OCCvWCtFjAKxvB8soEoCxmVV7ymjrcoWa69rCD7Fv4
1Z5kWagsXLTrq8ZF7DSOmgXvWPbUW4S2HKxhI0UOvjSiOVrfskTvVIVdAWJCnpe5WuOpE2MKEj7O
/Q6pkqtoRs1rZ2SabIdeb1Ven/KVKmC9n4OLz4oqxuNuLrDLDyPgWeSdjVHrXHpleLaSlLZHubvU
ecRV90aAxpqj7RRl3pzs1FjLot2AuqBKBBokkPooYk7RkqMYGhh/8cSCXamqXMtGKaPV3RxzFM63
12TWWTDRPCUpH87GRZaRfpMv/ehdO4BpsApL3Rj1EfkW/uWN9QINZIKse4jqykPyR3u5slRFCrwK
ZG1KO9YflZmThn4SU6GKK6Waeo52gtm2834fU5pN0RYVjRcyaAvw317oF1S792Akx7x7R+Imi+Mw
kjNPprejBrZp7syQDg370EY+qIljl/dDaUKPLW3+fhE9EzboUR0mNPuUWmBKraXpaQ8vLzPDwgFf
enoI9IjJ1LR53Mnelk2dgSAO8ROIed3WQ7opimHNf2aO12wC9L8Gb9qW6x3VA3sfZWz9TlLi4Y45
ntcbIw52otyic19nG2kR1QjlGGgxulq6mdbbDIG6RqUp1yuPLgtMiUxkJIY9GAE88OFrOvXi0E2z
4zqgzBH/dZ/oeLTBSCqw52JeIsNOx6Zaozz2lpUObDEnwocALOtOm4XAvwXB/OEKvOUqeZ5i0vjx
cSHpDEpaA1fxrvcdW5Vmi86DrKp78SbfJ6x8TzQ2OGkNb/CKZiUhW6ecEJsyLhsbBUmjeu+6T2WN
PXcjpnjDWcriFcYlYsIaeihWsfqHgPNsjjoSRLJfg7xm65hxU43T6pM6WlieBjJpq7LcJlmBaNzt
FQIeeE16OX5EhPeKlnrZecJ4of0fEF8HDT24HOQHeDBDclP0D7Ry0mGGAL6aXSfWKkit43hCNIwW
abbxxBpBxQDiJQmGtFll/0F397S3W5dX6+AEp2clxfoHja3rJ+uNrQZVtU+NGThgSIE+AJH0/FIH
BDqiieBIAdYCZYW/1drWfzOhGv288SNAyS8+QvLJ2rCpIyFeaYOZFTKySlaj9mkGC1vhBEz2mByf
l+UphYCjJfAfn+JHRgrjcPg5eypLNHAG+jaLrw2maupjKumKx9sWv6/YLhbQ+Ud6/uOCOCMG4kD5
hoFcNAe8Yp44QouSRG+bqUKhiHNU/FM950hzj5H9/AbpStv9o2lfdwjulkicbfIZTtEcEplTkYm4
6gr19jFjjMmykvaz4rOUu0m0/rDL6mhxb/qRz9mm7Ks1n3OH1OC1i0A9+oFETz0dEqGVWn8BwbWR
+PnX4VhsNsQb9cybt8U+qEbgOsT41OcR8nrqDylMkIh+RmQajuIAaOElqyBZzZt+CYcGnf1OltxK
EkxILXOIVN/gdsRHRK/SmaOfDMf9PKvep9nnN3FoRhhOEE4kJiaUUv9wyoq623Rs8oarpM3XzLQ8
AKG6lVX/Zvb8XuAHM/861SUxAFFCEhhy/aOUOiBn9QQ0gh+U9FePZW+KkyYLiEVmtYFr0/jfotYk
AeVPcZARgYHfEIk/pAM+RmCihzS72pclgOTVGjovEBdV26wF4/kNrvnlGzeFQ2D8tB7Cw3kUAUbz
gM8c52VK3SLzE115LpehLkvNPyqHgPlRCP5xKZjOxwQP5zXRZB6mujJi5dzHKj7ZQ5FBgh2BH7Gm
xMfzuzqYreHtOKFhMIxff4llFDLr0/xSkS6Jsqk2n0kGmvoxrJjKV6joeLm2k6M/VGVISuGYDrQr
MOkICkDRNux4NembbCRIgj+Qa39E5BuFg8OECgwO7hAcGfb9wzEmIZgX6TRpj93CSNJumZzWUxI9
Eay3v7dLhUF7aNsYnK8JymhBFxt0Mu5oeQ4UgaNBcWjzGozUBRPgRMjrMpJxbE9mYBZpr6Ipzek0
hxHDKOxD2zQl2jOXMVE127LoF9aFxBLVlhvfSVCAF3yilqvXZj9nzBWaJP4qqkraTJd5nAwGR3n6
QaUUXE2GIyQnaIB0Wm4KL6vhIo/ASXt4LAnyPdxB5+CjiKmH9LpvgfIHbY5JyVBS0LKu8GQcmAeg
bZmP/qViPdQN6Kd6fcXbYgWZ3h5z1Rjawm6k9umSBnnblXQJqtaZKt2oWhdZH3yhYhqU8yR4BFgP
yA4TvxH6XRp/BRe6GcB4oefJFdvWvsWSZY5uZzgjmKKkcVhMJU4LH2POUGTFDQccN/xKzZ0R9Wmm
iLeSFO3gwP/O+/7QjHPLm02S9yXoYDBDGtOPIEs630ah19t4JGXQcJxqYq9NY2o9buMGSad5J2cz
LPYd5iDrpA3YlDB1ZbsWw413aQ0WPN7Az3HMYZe4htIsLCnA8O8zWuLWP5NqGtlHKqe5869A50X1
m8qYLGfbrGo9gg4dCW3qQhwxw4x/W9kZtt2ME1vcHBAPjMkQAjJS6YezmKPxIjdt1y4BxuRjii7f
+A7z2jQh7bEgRTd+UqTM52QTCTQCVVDqqnS/VWCEvD7w96PAxxzZYE4fqwu/RD3JdlVSKNYD3T/g
PxDyK36dq24thnvXKB5QaqWLHK2kMzipUweDI6qkyLCx1RCD5TkLxtwbzDsUF+tf15Xxil2ZylgG
SRyP13JOZbaZ0zE6TsXAT1LCl9PSTcMJGBb7VjvFwsnI5EqnXUHAZQ/uXQSnPhGxtG2A6Es+Za4u
fotJajeToRF65IJ3x2jCQXWxSp77Nfloc4RjNdbqQo1pvdEiSWBd4rldpiexzWzav1qyoiNbdAvd
1p8JL+Cxqvyc1P01o6I+d8KLz8uh7bayBTWOAzLxyWB7s0nM6L/RddLgvEGd3qVtE22KpI6DWVTV
RkamOfMXVu7mqMJ0uqqlwKv9uQpFVundiFee+ugTP7nJ9sc4jxHdNSYvjvOJFkswm0zukozY61pg
ZhAUoI7awOM2vhmnxb8tvEqCYujLd6PP0i1hHTkTxCRpYD2PXwjQhzvXtThLn+noDUjNFOeoOm7u
KEZQ6LNoTd8OLEvSXT1X3pa2Zfe2HQSIEKSCTTtP/Rlv3ZwHshz9MNImSvzf0oGZ+RQnI/rPLRMZ
3dq+7tB+pWUyBwP+94B7v5O63HiR585Kg2MSG0G77M008Bz9W2nPZdvRJoz8xN6SrK0vJvxM47xV
dPXQSK6z3XgYzybA7Eui8+EUrLx3luY8YRsf2e+OjiOvgmXxaYJ2vvY+jHUz3jeeN4Uspctt22aW
4aRDjWONy9LCc5OiLgKc5HL9pl7GfDpTfdzEAaF1ejVTjUSMVi8cRl7wM/zSqqjP3NS4Hat7di6L
cgrAQL+X4/yZ9FF0JSjCZ2j7bgPKk6RBPJWD3sjZ8q3QXXVVJ8J9mOsJWJFg7B63QZ/jbEYe6jSW
deD1XNxiYm4Dzorq2ILACBgpuzcTrfI3bTJ3eZh3XXzTJHPzm5vqkgXN1E9hRF2dBRnkwyTYBxeI
wJuSJRSTP742rE2KsFqG7DYr6yXA8Kl8j/9AognqeqBvDIYbpzVzftg7Ep2JtBK3ra+miwxziAHj
ENFj0agLot5r0Cn38YXyPZsGBc3NrfMAtjY+cGMWyKxtXqtR5TskeqVCky76pKM2eY3zQzhzMibu
htmqPh76iR5n9aBuHY9uRvTvN0tTLv5xU4s5yJoyvp+hkOOk032/BTydrztnZBQ40WCSnMddQJJh
OFUmr48b4GMaxLo1N6bqzCc+1fxd5iL7aViG5b6Hg28GbdmlwIGHY4JKsWmmprsG7vUCOVbDhefa
/ONCbHXMCxrhxBho7qtkJgK1bEJGIlnqg6eSuTrRGBiFdVtlx7ns3Q3OnHHIP7AzSiq+yxRvP4Av
bF6bKnEndC7MdVm65Txus2Y7aaRctOdlelUJ0p25XoyvqzZy75zvi888H5AcWDMPV2IuETzg2l5R
3vXnk9PjaTpO3IJP8qvjSJVig7YdJz9Bx5jTxXPRRRQl7s3C/OTGB6XzoVn87h0KfnyCYNOXC/U6
nK1S6a4wkbzA5J3ysCtNsfGXueLwd1ftltizr3OMBl7Hk62bECdWyM6NWfOh7noRo+lflgtnRH+O
A1Q5WIvSvov5Ykrk7HLacp37JxSzyHCoF/HKH2KOiYHz7ryI4WzcxSzFkppwLidg8I3uQbX7F7nk
g+62BP8zQ9EFhamji9Gr49dgf4orT8zV+6Jzt3gmBgGd0vdtCQST9Tq7mkyGY6GypumZsTX72HtR
P4ZFMpJLHEHqb1I2DM1xwgouQpNQfS4i6/ydIWVlzsrErzeYL4slGDCH3/hmKXXwP8yd626kyJaF
n4gRBMFNGp0fQN6c6bvLZfsPqlsDcSGCgAgC3mmeYl5sVnb3OdPVo9Ojo/kzUqtVrrIzgYSIvdf6
1jbb5sKVMm6GOxWAQzivwZjhWqfhMpvLWDgYUJE30XIa6CjvY0+Dx2woel2l3nRq1xXaPLG2d3IH
K3rtzrLnqq8DMyQgNZsmCg6Zm6btac0HY7vDtfQI62L0SiiOq6aWlt9waAVGVFGGyqVKpG3cLVQc
NlWxjdqXJdvUWqlQpBdghE1ULxFKxPMMgWB+TXp0pQbriNFzkqJwagfgTkc3p9lNQnw4sJctXhvi
ytWPYWFvCBa78JRTOBWHUayDqTs3Jfa5CFrOQAa1ojClCZpW8CqghX/uY9A8JemoeFRrFGyHBQ0w
q8JsJOFlKZgfKmLgL9xmAstpDXBvqxUUtxtG5r5CqovfzMHqJ3Yv1iAtthiXfwi9rKEfSX6lxzRJ
5P08U5bP9ZqyVBAI/5PC85DDdq1stBK5o5EV3YV3cI1LOUB+rrbZj0MZyxWGVGYZPw49TdSuXZLl
lveQb2vme3+MW4y5qdM87DJIdcxEJ94aDZvUJtlakgWufDqT+S5ICp9VkjV0KjPKY0iE0BJfIx2Y
765AaRIbvZKDUk0U71rXEUsqlHBdoCowA0DkljLr0qc1oCpDYWbztRcVVtIZ36DCoPf9NyxCY57u
Oi10mbRj5Isdl1mUdTtNvEqS2yhwqf0Ek1k2Rzbm9Evr3Me2de2nttMfbaETVqJNkM8LmJNdkzfm
EGLzCLFIpAa2XLadxUrEnYl7u3edKSo96k2XGfBRXUqZyGcziLQ2Jl1Lm/cU66ub5be5bbZ9pgTs
xdY3t3A+87CK/LSM9YbNhj4UUxc/ZwCbTN07aFC4H3DDlOD0lu+R0vxRj8OU76Ysay+TGtSzHae5
3VnfuuYENbvNykD64iQVG2syjGLPxyZ5HngY7Yq5U2feJMEt4Z6eiYaZqtoJpnqBtqgmpHFfBpvZ
w+YJEWWYYROuw8KN005HqboD17jMJ22WpiymJfTVyFtW0XRyuiwi2YBtBahpT1OKk9utEN+ftwZj
Phr48eOBwferDR7KpdxWbu6wy2Pz71Mu6p6hvsAhNE/Ydfq9zYq0soPuXlnfRh9QBP0eMFFxUGEh
95nO2EPAQlM5mXZv4SA/CQZCrUXjts9Iw97VQmZVJrFS73HYmBtL4saXjfEsr3qItjeNJjjpNoTy
3ntXoQmP7xnakhu3RP033sXZB2/a6I1H8XJxcJTrRI/qFEPKfoUpQPh1TfO6jFk43qZNE6NuxeJ4
vQnpN8qvTfo6yOuu7cn0Vbk86Hci7WHQQuRW6WlIhl5Vk+n9DA9sUxAxs4VFVSywjpRp0LPkVuiJ
fO26buYlETiGkomsyyuO160gy+Ge6FadnGRqSVajhXfCoNbi7Y3Uav6s0bV1FddxHH5g411MWQT5
4o7BzNN61iw49mNCPl15hn20OW7Lfg30fZJ49tW6XGN7QOe5V7YBpaWaJL7AUjRnvQJ2KU2Lkubi
J6u/cjL7vpogf7qyd8J/m+cVzwoeSvRpVkNd/e7gprkSTqHbDczFNxDPW6Bcvd9QzANn/UGBtjZ7
mXXzma7o38oA5chci2YMkl0wSrDI4eaS13kS4j3Tzld8iqdahMEY3tkli57h+uUFaCXUcGU6L504
LCiqbrD6DcvOj13HUMoVKD1BlwTqLu6WKKhscyUEVxkmeme0Q/IBpAxuoop2smOUu33rUlg8kleM
o0gzu2sb66pmHXuCmjoemu1tmOzA74mKlqlGV9FwLGlFqjZdmci2Yj0EIWEDvU9t3OQlj8Y+/iKA
swZD5YLcs2YPI4/78JZ3KlVFhW7bU13arZOTrTJsuMlad/DVclFaUOZ0rQe3NpKf17yBpFNNFg2Y
fhAOqlVceuDnhd0bq8f+rW05VW294FGBvYOUUDyY0vlRpfO+Ra02nGxnA/nLNE7eJbsOXJYcdskI
D/C5CQk8oYMGwDUPtVlpELIHZjXH50ADYFyWgbCGN+GA3+P0f8igyEJcx4kNa13ozidviUlI9/yb
iBzoqxEyi+Iq2ZKo8fqM4P4VKQDHcPVn8Bxu2feWNqFPD+C9NzxvYzQV/bvVSxd05ZBDgAvQ2TZs
SbFFYDmeX20HQSG/zCgo/V3IinCllW0nO/LDBtcNnxa2PKbY1zi3g5N1Ima7DufY4vS2EpPPCJkq
wDixbJ7jOdF9uksB0PbxTWjtuCrwUf2MGge9Qzvutc4Z1uNgVjUHHXVLAJmhdNcFVsy16FFE5fTQ
z5lcVw112EHh7SugXlYsdNcOnvZipxeQQAW0g0Hllw2lX75rApE2cOdcU2hbRnQs6C5bt5ge4EfK
V51b8SkA9TOXRCEUV1KLZ2cHCkZ+DweOKgtUfmf4TqVT0dXOgJ/x5UZGmKJbatdf6f+bom/dA0Rc
d4Q+3V9U2MQVJ6m9ZdG6yp2OJSAyV8Cg1oF4ZoVfstOIEi4r40GvtPTDwoeDmUPQlT7Xy4DQkOPf
9RY2HEsrlU2ZYh+19Rxv69PUB4tHgRCIHSpQdIgN00lyMCmdZd3I3H8NtsavuozaZYyect7zpMas
v+GbCWGslxNzaA2GLXDoRgyLuh3KCTMdbZdw970N/FVxQUVNhmrjXbtHfsw1wV7aKAc0RMZiqJqQ
KrWjazgdo0ll78IJCsEya0irKgiKfYIONVunO5mnoa1JmNj5DUgGcI7SaNB/FViT0aFAigh4J4hb
dy06b1nSEXX4rYcR6Msl5tku46m4CdpJAbG3CUIfYP60BFJCVjvV+ZAUsMqCuTsgT4EPJvNtUMZg
/o6jFiOrLASzrxtACtwbTfFog1DhPDe9TyPtH1Z82DUtmrzYMTAfPwJAVRAPmW4vAZbh6QPN5dI9
Zkyaa9UVk/6ICia9MTRL+q9YIuP1EDvKntQSN7fAN9vvrYlw5fNl88DoGgtlZNt6X+o+XD7lPrEP
ixEdTgHxOrjWmVRYTTOJEAVPiqcI8mFWF0wtpwiiRV8vYHY+LzFFvjHhEz0OlDFgkyZ5HptW7Wcy
hG+pmaKyyMBHdkZsSA5M21oil7XeIetJ+prYySFsJgaA+0XvCndqUwNqbho2YKpts3gcbiGuyAa6
4UoP2Ur2cK7g/4YxAo9162KHpTdADqMvZ50Be4zbaURRMKzTbWy1vbQkcnkdJq3O9gA09Mvisxk0
9DzgLEEpZB/UdHlbShTg92NwrXgnDCAZStTUa1+mvCmAyfCx72ps6AxEGOSSh01CASi3VOt0xx3A
vzoOZb/bRo+faRNgfsBZpK5drH9Zpm7YkWby1TIn63uG1cKd/TwYXYvR5U9TYmaLt0uSEQ1BDxVI
EnUbi4ac807wDPhSs8rSRE1xDoKOfF1Fz298oKcHMISsAptGviCtYwf4H1mxVn0yMVNlC+3X2i4r
m0ph8rnZ2a7PBdZfE4szi8ia7Od0SV6DptP+DsoVjyEGKLmWQsvovS9AYpQSgMidAvkS7rIlWdEU
FARpi7EJE7mTEeteeOLNUmHfRFWH+rzuYjPm1+uW3i/xAhk6Jqq5y4WM30bQH23prHiPJ6nezKxU
iRE/0B5BegLgah1ueWHe22AJW9RWPqgCVB63xiJ2NEF3+RhaG5wMw0Ndm55n97Od1c2cjMigmIxf
oAtkx6AJ81coxn2G26BNv2qyxTtPw+nJmZWc+KRmUjGXL9dqLZRAegZIPNk05ccp7oa03ooAhZPs
C38YEuLEE1K8fW0gbtUGtzqtxjixO5Qv0XlYVQdmcYneumb1b0UzR6WebIhIZ8J3MhfNL8Cdw5om
dP6Uo9w/RLSJviqQ8W8hfiQpA48LhyjCG7JA+a0HfHDQbsZTl9svAKfnB23DtSnzWYURnoPtoWgD
joomovKA/cAMaDOmuM4zQDP46csyEvOZQeyoc49GZUTWeSt9F6nXIBf0mXUxlRWFqn/Seohg0YEA
5XH8bbVQ/82Oa+hB5is2KC5dDW8e6ao3dLRK6idDJ0WT+5l1I1b5Kc+vzJQZkcsGvOBXJkd4DTBC
1T1dgfish4UgQ0LqWIV+7k6h7STbTgDM1/lT0/sl+ZYMVPEjU7mcadVQE85BnbuELgaLFwdlA68N
3AYroj4NawCB0YayMQ/XvjI8NaE/2dVDxSxT4pM9pcOSf6TDMGNRGTUXXmAdS7owqVHngZ+ogzVt
W4A2FOwXMGmU8aC9VmS08dAAr6cJENVOqx/hGKzZVMNoBUC4m/Sy8g5Oat9yUEy6ba5wO+7BETZI
y9otHB9dnM9oYfrYp8a8qnxpHKthEOfo+xBl6j27Y0xNVtXTkuZptAt1bKfxq+Wbi9YSr6L7tVoU
RUlWbrrDynBsEN9kRQXF+nomNG3DQhy61rts/GyDdiNJ2Tc5x7+B0c9Sfw7mCQ3zma1TI9LKh0We
uf1f23M/O+RwDUGAYCzGlTmATY505s+uIaSyfA6RXvghlb5mm9xvjEucDAZG+ZR11AJJc6EPEMDo
GSy6/+UAfra3rwcAUADhXYxSg0sIU+jnA+iTFdmots++898OQP5GnkheCNxxgYIv9ptT+vsAhd/D
HL/NAfimNJI1bff7yOB/fPm327/PIf51ju1///2/X0cY//2H/vaiJP77y2/5py90PZx/vBKO5vfD
u05R+OmL/zHQ4Z+MbPht9PE/+cef5jn8NGzkj/Mc4uTXyO0/YID/MdHhtTftf/7HHyYHXsck/P5T
v49zwEBWApImBlACK/c6neHv4xwCTIUCuEWvNxOS2Ni18VH+Ps8BEz4okKMI1jQ+bMAhAHXg215H
OsTpv+HV8Ixn15jrNRX2r4x0yKKfkyM4KLz9Fa9BnDC5Iil/uqFzlyql1jY65vCJBFK9Kq9QjCbV
NqwjRF1sHUPzsQ55gk4sb7tPodVtBRtfIVjV2rtYpX1ZGBfvk6xBLsNkSf7QrS1crHQQL2pYhwbF
fX4am/kF1aqHmWjHL2GsucGmgiv8aTLB8Erm1D9omJSihOdrvifNoM6qa4sLXX3yZQhHscHlm5Iv
sU7xTQi4F68zEm0/uM/8Jx4r6X8UmGqXsZt+ostdp7KdkVOVt56dQ8Z1fkiR+HlBzdbODEqzpXcW
IZCoJp0KXgKa6LnckEaB6cvaMkPMrJxkP9Iaj6G/ixAQwvbX5R+Ci5ycp9nluCwIrCOFsLQXpiNb
WZ6i+ApJrKCdLUuyj8aQAtXlX6nchnMLQ7BM8o3WiaH8zbAJfWfU0DpAuqcSTby8EsJWBGwAO52Q
pOkPSkv9gJR+iHhD09FTCC7wHYpAX9vJ+0/wXrua90zQctzcmL0iROfmCothUOw2s3WIr7MmHPdN
0YoeORk6k3s049u4D8DPvKBUoV8ssP4NqahFv9OW5hcEQKMX+ETXq8wjXItOFdFLgYkMpFzJEr20
/QxDVOgELz/HInSlUTO4VmTC0LwjdD2VsR6E3OWJi0iZdwUwisCMA98vg1XnyAgSV7/+ETNF8Lk2
OjVpOVpsUtXaSfwMyEueXfQACJZAR5dVMsvmlVG0TFViU/S+jgbwi7p2i+rWJ8VrrnhsK4S2i9fI
BjNKhNwpCDCGRi+AgnEa0jokUzJlt4Ofi/gUd3PyRXtsYwc656YvjZ+2czGseH8UEOpM2ohvFWYB
4ISy60UhI3i388w30d0E+YoDWKLRt7usZbi60jX6XSwSPWHbOI62G6gmQx2SCYoCBezgHeSqBfwi
Anrtab6OTSlbxebv2BqDqucbvqbgHnpc8dGIg2BsHisVDG5ykMeg8aJ7gHRb+vR68vk2sw0dL8cV
NIvH32zAf04UVs7J+w4fyzbN+j1FzVjRQOMkGkvCh7x36eXXd4SqjUkMLkjjE8wb3JujA2xZsaVt
XhfD57zCOIA2q+mCrOnBoOb6EqKyySsKM+echka/jwQyGlhEb44t5Dv62DIEVHk8durUx4D9dw00
IATKSI/Xb2OB01qvJg3GQaSf6czW4PXXowQYbtujWOEVVnGU4GATneIuC0iMKSRGDEBvoH+hOwFh
AvdQunF7nheu+B5OBz5SpEWv1wQ01HQ3r4U6F+mkzqtR+LqA9cdKFNhwdwKQrQeuAtwQhRz7Q7YI
rFAZG82RyjBa95gnI37ZNgS4SpYij4qGmAiFribI5UFZt6gzprx4W3Wa+8pnfF7quSDbccL8lKdw
yf2DY6t+j3GnxUBp0JzjPgUuU2Jek77Mua2UTpA5TjCSxZUTmYqdlUMbV6uZsrs0zJozK9biFR9m
2tWAI6MnBsUFjjwyXO8ztRMoFUb8s8NdfGBLLvcbGO8qdG3yaPt5+saCOIpLgU3nVRTCP+eYhlBl
xODGJmYxOBlcgEsa0gBnJwFZlZtKBmBNaIEh+hbgyACvtG47AojIjgsSh9/ARIMwi6DfwHhGkhKL
w8TpqW0ZPcXD9fquvmsQF86wgsBvdnhDudwjf0B3yF4QxKbmeIEZ2YATkgawTIz8xEGJvOsqgx3j
cYj08CScSiGycMFUmfGOIGC3ZXs0JOsPmsn4pjFzf0T3En0XSYasf2t9tg+xBF5Gk/Y/4tEvLzZJ
1pOWg0S2RzSV6oNPhgXmtSMUcPzIoZKLIu8PcJsgbPkA4S3oPPg7P+zDXK67oQ23H/3acjwBi5jO
eQI7pHQsgyIktyZ+XzmbzvDKEG4qSBad7Gb4LSI3SZ0skFLQDswkrfpmyy7wYe4AR8sfSVJ0oOcR
PUa+cR3XmwGK0p1YgqdIBsTvwiSCJ8RzN0UXgbJ4fNxo3J1cWBxmlyIxiGa/nkaubxeLTCEPbPOA
7CRWEwxXQCpY2ydADW9xu0TtNb61tTDF+/ii+RCSTw36kldIxOYZqtxDl7jxCekkjL1pp+gJSGH2
PGRou4T1c34/Aks4YiCNvmbVwreWLB5WZ/6ytST9bOFQgyPA1JMDrG6It/jchD46c3Wb4uUIpk5W
VpOHCWgO4p/I3+8EkvOXRW2iWptxDsEdQKTyBNKpgMIF3Ss2vuzQ9+mdAM0eIk7YLR9g5SVcS4px
A/tQWiuBsAlhqyCiENjiUVW5D+cXgujZe49ZFRO2wji8t4zaUoaBPrk0xl29xOzDY3s/L8Lau5mE
H1c95VZDjZnLaPE6rbKhmS9TurHa0YI8r0VAz6tn0SNgnvkXB2b9Yy1aNX7xcyjcY5+apj3PZuMn
2JgDTDDzRoDfP3aIpiK4yZsSpaC/uBmWuEBF7rIUfswUB/fGzOluQuJrhQwnfwCb8pdx62G2obJ/
hOzs3jEJo6lb2QG500Vy7+0Cd4sPnRwRasz0XRY0/DZsRjLUnQ2DR8pBvWTUQvOXIisdTf2NnuTw
0Vu0lYnSnxqrwxsemlfMBXCg6HGfTix8j0h7QlxxugRQ2N+WpY0lnrkVk0WaKYI+23XnqaXtfQwK
7tZm5pjbZS55RgD2hJHFqqm0p5elmynOMI8qaEixqKHPgVaBwH2XUtwqYd9dQPSoIxHR54ZRyBIi
hZ5DFK2GZeZ16oWoI3AjWAs13XU+Rao0LpqtbukIlgrJgmhf0Dj0JSE6fsxbmj4gyzU/K0MtNvrB
oa0ET1fxze+DbHa3sP4Ra7btpzQcoVKYoK8jQBwVdLFkX8xSPvdMOZhLKD/2BPHGGmIBg9+Hxg2G
Q5rAIZm67kFiyM6ex+H6EhrjzuD4ws+BwQ86ZPUwtCxzx95PUOLAPTzGcwjrYIA4X88EGFcst/Gp
S6Rw1TpMy86qoe/KblHRjaXMPvbXpt406SmfWX5RvF0/hZNoACBI+9rZ7o01sgHEFOUoKLxrPzl9
lVQnP2PHneKbVGPqiA9bUtKiy/epTfE5zAY+AZzYsNiqPINru0fvnuBJkAB9tE9GeH8Wu6PoCshY
mRQHvdD8VRc4cae9eW6YyvaTHxu2w3a4HHM29fUoCl7mTQNu0kRPXZMOU2lYR+ttbaezoisF79Gt
V66Eqv1CiI8xU6Lwt5n0cO8yrDff2WjTX3L4hbuep8l27IpZfNOIuB4LUzQ7cS2tNELBpXDrWCL6
KVUlJEt3fTAiJgPmucptbm8X8NZ1s4q5Wt3okEzPyJkz6e62KdfxJ+xv/HaGpNW5ShZePrC5j6uJ
J+rJAvlIn0QRxFuVIKNTupmhLBgW+pVHJMTUBYgneIBC1II8jfh9i022hb13Gfg07VbLC18xjAh4
nFAG3BKBEHU5rHH7lkk3qHqLoTVCtXhvbaSetmZh8MTbbj9yu16SKUnuxqEb4UmOY1BblUDqVGI+
+2hcD/nQ+4comaeXbpE3IHXPOt98jbTzeA+md/qG6SDhARKQuYlc0hxMm7+iUFv22WTAIhn6yNwK
fz1xnAOW8rIVNxMiaNG+B5a2lgsFzoVw5aAYtN50e0JuUH/1HEMncPsQzETRA0Kb8QBWc4ib7cKB
2chvq/PTQ1Cs2z3SuqbfQaZJ7Nd81i+YpjbwrDS9xfy0gwywuJ2QujyMsJGfVCQ+a9i63XkQY9Zc
4iH8Mi+FvvVIdZZ9jnvhxJe+weeMQWS7nLMueyoIQPvPvcSfzFIazCd7QGR13Cc9vFek/BO9fN46
qipEIPI2e2iJHh+w+51A+8pgOf610vNnFr2Az59SNO05sj/o0/8ktHAUS006wZRI1mvrlPQMZSII
IlTuf/1G1xf6A+5Nf30jhAiwI2AWCvkz7p3DHQpGgTcSnUi+oE9F0GkeRtRq+BjAzSE9jcpZedSj
Gxbc93/13XMg9wi+IPuDXy3z5xFTGLoYZfBnkDxjmryky5LXCLKvKCWEOSof4F3TOUM9GCwSFfxf
v3n08xiYBOeOyb8kROImyvB7bf587gtLgkY1Rh0nwJFgepfWUkQbR/IysAkdFPIPOHlHV3WeW41y
JTSDRQ8wtJm4DlyKXv76gK7Q/8+fRZzkEK4x3YhGFBMvf1bX2mKxK2nRzGTG0BM8nuICAIq8bJBD
vxcm6g9//X7Jz3Le9QLQOMoTzGvMQor6EPLQHxNXMJxWcB6TOoKVLmDool+bsBt/4cEsu5oo+60T
UCHvWpfb+ASsBoJ0hahbJ29ZwgS2O6zmu3QcqLmXxkV3Mkg3AKUkKl5dN2N+Hle4k+iGqVSn6wSc
72EbxgVUHDpvzyQN4O+PnmMekLXoLTRLvqjELfPzFBUY5LkhO7lMV/Aiph8bmkgOktajS2/BRqDB
a9GAcmwTL4iEIK6KkVzfsU4Mv+SbG57jokUbB0gB34/fWqTfkaTw/tKiIQ6uG2aIrjoKmsctmOy0
B9VtpkPeKnNcr5GLe6pA3xwM0g0Q26Ncvf8qgMh0jH5Lvf1LAuf/Rbr8o3L5NwyXv06mnv6sgv4/
1Dex3FznLv1zffPPv2PtKm/+/kO/y5t59m/QDyFDRxh6BMLjKkf/Nq02KCJMKU7SHIsLHu8E5d8/
5E2Mlk6QzobYGGGyIFYAqOz/LW8WUEWReilSguRRSv4VeROGxJ8eaAiuWFiuyTYYv4i1XfX8PyQa
+7THzJpo6m78GGWQa7RKwBSv6VmPWTChZY1ofTW5nzUfR1HOIMKbKnR54ut2wpSmowHg1VS5EunN
tmUUdYpT12B3GPpH4BGSHiK0hcEjxzCMz3gMIeQ5jecCjY5IsXSRyV2gCeXIQyPgQEorww2SIHg6
jDFIM5jnMLVOW7ShdhuYgmqHIJfZOUSiOzSfqrmZpkY7CD/B+LVga/YNJZSrZ4gZOzgvEERA+82Y
ZYVFJqnBFVByKcjc1VMh09sFW1spnX2aBAlQKkQxsgLChWjy06h/1oytj1CK5juM8JBPkgV+2GHS
btBVLL9iykMStjAzmX4SiXaHK7awi0CLHtslLW6INv056vKD74kJIFr1ap8MSYp5GR3HxVwgH9Y+
aVBzzhn5jBqSlD2GlzxHxKc7dMMfrVtBX6kVo4G2OH6whJmTUxgd3EXkoUvhOCZDimEQa5+WHoTG
Q5wFCKcPy1MSYl1KBPSkEkOfum9pQ/SBZiquTDbwcyQl+LrUjzA94wyXvevbWywz9G7pBgQuZrvZ
S7jsRqKQiNJG/sJcWuwdp+t+Svq8ak02PZG0+JY0jaojSNtVGnRILE34X5dsnwsaIH2SSXR/IgFB
h3GWGTzjZ2am+Cn2hT/HSPI89BPcMc0RHSFx9yVR6VJvrT+LK+AE3JvBumtoidFMwaNTXj4Lw2U1
cDHdkZh31YwrUjUFf0ToBgip57bq8XsaP3G/NSWdiL9bkUGvUdiTXZTgSAOI0XXomvZly7NAQgQa
Icoy9Ol4WcYMjDcdneNuDG/W0H4X+P57bLriMXOD6OrVN8VTBlPrMSfA1zArgDWlbrftjgbxjNGf
LjhwzLs4bIEdnhA4IGA/7XwhnKJjBlirTUz3EW77W+Xj7d3BD+ih/MzdDWVdVGvKxVjGQDPqkfPl
YFnT7oPRnlNMucB8vfTWuWnMgBYMYEVVzqqc+eAYD0hYlxPuwdrD2i5tg/Fl6Ta/Bsj4dKCf834N
9w2AbFf4chqHt3Wx7AFe/H0wi9doNZjvJOgT9HixG3L9bULjcZJMvWKiwFAKACUyM4BGezKvlewR
xMCAtWq4flLrdwDPGCMdzbrcbPiZWnQBbi2ao15ccLuguNqhwW5rzAp8x2I43RM0ZvtgAsoheJuc
VgBFrzQNlsozuKqyMSFiNQSPVXCTNV1SYg70u8uacWczaQ6YDUxObLrB1NLLLKHJjJD+1gGEfzNB
AEZzHBgqa+kZ8nGL7vcckTIACGx6yptYPOo8aU8OSfly3Xh8QunnH6UX22GYOam11uawcZ/eUuNu
IFAvJ2BuDQf0PS2PCwVcFq3BMcAwxbuFRt2ABwyTl5bweWABFUU9RoawB8TBYglFJ7mTJv+qRkxX
S9OteGExGDAKRabs8r55wFin/h7h/S8YOEVP4BRQ8PfRl1S7BBoC/O6PyeCUQ9npGtEqcm7FIPch
eO1ah60A6gqlRyBR87Bi2S07j/UOv9QPofRsWD82C/rMNVifncU92K9+/ShW30Pq78PxeTT+eQhT
jEOEaH6vZEeL0hXC6oc2aaJTDMBuOmiMsdOlSFwIjImpE1C/RpUYkC5q9V/sncly3EgWZX+lfwAy
OGZsA4iRDM6USG1gpCRinh2Tf30fMDOrUswqZeemrbutN2lWpgoiAoPD3333nkeE7E5m7lsDCSyg
FhS7KfGKgRYOsKeN5khv0+A9JsVnpSVW5AASJUlD7HQa7tJE7TxDEsZK2plHvGpAE1LXs0cS1mEZ
q3ejZjLwbtHab7mWASJLkAXAyiST4VznHarLJoOSdsgHL1OXs9U5tzN2kXuzi3hEcvbq/rGTo/3U
g9U5Japc2G4p036V3P1pIIY2TgJ2WK61mUhB3rWFRtIqEnp3qtmUn9oF85j0s4pERyuPC/u5a5gv
xT3kXjxG5MzdfZJH3Li+mpLnxrP67WhY5UHQQ4bCDup5U3odxqd4kRaoLTbIWNsbl0plGqLj2Hg8
H+Y4YsOclXbbsLS/Yd3DCg1AcTrLse9vFuK9eug6y9xtlKjIq2T2YM40QtTwBbte+9J2evrMOzmu
NlM5nHtTldcRMI43YNoD3ioaZ3eAFMcvGp2Qq1J3j65wih9laTrfbbh06SZNcP/hFxyLbexb6dHG
/lCy2gY9+4clXPAHlUS4OIubLEu8z8O42JeF0xffMVxn0akcMExuQDdNt1FrOZ95j/hbIgLxblgW
A/+36zZRIHKgOkfczfO3PE19i8WIRoqfV+PNTHSLu3JJtJs0c/pmY5hl95wtUX5lFk2MKQjmoBsY
fqmOPjbO75Zs8zvshveohxOYW/bvx1xQEYGA4mHF69xeq9Zso6CfenoJRp9GyN2IoOcGieWZ+Nj0
g9Bb+9WzrHFXaRlyhxb7sb+Z20U7dSIbbyqb9WZj0n/9ZulLf710FRZlU/NwHLpLQxWkQW7x47mi
aaui4dgIJPwwS7N2wddWZl9aLP7WxqtNeZdZq6dOm832ypFNceSZS7M9DadmIT46tyu8yifQ0+nP
kS8ja1ul4CVC8GL2fiis9A4bqL7Ht+cSlhoqrMuele1ZnjMPpMpYBmZuuJfLJNuTAMmB1cbSw2XE
alhAotms4ZAAf6S1bXWMZA7hkK2dVL61EX1zK4Zehggw/mWhjQMqZ1TLcHaz5ti7Fh4i5jN3z3mX
SXeTxkMvAjDB9VMO/rvaSstHj2ogpf5w2ECdI31qQur4VytO/Ec3qcoX0gT1zkxWWxZLfFRio6HB
Ekx+zopI/lY/psB8z76y3K+j3RWHJmmWODBiWwEDNRfz1Z265EKS/PhMWgEzn1eaMz3dbuw39Jgh
xgCy6XEsDuShMjNZ8I5G7UhDPBEvGAcNzIE2AQ4rkre2L/GBZgCBnwfFBnIb69PAvaT3q7Tjiu9+
a7TozaUTayevzqKn1JfV4wIps9+ZVTJfDP2w7McMs12oOkp/irv8mMX5ja6G9Kmt3Kt4GcM6KccA
j/928gZcowSgby3pY013iSXHANpSOkmNce0U7A096B371mFjsbG70Xr1XWU4G0q8+HNl4UddEwKW
thE0rpZA9Km+94s4vuqlobaToaKjgeltryxbhgphaTfo+nBJGbx1BlorKNrYbsCUuT8cykhALH1F
X9yR3WOMLeHVsepoN9Y68EKupuoDXF7DOTFm9Hu2WYh2kU1+BTNCZtEbs7LvDfmPatOt/2m0pGBp
MadzHbXJlyKai4cU6zHCtg3CWkTDZdeQHOMGd7yLvINCFOvsEcspJo2LMLarunY4eKmPN6Ay4vyp
91zRbZJoGpGDUxtrYtMYzraNlLrINdGcJtSJS35hQYI/Tb9FKpUkmaU8lE2LP983q2NbwLU0cvWl
WeZpCIQhupfYbN0bE3HxhwBO95tM9f+r5P84Kunfw1mEz7TeX1XJ/ysTXP/y5/6on71PJN+BPeDa
szB5UO7+q362PlEYe3R0sMOZvzmH/rAHmZ90mDFgKzxUX595f/+qn5lA7PmU1BTlrPUoOeKf1M/m
BxEUgAovYtMStstQYxeZ6kP5vHTTgPO5O9pV5HphBhzxTk9adQYF0+zqlkQdfXpXf+01N3pwE787
LmUVnbQupXDtDJrAhSuw3TvVHsv+GBgjjJ2N5+Xag4fYH7pJQ31Q69IPRJLN12AShx8Z8tXlnMTF
ZyISckuoE4RaUkbnWsdvHVaGS6KqpVkqYr2b9pLYxKFuS+d+qIb5b5BIHxRBzgAyIMIzp2EVOj7q
oxnDMOiZNVBlOzHfOFHv7+Nl8ANDyvV38b3/dO/8brb77+Rk+/14vqljtgRE5IJA+vmMG5rQ5zjP
m+OkdQRb4uIVTuFIK5lz8OsjrdLHn7TO9UhQlQTCDD4AYXzED6nBEcTVneI4RW0fGkgBG3+xtT2e
1/R+NAprvyRZdPfrg37QO98PimKkC4ebydP19d//pMcQUe+nsuqL4+AkRP21tQLuofba4TDbYCf+
+dGw0aFtixWR/NEsGfse4QqQqkehTzDzqq5UOwyqYroeCv9vpOOPOKf1p+Hk4yCuidqETvbzT5vz
uEjKXE+PbTIXZmAmUV+E0FVqOCrYwJMlma+HbhCXU5+PB2Qe2WzT3un/8W9ebXw0LHTULpdF5eev
gdjlLuVgZsd2yJGQZ2iDoQO+9sF3qGP+5mB/vYdsXQh4Yx48dwsl/+eDda0PAKNzMnaGSt3WXkfr
U+MJZn+TJ8elX4kbpJlz72+O+9fbCBCSIyBrOA5Qto+wb/KXUxpjtj7CxSeFOXI1cQVNJBXWhNY/
uonWGTE6g9QwY3J54XR9WAMtMj0C4n96TEUbk/NfoAA1erdcxMtkPv76WB/W2/dj2UTV6Tut/YCP
UKKslIxEYgbBUS207sI6cstTAYhRhL8+Dv7RPz/7vx3HhHQGzW69XY2fr9vgFAD76jk9kmPAqD1P
4Hc3JOONDdw1+z5J01JuZgIKeMroG0ZbnT7m+dff4cO9s34HgYHeWkVgwwHc/vN3GMnbEcaUfIex
j8NGjK2xiZUWnyPw7Kc69jApkAT/m/X8/RT+adlbD2vguaVjgTRNlfvhco6xg5IQuekxQS350mVO
eaK5sVw1WZXsO3yL1NBg4qk1lzl2YagPy3icnGr+TlHZdt+a0S9POYCVQwwX9RRRd50ilWm3vz47
/+l72lwYDKvsDhDCP5weIAbRxIAX7aAzEON1WQYLtzk9dS5R4cBLpaSj+7xkALC3Wj3hCBkNKJfE
M6PjkNfWBWVAdJzJqV/5mtO7O2dM6oxdu0/A8dff9a93rUcP0VxxfexI/oJA02Fk1JSp6ZGezgJO
hGIlD6oefs2vj/PhqefS/dYtpKNP58L9+G5kahgnRevTY42V6BYUCIa/CvPLRdFb9v2vj/VxOX8/
GI0Ig7ejTQfjLyw8r7d7a85YzjGThLEXjSGoliEoeFR2iM0xboppuRD4z5417Ht7Avbyb06s0N8b
gD/froz/gMqI358L/deZe10DUKo1ooM74IE7rilsbyP92WyO8dCoWw2k+6udRGmQpgPV/NIkBIfJ
XHfo9oR8L3oS8id/GJYbOfrGgDiaNV3QkghNAyMv1blI+uiUpK3BjAozehvnofjsLYU6q6Kb4Y23
nXPv0iM8GaVnX4wkUBuM0ZNxZ2N3vqc/qwNk8cRlQiE3hHqTYqZ2J3W7xLBPCbclI51JXb4U0aK/
KrJq514jUL3BbRe9lZ5mNyfC3SW8rrGJGJEnrB5UEv6XDWLBukeoUYw2VWtYLwkazTcmGJqPk2k2
jDuJxlIjGRVZb8UorSksoZ4lRHOy5BybPNmWzdICciZ9HRIWb6Bp9ltco4Jhe2TbGFRkpeJgSv14
2CE+W3saJmyGSJL233HPAMXKWvcZunjn4WnIuN94+uN8l9c+h0dK1dDJVywcxbX7rKzIDhnBEp/d
9bO9XfM1FsLg2zadevANaaE9+LW5nHnPFJ9bppRcv5/eyJnk1qgS/bbBOZufsDwWyTESsWOegPUk
YNZgfm9blWTN1n1frVBpLzqpWKE8KPhfK4hv6I/6LPSgKIQCK9xw7hbbS3v8/HryYM2p9QUcT6Gh
O+jVzSqnVGFm8XemJE3OiDYx9kI3fcX+T8416rol3vuMt8KUDG3xPotN89HDcWhgyuXcloQuX4u4
NHaiq62XzGa6FhJ9TyA/Skt1a08acDGZd/ONPrbzdbpYY4JPTaRfC0eyNJGpR5nXUXjN9T4EERCd
PGbVxHjAPZlChhBsYLABqV0FL3bYuKVU55j5EBFO5rRfNrIf1W1pa7oerOJniPUKtSnjB/QbUmkK
dYwbbItJvnlJpljH0OBx99q5Nd90zJVZE6dUDI5NAMBJck6YHlvLOdaK7JR7xdZXWh5iaZqvmZzT
7tCCBZ0vVW/bPrKDRau721gm6VEn9n+BGWedGYc13zF6/SzMSp2GVncOJC+ih1i6WzgJ+UvrVPl5
4WgBooN7XSp3z2AQZmeA4kZSyMxnz+Oxa8i36TUGRS0fzBAamwoMar5AOFW382e6TehWIFQ4q8Zn
wqPXKd62UyZAwQEw301DUp98HpJNogFLg7rHSIOSn1XkHhDeHPrEMsoB3RBEh7StZ9pd5jku0+sO
A+hmHM05HBfPAjduEO1o00cHRNB26RvjorCZ+TlAgmxkNe1zvwQqoaBjJUp3yMCTzE795A601Cvy
z0szaP0200oT9IpVbQw1GkdN955gDUX46MwGT+js8VbDMvq1NK2TottM3zS9Spx0CnPLeRjH6IKE
V/wkyTJuEwIhp6QoWYCtdY9UGsuVk5rmWQJzuRVp0Z80yJGhUs4lVO/FA/FV0njx83URifsfrZ43
h0XUSPUViRT6JLGZnURt1WITabF7CT+dL1QXWA6ZcmeoRxsn7m6eimjYSoBkF7gi2ms2SlYSTg7r
Re7qxSP0lvgRvXO6X2qb/UPdN+RqGZaxnHOXCCaCm7uzcNV/z0rUGUDY8zGBs8BB2UWfu1i/w2c8
3bnTsmxNBaVqff/YG7hJYxKkTVtidnJV4PKkFUcLUgVu7pzmQ7ewF8m9mXdh5ZDr192UpQhDM3Ig
bwQ39l0w7JQ+A/dfWLLN2xEosfbDNFoAGxqjBJUvP7uFakMxpbCiID2h6cNly0LpIIft7MwoL0jc
5rsqy+0bHXl0naUWf5FZPMEVmEMJv+mUTYNOXJ/Q8lczm/toY1cI0zTEO+1Ywbk/mS379o0xoTCr
seTGzNg7UCIU2m2xdO62XCAG1p6N3Rcj7GBV3ptkViAjWjDhPxil7X6ZJ+WrvW6nGkEiEtK00tmP
VXN7AALpX81a69As7ZcADkoTaLJ1D1TQ/sGfBb7VRgzdjwacJKnzbDm10sSiaOlnP+ro91m+uGS8
U8UWpnL3g1v4t+A4CJ5HZmRS/ON4RKboxIOWaqgPcB1OXFT/nvS4CnkJg5tipJP1bQa0fQsAANUA
bE3o1S0wOYdbwIGkvWFyjU0Ohc6l48kR+TS1HvOlr28YQ8Mk20hkzBZrjTNnMA1NRNZ2jMR+tG1u
bL86M5tNDyIC2DdxW9gHu3XNS0A2GDIbZd9HdivC0pvqfaETpi9U770MqyDMQtMGYz9hhiRMuzoc
I9vbJ2MF8qaaBHnzPkKM1WfzatC9+lpXEdt+n3wXiV4tq7ZLrtXWJs1Ggil55T7DLkPEqdv4gmk9
Xh1GkVUcF7yCPyTl+CWdguFWWjALCAP5Yx9oOdZYvIZTF1T1aF9RsTd78EQuBYCoT4VYJE+XxN6e
lcVN49jy2iPjBLihT3wG/XmHkrzvcfIqnKqg7S9q+mrnDCjyHoRf+ZpXrUsaHY/sF4iNTKRzsvzN
t0sMHY3b1Eca1mhJWdF9dvvma8mf3nZtbRUBYz2MIugjNb7ojUXEnT2mdowxOOa8XHUZtEkFVjBT
wwUoN4Y51NmWK57CVjK+TZrfhPAowUEQ8euJDsTL2fWH+tUF03tSc0ak1+cdiC9S7Rd7iUJCTPJG
6GMPTjJnzW4L3hosAh0QumC03Da3H6U+VC6mT1yDFujJak7eEsbOBDKFuMODLSvKJNj5LdN6MVU2
xlU62cMjnerx1epSDwuqT1+jWiGYtMyVtwrvDD1xywBFpDpojrWcCJvhIimd8csiRXql5ySYNW8s
BLw84hfplMPmccr4ajEWYDtFi6pBfoP2WTHj97XkfLDgy54ZclCERc6UyZApnwszKoYBVh+LUwLY
I2vng4gmeRJd2QDKgPrPcrao+N4zM2MJsC4MhNBnXiMCdYj7klFuQdwr7SEtfH3HiCSuGy+FPY5V
eWpUOnxrqI2oMJIirODDvrWdl34F2cOtjKKknxO3gd/jGt18cHQz+rzYhvnCjB/tzXCG6TLylvjB
rhTsgJo/O1uz/yiqdNwYg92ROrAYzkzsIiDf/MjGONrKyGHIRt7eOebnOF57NorlNSoibqryM5NK
mM3qaXfuOIM6cisFvMzbWUpz8KbjJ7ByAK/z6gt3XXLUoiIh4lFjbyoTN6s/p695YSQVo0npiQwJ
nBVy2geCKcZucKYftHT9PbU8wfvO8Hc50GvyT87J6Esb+gG++dIedh7NvYC5wxrMfG5nPZthzdnl
flDiRdFewJ4zeHtjaZk4Vy7F3pLpfN86DJ8yyHWe8Ve/aY1ukiMsYTGN8AdThN0tNIn5lHZLcfB1
5AFjHply2HTM4Uqk/ppLwjzU+Lx12AidrKEmBO2nzDGaZH+pyzm7hDW8z5mygpsVVgZFNSCmab6e
HPL8iTU7B5spSkCWR4/SBCQEg2h4QdTRzSx6hgcUWbPzZP9Ddlq9bQhv7YWT1puy9b92i1buuqVx
LmSDdqBinTRDjytLe0kda1dHycI+xb+qyv5Uau3zVKprSOYnJiA9Nl10ZslFMCpSeeF06i1r488M
Ur9jvNu+YTeNW6Z48fV0wi2BSOmCgRS23geqi4fQ14T9WBcpdpraeAVFxMZKi1nkE+NYOITkfUPf
ZUNzMSfutAFp/a0cfbq+uOHjja1REcTTMHxRpvo2jynztQZj17oFs8EXf4m/6E2/4lg6Lz9ZHeav
ZVmg9pCWEmo7gjiCmUCLViaXdvuoe+PwALrY3yZ9eu+acXJwaTwGXTsOT5rRedt5GuVhpIa5HPB0
H+CBrY/5op9sM3WfnN6q9mnZgv5lvmd3ZNYU8ijWdcoJ10/mfT0JttBpl1v05x1F8tIGZpuU852N
P+q77mB/O2kNrn2xyf3e0/fGaEzmhfRK2KibNhnnm8JgXheTeNo8eyFY4UwIF8yQx5EquaPdCezC
Zg0nZ3Bv8OvtRB8nRJzYDx1cc3C1KzlI+olQrLKVk4Vo6jCx8zLJfUgIgxE9e3EOaiJyeAA5Ki0G
O/IoRAyPQooJWjVlUcxtP4Q1yws609rTWMB8PTNqSyPq0lJj1IZ9kaVqvmp5x3322mg5kwqmSk5d
bQuhw9GvMqi241bih78tBxiTzUR0iQDUWp0IWE4/MmVM15mz0L4jO7oTcZefknyKnuNSQ+SOLVfc
id6WW4c2KLZuNeqvdT059lkm41ry+hIWY2I3PWbCka1DoYE8boTZHdnb86c1B3ZuUlOgk7CJgeoJ
l/pqcuRXpyiNMO3Y/m2spLmxOxXkYqyOWCqyQPHKPxqMNAjS3oxOZmIjCvQU+d4AOeO9U/N+vLGx
NBB2TneMyE7tqRPGPTyE8un9/+J7pXGnO5T9tZv5exLl6kD/tHnpSwyRAUgsVAIPxuik2PZoFJv0
elTl3Ps5J5PGLHQjZhXt3oXipphpo8z1Os4O3bjAXs6AlDTx9xqzAsBpTvkJi1e1d0q7/1Knkh9A
0rncsI6o2x7h5YZkgHgqB52rDumP7zzN3bGzq/kmn9nvKi3RDyofFNiiZZEQIfhdFn7Oh8am7GtX
1gUgrqxl7mhDbT8MhUuYIl9JpKlCFUG8ZDEYMFBHOg6y2hrt9phHelly/+tKu/TruHlB/EuBwGYo
ih754a7rjY0ofOCUvDvwb1WxAgiEXce6LAi/Xdlisi/qTNEhUzbiVaTy0/t9p8Eq2Y0ZV8BUuNbw
NqpbWA0OZRKD7vh+SRO9aRXq2kajzLothvWcFANdNsH/5FrNV7AhOW2IlIElGnUm2wT0d5XiILap
s4tv65phiV5Y16naORZ3gLTW4Kw/rn+wyJz72PA1zJlQg5qiRs93Gy+cK1d/KnU+kuM0P7rV+q+1
5GzhzuaGFaa7nEf+0HZRUHXDdtL0p4ToZxbmMvf3ac99n+AZvhQuOiuNawp+oRnRmxIWolLG3WQq
/ihmv/oFKRH2IK/z8ZFRDuLSF1N0GpOofokSHTZUlPDoMAKWi2kO9Cah3sE2FPVL7vby6LezZhLf
Gt+D6UUk7igO+IWVAWV8E4GHYwccTdUeOLxxSd3SfZH+enpLvchPhLTUeexr447BQ2AC1geWoGvy
vVRl84LfhUPPQz+eGEoZHSWSK25ET+tfSELR90eRky2f88HzXLD4vg52PwaJSCk9ZPOtIgoBwzjy
9mBao5MuuTpSRjzsM73SiAmEKBYVgc9ulNu4dpaziQR+boiWP3fwh8AyOEpcFFCdrivGSZ3swuSb
SyofO6xYDve6aSN+0Bb1QtySfjA1SHN2YyMp2DiByJdKasLJH7hLXKW/xnrWvNCKBCJKL5Znuu7s
KKypTvFYsD76FmeKkQzag6IgeHOjhh/sy/Ue7PSFO89uolOKexhGj7mog+YOgHg9l7LPc5Lxh+dQ
J5PzE/NTX6fz13n06EL1bMiZxcZLZpuwreDNiL/mUvRjdZVMcniAyeV9b0Yrekvr2T+NNra5DZ5j
Bo6mU7tbbHchvl1xB4x+Gz1njm2TCukwxoVujcAdFk1aL7/Jz//bHBD/B0YAQCWaqOz/PQJw9WN8
+c6Ekn8bGH7/yO8GBpqen9ZmtYmbHy4ETet/GRhIzP3Z8a/rK2dkbaUL4a4jrv9w/NufaAM79II9
a+0j0gj5g9rye7v8NzZN/KP+D+1z+tY/t7Z0gL/rYQzELSIEZLh+biuRRZ1H2GLU9VHvfl4mCwOu
KbRuYytAVNAl2jacm/pEc6oVuHrbcauruN+CJSqwq/XtpR3pg/FkJypnNS3wZbXzCAyRtNlMm7qz
ls/Yl8cnmZddKGOUbMxcMF39ETw1T3mGs4yqbERfWQQxu75+rsZovGZhjObA06ppwMjVuQqKWDft
0tJitEqXkZnu8hGRs1nk3vH5ikwuz2ikAIhlGdUWc76BK+U6uwQSWHygBa0G1OZMf80G9I5NseT5
d1INLVKgPZabaSrna8zrPTnPOOK3l9D5qE9gO7vHeuksXpC8RJs9eW7+1cRdbZwoBRZKVbtdjjG8
f4YOlcuMTYwvWBMBR75n3DbOylvDa+pb38riO5Xl43ULOgZAQMEQwaREUo/6egRN0LkHgOBVC0Sj
hnuaMif3pvOGvAo1C6GxOaNCP8qmQddqwinSsTUeImGnw55ZMLHp7j3ygvHO7VJd6SGO565CbOQN
eGW61CkikMuoQUoR9UBTNm4TJ8iAJ1VVvoX1phXzl74pLAz5Y44luTNhC248Ih68KPOWqHe0Ra/t
GIFax125a7xVsSPVYTqUUhruh+sIM/QORzDm6MDupWlwMgfYjpe9rqFmx+i7AP11NqMRyz1W1LC1
+nG9cVx1oPhnJoLGhNscBdZh8PxJSnJW+pVYykyacLD7fpxUiZfXmHrxFEeJYajnOV252d/l1JJU
Rq1Wqoh+ay/+b1vL/m/NPEELETSif7Hg1ePL/zj96Pofy8+r3vvn/qA6mZ98nflyPgsf71ME/H+t
egCf7JXl5Bo07Uxmxv17DRSfuL/WlqINE4IuDW3UP9ZA7xPhR5d1kLoQ7NM/WwMhgPy8BtIuxh6B
C90HOUVD5WPv0mDqZcncwe7gjxp6X9UxaGQhWZdfAEy2L2ad4vA+ttnh1qTzh+OI3/02abSx3OeZ
QPbqgFSA4F/LK6CSJuI8JbDRYHGP48hKb9Hz9L2bQ/mPGWUZqFmbrmLsz2YoYNI/zEZlPznV+IKo
FxCgLh/GlcYtc9q2DOV5wPaZMYm1oaSsGVcO60W46Jdmps4DC3YFxsUTd70DmEQ2Un/ywRBBbtFS
464CyIqzjO1RvdrCsLX3mNsp0CwGxV6VMztWoQmQFsrQtmWv+W+9AQOGJ9xkCzSWKIjxyDqCv5y6
BWeF3KqJskhZ1KrvJypnEFDYuckr1z8NNK3n0zhA2GfmnfL2njD8OsjK4ajyzAooT/lgbzP2nR1r
sxDoKf3S/zJmqo2DqvB0wuG0rd635DYso0Opz+ogp569izZwdOGtvhXmd+76FDvZlNYUk0Q3O3uD
+dNgIAOOd+K53lCGtJ2152GgGwczgLUBto647LwegO1k005bGAPmhSP586eOzhci76zz14oS75HX
FNqbSiY/wKMdnfJkTr5rRT9fNXh79u/fDy85m3sDc8sm47/UFpKLUZUY91zHraad3g3Vnl4yAHWv
Ubu05iRjP5dMwFyrV1eyo449gbkLigL5nkvSTUlyiJjroQ5OL6EpJLabp2z2kec3GS8UFPM6Pymr
Po6dJY2NzMZhJ9lRPjW0iZydaBYkBW4Vepqy5F7wGsqloe9Djp4Gfk9ca4t30b6vS1V87jSzuE+a
bnlqm6S/JMuOBZvKYpeYRueEJFDMU2UP8QVG/uQLnB44OdjeaG5wsT0kY2eTS4p+ogpjkClb26IO
99Uer4a1ye1WThvHl6TRskY9owKS3LfwBBYQrd4mx5yaIOpKBrsLU828H4wszYm2MmzsKi9q/pY/
FCBuYUHh6rfYR6ACjh3V9FYycPAOWZ86maExdC9yOqBSj86lU6YEjuLJ2wvpix2UWvMzMlm+Byis
oZI4CTM3ZpmW3j4Xen8va+vJlsVwWdr6F96VDFOAlDAlm2xQGgJSXpxLePwy6HFXMdWPNqnlGk0w
6Hl1iiO2aZt08LprXjv1DVCU8rbHZbCjLVVScVvQK2Im6AqDsWGl61gH5Tp0r31LnRKrJfeXo/4E
U2GbjzPztaFZLPSmog7RZsKqTGot58Ew0FthtEZ0lOQ4b41aMqtIjzIVDFOvMbXF7M+D6WfXs2fm
F5U22TfMODO2I5SYldHf6wNDrosIfoPmU1j7bcpo11l3n0alpWeINvG3pcsyNrY1CScuvWr8PKwc
E/EpY4AMvCJGGFeBzmdeVOvz0GtZN1eHmMEy962vN9l2GkEwD8loprRhK/U42wuz07M2uaJv2Z2U
3oAVdexlb7Qug92ZFlvLFRNPHVwBbl2NadKCL1f1W3OoGCkzsVCIDWBsaJ6OQ+c9YheFnNF/8fn9
5pEd1oyZrqxX+qaKYcbQcwIC6wzkrBnPKRlNseIQ9HYYApW4tSAIhZ0DoFry4Lhgi4KZBGFgdGV2
Ad0iX4KxAzrCjDswfabTYAbwx3mfMMYDLZbkgtLbbZfChcXc7l7Vy6A9IPqsRa1BgMmfmHzGIQrZ
BMpTHZu3PD+9l//vHhzDIU2BTYtC8X1lga0UvSHl5yekA0ylQiG8vT9FjcOi9d7y70jDhg64Z5qr
Ro0F3l14w3Rgn/ZzzPIMOc6weBxwmAgbSaCWSbeafleljRSgOk/6RBGe0HmprnjdL1d9l9cLiob6
XeXoMCpdvG8C/tF+6b+yK3/aDD38vwXBFGyXqeP++4bpgido+Jb/tFv6/UN/mNzFJ0xsv43PxXz3
772S53+yUaZoVGNVpfJba7U/LO7+J2EZq+lS/w8ETAtDFqluYbF+rJ/6JwXjR/MaHkBB1Jw9G/Wi
MD7aENFXko4lMD7RU5RErk3h3kLQUjtzquQ+ZRTUCY02A+x+bFrLYvGoPf8OT7g8kP4d92Yr2r0u
U/TPP53G/1DK8vL/sI3DfGZDf/DYahrsCo2PjuIewSc3POfojnZTX/t+rl97ig7WJtMiO9+Iob5P
BU6Abdrh4ohNoqENnVYGoQzRd6oggUxqwzXeNrCm3C+q0ejlQS+WDHvoxXPJmA2nI9HOq1yNjuaF
BY1+Hd6M7fVaaDlS8w7rqPbQ4tVAplzADiOzVVtu3j0myxivhBCMNrRQi5b0aV8soYWRpFyXS//k
4Xbe0hGkXcqmr/WGpBu2jLAzb2gkDJDdmJM2dS3T7P3CgEND16F9LRlNcccIQDg1I82PLEiTWl82
HpxtQSVmJMVJgs3Jd+k77yajXLutVg/GCsOpuujzHMXavktVd2rjTLBbMftvKZMCrv3SnkMHcJuI
61PD2IAH9x2648/L3u0HecG8qxGw+KiFqavg9NCHdK5ay1wuKyg+jCfJWXZWtA/ei2d9hf1oaV/D
/cmL5MmIIvyY+mBPZw2L2S1RLXLCbrIgLaQj2AtX3evMxrjuYNtvZuVDGoKFLOIdYQjrtetLVEO2
LJsZMixvQVNPnTvdy5s7dudmUEYeb1+GRYA1MjuRn4lE9+ZjFpN2moWW8rZuwf5H9JH8YnpYdGhZ
VUJQaHYam+1JWe0aAG95IDpnCHpTd7YMEhWH2YywlIH83pjrq2DmlXa0lJwCzM7OLWe9vfCcfB1e
WOinWJj+CU+2d0owsMVhVOnFUyNF/1C7dfbWTsK1g3zQmntap4qcvjFfmqPOgAvI6DvCaUwYbfn1
BENkUCyw/420ZjPFebd2qp1ICTZ5k7zk3PZw07s5kNxpYCzj6U7/n+ydyXLcWJqlX6Ws90gDcDHd
RW98difppJwUJWoDoybM88X4Wr3rbb1YfyAVZZSTQVlUr8qqFhmWmREhOICLO/z/Od9xu/4IIqi7
sPumXeMYlFurCtO10mjImugauCElTiH1TUqXE00eVj6GdJ25/qaHkz8uJ8ybnzmDWUttSLUF6QLt
2pa98WgGLLNZPI4/2NX4VxVeYbidcGCwLXf9EkyU89BAeMOL74bG3uzIeVoVvRhDOitYkbcdIFia
hDYU9QVxtS7RTbKCGolDZ1ylQUo7D72TdmcPzdyf0VLq1ENtXJC4hHV64DnuO3eqka0ZpFAFpJTQ
OgQNJ6zWJ3Ovi9dx04UbwpdIaMo93/qGXw7QV5T29d3Ul/kl/GfoYOVUJVe2TcCKKKS/NL1o/rpC
r8LXllp+t+2cFESbqWRPzBgONk5xJPMkOOVk2E9f3W4a1n7fWHvpzBIAZ5RYsQ3SY5gJ+4cuxA+z
KD1n1CFbTbkBca9OMLz17IRRPNXuF4xCsl3ZmK9jqmuG1x1FVgIkNfAiLjKQ3BjlAP1ll2Phst2X
I6F7ReCAsGuYRLJlTOMOJAQtKOLUA/O6Sa3+g1N3KFQmtKQDVvgmvUZDUW5702Mb1xddoW2IWgAO
UNaTc3SYDi4yNsV0TPw0u/ehKZ2iViiQg2zTr3zoWpdahWZ55YpKvwZHVdyR5odSwmgja6UX/H2H
MSrXtTGGhw4W6FVP6slNZPbJR8IB8jvPVgauZzY/Wdkna6ZnJl+7SZJvcaC0fBHBMaVLI2rnponG
VPsME2QCAFBV8mQKJD9rF0k9L6WEDbmx9Ez+qCdRHeDO9g8BuQcQBozuZKiu2g1FuUJLQAkzaItw
R7IOZnVVhdZFKLuY7mlX35L6NMULH1zSh9mu8anosujkjkNm7BoiUm8syyrZjpIUlKIjDJsvxagT
QmthuCafBEzmzGlNHtGjURS1jaG7on3bAQqlV0VgiPDmff2owms0nWgi7Q6zPFEQqvvJ/C5PUgt7
GthO88XRJJcIpD5dYmYnv3DEilIn8C2r3oZwoJXDHgW1/xnDtsFfGHTM83zkQPjRq5KYCGd6CrWl
1DNiTtC6uZdGYAOrI/winIW2RnUgpiXCXq7gRigE6U+vbad5hOPpNZk5reAmO8Nd02n+Fgu9X/Ue
SrekGsR9BMZhj3LevZEipGEtsm9m1SClk3YirkmVuIx9pv7JTi8Dsoa+DU2xly6WYccmzyUANLby
9LxclyiFjqNduFur0OheT9NgXud86HjtI68/wnrRl6bZmiuSSuGP1Pwl8nTtC8XA6kMNUvrCsivU
R00Z5g+IzrpvnQA1mgjbXdWY07fzvuRrqiXFN0apLZbYZIl0sGK389ZEt4bkoHXsnllO6wvhVSSG
2CJ0Be5ZODXrdtTAqPRZLcVmhH9IYu3U6vdOrFS+rpwKJLVyg2Q9yhyzfWAFpr+KQU9NSC4UGaQe
woVHItfgRpRJ1JEbBRbvIQLsQs5nzesKHzUr7q413UpOo+7cJoNvb+M4C7K1sKhuz/IccdVEtKYX
Bhuva5/W4Z4tVvGFgCG1Ua2WsbfXeV++Ho8FH0ucfxEwIvgzo+67ST7pWnd8AnDdsM6uvAouasN0
xlfUEMRB65zQQfZddI9S4j0YIK6ZPIKqhaBlOHTH8TYu+1iWB7JjNAJ9ek+zFgLCSbhsUxqA2Caq
7NTP+JtiBuFYMxJnQPkjVrPRG7DkDM2h0nCCC8ZiDcT9KkTTvULpb5qXkekY9koODZmKZI1AprAz
K1iT19KtyHhwv4HlqL4SEoGAo540eXCtpp83mLZZr0GPyPX4RP2pZwCQ98QCkjMWiCIHhKCSxDZz
MWio9oATx90l2Q9ouPontlD9xBlie1J/Mp/oQ/QnIBFhigb18cQn0hkD/lrO2KIupvEAoSLKqx2h
eNaA3ccPfZZWi/1XkQrvdpgxSMUTEcma4UgenQh4rFKUW48CXXwFnxfWMVN7doypKNyjQ6pOhujd
L5XvxdvCCWrAoFECSMDwZ1e5W+XbqqlBLGhBhqooNCaWjApZP1qT0rgxIUhkB6+MJPQZt/wpc92K
lsD19H3pxcQvIxHUFo1oQWQOLdo5RDreaBbO8yb7H53r/n9ObL8d/f4Lsb+ogzsAuf7+WHec6+AP
lITPquDzv/VXFdz4F4c2JDTYK2f218squPyXi6UL56zreOxXHY42v052Fv0+Dh2YFB3XEB7er/8o
g1s6NDFJQd3AS/RcVv8HJzvOleVL54xnO4K6H98TZXVWgTMDldE5VafrAXVFT4NqnuSBfS3qvjw+
6R9ePJs3zmpzU/H8Wh6nVZ4FfTfj3GhKNZzkNs/I9y6RP8eJtfvI4ifvmYO8y6qa5Pr9680nv7Pr
WTrtUhftDZ3O8wI/RU4TWYbO9TKyDxe9XtJ/jymvHNVgiT0UfNTGYvCMu96JzLv3L37eXeDBzu5L
DuG8Pe+V0bXS9IYye53vp1qp71maQVVPjc67ZD4bToM/yXvf1P90y288YgDYaAkhQTHW5mHz0jms
GhUjanCzfZ1hxObEpb53IEbwEUWoawN9/McXZPrWdS7H6KVLPhcnXl4wxnNRmnQrdiGMyguX3iDd
Y4iKmSe0L8LvnIf3H+vch/r9pbo2xY65PQQNFOrAXKl44Y2GC0Qj2p/z6IsBlWaL2dycj3V6RwyY
NUcjtJFBkhTLqDsmxqnq7Pw+L6GMLUMn4RAUuI17UiO7jkXd2S1I17kEbsAi+zya3h9Gge2+8XsN
g8IEQ1CnHXZujM3ZzAc4VtudjerQutMy0/axm6XETYDK9lZZxe4RX0U4crZvlG3c8Q2OJ42Iq52J
28ohqMMT+4w8T9AVTY1EFV+qs2h8s7gguts4DhGZlJRfTLIkco4Ax8xk10r+qk3qA716oPOQBkys
mubkbRC5GEdysLR63bp6cQHbdGAH7Qw3fiQJs5hw8ttfPUq34wrF59DBna3M+KIWNs5+ZglnFXnE
6exivdM+xRCS/ROK25ohhx6f9d1tRo72WFhCw/jBKJ1JU0YUxQMaKvRTH4Z87C9zPQQX69joyDv6
hyZVdyaCesz4TmG4DDdaTxNcJmiWl4NflQ9tbJYPU62LvdMl5D0MXVc+wH/pbvSmwecjq4npa9Bj
ovCM2n70an04FXWKKu0pcYIYi+GkVZpxZyu0N9EU2Y+2tE2Uf6McHhzivtqlYxmEKeBaGk4YSblT
Gio92JuGC6KD8u9Nwj7rVev19iMMeIbZhGyTgEPjrpW8tMmr5H1fTfajoznDKQoILahEb7O5RJnn
IWLWALU25LucnscqLkSiE0IR9e1VlGCnA+hPPwoGKokeY1c226bvCK7QsPiFB+liGdsnlVbhO4aX
4WG0sczwU9j18t4rmU9XKmndAYMIFKxFlzvWYwHu+SEMCAsMqkxeShhv94iTyHWwnuII6O+RezEn
VSBU4vWLshhu6F2VPbX3OeeCr7t8GBAVgDMt6PptOhQYyIpCQxARGsOj7cv5XntLposnMOnT87cG
ZS9F60Eqhz29kp4WNri3IN88/TNkC2K2GPWYeWMKdxr3+iF0VbfqAyk37RMNNZw/DwdJYLlDIuv7
Fyif9HJ2Z7QrTinUF7GEGjXdT1y3ZOPRRYyPqgIcZUMG4jB1C3dMn3MGCiyQG3KARywqMzACObOh
73tDoUWnP6LlIfxIFWlbYH9xv6oCbfRPJJ+R5hMSCF1SI2qVf2lOcnxwpNl/78gn79g2N1N004+a
2aOg6MZw2+QoWhpaGcQY6wm7dY8zQUHwwkKzO5vn3NyVKLzXQzSyoc/luJGcwirYZ2B0KwttRSyO
2ETaZdf1Ox9MG0TfYrhzsrYgScMnatDUxqOFq2TZUGP53OhmtSrD0VkoKJ3XmhMq9uoVahZFD/uL
shIE8aFo6DUFMhouOlfrdpZXBLQudLOgR1JMRyqQwXdqUcaRJpp7gL/uHEs9l5CcJ2u8NPI+44UP
9HgBUQfRNi8n9V1GlEjRGrdBtGJwywOFqyFfEefb0PZyXf+eVAHiYQ3N+qjCgOSWunrMDfLj2bja
1q7qBVO24c4BOrhlGVJjYjff0SvyfzMvDyeWOcay6edhtAPByyoNW3s7Nqp8sOnx3QMKA2PgBl4G
rbTrhhO9RAqbIXuLElnnw9jMqWdd0j8inw3uY9thwizM5C4mr/ZTXE98WDQ1BfZ+ItoiV4i9V0rC
oqX0ibUFxn/nkF9I7EC+ariNYGMIzL2oCSddfpqa0viS1ZoGl5Q8M28Pq2wSVATLZthQe0TS7JhC
fJ2CznbWdU6zR5b+Za+VwU0Nh38feBIWTFjdp6p+HIGuM/tHxn2TURiKW54TtCTmebs0ogNFYPNL
q/ltv4RbBr2Mo9at6XiJu4q6fm+LVutWoq+MJd8lfEe/qL2NpH1ILoI5tJvJMu+z0CuRLBLbSoM/
7FekDsDH01LL7haZ8PNj7lJhTUkAaDcY4ah12aE0/a8zHqReVFXpF5vJK+irQWdqLQI4E+0SYRBn
FTcD/TjRefw8ukQYRDjSrt1Q6JyVVbR1jZJm20i45QPOUvYipbK9S9HjTUN6zWutSJtcR9jTmSys
NKiP9OpH9GixB8uTiBcO+jGxfKDmvutpDGzat5neEmdi0NDiG05NoHvkG2nzUKLtSkc5LIyjQKIb
LTBvMKc/RcV0Jr/GUaG8bHpeDRZg+RR4hKx44Xpjv4goVxDkRBQIycUz1tpBIZnRn06Y7+sO5nLY
MQ92dtA0WxAK3qUscQrHXsGVYxYT+GsuyTakiPAt2X2Vbl2webui5sJPnPKJdioww5nfzCkPrLSr
BfPQ7/U0vFF9TqRoWyKB7tsW6UhqExtUK635noM5JRBX1IwIc6rsR0RkA0Uzm3k6o9dZr8aqQMSP
FMFlx4CWz9k+/ywjB6UGbz5mJ+FrGsuXWzPbV2ld77oRebjq2PvihZMwa1PcsfTc5+CCdoRDfWU4
oL+Wei2Lh95EK3Bt2h2/mtMp99p3RDytchqj7smqyhQ1a+koq4CnGgZzj7v39M51l8FgOYc2aeIK
rbc93vpaYT84CJ9x+dVafNmX9YAII23jhiXDCO56d0IuXeipc2lhdG2YF13jNi00/VC2ofZTgVTZ
hm0PxZTfzC4n0lx5bw49wwJDAyt5JZVxJ+qK5SmgXZ1satcipSoYovmJkndJTpA9sqy3gEBZMGum
KlyBvNE4Ftbj1GaMuLThNWpGxalBmZNe6yu7QQG/JjLI1+8NSke2xXNia3nriEhrbztCOpxyGfVh
EHonTMTSYakq5YTD2AuqMSJmItIC42PssVsGhtArG7o32w3I9vY60kGMLinGRph/sG/3zjhnBiAu
xqUVkk1CCC11YgXoSAvHNf9BpElR7JDGU3nF669OmFHDfdKF2udBk9GBhC8fzFvI0jN62S6gGAPN
2dU2aduTN+NVzirXcW7qriRevfGXFaLFwGNKFxh4NoYeGESaGuSQDEO1p5sXLAKVohW3mGKwSitQ
kLTOgbqxI1FOlvzUIsvekCnm7+RUZIiuK2JH+AL7JbPCTxhvP7V0vJaD1e8Z12wMMH9fS1Xq1ygg
ulWnQ0Fvxmw3tNRB2Rv7t4PTjpuYRXSFpID0Fsu6tnRlXQ1mm3/gbbMu50N6YOXLtlaWaAt3ZvB6
mQPFMr1qE4ucNR7VtT6WwcdSc9qHujAFJ3uqS0sR6Gwgh2pLAlS+crobkRkndn5k8RIv+9N2fPsg
ngUomYlCBZ2P2xPys9Pi6YddObwQi5TNZGPbog9XuCxoZ7Aj6GZTLciWxUicGjNIqDNDsF4xGyo0
om1lans061V51SQpgzSbM/wIzGFETh2WObKRIE7cjFBrUdmw7V69f4yaT0m/HY0BMHHgsCks0B0G
LPP7KYqqYCxZ8cpdaT9t+ruB2Lp63vi+f51Xpx/4puDRqGVw7Cfv8Ox4KP1QtXGhyl2aO0zGresa
d1S8YCAQS1BcONZ8dHmaDt+/7qujP9edlYLOzNyHY3N2SuRIngqosOVuiFPnUWlZvcPLShJA74bM
X0WWjyfHCZmLq6c0t/ev/qolzdVnjeKMDuJHIFQ8O6PGVE8Mp9j1IHTNBWlW5p03z7oY7Jntf4U0
lDXxZ/POGwYYk/vTT/hHJbv/llIMdKW8jr8v2S0f0+jnv/+f+iyQ9Plfe6HXp4piwd83TZsyHH/i
L2A/R/l/Wfpcl7OetfxU+v6q2ZnU7OAQgt/BAmk+1bf+kq7C8hczvBAiD7tWimD/SI3BNV5+vVTq
aAXQQHZcnAmWac1FvRc1EKyuRTlvfI55LwivoFANeVvQMFom9Lk+OJqNYRqBP60BPVEPSN26j8yD
NI4bmVefXjy+m+dJ4yWL77wiM/8aCwbTHLqrWx5LyO+/xsrHMpFh2x3NKjcQuELh5UMvnJBDuiqg
SfdW++B2s3cMuSUzXIWjm1PZBFV26Uk3/y6V0q/5M8J2ZcJl+Yig0DO2ZH74P1CWG8Pm/V/8BGR8
Mfs9/WKHmivgKBtA0rmaxYrcEJ/GqI5isINg5QxT+rGjkic2ygVLQQdwMGLkDb5HmIxDWPuY6GKb
dTUnbMoj6ntIP8NgFS7px6qIAE2VzUmSbm0nBA4UcXiTtPKQNXJ2M4NMu4eHf5GkPVuNqNGc2eSH
ivj9uzqbarkpQo9ZqCkmMzbEOYUSf2nA4QIk/lO6J2QwZh4rMRkaJcDHG0x/8rb0jfTz+5c9KyBz
wmbOBo8G4USf/zL/rBdj0daHwMKIy/HBo7AKvrg95g2YWc8P79+/0tmc/nQlKmgUc2F9IoU6G2cl
5CT0JmFx9Erdeqx6qjtbX9HvWKCGWCP24zwn9NFDdyzsPvvToJmXxJeDhrs0YaqbFqVOWKPnl0er
TpQvtdTjjB54zOKW/Bko6+nWnrJm7YBbnxuzcbjt06o3F1VSuD9gXzT7Xo7W5eCIWieqIi6SZezm
2UcBUkSsQg81Rcl2YUVtPHPRQxRWvbOFM7XPCwKtlb/x/Lx+UR4wQNMQVCgsvtV50XrxonSnJXXC
9rUrMumyx6hWFAkMLVH53O4b8+AA4Cj5yqm0vBymKkR+CwxpaRqd+xPjyVTAG4KjZBVx9yMiLeI7
aqvQPbz/ii371UvGN8IgciQsQehi7mxcevErHRgFeh0qcRVzovClt1IynJNoByE3qkPPWQ+V/qHL
Rhv5dxi6yxpzYINxeptapbkkNyE7lalNb9ZN++ATlIwCwiJR76VdlR+dJvFWPhChZUszE+S5EjPJ
gojhY19qzXWlgaAJAgNOsTb5HHHMLsx2tqPSkxkHN8E4t4HT1q2Oyq/ulJlpdEE77C4G4lDmBqud
pgWuvPgyDW3vAYuUdQgdvIWkWcw2Qz20MuLFxmiveRQ7F/3oTSvEA9pqiodvxHipW7IKXfrVmXI3
fkMAGLlh5l0VGn2y9V0NdPwEbP4rdJO6A8BfaV/azEV8UjbmPinycm+gbPqO/9LhuxdZcktRdyCt
jTT7Q+3X7XLkOWxnVeF1hfVpbSEt2xjGYHRrgvrIxCRdygOBYoa4fhpBsbOU1yHAH31lGIXasdSY
/TLXcRp4yk0/D5ke4umRJeIKBaNcxvAYGiebHj2nqNeNPsS4dROP/Iph0B9NCHg/m6As8Wia4Duw
/ZpdsBnYFPNx9D0GjK71NjVYAs6yIttRubcXLEB1wYPOOncRN/B18VvQa3YhCIHdUqSXQvnIs23t
JOvAakf9Qy/o1UYN3upFzEhSG6F62WwHKkqXdAFmq1DbPxmHxmcbEVKB2VTUgONyM0pANVN58c38
5UBqnw1JKlFZMhxAN0zbTlIS3Gf1nNgbE317q3Pu2CPkYE/Z8g78xVjpHFAnnF7eCt4g66EC/1Gt
HUR4OmJkZfjX4bM1KhldTg/jgB/6EgPAbKDqn+1ULWvhxnlyWXXPlqvqyX9lAOTONhQy8WWlzyYt
GAnOUvMlmVTQc/TcWhaNT7kilC1xyn3q0h9ofHYFxM8EGcGHyDcQIBBK0i6zcN6Tdw1BhVQVNMLV
iiDyfmq4uCIdrY+JyNMiWPBIFFngH3LhKteOl/nQVNO4a3Rmt3BdBqGbrX1wY9VG1k3OcZcMyxHj
V5OVSxsXMEYZ1OEpwsOK6g+v1fyklRkHeCEcsP38R9euKdQSOtSqPP9E1Vlme1ETgrhOkGGeplYJ
5DJaYRoXIckULv2G0AzV1gcUkN+yGItDHJD2vGlLfsG6UIjK1sDfJklGClXtq8xDFoKoAUE4IQ9G
e6CxYRPH6QuIFWi2eZ3R0y4d8omYfqQJLQzYNCrNVhA3w2oPNdwixtmlBGsmSSVwWET+amp9wjRJ
4C3lTUymobUUUUXuV1bGk3bB6Y+8lxKkET9XuuUaxdRU7MPI6IM1Jdpw9gXi8jAk4TgMn0DQ4aBA
hs5kiLQvdT4Wo7aI+I7MozHldC8WXkfWzN1I7kF7dEo5FqtcVurKbski2QbQ9vgXZCZ4Wn4UGvkD
HDnK3BV0m2HT9PYUXRgqUHcWMaeP9kCG5sIzGLybNh9IMMbQQIkka425DCKqhIT43l9HJHo8pH3P
ziIO4u62sZ3+a1mHYte5xGHTKbI5RiK848+x0yIekJrSj5qGEvnpU2/LUBr/RO9o5GMrY6S+25lZ
HO3qwTT7PfQymnlPxZznKHuyeKqGOljDWXgYLVooetWzdwz7nB9W4Mk0LljB5D3NX0Y3sjDqWzi+
hmKvGumbN3HdJsnJ9Ig42A9Qi9orNah58xmOgBESujTros+4NLp4KkODiQsJSoE73/z803vmJ34X
ajaK7oBoPrSVzaMKSdSmeJx0fDplGiTRh7x2+eTrll3Bc5sEjlYeXleGRV4EXZVQ53X39dBeZfSA
mkWkt9WwwVWhizW+E0pW/G9SBLgjJhBYKfM+WeXo8kBuHwCJRx5qIzthXIyB89jngp8x1PF4EmrQ
mwsqoDTpCGNJ4luP1YJWhG4cKxlUDxbnf0j7VhiZBwrhsr3wwyLoVmPtVvQp3FFsS5PHutTdavyW
pKDL8O4TtVhhXU8+9bCNml3ma9nPEc4hc0hUzbgQxyDjOjLHkPIcbq5Pmu5nEG3wly5ci2lurPvw
hHC1uZBZEpP5bNZmwLRnWyxHoUlZN9a6YJ2a+ZzPrvlC7q0cp/GPDF/nePAMhtS6n2fsdWwjHNgM
3dStWWT66sKoW5KjIcIpcsNCxLNsvav4C64NeaeNbNMPk1S18V01OWkvGa7Fbh/1Jn8UWr8QqWiP
WX9f8lp6iFvS2UyoxNQV1OL0NiZaaeG5zc7Khs7eTT1AhGWiIxjblmlSFFe5Q5yvpnSrWIdVnnUz
4rgMl57dZOEdOxGq1DQL0RG6EYn0SYhfbCH7zqtYBcbqNg0qI/psFBQ2iY5iBzZ+LJXQINPAS6zX
oaslwUHzy/5rGOhat0zdxkn2kdSND0Oj+UTM0x6L1hEpEzAETRWLm4FIFzKGnJJoU4RUOrFFRogk
jBJ6j7Ca7DNCkMhORaw1uRTlPOAva2MQAxyP1PSIOvIqRj/AR3LsRwikzdIvG6f61KMPu4sRlvl8
DtHcOQyy5iaHKcAEa5Yy3ngkMPewHh5MYo9BEiZJ536kEk5vqLcDynSWn3rdqQIJX7O4M6LXZSR4
mxwcxuEyEtgdL926DMWNOVDwJR21kNzXMMA4Tmptrm83PnMGu7FWXaWpz++vJXbnJvQSyIKDrpMd
hTYSHJRDeJ3lh+4zg/kf1VL+O8qfZoXRi/376lE9/kIczOGN//t/sYFSdaSKf/v+49/Ytf77/82+
Ro8vlVDPf8BfQigHO7B0pMfxTZicPjmg/CqquO6/+AQ56uus8+z7Zz7Cr6KKwPQL2Xm2slBQsVyH
v/VXUYUUB9B6wJ89x3ZNk7/1D4RQxiyNeXG+ww5MWccSCH8BtTpivvWXJ48RJaXBqqDvkqFYZsHP
NNCuB+gl8bx96/MdaVmHRkcu6LefDcrMsWj+UJSVZ4efp58g5sOl4J7x9cx//8Xhp6CcWXreTGCt
R/3oW59HDmMY5dfEfQUJEk4dMS/wUDKerNS/KjEIb13Tyte9+WARbzPRjSn5boDuQMLyNgqaZ+my
DIQOOXj0+YwSRkIHZkwvv1lDxj+EDjgPMaJ8iRtzPf/XkagiKxo/NlOBCBE1BLQaW+4soAMg9RLn
EqVNPtLeVgRvaXUj4K6StzeK/H70oAcwJnaD49FSRGJgiougZacexdMHS5Ho5KUeAl9tFt9DPFSg
AJvk0tLaD2mYtyj8wV5qUn1w5IMhMM0GmA4bfkEWGxwCUPc67hKoGXwkHIdFuuqQTrLCn2j93cWw
u9ZsitfQEb+0lGe3iENv2AldxEZOG7bFoJAsKwADW2fiZ/QKi6TI82/ZYOk4usmHGvX+Wz7n8jht
c0kYub1IERyUTsPF8PEifQ5QTvyPuPKZg3I3lkwSj9+zKH+eKb6pl5ODYeiCb/DvK7WblDJt9DtX
5de/9GtK8XSwKiYFdkqx1q/01F9TCpmrzDIOxWBKHswSs+zyrynFgKViMKkIfgGpGXOey68pheIu
kEPmKA/dpWM60v4nU8qrzxm3JtUig94Pg1N/mnFefM4Ba9MEAKTdmWYLtDIFAgyQ2KT/bLUEOWKE
qfPLxGl5fk8kqRcP64267Fm9h502xViPUBz0lhgKz31xVRVMEp+K2vat2a2Ju3DWRmRCNHajbPef
uJSc1aquhRHyPBAaJEFnGBlgd8tAoZGaBtF10KTXFNGqP8yRb90Vj1IKdLG89POG0mQgWGKKUtt0
GCLO89B40VcmSzW47f79u5oLYi8WhKcHiCxWp23FoMDe//tsTPG6TVKbBwiKiir2aLLJb52fQ+es
gtyPl8SoatBpaNlSjyz+4GtkDL5xcaS58yjmxM6y93IpUEhZfFEqtQUn64AHHcJ1bljV5fu3+Ppp
2hg7TeJYECGD4zi7ShN4ogE60W5raTk1YxPJzsIeKrdbx2VG/ev9y52VqHmi9twW0dFVk01Abvzv
N2XTa8NOolrCgfA7hEn9g+ydn7T/MlBw2QXo4D9lp79+jJgMTGnaFhJc41U+hB8mMdaPot3Gug1g
ixMDL0sW6/fva35Mv48UrsKCjS8LwAGY99/vC/cZm4cqabcCuyXdZu0yoJg44qNFkYg66f2rvfUU
X17t7KXRjAmqwE7brddhk/dJHwHsS4FzNl4WUuKtT5Kv71/SPOs4Pb05ZNuOjRYdCMv5VDaGiQOA
g8/OCB367wCB7wPAZ3unmDyUuEGyaivIrqNHZoLVfHeU7h1KW+zaoC62XSu7dTuY/aLu3fLbMAht
PyLuXZh4HW8nOBqpGwYkQ1bTHyYm4433LwgIw7xsA5t5NeK8JkD+o/iMUFhahLdofeIuhsHu1poG
tzzCJ7UsvaJfCZ7e2kwH6wumEBSQhlceXRpty6AM5DVH3V/L/t/W4+03fxrz8/yFI8I/79fEMqUQ
aaeK4naIyi20wVLCfq08OBFNFTQfh0jES7134FYU6ZQfhjyuL6nodeDJB4VIDjUCXT3goSNoXUF5
CaupRwiEGRC705r10XQmDQBLX6yqTgGdAkNHUQEFaEtt6V51nr+UlKmWtaW5G0FSAaR5UKgoqw8k
EkCi0FJ2Tb5NHGZqX4RW8pEzXnMk/hl0oJhQ1Yg2WvWaugYnN+0qDMHsH1MSuZAwXOrhqH/S6grE
VZ5oS98efyajOClPJeRiBslOodm45k/ON++P1tcfCG4KNgZ89bT+X4ngB/IrMBjPL70JjyQDAFL2
9D3k0bt2wsfbttDk/xNXpHCB5H8+iZwnBcl66Dw5JWpbkytjNNY6Bawhc+uyFpRhKTB8fv96r+dt
z3aZbYh2mmXw5w3MJiBykXejtvGYggXsUNMEGG3XnlmPq/cv9XqYklqFtV6nJTMfz+a//3ITQx5s
3NPz3EoPKBIpvAbBMq37hwf45lXQS7BNoSTJM/z9KplOeUnBktxqTq2jNnSltqMM6t28fzPG63ls
zuDCe8Ju0XBZjn6/DuorTPXl3AlAfrICWBZvnCGjBdzkBaWDxmVLwcCH0ke7xPtExWpbWEn0p2lp
7mL9vmDMzh2sEzA2gG9YZ2fNCqL6FHVus7WG1F0jgEw31IzVxuoVqerCmqy9kQ84a/XiR1r07gnK
Zr8NbL27yqZJHOhN+H94A+dIQKZ4fhNdTFJ8CER85eQILE3T/FA02zxo871e22upA1HALl4d/YZM
n9Bty4eUoukyrbTxui2jcengLETcnReUztMfKZbYIxkLpEr0X1o6QcsqUuXtmONmL1Vk7+wg7A/5
mB41Xf1pc/H2DUjURoItPd//WX/YN2oJRKfnoZL8SjJ9uWl7K/gIAoVFv3LjlY93hJhWR7Fi1dmB
EvyjF7l3eCrkHja9vxyIMQS1WcgPxeQWd541/ZhsPz8IL5QbKpvjqk8g1YtYpRtaGOUftkfnaUrP
r+DFHZyNzl5BjgiKsdmOWhyQlyXzg7IRVSNYJjqiZpJvHaBTsb4XM3ipIf7kD6NAvDkyJZxJtI6m
gX/p9w/EG5lL6K0221gLVQmEx7O/sq26wZZJqLjUvxfwcz+hKgu/0eVXbRcs48IkRnZOiO+CZmPq
TbGqHYq8Pd0NQoTNtlyGXHA72GRgI7A1foy5YTBVurdE5q5tPaa3p8lPiN/rndHZ+qUGpWs3FcWj
2+m3zsiFAsug0k4Lz/7DM3+9dfOQaIFXYYcAJmU+kb6c3myMe4kfMyFUcfop97cumfArbUIFXky2
+MM+8Y1pG7GdzckTVBR7xbMTRZNCLKiZdLZUcH5KJBKs2l2MFO6fWt/mkcSVZoGLRU0EH9rvt1X5
QVu6vs1IqoO7BJsuTp0JCSLOECTlANBQ/oMyOfgOkTTvz7FvrL5EAZpok5AmoeQ/u0kVEJLlx3pD
Msj4gD7jhljvE8rWn2Q5fuXI66zev9554e75XuHCUFLkwE1k5u/3Cr2vGYj1arYcw/NTK9j3jD5B
OnAQlqKbftCXuEO2PqyCsWRzYwHEI0uvXunsVt7/KW8OJhuXkIuEgbbK2bQetQoGb8f3i3dArfTS
JbyZxjIAlAJUZhj/fP9ybyyaDp1VXrPB2fsVxNWRcRJk7cBLHuthG5SGv5wIBvjDGfHN52tQyWAk
8Xitc8dd3ECCMdD4bDkj10uvg9jW5bFcOr6n7Xs0AsALrXZF8Ea67v0AOAXxteuh0y4IF/rjHPnW
N8R+hNtl54xE7+xtK4LaTIGtZzsaVvi1dGvNXvR1oK7xr9goKqDGOUsc4gBEtHE2AOBwTe0VAGdo
KRne6mTZa2N/1YUCbbSpVGss7QDnyfvv5o2fOfshKWXP1Z9XH2A5e2RKz6q2thnVH6A0OZtidP2L
uFaU0P+jKHbzvGt4qb97XaZADsU5mTIF+kL7fAbrx9aewibh9XRKX6PRoTVST1djN6O2M0NblsCy
t/+PvfPqkRzJsvR/2Xc2KIzqYV9Id7oK5aEyM16IiBTU0ijt18/H7JrtruzaKvTMvCywKKCA6s4M
D6cwu3bvOd/BXEVYUzHq//6StuVj4jXV0YG5v0pdU83LVrt2uoOzxBBlBCM6IYlZ4NSQ/fsfxZBL
uFxNGn7oLH//nme5IduOmeVhUHH1Q1ire4V1AqQS+P9f3b4/WMS4fbRFKBHRSv3aqSBLPcmbkduX
WToEn6Fun6qkM/fsbgh8looeOY7Nv1g+/vCZ4XwNQsEx0O3/smgnBM6hdrK7A0PgKYTDhCMlJ66g
182/yr/17T/Y6Kk09C050/XAdf3yHnmFaMZEQeVCW4MX1QH9j2ovFTMZTVVcl6HTA+t0qMkxqFnT
rEWcHMdlr5AHVFd8UDxKGbgW/xTLtXw124mhMDYnb4SIX8LRQyGVvjdom24Li9lolKQlTlRZG5D2
ar4SxDynYbbiT/ZsRDPqwvUCThgMPoNptUcHB7YmKVLj2RlNJCKlWGwzyo1qcfYWDCjzM0yirCLL
nmYJSGlOMCk4oN6Kd2Dl+/RFlo2xnsqa7toBpUUl9preGudKMVs8yLGY5J1d1aN3K4Zxja/QLMo6
4r+1mTF2j3ksGIUPhLlmzJ/cem4Nc2QEIZNHI9liTxMJG/G5B8x5xOyF5nVNerPHGJm94vW2BENR
xHInN5mTNvTGpik298cKDrKFW3yTTxwnscD6LQMJKQkj2TFuXuGGTYh3LpXG1JO+Q9Wau7ayt+Iq
g2P77jIjXgMXrx2oQdH0Ty0ZX+6BMXu+PsyxOz3VmegB2Wqd7z7q4F8TKCewTk8UsUvUeYufRaJO
kIeJNlEqxFrpH+qNfbIv4639p2smY6NO2t5LnnZluJRVY4VSpETo5KixjpU3XunzRiMKwE9xa5af
S83TH4eaQXBc5QtuTkg5VueTH71GYIYi8l3qR4hHwSRS9C4IWA6mKIit8wsGW+N0tqZ1Bh0u3yGL
igAqTLwb88WK0K98E5Y27xk5SX6H3j04ctb3vsicg8BhElAxqyCv/eQiRbt8uAODZxRg4J/cCWCl
Yx8nC5HYtKwBNqlXdN17vLndg+1X/d7Q6+yhsEhJGvXMuHhVmd6iQsMu5SIOlBh+F2XZB1szrkRu
gDUDi3KKfVGES16MFBXSDUv2qJ2U7pYssZy6QQykYqw2/yruC7pLyyz6c7Es5g5HKOiwoUeSBmAY
qXZRXWYrxcGXeQ8ARR9Rhix7Y/bSSClySVZtGHexiQdIUbo+xknZvtWe1G/qFHwt5iVnt+hD/8PR
OlKRBjSkMMNxnDWNfepLhuguYYknCGnmSeLL29OkOJuIqTGNGVFhr58rNCifsTUfXVs8ZeP6GR0Q
s0SCLRGyxJ8rR0ugKRWVd5pGt44mrUPnZIO+9D1SOWKLDMek8fZ6LjTuQ4cUL/fVDlxe+5j12vTQ
JQSCypE542zJG5Ig3KBckC6tWv1ddth6PWvIjpmskPlV3vRDSLIW12xWdLiKKRvUikyzq1G7M0nU
ewRGTeYPz0XjpSoweXg+4XS3lp3bcY5gK2eRyBk3fmm59nfdzFOWr6QneoVxgimHYaoZmog8d0LR
hgbMFS/EPrZNe4WAuwLGk1/WlIRHog7NWMxkI6Ir/aIZVqTneKLI8+R3Pria2XxdXEU6okUg1bir
vN4lfKhhwH2jaQ6xFoXr9Qmk+cnWzrRndUmTtkPj1HOlgqGoy50CG/Wc0tV/MMvcfI6rushOcw5m
0EZceGfA7IoanJ0qWDqacWkm9Q9Hj6kn6e9uJDq9vLRsfV8H6SXOvgRbHeaznVk3yyKdJ0E6yw+f
5v4YsjcjmGjjSd8pCLMv6eRVP3p4WsRzVdJ4Q+3V7zii2ffYRdsvyM8w9aZyPQzUS8/eKvIvk+Tn
rGDiUdOZ3VmR8hlmC3wFpNLyE104xiC5hIOKPpcnIbX87nOKiPRr1wpCYMka/Ox2ZnbM+3goTxb6
qyhDYvLJblCjIeKc5x02q2rYjUrycoATAo8HMIkxrGNDOjMxmndEVbq0kDG9DX4fFZybqmNFPEYJ
3CiZXrt43nR+dmZ4gZ/MBP02uuj8sGI0CCuVIEyeQW0+J36ePpEVC9LHRUMUSS6n9oo6jK/objaG
S2IqflWnmF4nnLPzLaHwCfAzrOgNuSW3zeB5NyIFH4J6KDsI+INP02DaKqC8685Om6b3iG7aN1p3
Jmjcxr6H+tM5+xrwcqTGpYjmZhHVATtFcl+W7eSGrZ3a97xEHS8Vd5cmfHcuKl/goU3bj35K+qtQ
vfEsM643fMX1oFBIHYjRyo4aSQsXjUfz2tp9+4ExvCY50FFg3ooux+5KHXa0l4ofq+ECMHrRnVsD
E62aZPsxrG3/eUq5rsp1u68NSUxdoCBQoiOqq/hMqsKKpneQ33ygvPdCdRrAhsZP7pfMRuKENqxa
vyGUFMCLW4jG4IktKP+YxtmWCSvAYBtqgPW6AFsuPmpvHAGZd41uPLfGat9ndhO/tE6aYJcdmzcn
cYrdMKaKdDME2CScepR29miZ+2TwAL/1erxLUKVe+oovL3x3efGI+H6rkzg7Wi1/G6xwcj/6nUPi
hGdT/5Mmw8TCIg20LzaZI1C/AnNHQVpOWg38gXjyvSBJZmIZ8FGialC857SxavlpJYrwh+dO8pub
CJss2rU8Gf2wPeXEDI3MXEz7KavS6RV9xOiGc8MvWdp68egNPeD0PHWeNF91JR6MOb1fHdIYAqLE
+s9lp5YHz5Hjq94uxWO23W6zj70bm8ivx05MfFAB7ZyO3Sap1Jr0XkiuGv7O9UEHUPBDV0120JYN
BE/TPn5ERylOnZ7WN4418xMbVTxSSC8vvs5ERs3oRc8Y6GW614Ct/XBb2nyE6RAYFNBvkX2AQ2+u
Q0drENWS40jwc6Y58aNIOWAE7ShJu6imCWh5OvIkKQ144Y4GEk8aa1Z6XxY5oOXKUM0DkDKauJBH
ude69NIJr2Pj1WDIhx+Np3Fiw+eZYzadsYM2ufEqko03QbjDd2fKEfnz6nVXVgsFOC+H3OyY9cbb
z+3xOzozZXPPXJ79tuWyOOzk8qDPhdEDHTeMZ2WW2qM/6KxmrjN9X1qvuw4xNDpcl+3dMK3wLMDX
XY3BS+5jp8sOg78hQTbMCuvYplPzNjyQlgyfOoBg+rXXPMka3xSVfWqQ4v6gonZvORPHUYuJm0UM
xBN90wGKfBdb3ht5osNdXLXJYSpLgAtOxa1h27yxelGMge0m2YMjZBthapEvfTshHVXpD1gP/E+y
bdtdPLXWB0A/O4I/pgjxReBrWksd2pPlHAyuV8BEUxAc1fMeopRfH40KxA9FCJx8kcMqgbIXllrz
NPjidgIdwixSzzjL9P1uRqd/19H/0eF2n/Oq7fnYwrnXZ4SuiLhZNyzFeF3PtNvF0dr7erXjJwfk
DEDObMTCSHY1EY0MGzv4QCc7G87TStoaLujpVk9I0asTF056ilSIUp8SEGwGpJDk3bfRUBduvTwW
zWR9m0px7jLdYEnD8qUs2e1rx2jDZRAXqCPiE/W2jjBnaT78eZszNUOU0lk+dXHjMi1LKUinvFk/
EQedPOo1hEUX26fTlN3OnzUkj1nXHL1ZvdP/q74Ulas24wAXyYTowELPCSd011WkIWwXeSo0OGxT
rOFHq0QbSQS9l9QY2x0V6vwAUFM/WHkun8aO3Epr9pPHUfIhox27DyO6z4DGNEIiNxbvaLmdV9T8
5THL3Ncl14mZRHtFHUgpF1QZNL8Gq/ht5tG4aQzzFFvK+MApPEdgdvTDABh854Hk3M0/A9zJkgzm
glZhskKfo7gQn3JhH2p7aSJeJxbgBiBJkDiY4304pz+mYjQ/LbAw7vzKV6gWKvHcpksOUccXW1qx
famgEb8atute14m7ZIPe6SKXujDohx4r27K03xWjJjNskyEj84/HIKvLBKDJUgPGa1tAJgRHy3Bp
8x73AdYJNZjh6DoU9CLJ3/N1Kc6QT49D0ZV5YAvtplnz5ap08xPIlSriVYxQhOYUajb+uNgd7yph
xy9obSkzxBTBj9FzcKpD9ujpvdoVleVd5JqxeunpPrVLcmOs3r6voMRCSZl9g6FFqU7r2ky3jk0q
LzWaVvDCOfW5TZYch4FFcCLy/E2y3dccS0ttI9kwQ5sIOR7yzxXUtoNt0ICntQY/olMtjYYx04AS
xVZ3s9LM5lTnThkIqj4vzv6c6Y+2K8597i7HGHLv5MnituQuX2S9gRFFgwOcAQ85wnK4oe9LXrPM
jwZG/c8+M1POOe99U29eDFuFXeuQrODW6RYzPhifUb/3p8Z0PwzlfI/7pnujYi3fSom/KUci9wIs
QousaUz2AyDO6+pQsZAWbTD09oeNfIBzh3JoOSK4nyADWM0sdpOrS/foFhCsWDSc5l6bNxxFvbrN
PU0V4POmlwNzGsuSRagx7PytqvL6anZedXUy+shBtrKA5uSRfSulqX/UoE2+dTGpyqGp8QM7VABn
m1ykp5WU3vlzT8XDfcs45KAcJnxy0hzrVLZQMxRxTl/YLencKbhNI01//q8mzsBT1AUn0wLg8DnZ
MEkVabff5ChpIkjwsj8KYEZpINUQv+kyNz6Kn5LlRiDyl+Qfv5kFeQOhiDPND1sVy2+a3RLSZKrJ
d/eqsOunsltYGGS6zE3kJsPURMKf6WiMZJHmQUr66xJAXW2eUgiwOJKSJn6zDZu/47eECexIeiyI
PwYWDC3IgiC7myS/JdJ15FK7GpUWVFLCaqsgB4QgL5myB86Nej0ZaTi3BH5HFK/8ZKV5uBfETPNz
lwp/1Q7aupUAAxNSfLULEKc8Jet45/Sk14Rl7HCXNMVWF5bLGL9N/UR6bjJmeI/wm1Q/zBGGaDB2
FubVWVj+298vpj1pyRhYjCezUEnCGkMXMF0Dp8JpDmDlk9DqsMuB1N6aAtip6icb/Vh9KImXfN2U
BRkHzGIpji0ceP/e7OzFiAZb2Ze1H5one0ZRwS1k3hrOccf3K1ybfkjfEgJ5kagYpgMJu256608A
cieHzmwwmpgKbx3NSJ+LdTIP9YgJqMIMei1cIuzCFpzfM3p2uaIxBaJ5L0a+9NGcdH5HqnJ+64y0
ek5561JDJZ0bu8SslvHu0vtPIZqBAIWIoQ38eUVawreM00sW8Mv6N4Qhyu8Z/rLy4I89vpPRr7Ic
N0hGblkJJoN6l9upjjX9v/OMkVcPeA6p6OxUtPlJd3qaKD2zFZjQXWYD+6wFB242YfavEDYE8de1
N262QoXl+J7IDB0zNCVk6dbErpdoA1+MnIwMoNj6mZl0f5yr0bpWibfcoGXKXhUBEi8zfO+/j8H+
v8T9L0SoJqowOp//p9/+Lxr324xeRLP15P8uaj19+9//67e/9J8iVP9vAtEC2TmbohT1FW3b30So
vvs3VHU+bzgB2qwGDh/1n7AA/2/wAFA6MMHANm27dLN/E6EK678D+GSp3lq5/6Q20H1aD+hcEUBt
klfksL9vnFskVFUDS9Ol1jlHdGNoCEfbLUYdH7PBWNp9IcB+o+iZqAOJBTWsvYMl5fuCOAH3jMpq
yv9VYo+Jhc+jTQLVJ55fIV4NNq5iR92Ob9hMXqqFM1CWOPanCYnmbacnw4OafS0mAym3k6BJNfc2
4SQiYJosfnvQ8rQ49kNeX1y4nMdqsa9lP1gfGoyV9aKzdnsBysXhZsp9Ub9YRTy6N1J1SgdO7MwA
pwWL4LdcrRxfTLmEP1dDnzRstcqZyAG5QrLRLbQL1viFt3dO6epSTdGTzjjVdGDv221hsp8I/6sc
ktvrpti3ZZy9YAbg1IrTTIV9lk/OSThMiVy23idHjPTUCAo4mEv+rez8dZ+5WRZKvcsIZJhM85Cb
2fNaWFQduRvnR/6Idbu6eVztsDJnx6G2YOf0aAn3g6G9L1hvAvB11XzqpauFqvatfcd0l0gjjk87
Qmw6e6+EJh+JFLBvJ59KCSGla5xGgPbNZVB+/Koqz31qXTt+7gdQlgAZ8RXB4Grt8gJdC3eZC6Px
8zTj1dzYqGGBeIpr0E5gtJb67EBCJiXc5VqO1ZwFJjB+lrh1nS8kSycelGKM9m7mqMeuTkSmH5j2
9cfCcIpg6OFnmcN8XHNijXfgtKaUDbfDIUTWGfaByvzcKhyU5BRo6tnHjUovLJk5xgkSrMrXjMTD
+iWBaUqe+sjCuWh7BBEkVx3MMadfdEoTGxh7lZdslO+JJGKcO1ey+tolvFFJ9iQNpzsEG0CCdBqZ
DjalUzapRy+NHbJ6wYgXRTOTlWHTnhNgrcOUlCp6nXTRglJpBBhJ25z3TMonfOYeO7nmPhfkWVa2
eUrG/tZevTxQtOXcrLkTnYIfZReIeGiVkPMW1U4hXzQtvS4MXIKej4kSFNgQKNcvhj6TQ+1mcRRP
6xMcM3kCZpDuldPlN12lgXS2aZcxNTHPvlZT7UgDdwTO3wAQV3Zmp2si5srZBYCSOukdr6bplOaL
v5pv9eCRe28k2KPTAZ4j8WBRU7vDcAZLkp9kNn/09MrOfSaSS+e4IwqdSt/37XpoKIlonY+RoGQr
Cq3bZQARw6TTSLugU5SGSZp+txVNPKAYgR83beB0OkRZ0Rf4MYU3A3FakxvOIaTLZmuLlEI9UdrL
wGgyWjgAT0PR58YDv31+ye0VRn9MrOUJJc/4vS0BjXqpxcXhZTtiX9sVbgujMVHDsem6Uz3bT51V
PhZedqOM+OD3I2lJpnrOnOHQ6BJkeDI/Sj871Yphmaev+yTn6icYrjHJvsiuO3jrcpub2gK/flyi
vi2H/QR/JCCm73U76QZzXRGJVyFhEnQuzHp2dqBNx6dMq2GqG3D1BpK5usFmEcyYGG2ngbxaloCo
YoMi2RRXjtL1vlr6OnT9aebZaqVRcz+cgykrSRfMH49eX37FcAmVDljs2WG5PI8MrNBLWvld6g/5
cfSYCPBWGNck7a5TLveax5dSTX23kPwOho7VrBhjFy9NLrVL25riMTM759y0BPNwwzjKL63/xe3S
z/ioJ/qpyw/YWMYxcSWZJpg3A6ybK9GdsX8eVxJBJMv6dbDmLWkdKVSRu4+x019n5skRywTtcoJ9
3JAGwfCJdQVIC+0EuLnWAMzRJFi7wxh/0LlRkd504x3j9PTRWhb/tl/0R9Vrw07k1ReZoIfO/fGe
wAXGQtiJiIej1q/lI+ndrC7UrfGo51FuET5tI3x/T0V2h7KI3YHibykMhoP58FzWhROZlYqf5mK+
bWlEhYsx5C+ulr/YYC45zU3vUvmfgdedzNF2eI7HNqrKEly7OWN/5ijl5AffzHE95524M42kQ7TR
f60JE9oTCi+P+mA+tzFHIwiSpK/TMiZTpZv1u9SwHkd8WZiSX53CZBJRqr3OWYMm+NZl9d84OQCy
o19YbGtpq3kPnrQOEgTu48Ktq4J2SkDhOcp7K+LE+FzanrPrLZdXTRNoEtyJCPJpP3WEiHnmwKm8
My+9k3tBN7XIdWO/ScNiLT1MEKM6pWAZhjY/T1lcHIZSz8LE13CxT1rEZlaGKvbdjY3sk0orRvGV
RjMK3KHRvLtV6eKaVvQzldt3tyUH3HClab1vcxtxBTV2iL/8ZskIe6jn8sUQ07GOG0p2xcaa+/7e
7IcnFC93aH+rrxPBcL63foZEVO4nvo+zYJQOCZ3MLtNq0TqtjAhFjGeGiW2ru8UW5RTY8H3p/afG
xc7sJFo1GihyTKwvcTO2MF6NosZoxggefzkr01RZ9UOiTbIImp4o24F9rc1oMEDuyYFUGC1D3Ha8
MTFphJlptkef6d5Gfn1JtXnbnudk1zikQHn23ay75qtWl/W9nrTTAhSzFDQ3VpWPj6RNeidfFuq8
TNaLWPT2Q+s5NR0Z14xAFFymWoFVGjMxmQI9Hiy1kui9wf9aMfwyUjcLB877j9KuH+Za0yAya9cN
WnpfLNknSQ53NC5Oc+6U88mTonwmc/hsamRtGnw9cjLL7o3lVRxn4kLfc2X0e3hiPRMUzdznZMId
nG3O7nktp7RC8GXl9MVPSGmm5a3dJtNcvLb+MAfkkHo/nNFOGF+3JqcVq3xvPHd9cmeaWMXofbEK
lOGVV7mvJPJmOy12iOVw0/y5TpCWLzNqLh98RGBZCxEZYnuJuGF5YC1WwUw5Y0H2+fWSHvtdlX+D
9/mxwjF59P16+oTFZK/7Y3pX6hyR14kt281bowq9rKftptqeIAe9Ly8SysyR9q+gRqiTW8MsaRph
r9FsiAnj6DePXmV2WAS9dLxqneVtoYrdJ035xwb87TOqLigLtN0IvIQGfVMDXu8K7yurcxl1WFPJ
pY7HF4QkF4fEy0Pro5a2aRLu49Zhg6BftxtMiyR6XDOMVJvcvKsti1mSaXc3yE+ARg5yvanE7B/n
xqD9nXZfsUQb4biAFH5o28l4YoGUy94iXsULnGFOywPjdhkRPVGweUmt/oK6GV+ks9pRSS34qs+9
Be0Sa+QSaEjrn6rUMj7q0nY+yMdJ6T0NiQ+xoAs0Yo/2auSam8CyAoXUmQJ4OrvjZvgc9a3PcB9z
UNkyPTArMeHAPFBReaDAzOg9cpo3qjm99OPsRkU1JU8+sMTeuKXQCqt6eu19dXIAHDex4xAv6apd
NbTLfowTnNl1A8tuwQ3AJnngrp3tnGm3D2xmVzYkkS1ifJsYgHO8ZTZSt4jwoEDQYos79r+iOaai
BvkZt5hVPKM8WoMpgrTPp3Otz/u4t+7yNLdeMqxIh7J1vAtgc5h5Q1oxLPefVkW009T1j8CzxEE3
PsYypWDKY7osVfzC7ArwaGfuYk1A5Ulpoku7h5ORo9Jw1nrvdohKa547+uQyQDtphI1Wg+sU084r
gaM1fUaarOdMgeygyasifZs3IAsFfqR7XOLKb1+Wpm722IBa9ATM72mC7XJkGjuOKrQRB40JWOLS
4+IID1RCPPozmSNOYn0t6/GlaZl5aY66DtXWWxvsNVpmHAJ9O+xo8aeBxRTvVmNSHxGGYr6SWyUB
W1fVyzJI2gYmPdZlJaAFxjZZZE0Z5qmtMfvOm+amqNRL1bVL1EhquozG2beiN3YGw+qrynjKgZPS
SUcz7Cxe/OIa5U2XjuKup0EIfaL+QfErN17B3sjBPaUagjn6r/dLKlEklGP10os8Q4czJlEnan8v
BMUOrUBwM1pe3hYJi8s6I+kgebm7c7z4Q5d9svOLxTmkc7FcuxX0qC8dI6TxQ9VjwBYiQfSuXtbx
ztSxXTfdTDeqL8BV6OsdkMqzZnh6qBwkKO40gVjz3fmG6cu3hvNGaWhfTE+9J61zcA1JluvANgyk
HdqNOsVeMe2Vph3K9IfmdWNgOIgnkPy3x67oH7rMutRLyvKYdh7BPZketS3H28nsrYM1TAezsY2A
Zv9lM/FQJ+hnvfBebMDGgZWpdwyHX+Mx+UDYw/PTWNdxuHWZZjaTGujT1ckbY9kpHEV5GjKENonl
3ijf+4wjdNf7fnOgdwYmP8FoFMfEomkAO24IoLrmM9WZJnM9HJiIA8bFEX5XxM1MeaY9jAR2eLRC
F8WWkMd8XXaCDtVOm0ar58lTzxP8tvbpd6uYeUZiIsdSi4iGYBbgMoLUrr6AZqmafYYm6o4tCwHN
0lglBV7Tuzsz7evrPJjDcdKWLgT0VBxyoLU9JPheT8OmgL9torxC2TLZHHLa7mUePZLZCJ09UVUX
JEGlNeqcGp75qpLLrI9O1Nfj89orgM2Nfw+5Pn+oM834YWdyvKg0c86t5RF4UK7FeWziNbKRzTyD
Fmx2wDPfOcPntyQjccBPdNIekimcZJPcWIjRwhHUwC3eP7FnpkoiFJDpXT5xWppcoeGBRyzTM6KJ
8XofJhguGymaQxW5h/i/hmRHb4N8ZUu/T8B4k5WdW3vyE+N7h1SEo1uuH141+kFluu9uUnLFKGpv
67GsSZteT3Y/KWxt051RNZQVEiJZVfhvwAayXee51i5nOkzgpF1TBjG8YPZMwe3P4ci7kyCa5HGt
5kiYTCmGxQwbhl5RCvr4RN1IcElNBHhZTRHLlb1nNV+59Xa9L0mHztP2nsOU94jTQhw4CtNxsRb0
GoXvU0mTRnnLVr053Tkt3K3Sv9Sy9sgOzEnbjV07GAuChyaOHwyfuou7Sj1wkjI7ykIYYd+3KFkG
qV8Y3Axn2Vg/OjXerj49++1sgUzizmB13y8qqTbOzkU1xELTBjf3RlnCVZk1I3BAwyNE8LTLLHKS
4SpgfU11mzjuKwGhoH1+SqRaHn+5QAsy9EMy0+8AY81Zxk7XaCwyfpQ3kguWDd9V016dZrhdtwjx
fkWOlFh7ugycsxAFh5VW1cFMBKcZl7RrLBnqjLsgPevxMW3KnlY/NDFrWc8zb2pI7l0c6OPAGmkb
/Y4C8GNy84/MtU8odx+WoVlOGYyhHUfIC0v0KzKaOhKIIDlq8STDLwqHSTLXNDL9ThmjeWAKSRtF
semKwaLXbTyuuUZu1bhXkwN9oGNmykFH1Z86odE2mefZi8zSeGbtfDRXHCY828O+cGZOXt4cJj3H
QZhJJKdhxqAjsDPibD6naOEZpdUf5Db71zzRuJGefSCyL4VmaakX3LAPLgyc3dIa5s6SejRImwlE
3+dOSKGs7ZzSXdEFuflzFaffPaO7k8q8FJ7zjnk3asv3wWBeOXg/egbmHHOzFQOyykP49Lsur0Mj
hyWhuulHO0B3J4HtLe20dN8JBjdQssPCBIhYEoccuCr3k11d0wsg4IqyJY/f8iZ/6AG4YGIZe2fZ
HNTufTVO5lmjpm+DJSnBRE0cyqdu7flD7OTtVFSBr7dMiOVS97t0wGPSORfgTJdet0MnhwaBwKYc
I7o4yZktyw4KZbgdO/TajTdao/qDkGbpM7BnnJaVXfyAZU4fgkYSGlJRGncM3BYq8uFZY2ovo4qM
1zXqtWLuQ8tIabU5nBFWlg9zzKJc+EbH6IxrZIPAh5lNq/9mJAvqA/2oWww3seFDvvkN5vg/3a7/
fyhqC++AwLD1f2/Ef3qXaYaEoqn/uRX/21/7rRVvGDBmsCqgC4MXQ52LrPufuL0uWJffwDP/6MLr
Opk8m1QfczDDrn904e2/2YIsJVrmJgJw5gT/Dgri99JugbPOATu2kW3YiJgf/KJdV43qRk2ODsFz
Jeg9EnXHa0+ujMPhqpNv/3Rh/sARsP2wf/T7f34Y2AtoOpjRsWr/apFI7EUwVxs42WtoXWrRmM/r
MPmvRTb0TuCYKGMSSA7v5GL2x//CR1u6vunz3c0u8vtRQ6YVBsumIa4/h7m138O1QjkBeMsdHePZ
8hYWLqn32+A23kaIf/7x24///Td3EXvjDoAXxI379eNNK0tqPy+ta1ltaWaeRvplqFNGtWf0UHzc
AozxL/wxv3jjt8vNh/KoCAP7w+bE+P13rtuaMrD1zSvYK/O5tpARmZUD4op5DMisLeyC4EM+fDRG
lEopvfRvTkvkSKk5XIeOPfLQugnCaaltIlellHjHnUdfI7Yn3bhMbczsNtuEl4Hk4Ey2Ysm59C+c
cL+3PPz9azjbGIvwccAov3pSvRm56AJM8WqMGs/KWELMK8diiTy5GM8/hQzLltDy53fs9+6V3z7V
5/VgRMUH/+p5IOGeyY/dG9fcIAqkZpCN+LpOf+jEQl5/RqXZojXucEOj+f0J0P/zz//XF9MFLLWh
LxiTkaf3y82b6FBAblgMoNlbitH2wqw+8rZk6oy7P/8og8Xk16fTMnCvgEjhA/8FKBKv7lDr+mhc
SWUmjIpI0yKaMgNbHsBE+Y0hkHgH3ra9nds8vnU30KKGnuQhL8h6/fPf5o++uAWpnLnkZqX69ak1
hdb4nR7rHFs6XhLhxmVzYxKruWFlC/+/8JK4LHu8l/zjwtj6/UsCeAotmTWZ114O6CHWFD3Jz9ip
cQshq3q0ixYl/aUDDFqSdA5Lupr8JQnX3EBzup1IL5pDyE/S2QseAsyPN0NB+PDP6LI0ndD919Ra
zPK9miLMT/WxjP78kv00M/2yvLgINQQuJExdPLG//xJ5mcSjt/rGNcbg2EX0TPvjz+dmGar2S98j
mSy9mSV35QJWW6RKkimgp3L1u2P7M9wsKwSpMIyQ0IwYMeLWn0Flf/57/sEqiAOaziDoGubL+i+/
prbQkycS1rgiT+GC/LzMxpY2YOikKJH88ldPtvnrw+SAPRBkHtCMtXXP+PUTqyExc71Y5XUm+uZi
D5X9HvvL9i+LQJ1Rt5aH3nLIromzGMahPuUYWuZ59bEdFChmrHodvlnNxJOuswLoGi9Bhqj4RmzP
xM9LJNk1AOFkW3rP5DaX1SA0UiNu5GS6fCG1js3lzy8j3+CXF5bNWuc+Wzy5ILNxG/7+fiuv8N0O
y8614SkJfU6z/S5nynDPPGodjjUn3hmR1pQPO9MmnyjMJorpyE8TxsAlP1sPV2YxoZlDYNI3pPOk
Em04puh+jbA2EjgaWmzHaqdbyk/Ams3aC8KkBPMoNg6O7Mn6H+yd2ZKlyLZdv4hjTg+Pgt1H32Q0
+YJFZlTSg4M77ddrsOscXR2ZqblmepGZnqqsKiOSvQH35WvNOeaW3cKBWu2EJXgzCjUNe7YAauSy
IGvECWTzNDQ6uwlUXdxaddDe0/Gi5g3aHr4y9hzjg4NK+WC2S/VblAonFXUAAuuFMwXXN2bfJDQv
3kUvGSAv+KjtRYRubW+DfvmIoph4vTnD7MTMVJGBAzy/i0bfN+Tb0FTkpdmJ778whs7Iri1AxEW9
NdJAq920Z0wIaB8Br7aCX51REefHpE2XJwQwGBI7mr392eqW3KBdYzo07dFVU+knFwGP4oVZBL5v
39kk8MbGdI4KVzdu3CmrpJlJrp189NO6oisGRDfZBcUUvqXZwLZb8oz4y4CazWtJveyIvEr3lAbh
3jc1sMuaYLcvhZcnj6/kekpAFuKRRvAzQ0x+bPEV+i+6BkYcKPi9tKuKyr8lc6sc2JnNDEQMg/pB
+PJCjEyx3CFy7m6NGaPyIV3aGj2TzOfgzEAhu+dQrn8HDK5IC7cycRR50e9Cu07ve8vpDz1Tq7Zr
5eckxPphqiC/WCMgBVyQ1q8Ft0rs5hsJl0Cug4Uh5meNFf4DAJVLwJXMvnlQ5r/SISmQNUGp34mB
2xNnGBePKN8YYJv+GPNgkTJMJ6SZ0VUshrFEATo6pxNePLt5Kl8NN8jLmxGXUelcmqYK61d/TFoR
8gBURNHvYI0jpYz0ghWV4ysmxsTin6Y1odyKS4eeToYk0EDpvsN3E8oPIxs9m8stC45sC46P4EA0
KsXPSthMW5ab3NAY2xuBgsRmtTdA+wfThiCuJsk5C13GD6LnuGNLotkUlgXV2+hvyV1hy1qRLzyV
SP1NNlOn6fgdyGHkZ4iBD3eduZne86I1YiH6AD8C4jFGy4pbX44s2czDnziurTpeIRJ9Je5Ely0X
1KvECbIa1SQ9XrNaJwuxmCLp7ewNHguPwzrkOzXCgx5uK8CSDKJxXdv8+qVzuThOHIRr+mnyNmzx
PeVCK7ts8NR0wt3+UFuFt1qPrM8sZ0lCTz2EQ2KamyMB0QCfCRS1SVdU8B9WnznaATuD89Vb7NT0
hG3+RI+F6H5oOpYYCGLBbdqhDgxRNz9brsemnhusqNc1khouuE1cNlFGqf0paQP1vWlShjjc0iuV
GvjX69XWw0BjzO6c+ZE+HAXI4ObLY3etRcqKY/NDU5f9KU2hIw8rd2REmn6z0BF8HU3EyfSol+ch
57hhb9Ym7DvzY6Zn9P3XfL/F4rs364UPxSvJ31RmuCvyloeh2P5t7BfoyGlB9SnKkRzPil003Moj
uSWWXYHGBQpgO55pzTxfC4W17AAGX5N+rJn6vlAVt3bLE56Rr2IgrHy+C3gF57YzxD0WCSP22kTc
YzeCPstjxL27GrGatmPjoQ96uoaAigIJUty2+Jlds5SfCTrYPF5Ki/DUBPTCl6fWTU7Yekt77lTP
lY/8DE6BdgJu2xk9Wr9rgYPbNMT4WKBavR5+rrk/SxFueG0XZFLsGNh1Il96g3MHdTe4zWqX+bdv
Q/Nm2+ECJVqjNQqMZir2tDySX5WR8Zc311fITFxo2+Pcb2UQO4/e9dNT4EwkioaKeyRxlqDOwceT
mmzAjeOytrXbUaXMUPubC74JlgHSVbnTBHjY/pmP097YyHOf82VYlsjIKq52HHJEiRM7rt4eT7ep
zHuRFuxMYOT5zcVIueqAWh/u5JQa2akmPIAqzWt4ajH2wIwmPImLSVweYPIp+c60GYRv0Ov916IM
gAjoThCXd03vq7LK/crqie90ljWf/7oIlJU9PyMA51uhEUpM30KKYxfyhklv++vrCVJ4sb31QPbl
Z2G27Q2KXQLv2KVOODS4q7mlEEizkfM9TJSg13xXcsJmQOMAtvtA874CFa/3Vr4SBYumIbzte8WV
XJ9EZ2YgeDPlLAGuSY2+N/uKxceBzaYewzkBGx602w1CX8DSZLVJd6p7M3zD1ziHjN9XQyH+0RRF
TAypgawprV9IRHWxDRXmq2UEnAHCgmOIMwfm62RvhH7bWswxYp0nbHXJQ/nppZIXvTMnhOnbJ2Qn
okZWHitQzzzreD3wrpNBeK5p84qmHFFzlm4RTRxpX5EFm6+tDxJor7cqbQXzTjbXlkp13TYRCPBE
yYpoA/zDfPbVleFtYwVY/gar3vVYgZ6v3xoqsjncFZNZrbt+u5zM41OUOUYIOQDtj5st4qwqMX6I
dcGk7dsrtHlV4dhzVcpylJOEhmdgy8LKVO/aEVETM3PEkrjcLE/I6p5GvzstuQvO2g2Hyn2ee8ac
cTNt2X4GPcAvh+lYHvGnw7dmFhxbq8EhMbc12j30vqm61KPHT1dDZnUvprAmHpGk5Itet80lL65r
32wVxrFNifzMNqnGdiQnZIIZas0zcf0C/l6LtoP7iM3t87qw9qnPjnN9dpN0ZltD4tSfZj9ffvVs
Q0/X55PuaHIsaAQwiQBafecPAY9IIIb+RKjreMnSpQ/++UDUUx38kT5CaSaWhE9iZAixem450DCE
X69PBQILXorSSsibRAN/NLcIpuKqaS4Vnu7YaxpUSNptWImWFXYTVkyaEL27hV7m2wcyppqnL+9R
SvekgUAToRDCIgRX9R6LE0OZbXFwMw9KnllhwyN8o2OHgYFiH1rJQ0PCG6u9nZsPrm+tT5zUeaiF
YdIJ1hOL9nUFdEpNwkOb+HzZaNm37RsebxrZ/sRrs21AOFJTGx+4BOCrojbtx+SARwk/VjNsV1sM
mtfM7raUglQu8zMwmx5tD0e1t3DLCU3dlJuP2x0I3mQ5Gu2j089mRNi1XF9GM8jnE8QisPwMAeHx
X7H+/TV71sVdgnUmZ/64E2ay9q/aHShCUujwDOhxejZy3j6vH+ICGiz/BUNA/QA29HdmJHS7yWo9
uVW3geh5d8goKP6kNoG5vtVB+fE4UscjQzaGD2yPeE3YkTanc6xpeYZUKIv3VhbA1nFVckNbd1rn
ozEUeI8bpJRR2rUAM8e5PudSFne2o0yTEa9bnznZz6fGlM0SV1I2d0lrt3/CuaJe8KyZxZAikxG8
snSwxxysxaXbFv9LgXaTCIMso6YCVMAJpmqq8xas8drQ8CIYr0om4yUtLG5PD4aATlVo8iXZLs5F
OoBTFNgTCw4Yf9yiIzVOvZV0NNCxdmEWQpzUGcyVJ96Z7aBcknGJ3z3cghPg5jN56bm8ZPVpNlkt
9YGTTFzpfN1Mkox1e3XztvyrvSYUlqEk2Xvbw00Dc1sSJDxB14NhKtJGXhDdS5Y8zZrWejOgFfpp
PRmrbXibh6lznmRINhniBXI7sbNa60K2tF06Z85g3NfGs9g/+4LNbahTVqvVw3Yyko0YX9dNUDub
QYUNc790yPIZ2bCobwFFtzWRRfUuQfrxOs2O/Lw68FrNutd3vEKaCNljnhjlhdTTAwZXrhudCzsQ
Z7vsZLlZ/pczekQ4uHLgjWPYw2in7MJbOAxbhcHIYdg8MnXZBGTa4/32zxzYZn1SnG8iHLX9sdVq
OGAfsALOKtr9Eow9XuHgtTd8YlYl+jx8JX5BqnzEsJmTRO2xsXjj4mFDFx6DHB9HMw6Oe2a023Jw
LZldUf9BQ4dsMmxqAYK8BiPgLdo68Ddnrxk8kB9z5q23mbPkP+QABlTxhrA6c9pZD2yIgAJ9rxZW
vDjSeCRYs2WEC9cs2Nu9PZ+s1DV+D9J2v9EFErZCVfmnrWb1NllThV6cANQbApWZ2lOUHSuaKx8b
5ZVUoiSpUMZ0TdHtcch36Fzn/D73JTnAhZe/11KnL9hXxjkeyJPYlcoVxyVwl/vQlglCML/8jf2c
3+RiD1FUyiAkHnG6cWKt8C+asa9Fz4wxHL3Pa1vh//bs5v8svPH/oQkPxG3aRv/zAc9/6elgN/9m
tPj7R/413BHhP2houTbtDk76dOD+Y7hjOv+gO7B1oQAL47egi/sv2LcP7Juf+jt2cWsx/7cJj23+
g3EQEQIwD003hLb/n4gPAPL5b80iV8C/5rpAh0NU5vL+RzI1aCmlZga3PKuSpY98rEnX1eZqxKFF
MssYWKCxOqCyw7G06qoW7wTXe+a+ZB9SrxYT47WP6FXj/6n6opco1X2qBBm85F4jlYdIp2CIunHw
Zoc5tI1oOW4IkT8hz52MLG5cC2/fuR+qWhE9u2r6QvKuqRa0BSOQEWJI6BYRn13Ml9aoR3Eucm+5
W5wEer7dyUtjeB+kvI/HqR39NBYUdCE+x9ui5sCOw3TYxPYcYTMvXxtgQQMCk7Bms2Ml5nwz2R3b
Z8UK0kZIEwlk305wQlqb70mr8S4XW/gqcU3TEPWcJOgOUa9Wx2Yeq+M89lWwIwAvP5M40/n3oC5G
5s0Lh4HOMJgme3LRR6bNI8EDFRCKDEndSSb9dChWkEEE/zb84s38PMf1mIyEVSfNp54W83nysmZk
maRTlyk1EmMsF1xdKl3WSJU1bT3g1B8amMJbsrZ46fq0k/OZ4Pi5jJIekSB0UDFYH0lVdLcTfMKj
ssB1OCYaI2rwDlu/2d9ObWvKne/4057DFIUsmAH37CXKfwsxwm5HMEQPeeGQSEaNSzrZyKO+M+wt
s6wjvcy65pjZW6SZx5kYcE3BlDtXW+aZO275ZwFH8Jb+juNGWETrU7dFpc3X1DQLNQGeCaLU6muq
2mJpOoD0f6Qbm1vwGiZw8bW6JsYJl7fxUCY5zVhyFb/w2IUWoV01EW7E5r6YTZ/doPeuPtot6i0R
o0lhhiP+VI3E0uysnnF9vbAQb0FxhDJSz8gM6m0szJksuTStugPYoZk8mz58mLfQuW6Lnxu2ILrs
mknX2sTTeZVNDLibDdW3INbrrJPCOmvaTDsyP5KfvA3k3DWFGf4CfEz63aL0WB5T3UFNIXv+POHg
QUCB2DgKm0S9BM74W0zoG2BRr7vkmrLHG5CfW1/alMDpTA5fyrD2tvawnpeZG3xueSVHUrLpcLpq
Nc2du0X6qWu6n0q6V1TK/X0XiPVXpWvIRF26vHFiq0/JNSPQMESIP3mLDhy3EMGlnZt7ekAkC+pr
yqCFMjt2t+hBE9rCDy/tMHIbYXNuwjx9111FWmGgEywODhGGCpHKcSTMWrcBzyFOcoABTimeECfA
YbkmIbb4Y6i/SBdOcAAgPBxcLR+I6QkPyhPVX+TzLByIVUvfjrYC9KMwahL9myGMQ4zZNMU0+pxT
gUs8bh3ra56Wd7fqIaSXaTiD5KKnXu46m3TUimgyXPaD9ziRPpTy15Yuidz935Pb/78r/m8MiDbv
9/9yW3z9a/5S/yZ5+Psn/rkrhvY/2HqwEJob6Xob+/zHrii8LQPD8pnIQMcMtgSIf+2KHhZDj/+1
IdGFY4UMg//pPrTcfwSbdILpEcER22b6n9kWTdI7/31fxI/o4uzeZuRUZiBBt33zvwNIC20YY9e2
4jxx8nwfDQebdbX8DmarQjNldPvMMBWD+RZcyRTcKSXHDygg3YtsjZdO9AqTCtARxHTrHcw60PGJ
7SXHcUvZpfdpfA2+3zJmaEV3coKEhcB1LXowje8u9pPj5Gy2iCsr0z8joSdAL3RW0UKHQ8GD6rJc
W/soETXKu0D2TKNjAXcJZ0+JLxnOH/kOhQOQC8UEnR+Os92PKmi0S8BoU1cma9nsMciwklDvfYzZ
6pBRiMuLpu2Phgn0OexbguUWhhA5HSzz4reL9eaQtNiV0dqarRtrJ5mDY2D5i3seONWJBNddjjQr
oUk/ENvjl2O3y1q3/SqaJPjeDhH+brUUiXHb4itGj7qfpMaXee0LudNcgkJf2lo3jKJXFQ8eZKOk
MNcxnghuVAfalAXi2LbgGIQr61RDHvmcm1wjoW5sTUUxB5DAAvcTipXDSS/NAHXlLynEIm7WUNx1
OCVPhTW9FW1uHwuNs8Ksw/RUTimT+q5Os/d8zpm5LGN+9oP5DqAfkY3D8K7SmozDSj3aNeb6qBlD
stJS77eekwkz3vS5Fq5CVxzG5WyfaaXQG9Q0B0KzuEBs/MUpvd/bSTm8rEjto2Y1EKrxlRo2DG+s
AmTf+Zl/CPCqI8B4Htf8DZ8c54pc36wKGS3pYfdr1qHUHPRnWyuaQm1zKmlo7vzc3s3YyCK1SJRl
UpgHGsmPWVq3dFnKN0k3HhcB7STU839xrPfukHokj1PYeuhaZuohCEeRor9VMnw6OqNjRvNKKVLY
HkUY5xEasLR7pzG7pZ3c3wV6svY+INGz3+b5oZmh2wwGUv1VdcGvfLCwyY9u/ivIuvky98uyl51r
PFO/OOyL6V+JnbQPrqFfXJ3PLw2W+qOQNdijXOYn5k0e1AoBqqRdXFSu7nDQgcvM1HOyQ99b4SGl
zwyb1giPozdx2C7rs850u0tYO6ISjgCYjTn/1dpEnIwYMNnacU+GAmleyw4O0FHjJaNDCvlkJFXO
QLEcWPOrycEqor/+ZlTJeV2bKarBd0auNt5dAIeRXc7FJetc5JDSyf/YKPx+DqsfF6aOipKOHnOR
DhgglVF5Cy1guPE8zRs/9ATpQUg3/rQaF0c0csx1oXkFcDqxEsCMW+rZOFmlGJ7plU7+S0WT+dET
FtpQSpD8XoKXPdhtHsAaSXwVm9VQvCqv1rEW5ppSnrXWpRmwE5BqBXWK8qwp1yiZ9O+BhjGH6XF8
LOANxePIY5GGm6MlmOflG/+pEPvUd5bLoPPmRLm3TOERd1w+x8zEoAB0XC3GJTXpPybVMrOeKZEw
6Ich+7MUzCM5NoQbSk90croH2a4+lcvTYm0BjuvBHGtxkzVhfZxyxo9ZZ1hHYbV8snI6+0uBDj6D
m13ME1JiMFF716ZatuXKQEp29j5Bm3rsgGXRY1w/ZiKY3/xczvdVYXzxSr2j6hVRw1RkXyP61Qbe
OHgE5Y6jfHHTGPl3ooJ+l1syf0OzwfzZk25+R+oAcMh6WO3datbmY4cdo6usMqBxYIe30qnaixkS
wuvb4y11v3x27NB4IbzC/7JqN9+lZdjFax1y4h5gBrXRNFvWPmmbmQjZRdx5ydKClNVqlxLmcY/1
rt3ze5pDa4jl2G9vLQYo76leR/JOUYjsDTIqCQ4dHys8hPt8UbioREaMoEaB2gUr88/EQ+huL5/N
0LonZ6zD372lnnw00xNnAns82YH+8JaCmDSGcHuMQWeHbvWuHDCuMrSQ+k/SOs6+MLRxA4U3OwTj
YO4aweBJtjO1KtTAAzoM1oNguc+noHxYDRD+NO7hUy6Dv8ubGY+FomIfabntNSDTYxbiBRcQAGn+
FwzwTVDHG4gxsPVdOLBqrcR1R3jDeRL13Jx1yVHAm3o3Ss3peQhWJNYBJvbWqTl2DW146lDFQ2cO
z/Q6N9LQTJcSatbvRbbIEjAAIaE3jB0EKJSydYsoOkR99hrmRbizg3LZdU4V7pTuzqGBSoFQxj9E
BP2oc7/dr+E0HISSeYyagyY8Trh9hq3iMAz1fGGo9T2W612lk+HGnKGOr5PbxZXlNw9o6sStNXNj
G7EUhynX4ryiTjth9wqjTjZlNCIajoMUyoxBTjp69aKKLKgqD27n/VxXsYDT8M19VuqfFqNkOmgM
Us2l2QRV2B4QiZu3PAMK7yVGs6ks/wxeFR5muf5MJb8VmBJrWYF2l7apmVictjaBepj+qiXnHVHp
/jGhuR5no6nuJycY2dyJ4fNE+gkM548Mu78cnVcHYqJmqmznve5JG6lL1b1VeNWitXfQLQ+z/tMP
DuZXVZQ7gG0Aw9SUPQInKZ5Cep9nEVjr7UjIw2HySxK9EzKXcTCwaufje8CsGEu3/ZLTB4g5Uw1R
MQes615e/bIaaEu1xfxxcGrvwPhtiRv84wcFwe3WYjC/18sKb8FefqkMu8hoecim6edFU1aWexF2
wZsS1goHVbV8oSuT5IioB1BjUym5/FGXxSevfanv9NQEr52PUBpc7/KCwezswRuLjSpkjM4J89Hl
/PbpF94LGt2JzMj03rFadbKHIGVimxVy7yoakExoMudH6JYTwgMPOAvNaWdNPAIjlJ9yp8cJJXxX
L1HujaEZp6317TZzg32Q+xxZ0mwfmDbrkwBHfCJTOvg5lUp8DmL+XchEP6zCNor9Zkk5FVLbD27t
jXvk61jUHSGxweAtiENr3IwSrssTIernLgjd5wnSgIhZNQ1KDIvjmOuo6g9mzQABiCpS7im6W2AZ
fu8dpTRdXpnG0+2pV+HK8dZim2eM8UI4BsIVLW5pQBUfygtBI6WwAacMtU/REndEyPN35Sn3paHV
/Nuk7c0UyvFg7xr5MJ/l1MJizMusGHYzXODfogqqHXhC9bJOfXdOWDyBmBvAahrvcfWaG4Bo2t+N
bAfzyTTWgsfZG/3vJPUxo1vKfwi1m7+7snfuzCF3d309VXuYoSQcthLLQt+R3t1qu33ubadnzs1X
cT+XuC0jkbQkV2s6vLuVyShj4FktD02QEzVt9sUh8Sd9QB5r7SXXRY/GM46FC+0CMWeVv7Oale9s
ccNHRSbeS1no5CQKPz8Ll/bIkOBe75oRUw7QAHpFCxmNb6nFUORmNCBGhGvWw0QgZD3K4PwRIFuF
F6vrMWrWM4ArumFy542p2K8Yzp6Yr+p3/HrDtyun8RSoNsTBXugHJ836H63tYi/zVUsryAahi52G
Pg3V1foW9tjyQJS5anpNTVbYmHPSEO7WUNqQ/AEVjHtIILq8IeSUwXCQVN6PKQlW7yMtjXzdodhh
Zw0GJ+RF7AE/LL2HWNEpHe+eYUP2OfpEX1OsDC8EOqHpVUgR7qpmzj8TXD0H+I+1wxhlrs7D0Ihd
AXwLh6dTGkGkGAe+i2ROnkb+6GmuWV77OnyZampj1XTDr6YmhsXIfCJtNLarvqEkrZqRZoOux/rV
JC89svE7H6egLm8LRhCHpcYs06ZQnmlfVCpye+keJrOZnircSjTHIa1HBZCz/ViY2OuadYg2qxIj
vTl9tKSdLM+BX/Ttw5xmcDLCdBa0sWLkthbFQi2zcIGtMQyWRSwy5WYeAA8s/W5yXloN7JNB4bDg
Re7VqQizOoSwtIzrDTlcSDQgecHikOiGSBNkHZ1xaVI6efZJZzBmLOYugCymVPqnvuRd/IUIP9kJ
5kPpbU7DE5DvQhN/bwUpiFlEkSiUDMaNUab79nbUhjwNKjSf505zFjA7YwMtE26gF+PSTb089zyT
O4bX+S1++DxOGGf8qfvW+S2aEtdcn4OuYcIuX1UZJvknbWHobbj/7zTvIynL6+ruPBUEf7WBTE/e
UFOCmxopb5f3/ttaQLKmAbs6+5BokIOy1PqF8hdVAUPeqOJ8TNNKHJHTD5fV6vSTlLn8yGanfp4m
072s2N5j+sZy5wIlkJGZ1UwsS9BWrUioDohtP87luHm5CnAlTkeEPdf4Q1FF7jV8BuRrZrFP2eso
zrsFuQzk8KHyz4Zsxl3Lwf2ZOI/w0CO3/XKd2Tkh/ZFRUrIyVa0MNgxKdsxTe9z1LTJ3O689bq/K
pl9VaIxHvIUPNtLBb9H0D8yxGcVqZkHSspZTZ0JoLBEb3cJOx/nMLGDa89x0B4lydN8tJecbHkqB
9jfPCJaos31YsY0nM14jRU1P2J1fn4wcmzGxbhMyAA97W4BFOzaEsRA1sw1sE/yuDDSNB22vy7Oc
stNmEboDxABLM21sCNcEBDFXh3IipefcJUmes9B2+Pxbg3dXbSR3WWBZzRgG9qgH+lKPbDrT8pRp
Ed6Pc1ru6cx7p9LLXULkCI8Rqm0vuTAfA0jPkWIy0MYD9EvlN8WuaeHDUdh1wT28FbSLtSjxzCWo
G6vQ/kwRsIGWVHT36zyrPw2pPjvbxxM7BkeHGZ2ImCZ8g8RUJ6z3gA5reL0mB0/CLlwQ2nhPK1RK
Nt0HP/V2pN1+kUaV7cct7tdq5g8oajdZCkN87b6bovpQBU5OhnWi3Q+6wZXKqHvvwZSKqjxMLkWO
ZqtUeBXrFKkgNTM5SkaD4GrfMygeUmfubgFqNDwtJGiZovRjq3fyW+Z55SP9ByF2gzMPAf1RMd4r
Tb2NSsradVv7Zw6UPIcduh8YtespLQLx19RwRCug2JyYigwkzHXWE41wOgIS5nU26wuM0iISiDFx
Jg4wxxd5DqQHj8di0mr59fiEfRv8Tt794rxGKbY0OLWdtajP0CHGkswStbyPOoFQO053NkPyN0qp
19zoNkyS9m8yMLoxVEAKxzY7J9OKzC8bjH7XjMPP0OzuJhP5blZYb4xNyhieP35XD4HrRIjiezab
4BK6nmhXEYwxsg/3FYOkG7lrad2gf79l5PgJbEmdFpW99J75B88A9d9CddSksnnJWuuTtEyI2WPj
fCvaszuBHXCHPvhtBkD7R8raWA9pQ2AgwjG0BMYsB+x1Xv0cLFowPk0Lc6dlABRQIECL5nHENR4u
03NngumNqiBJaDvpaTq4igkuxX9tcsaZ3WM52OEzFCgXqz5CRo+Pl/gMm/sNL7TwDnii7C9WQym5
5unMUSfZLI/SvysLVz6MDCnSCIAxBmdIDPhArbVq9mNQwTQaRCYhrnjBmX/hfzHX/mOl1rNTtCwe
QZ5dQhiBl8VlczXt6XdSyqE7lkaZ7mfkcZHvo0Nzq/kC9BA4hDDferakuDK3vCpr6wXKBt9AuM2e
TY+cRFdT5ZEOcwTT7cSpsq4W+H6cTmR8nPyx+5kGQD544OMql+JcpsZdEipqncrt9ozsIGaPmoiK
0t/7pVeRbEn7rwuFol/OIJ/K1IoTp7vt0/EJIci3ICucETUomXBunjpHEiJRL/65cbDU+wbcMM4u
NBBhLD8gVHnPTUfdIIoBmN2TCZFWNoEtQqb7vIXbMxccznp3UOdGpxB5gNdHkDS+5ZSET4MhaMMl
Ux5n7fKzTE06Z3qxD37Z51Gh7V9YiMyXKYCf7s0LJsZiaKe/XLUFRdi9FWGl62NfdMOl72hGCbOI
TQAKdyi1QUHZeW4RQleWp9Br7hBBKab3NmE/Vj6Fw95PzRrklMjKS8f+aBLIcCDiQn4pFHefOP7s
elca6/q7ZEo0x+ZSGl+tV/cPvqiMU8GG16P/gZcalERb+iVHJKRoBfOsnPg9+Lx7uMb4r1FfH2Qq
668c1MIDQYfJ3aqz4beRe3/S3lwkHn5DXTra0E/rDAnFzX1Q1jIX049gdodHy8qc9b6fA+BVk1+3
R7qgNRMjbUtIWKF32EhV/s4r83knrRxNGRkO8pBLC7ot2YT3Zt67Y+yyGZzyZHxdUvcHFYL7QtBW
e0g7zAC8B8ve65XJ4Sp4mzZ1NAYf64X5poxVZj8Epkq+6hntKbSKICaRxdpgCnWJN9qiqLmtGPKC
mBqzG2oIPR9Sr29hXufecHEa1p/I08ASjmkyMS6aQvQPE70wapraM6PNm0t5N7XM+shV6d966XS4
aYIAyz+aDIELgx7fIouEIVhhfqLECO37KXfF68gv8HZBN6zvA3EvEa9xQtOIBjUgUYI37uxBDrc+
Tw9mOjmRKN01sLiklP2ODQsxYz+kVEwLcFvT0mTRgkinEmKV+axhzP0kyoX8hHIo9AkKJwRByAIU
rYETNFFqVGMMYHF+cQepaT6JUnoRx7CAO4ERrbJU+u2iFMZCnCKs29FTW54XlB1lbPOi7dcOJBcF
PQfvGd8+pFtRg2u25Z+J8hqUHD4yUC4wZTxxkcw0dwhtCFPMQYAzN7Xei4IKfOc6LNhr75qPKG4Y
NFZgFp4BiLCfspa1j/DhxnfDyYeLzUhtAIsYBnc9GR3vpdxExfW0HC2JCZTDq7KfFHm0z5APOb70
ZhLeQIVDyF9B+AE2N74gqqIZilGHt7RtWFZxSwSNRc2YEQjiKjgf/uSwYw0TXcHI7sO0uKfDr9lP
wt6uyLS34Mdob3K503WxB+udFru5VI9rqpwi8hZp7W3aUK9i9dNL4bBUNhXc9wrt8GdiKgo11KeI
tmgwgR5jEonqOu/eB8+FM2ew66atw2bGI7XjsJPvRaqKozQmxHW0Rm/6ZPbP4yT0HmlCeSvNpgEe
AnD+tl3b6QdMRz1H3ow0CuqSQ5qQk7CcaONJlp28d5cpQBpspns1rvI4KeHEtoR0Aelp0ndBVdsf
dG8NNrFJvgrqu9sebd5h0FT/tDN9ujRG9rxkxRgHYTrStG8LsnpVfTfo8LcxmuaexSk5eZmriSZb
TZhVvBp2YWX7vEMJjn3jsZm9+Uzc4XjxDH+dIi+pdrDzTB6a0I/pN/cXePADQBa/vA288FeDfxVy
3CIORbB8pUudxQTZcDIICtqKZlLTK+uXNyO3kwOupGwvMWvsDR70YzZKFaNut86lIkcDjkazWDTa
CEyxZ3PnmQCCtdtSy4q1/8wrZ4k5Kqwn+NNEGfjQTR4Dv6UPDHOz2iH1GKvnGfHYbsnYbAoSQcFg
k5xya+D9mVzGN/RYTSqNNjuYJTZ8ZO73brny30XypIAgPEy6oQ88lm+hsj7slMXaNZp97tjrjk7J
V9igrgyRVO6mKUt3yqgADPlGe7DM0jlNZFjA934m4Z6jgkO6NpgtJJTp+mBnuR2hk3iXqisevXQ4
JYZ1orDSx3F1xp/GzBjEso0PW5jiIFYqZKSCmGBHNuo5GL5qZM9P09A9DS1EkEi0AVs7Ekc8/5Xx
QHzpAkLays5dIywsYsb3f2XvzHbkRtIs/SqFuWeCpHEFpvvCd/fw2BdF6IaQFCHuq5E0kq81jzAv
Np95KqekRGVV900DDfRFCaXMjAgPJ934L+d8h/zi4bq2K5CanP+rlDUYg57Qee2VO6zicjqPDXKO
rmg//Y+Yq+rTfv4Xa2ubPS76q79Wc93mxReMYb/IuX580R+ba+c3h3YTLyiqKTJ/w5831wLVluf5
6IVN7ZbnX/2xudZ6LtbIvuf+ouUSv3mW6wLK44for/tPiblc91erLv7nUOClwkXPK0AXH2hn4E9L
624k/mPyrPaEinhi3VTs+oQSUJR9gA6jSuoj2QwGwmpyb9xt3nkDdLneBQbL5ANjw2R0DRKpsgzT
CB2vIbqngXzEqwA8YXbH4qoD1J36by6DghPHINxVlZGka+TdBvdDWp7sKULByxJ6gwqqOmdNa9Rv
VdLU1+M8NAvsbAtWCgvdeEls4IZQXcO3MZ2hogUma1VCZ2YP1itt190Mf3jDejE5Z6ShO1vhMVlf
h3ETpF8YgySvAyyC8lB3dR4TBDHk3rl3zaSPdwYyNWc9wMBOphVMWCS/N2xUiAPc4dRYmptaSn7d
ZJKdv/Yx4DrRAUuD6KYtLCfTKE8VlIUAgTALctul4ffL6IZpd0S0cFTwfjLjnMtBaa97aKrNMI6+
tUYnY5nfSOKSatnmSeoqOLSVdBHIVVkNEq4c4GMB0B8qZONVYDM7nci5wLuQBEvrIOHJGmcBcIvh
oUHMRSFHAw2HpV6y9yWaZ+nm676MZ3czxnVKU2E7Y7y3c1IMb3xiYY4mzoI7MyOjdYGRBouEUTjp
INUxYSxCFHNjP+aGR8sNXAWZlp6ZWQUETA+b6Be/yfKtKgbdhs880PWsjeAlHmI8Gva1dErYYD06
wMt4rr1M6sZiOAYcjP4A1azUszxBLs6ta4cM/RPiSz0Hfa3TY4zIyN06SJC/952eCkaVwfmYR6B+
KFIa4g28Zyg78b2IW3mnktG/L5p8fEtKHIVMF+ChEQNxz/1Qo9Gq05eC3v6usEnRyJOG1Ga29ED6
fVLYINtoIV4evSTo3w+IfY1bY4LeupKgHSAsdeIc8diE5KwHoBayofml0UgwXGrec+tZ1aMkAYLt
YJTE09rNWjGt4bGT3VFjQD1Wnc2KmoShEsJf1R8VR/deFXn8QvEirsLFZzprNa56ArUiMSw2IIw3
Q94V3y3leAjqfVTnJDdU1RYZOQYh9Ch3iNv8Y6fcJ5q3jcwGR8crTP6ZViFm4YMpu0LVN4y3Qxyj
MJ6m+gAkZFj12cy1RpvQ3SeFV710gGb2dL7NV2Unnyw9csYXGJy40uV2bsDszbIJrpe5mO4jTyYn
EFUds2OxvA5iKSGhscj8luHEvTKWys9QLAv/pIop3DlZ8zHCtD/gqEYDM7FhzqHxPIZ5MLyaXlZ8
mvMl/SRUn7prtw3yTy0aZfhRfMI8o+/2ph63Q0PraVO8K1UD9in1QD7rBKP5sHJPagI0xaIxzxoE
MKFxyyQNyYmrOwXXM9O7SitBJ6OZunUd5+zS2UKsEjeY8Ez2htxACp23pL03EPwZHvO+MGnwC80p
NdcNY/IT1tAKQZmLoMU3xG1vdM/p0j1mjeG/T25Nu2uGo5mvXAV5Ym03S/bkd5lzVZpzdDZ7h11a
JvECpfEx1AsN3WPw0dBLDr3ucDuz/uYNJtQqRa6QYH39FUMB40eLPDKtPW0Q+sfOcwz7f+2xc3ZW
qmzZHWGnvoYUMrz1aAErFlFrbD6A5Ii6WNZYA05soRnHUap8FCBO14gNzgxp1Nb11LRJxkG80rOS
KWX4NkQgvOrsKlGXOyh8caz1NoTV3EnMG6udjF1XWwbtpBnU93kmGQk0vYVXZ0BPP0oSCVYAxU0a
sVJB+bCxQz6QvoF7LY+VeGQIFXzNVYmNYkDvIdYXz2MUkWLuGPj26rFyvyCPwKPmRZRkc6+dyhdT
fQzDnaFHkMCCVo557YdYdWY0GDd+HA4zMRAC045gdgSZOTmSBjkSBjdbGFgtu76Rqcy5Rd0a5cP0
DVRm9WApbz7GRiTXfFMCZLNIHt28QcSAI/Rs9DZszaAJvhE96X6vDec9bVr7jLtY9utZL+yKMNu2
eEL4kBv5tZqS4DoUeX4mVt3LVtnyLTHtdtWa2rs+Tc+12T3CWzLXgdWhYNYBXengJbvUYl5jpkt4
31pdvYWUkmCuk0oeMBXeFPkYA+JKifqsOutT2rrOPotdyvLW/5YtVfDQ2lIhjyjqp9i39Gi8a04k
UjC87SK3uHaJOkOSWY3XdWXGB0PpHtIrIUo7llXfc+eWLPJDdUd+S/feTjrrga1jQdnjBC8xdIUT
r3De2Kqp1rXboGEtcre8KyMDqqdex1p6McsucdrAVUvPkF38FWaset8P00BE5dS/2V2XbIoA9cbI
1reX1tesheW6XJbBqoyHlafXxE7QMsKWNQGhZYKTQkzyuyXGfDtY8/CYmZ67HR3Vbes4wAIdACvG
KkhMj95Ze6ZPux6KlleRMoOPM2Fts8va24EVgGkuIcN5uMIInTDHAhNuOsXndmKpH6NXeIcob20x
AXJdg+BzEhQfXZ7Ko6AjWpt+jkbU5f9FemM/6909qY3m0cS9uwFsYu/sPrUYFBjZtzAL0LkVibHv
3QoxNY56JrqFONkyS3dNn7WQ7GOd0VWEB7RGcudPVF4GCR6o5ZPxKr0IE4qpaTcQ842NOWPanrSC
Qfiy+ta7jMB47U+kU4FjnRPvoEaBzdO9XhzVHCqthjCh9OxY3H9rzeZ+GJg+VCmAPcLO9hzRBgkI
sBJSEJIJCvddmi9UGAWJoblZ3/hNd+9rDq5swXeUw8osSTDFS/wQGH1+yuol3lUdOxHmgozVUpp5
J0lOcim0BqS4FqVBKpmc1L7whvDgzAw0FlHeG3l1N3dpsgO9gtEbIunaK+b7UEtJciyRe9kDjOxZ
g20c0ja1VNraV6MAKGn44tboUZBwtvtPiEfSA2y1Gi+49dFGHuKfi3ilHEi6SRuXB1mOtKUSw72y
rfBbWs7tln6uYqdmHLxprO49A7Yk1p2EoelgraGcDsep7MJDVsUG9rglOJX9fF+k7mcn8p//a3sp
rTX+Vje8WXHSy3//3z+0xzrS45e/bC8Nzv3w0c0PH3Io+j9sH/q//I/+yx9xIP+iTbJs06R3+es2
af/xf/9PF6e/tEk/vuhHmxSYvyHFZfvl/94JCVqRH0yzwP0NapFjmz6oLc+/dCl/tEk/2VzM3wR0
Fi+kO/ItN7D/M3pe3DG/ynkx30Ds4JuZnuU4YAT4QT93RshVqgB8APTeIH5TOW1BL5GLeb75yh7k
kZXpoTKH9jUorVeE5tZu8OedJHq2nzGPkRpoH4Uq56PUCbWVxf4/1Km13WyivtRJtv0Ydt/naPQ2
dQK6E1KBeTZ09q1JzfJg2DoPV4+nRMHKgw4m3UXsorZD7D+wqQ7uGMRucjQKV5ViPdqPg46kbFui
FGx7MyunO5kkXbdjeTtLGxNFD8M4I7q30xm+qFPcTe1Du7dmNTzZacimSKf+IlghMZkgYLWQCCz7
+JPnoLLEckHirs4N7nWCcKazhE2dKmx5kjBXnTQMrHbrpMXLQATxoLOI55ZU4pJ44nogUGEkW3vT
6eziVKcYo3zEYqmTjZuiJYJMsiPunM7fKwaxaxCu07YgFLnPSEd2dE5yqhOT2c18seGs6RjgEwjO
clemWHF4Eqb7BYspdSKrdZ3CXLZy1xPLzEFzG+mc5sFop0MjKBQnv7YeQp3n3OtkZ3fMdmWo7her
Lx9yDFbntAggGWYB5z7BkcV114hYsV0fSTGq2vx1IJHyHlw/KCdp9GshADGtmnjsyG/ggYRA3L1y
8pnhnVG6ICR6ryXVqElvurpQr/SH4AlcL3yZSgHynSqQrT3CznMyYimUVL7HdiiCe18phG0Ez5Cx
a4/uoRdB8+anGa4dWDzFS5VX7hUW13BvYtO8capLohis0nwXmw17BvYEmyYVFm9eaONpSoa2XUm7
qU4d4iQmxbVZnVpjIQWvDSqfDrXQKF2rLtMbExbL1Uyg+s5WfvbZtwEkbKYorrauTV50hkjlMRBR
uZ3KtH608tq6ER6OYEcnTMXTlH1umgiXMjteIrF4xFi7ErH19uK+ZxKZ3gx9HlfIIJ1pS33G9VNk
rIhe+/LddJyR6QQgUkxRvMzE6H7tBl8cDSEGxp+y513tav6bBPAHb6CxxvqhbVYmXniyaKvT1PMt
0RrOw8as4vnORqX+4rKryg+uHPnlWyCkD36hqSMwqrHyeoCVZO2y4hQz16EJCr6h1U9Juy26tELf
zdRz0gAshrFYXZE6+auJscMG3TD6DkiExQvj4fRmbgkiTdtl3FuDaD7cqcP/O9SsC/Ury6KsCXY8
9vj2BdaFewYbVJFu5xLLEyXBPYZ3gFBGX34vdBBc5YIUlpmDzMybPdhL+hfvdRAmWsz+2Uch870o
tJ3IHTlENgESaORuctxnsGg/X+40aEL8tAUJL3RopiRX6QRuJCDl6FY1GrHO3oEMZQJcX5B12J/A
+BPxhS3Av+9cXMW1ZhNYZMZtuo5yD3qR7xyakYsK2Kg6GWRUoFiMVLOjYezfez9JbyoKYZZB3nzV
Rpb9EDFjeFCtUW6hviN+Qn8XfQ5tWhzllgk67ohkHh7L/ER/xnNcxInxCE5y3C8eqXptTNpjXfSA
aPTVYhxQP6YxohviOqKqZ4Y8Bus6452bQYWdrVaSMOEFBZBdL+bbs1+I134BJXdZ+IOM+bcAFxzy
+xpuWbbcyAp4UTvfga98GlucfaNbf65SEnNLDwldcG33w62p4rtE93lFnxzKrPvuqvAqhE++6kGR
V7b/MElBOmGy773lJe6kt3HNKTh7DDKA0DJBkwb19VyvUe3XDz3PsWFli3rYW6nlPThNhmgl04Zl
zvDcCuKNh52LHRrsdMqYmxSnopqyjYzqk6j86M5ibHdrAXLYBXU8Zyv2ccQl1Hm2CsLRoXUHJes3
kHDGkfVcH+SAc43Oeq+YUZC28YEcDRZdkjZX2TIQqGCzGBe2+62zwH4F7j2PSdKE6BJvCSSI3ozY
fpVG8A0IGUukSpaA6gtyf+Zq3BqlABFPHYhuETDWuvG8+nHAyMNUJ1veEffDyweH5i6JpBBGw58N
zSn0c4JGe4pyd+ECp561m1qcBZma83PuWc/eTJlJKN4xn+ZSC0jFQXEIb8xgaLYT0Aw674G4y6XZ
4Z18a00251NVm+c5N/1Tx41POroHzmuM3kyrbKFDtRAq5+9ibh6aNPA/UluHM6nW/Ox7Rr2x8vyp
B5zwZWZGsuWzLlepgJxuDix+IoK0T07IEnw1LmSDTGIskHIsAsdowARxIb02jB7bUr4ncx9hOkQR
PSWdarYipmlY0y1pOe/SaVKyXZ1ry0PmrfJ7bis8il5kISSZnS29eoW/cTCyAzSlZuNIA32NZTcf
0rXzLdYN5DCsQkTTfCExCY1JIMGSWOOrGTEsJaeFxAKyCvfM7r5hHH5rE7E35zZCa9DMBFygk3AF
mbCsNIzrznGfo7kywWhEE3OjKn4FbcPaXwq6EDM4K/RsW4qE4N3x3fHBJ5rqOQcARQ1ByAPBSh6s
6T5SJB7bqJxQnWTPmT9AzmIG+CEZ+Hz0HcFMOC99zaWKNvVoEHnqOWqXS742RtJFp2PekCJW3wum
WBuCgaisNPpLNV1w04yN+oyEuvhMVS9uvB6jhkuFtUJKsGxg0tSc5H1KMltSob1mDBKELOay+DwS
xW6dJPAQcnHk4t3YYTvsAihSoOeD+KX3JuPWwzO1RksEC37BxbWOOlwFY56xEHY77BlMIFjStcxD
V86ieAxOQ31TB5Z/ctwy2iLGL7eRbKOXsE37B/Jr02yLtaVidh5Wxg2xYu6RSiFHNlS323TC+coY
tXa2STd9r0rbvrXg4T2rLlWHhhi0T16L/gF4dbUhdhJxjq/kxnAQoJv+csxLqjBSqo2TWXOANYDN
D3WEnahBqkeW/Bzt2PTj/GiLdg936SuQN7SVXaRuc1ik111UdTvYWt2+pelcDyqPWHl311Od7Ryi
BGI7JmczWN6yrqsbpL9jAQcfDddiMeNME1nsSsfs13WXO3uov9dTmmBQ0ORWpkti5xZyvFu0eDAf
a8mTawxuZ9UWj20m1SEQufEm+vDGQgrwQQoUBQi4hV3YePFuKBj1GIL8k65LtQlp4SMuEHmNgfnA
E7S+rXyk4Y2e+0gssAxQp/2kJjZ3YnmcPeHfTKltrfogyPZzZe09IixRzTA4GOv4gy36XvQ88jDr
Ed4DCmc7mdN00mMEjOcywr8XndO4fXBQTG98Vp7HefEmbGUByVWbzEhya0uY1kOYc7paV/5geOm4
zbQtuNnnjL4YSHsZy0l7kIoprFSM3FehYcQ8EuIWl1wemuxU2XwXM95r6t/l7FKqIK6Ky9zdzujU
NsSyQYt3AdNiBuC5PdSb0sPjt5LxmMzfkjxgVL/ycEXZBz0cn0rnHoPuuCurUEfKDuox8pdla82L
vIkzlt2I35xrgktf20UgJ2i8hzSsUWksff+QhJWNxsEF+eg37ldkfDPZY9Xy1ZJWf61K8ixSa/zo
4tneKnay18E4ig1RjM7JYWjI6ZdAg1KFfVZIGx9iSpWtHRHpPBvIIgKMfm05ZF9UH88wKDrm1FUU
nUqELWzjTXOdt5Lp/4h9KEI5waOywSjfO+keBPJTSPMPKsS5WgSFNgSUd99W4wqdZ3fjWUDZUari
V5BkfqfhaY7ZNW0hoVP0Qxnqv5qEE737uZudlaokdTziFkg17rHLwkdzHNCMtNQyxiZH8oyFKwIg
AJp4hmbcscaHY/2JNLLiWiblNxrQGPG43Q4IbHqdAUtMFPaW5Ftbljz1jbZ890dPn1lR3++GKiXh
xDK7N8oXb4saYnroGe6uqYEeRJq5tyJDx4CahAmR6YTtxp8XPmlDpV68gXlV24jqvBQjHijEN4zl
qpb5MnSx5GvVSrRvUZZOu9JKeBSYYUeiPa0hIhBVhMF7EJscHGPsWg9Mi4JPfecDmxFl9XXBS4kZ
MRJaflz5bF4G9kBPUPZrKF9LgMa+r3eSg3EbWMsxnSOiMRVNVp0u+U0aY14ELsk2H5wKQ+8qSRHw
ZAoVHD/8to0pSrI6wB9ZpWH/RCiw5j33dVuBdNQ66x77GqZJ1vgbIVGedK0cvyeyLA++6NND1zLJ
mozqI5/IrJNz5NM+ynPeMeFp4i54ALUy3jEdITYrC0nKVjjJlox4L5fR0baLBBq/MIhOvLBnGj8G
7yE7ICMrg2PhaZPRf+1E5+eBzr//N0KdYPKw2Cj/9dhnTZJ3kVZf/vZe/+2m7vqPnw3eP776x/zH
d39zXFbapLawi7ZZe/99/uMAMLFInIVH7LEk16OhP+Y/3m905CBwqa6wgLND+/8GbyEYKLHS1qZx
l8ESHJU/BmB3v8OOmZ3xzscf9Y+//w2h512dguj4t//lm3rg83cossvazYH0Ffrs4yH/YuH7dSDk
5xPnTUGS+dRrdJsV5gneZBkzf7DHLqS1RfVLrrTpJ2RI2TNtU2VXIUkri0SDbStyG3ZimUosay5e
hINR1JbScQ8wh0Dign4sU8Tlc8RgoanBtOGbco4ozIBTznbWvpEVJY6/g7RVBhhkdUEwaYHWOQS4
8AYnsHlrzAX2CIGK0I1UxQbESmznC8kN8K9CnXhZV7E2y9Z20Oxt+PndVuaG/hK6eQKoMiiYaPDD
lwFRA9kU2gnM6CuAtqepUtQd00NHCslR4+RAfjWT393GNmrqU83uJjh5oQ9BFIUl+YUlswsL78fa
QqpNmeKAHWSHCIMzH2BO8RDXZDPbjruDqbF9JqOTL77GedW1MRxopMTzooLprqJUOUhhsoMnrQLC
lQ1kd3UBeWaehlXC00ZVCC5Vyn0TLvI9o3gAgapDAVLNyRRRy2ZqEh3/mTNBjLqAceeYr2MIwQtw
LQ14URqHCjxWEz01EHhgOY0iMZz4rfGnFKsgF81bkZn87mHhgmsdlEk16hCSVSV+ckNpk52DMcID
oFLC1qJ0PIo6zI9ViiQAVax+P8nDAY9VTiVDFe5r/snvFxQkE8IIJHvhiz3oK4wGYrrjkkqJQ7OG
rKIujHzcSmiDTdwU6b1RMvRe1TOLae6lhD8DqVPsXdbyuBUzg9eYTLiTERs6BqpJw48hzcCuJsmP
qHnzU+dJR+x4ziFjhgnwPYk0Ttgcq/BlLtRDv0h3N1cJIYms94jfZZVx74/IjlYX9FljlcQBONyA
pEzpuxaCzi6fwGTuWEPznZbI5k8fQCbIQn0TXYZAiaf4u9+P3A12p9UVoehB0YUackmIxoA41/eB
Pjax5ObDFgWleLT56Pmq4YHOoCLemj1wzoSxp+KIn7jAuDXoF5HKMZFhHwwvtWJOmAKuI15oS/nI
/WbxsTzXTeg5B5KKmSplI9tIWg1ed7poXE+p5x0C4BrcUVVyx0TWALh+cviR+PC5dqO+T+Zwat4Y
MU0MP3vIZSg735C/8s16xC37EE3D1te4wnkEG9Q4FrhWhKkvl1s4NSDCzYjkrpBIADPUN2nkQX5X
QkNqlc3UamKSdlcuNnO1BMLCDjs7BMILMbQHSSjWTRFww1zAg0Xl6TvgQuLVLDYvnXnz5mTgYpsc
HKmVtm8XQh1NDNkK8H2tJ0fV0YuBSYEMXJkhWc3auFwX0FhIT9U86QX3EcFiLvXWhQHqQ1YhLEhz
H1t223weTJMbDOu4wSSGyEny7RxmcGzE9rO5cIIw1xfHC6BO1bCAl5bIulV/QU/XDbz7VWEEtF6D
j3j4LmtHiA9Gh5Zi29P3bFAV+we02+jnCiaLLlvojVCJ0ZHlhRdtJaYuVrtFwmnbknPKJ8zucEev
FsGJVdq1Qjwpp+aa+RZcirkFuDrzWcb76hyDKgfZWloF38fxSgCaOXS/rOfIMDVBvkdAyztILPFD
MyHcW9lJ3r7lJoRTNBrxPuoT+8kX3PNeXqhoFyRZtzzKMHSdw8SC+ygWfuEpz7mjjNDmQhW2YT1F
5kJOR1z72LcFbI3kVFLF7S9EeNyzcAPROHWHQiNFZWpzNFvRzD0VsT+BDu0tXNZOwos1EUcTT1ax
C28HmIoZalMQcF2JVqg0a+4XSzIww13evCnCMb3VhYaX1qH1hAOC15OVDYXZGOo7h5y8ej45Wce3
t+NIvsc53M80cbm7Q36E0PceyYFWduU0cDwHyycb4HLPO7bDF5E/wqu0W33/D74HNlnTkdGkaZol
znJcO8rC3TW2Lmkb0Og43y4pCUUi9P2oLXRrNDUhhIuFC/n7kZZJC21t4ytuJRfO0XDMAtkaq/ay
C24sw7pzPD5dRQGbkkaWt1cU2On1J64cA+dFIdC11hML3ASbDCdrjSbW2yvo7i9WSljai4rjOf+E
dINzonD0KQVPId07CN2+hJrLnA1teW8lg41Ju3qvkgmLedPoh0Fr6odzpFGCF0SzWjTut6B+GNZs
qLF9TElSWcmtPSfzgeNHlAgV4oESQmt5agv81RJelZVEEmr70UTXK9OwuF+y4gOKUeGD/u2N+OUC
owbHUnKJKlOzULXoouYziViUI6ZeGcp2szVWHO+9rsoXuK6YSaOJwn41B2qiDkGcZzvBUdvJsOp7
FUvkOW5IrEU6Z1W+yRSjgyvQtQSEo2nvb1xTMBMfEJWMQZw8p37rguOtos9tb28NGwq8hKC/7rAV
ApThM7AaSqs01KHvWXwlQwOKkYlPdGcmDGvgnH3Cv7lrkMvuDM8P7xpnXGUlKcy245qfZq+AvLXy
69KLjqgTSk7VjE+448FtFEDJNg3Ej42Nx4bsadm7IO9bJ8PVa5cHy2pjiOxOw67fycUurzA949tb
duZATIabYQJfY4qEMWpXDYFrs0c24yHktuxYKAxoq2w/Ca96kBu3wdTjt4Jafe+nU3tIkQ4x5FTW
s2ON9bVhetUtfVBwQjkGWxlTy8pLgnobBwwBWL6zqc5yH7HBNCJVEbEpVtJwpy+FU2fPs18+O5nf
FueCGfV9m6Pdh9SpgrWzdCFoBTF+l3MXfk0CLApShTixucm2LeHCZATOHcHBWXgwx3bczKwjtmXQ
TETQO1nO2k1m14jsYfTzfnnvWR9Uu2VQEc/xFGBHqp7DMGvwrvjd3o/U5xG3istG6WvMWOQhcRk2
YVe0dziAspXdu909PWZC+VN5DLxKTOeD/URSC/QBJeU1HqYFFsXsrrH6lruaxM59FI7+uQlTZ4so
76kNmWAyoaMy2sqyrXGMRhxRRHgyu0uabUzdcBrgRaOP6IwDVDx5zMPBOdcCrQxvGmaqvHUfyQ/G
rde2wdYg8pb0Pe+yp8rvnDZD8RmcDBRPtzwEmK06hNfFgeEdCxRi9zGJmgL15ME2ZLcP9BOCyS/z
FYRDBxQ/CYqh2XiT0YTDvenCa6g890NKwnpfVeZD3mUok+aif7Yn2zjPJetKKA0+X8eK1fvaj0VI
XWLbywlIRUuEZF+/ZpTvlHdDiQoJ0kL+ZON4PvjMMm9MrzXBFGHCyQOHnTHJqBkinKNi+f3FyMvX
yWghNlikEKOi7+TO8LltsOGjDGU+OuxNxA1QzfJ2zeGPtMIteBDRCh9RT703SezA1oPpYDVmoU8r
6zgjlPsSdWBRNlEtp1cq4i3VNRA0QEoVtHpMmYievCdox9YNJ39X4sfCGWIwGD+YchJ7QsHnjQTt
xEUjB/qMPdC3Vg27OLSE0gs63juEtA8kMRf4EZBhzdTipFRmDylDV3ZOWekUB3+BSPjO4R/vsBO2
myUAIhgZI8rVGFxAh5FPRGxOEoODqcNnGuSDejFyiTJt9ghgQDJlJZuu6elAWMv5GIeuU9wim5S9
4QtJusVx8UiXDbs5B2XVL9shwaQaYsHfefhVn1U8Bdzioqwd45S6uvDjIC3T8BsAl1jnCtwgf5af
dIg9YT3BNaY9Is6pBh7LwTZfCTyH4kBEc9Sf8pY4j0/SawYTZq3HXsBorcUemG5m4Y68taFVjKEM
KqeYxi26jfoQ+W8z1rQhbloHbwxnSRiIGJwwkTewAoWA+axuEXsfqPvCvqRw0GPFiLIUEjXXHMRb
kJQ8dSF6zaCwkCnHO19FbnnVmh3/PK8puTami3ybu8cGKe0O1KBJl1CvVUpSiHijw7MpbZtiPoEB
mh4ukQbUogVGJgXOHL9J8/t85C+bZ6F74197Z/p5h9QrgIOe6V4Ch36Smfsjs+Wya5MDA14emHFN
KTisQvj6PvbAVMjqkfFp4BxBgPALTIQ+5KfRsceHwRlDdNejCl9ME8zAyrk8pi0sHXv4ESQPOQvV
RBpLSgCMzJQUuvWsQhMfqYEYlyel300EejKeeP+9Rk5LNT0Mi25KqrkBuh6l6EHHDN6zfqx8AWIN
+30BBcJsy28oyH6agfyDWYL1J1QcowTXZ7XnixDdjG/5+t//9HaMYZwawkBbUmHZ7XCqToNcJ16u
yc5uyPICUmq19aCefQH9OT+0PU13m9CUpvXUPZRV+69e0T+6QCZbFe04EBbPk19fkeFqGQAPQLJe
ydFYeTok7BJXwEacgiYwdB+nbJQLjsUevtEY7AqBarG3Op4tcM0b3UxQof/zt0r7D369cRxGqgFm
B2H7DGD+5E8YEuCXTZ9meNRDLmgJimv6tDjsKl8dZNXtjmgS6ti6cgvyeHDHp/t//gL+wbXClGfp
6Q9eY14FMqefr5VKPKte7D4+uATe6EwZGbOUQFxu36A/TWLalKjZpyJN4qu+iZZq23gyuomr3nqC
d48uo8au9C8+UP/gbdEMbtek4fMc/883ENK2qE4yJz78HiSHUB3PcFrTzVxQ3n1qUzMP5UJZbYxx
8zvZ+S8/zn/KB7uMwvjxnv4fzZvl/Cl4qyJmaaiIeDq4M0kph8xq54ZapQ1KtkdlMoN/WAQ5e0+5
HxlHSzdulVM42dXotI19y7IQWBLe3h7aXq9nL1AIquz7JYtEVZrj/s8vov1r5p9+wZ5PuqVnMTdw
vPDPsZSJZRBvNfrGXiQuZyD6+So5BYNudS7xCRz84XlG4WM8Vji4F1AFCefAnA7L4xR6HE+xIKxI
89+IIgc6yPHq2Pw5kZscby/jIWE3+jNCWPJ0ZnQfp4c6ZgJGIAvZCtt4ZAm/zCU/nf0twxsvn9ks
BzQE75df9n8Io/9CgyiEaTOz/eth9NNH9SFl+vMI+sfX/CFBtH5j9swxw9zY51v9kB+GCAstV2Bo
YpsrwIsy8v77+Jknmklimm2C/bT00PoHX1Q4v4WBILwLJ7eLVQ9v15/Gzf9s/Mwp/KeTMMCl5SGP
ZA6KGBLM6a/nkD93wkiUWx2NMZcsGglTikFbRoYC9IKmNrBW+kOgzr2u0zTmZGPp2o15kH9oSycF
ABXhPsEiZd1IXe9NuvLzdA0Yx/CZ1qoT2zL2ptdyotLezMIVX0JdQdq6lhxCF0yEri+BCb4PVUPF
KRiCuIgFNp6uR1H1QHPUNeo8suREF0DhSj6q3EH0ZahUBRS22Vy/OjT5TKRleRymmAYt9XaD9P2N
2aOwG7M0vrV0vVzNafGEHJ4iepQOBbWwvfo1sYAkoEZbTvJSesfsBL5Gl4IcQg3FednF8XXdzf0z
/KXgTJiQ+TCoziYvyL9HdhVemxk68aCM489FIikP0UIcFn8Y0SETYkHkYbdnAFYdVOqsc91D1E2N
zYZp/s4z8nm1DKPFEjo8xVW+IaEgvzOCyMAJZJMQhuF3W8QkYgy6b+lMUW1V65hrc3Gcc5hN8jjI
xcApCiHVIe7yVMiqwdLTshQ0sgUXj1lfMyOjYWoDg+ZJoc8EtU5dT0VxjgEo7UkKLXc22GK+q1zu
m9GW135qQFOlPfN0nzbng7eVCgNM5OcSRgiKN0WDvUPlhtq8odtzdN830AAyJP2MwVzurUZkh2GM
7T0jxuhlDFKWxlnkvQcpp9U17NHsOnbRlxeXlnPS3WdQFuMmTYLgQGXc7VoPs/+s+9UAOu0q1j0s
PWv4Negq9T2GnbdbzIphRBtR4fC5ce6dWcniPGfNc4JOFI5BPX8xPCYoqGRc89qo8/Eq0GERdWnS
daUhbWMTs6P1dPed6D480h250L15QZPOsJt23RBOe/h/7J3ZjhzJtWW/yAs+mZvbY8cckZHzzBdH
Mkn6PM/+9b0sqJLIui1160W4F2hAJUhVyYpMjwyzM+y9tt+X6f1EGtbJL5zh1kbifeXWsTehOmXS
tY4tI5eH3uhjsq9bfU/TezIoWPTMAFnJLrmMEZapcXaRni3YlzFDrScOTE2StcbIhSvb7U3AHHYP
eIilpr1hioofy8oJ4rWXnGgycaCsg2yDS/+68eyPMqtlcCaVaYqusFu8eoCSHthI7APDt4xjG/du
YO+zzmGQsBrUWKhPNtJ1vA2DebldwJLdtb3t55+qcILl7Bbw4P2ufxa41+4av4/QF2WpfHKDNtmq
pqcrywp1GksJJFgFgIk3VeRVzDWNPBnXXI7hocI73zzbGUxSMAFmStjipvBkKU84Ev3W2OQisc1b
Dkqeez5Uyy6AhQMcvgwD8x3Q7NihITHCm5oZh3wlq8CuWS6J2bovJtUH35Kgbhk3LMhyTLWKLNdw
t2aPjo9sSEyLCnskrRuo+TWcfCZqZqeSrxK2gHHwi4EgG4F+FqyY3/fpZugbrttgitgToB5iMwVM
6iPVcDawULMVHi2oRTDVdVNTdNL9NrtOl+7tYBqqg5xJ390MBpKmFTajQG0LoQM6cTHQY+QTLYQT
Lux/0jajNzB1Mg5nH6/YpURyrGzVUlvl5F/iJotVUd5Kf7bhx8w9QqvuilmYMAHHMlcP5SRZVESF
dzsN3rSDcsr/NbOBuYjgGRPeF8xP2ejbV43HjGKV4vvCwYUmeZ9QsV8XykX9Fis+95MINgJrTgdo
x5F7NoPRvpDgksqoSe8KOzuj8YSq1FiiPE+RAIZcVXJXjh0RTzh6JB8q4vbqTV+gB+4Szz7BJNtj
h0/0Z5URkhV68bZhaGLsTOYDjzKrkq0HsctaOyN1nWcUxY2M+vLBH6R3g7R5eAeAZ8/IGNXVTNEK
UaLB0jG54b5r2B2hpeihW+XtMn/Wc/2VOwrZBlM9GJABwtchxvZmm7X5GC5WsJvQiT4LN2zvXVxh
XA6k9WShbG/Lzjd2Gbnzp6Ewg8+FFfLdHMCWk16IWTUJDoxbzDfQDPGmzZX/PmBZK1cddMMDqQfT
lVw0WVswTGDalW4qiBNfIkzbJ1GXww1ZYDtCCRAPduaSrDuQRBVSBQfu6Rwsdx6QUgCcat+CL3le
ZNkdZ29At9kUy57EAlGvEgve/IJObz1mZXTLgkokm2ay/SumzBXbCUdsqobZ/MjrU1aCM7XJeSUn
M4juqjkc18MSpVs3UeHe4wfAoZwOjIJGN+JoXNw3h+GuRl+p6mPw7e7akov1fejtcic68AupFVgH
r62dV2Pi9WxVhpuKPcWOGKZq2xRddpOaY/3S8zm8pvZt7pjNqzNmimKNMDM5Y3JgV+REw01aCgZ0
duYdsmX4ghA7Ps+4fF6DsjdvgsBiO5y0HpVAvuDQ85HLlblDzuBEdNg65pN/JxI57ZXtNR++LKBd
eig9iEK9b1rmiCs3970j0Z7qPmW9emUlafl1ZJUO+y43t+kMRT0yw9egKTxWx8j0skKipjdmZxuz
R/FXpmW8TUVgbmGWVNcijs0rByJzpm//ejMZ8G5cK4IPMlnds2Ezb9/0bdiy+mUZoXBbQV2ePLWu
hQloVvm44orQ7tZ1Dp2cUK/UsxCM87n3WSTxoW6GjkyvWHzYWpwNOpcJvDQTToKmSRW2tYG5k3wk
JMoPufLCHO8OrOW5iu//f3X//wRisIRuzf95dc+gj8q7+a28pyLSf+jP8p5cHQV+AaA3Go5f6nvx
ByJVG2iiLvr/Vtm7JqAFi2GVrdt+mlz+PX9W9p6O2sGNxBeY/3ZlTyPxe2VPLg/sBdfEtoRFhp7+
L5V9YyEWJGsjOlHuTAAHs9AbuhXpLhyqgPqGdzPM5Y0hRPkQV3Nxs4yK9Zefm0Qrqz7Z4rAwH5MO
Fx+Yuim9ZXHAQc5BnawUh/ukYufU6fOe85GjH9szh3QZECQM4XCUO6KXo6shG8uzebk8YJGcK32f
yNLx9zkasr0GiO/dy8UT5kaw0eiE/RJHzTHVN1SPRAsrcouPgYSXrmFXwm0mp3L8ArRpxtBJs7J2
oh5PgmF3h6Eog4eydt0REuo4HXvza0o+wYdMM0zmqRM4KxhW3ZYvCAlD5NJkH+/djqQHhFvLU5lJ
5C9nhDUH7iFtbOOTUVT9Q1axQlBXsOIK8uZ7ONlBDTq1su4wNfX7znGaB/TI44miivISvzgiTEg5
LNo4weC4LpSFlcN8n2TMmxDfyFVbLcZn4YUNxCf2TDfGUhfHOa7fBjXVD8loe/s08ofnqOq6RxZc
nG2ZsTRfcQ2Gb42RpmrdC4yWGABgKS2FWjgui2MGOpB1shk3x4jgMjCCttV81DN+1LXtjq8eSy4e
cpF9BebfHdQSg5114/hzIe39HJvNrbGE4pQ2XXVqgmW5qgLoUoWQ2k7qt/YGTTRzcHPubabqdpi+
qZjc6hVPqefflhvtzm6hK82WDNYNCzd+0AlYd2sFPblOAmgZXIz9VAfZExks0Stk9yhdj0WFDnee
UAnmnkisDYUbOkIu0RSRPL97x7px++veRYCz7ksTbSBwo2AXLcwUs3A2cXbhs9hk6OXDlVDT+CNO
YEOtqVpB9BRZu+wrItPvYo99nEsdeQ6bcgHPSgCc3fj5ddWhrrENx5rBgY0I/kp3lvNKlFX4gtzV
BrGAo+grxl4s92kl4MRnsABLuMeHBTo83GAUnJjtiI9ccqHuqafRVvvGtopyOLszdpFG3ADeHT4L
tI1Hs8HljojGgJfa9vPeZft7RZPrtbtEdcWzKpPgzQAHapyC2q4ptgtpfatHs+01xLcnlgGJxXaY
U+u9U1lQrEN2oPcWjcAXvID2WlWj9UGXCXJhmLv5oR1l5h9cJ8V+3/iqPMQ2yxSVO/B+EBxoK0tg
OS/OYEYM/SP3a89GqVhRTGuDS7NkhwpU4pdEmjAKxTSbx0ml6gmpJVrfmdUdt2+Ea2ODrKZEslDk
HyKM1DPO6K/sGQAMU6MATvbm76JqZgxjrGKLLUGExVsS9q2FOkRnNRVZ0bxTVgMgmmUClRLJ6CY3
BiSanRDqHNlTt6m65p65GUqhOubzTHIpegp8N1s/qxZw3ly1y9C3G/IE4w1R05gixq4+4SaTJ2G2
mgEfJT7PwU32JdwMSmZnlmtDgYsdMjd+YBAgEKWadCyGIotw68rGfCc0HeUKtE7cCGaFe6eAormX
XZUdiUGsb2BL4JZUpcMiyY9d7SvMk9c0TuqZxXcHSwAVcH+EwlYQNGiM1ZdBziSEuobfHmpThexp
zLm9ddlZfpZCMsPHtjPcEfttcLgskVqVLGmZ7LvusDOALn/xoMZ9h9U/vs9uYV07bYx3jqBiHy+G
mJtgrQKnvo1mFaQb32bN7UUjbkybrf7aMqvHMG2rjZ+qkSYBZnWewbBHuXtyq7nbQLnJiCNts82A
wuFIrES4haZb7yczfwoL0e/bZgQ44LgWJhJwvtRS6QwZpxu8bW1Oy7fFGSbkUZZXk5bc51uzjFiN
Zaaf3NILZUN/5SJTx2flYmWJXxeMqsUBp1WRmm/+nHro0qPGsbrure+Rr9/Cb8bopBIPFgfKmMXK
GkS7mfnA5jO841ic9tJPl+MQji/CLYqHmonXQw86EJJGjERqbLzizTFoZVeFLMZTNIfpi6/jK9mJ
87Hy46q4Y7Wf3yktQyFrBdt9nLo3KszxGwyLvU1EE3Jsc9sxzp0xHNqq39W+ZGPsIDW+SZTJt+ul
BjIZfGKrNiNKnhWG7a4snFvn2uLbX6bOvhaiCMAgL13w6PqNR5xcCjm7N/yazVQQfXdg9NwWRtgT
ZmXU5XlGGXWjyqp6xKcjjyE/+GeFIRAGWyPQtSOCmIJ6+ZK6Cbzchd3LIbQwqyYuqDQq1n5bEySw
TTvBedTH1nJld4Be8OZiCRqTuzrrm5UgA/42KDO4vbOVBg/jEhxBT9jXBLOGJZMJV/JZ68u7cJHx
Xj/Pp6acLGZQS3PguJD7pG6MWzRPg4MyfRT3OJWjbwGqe614oNFu6qnidcxuPs2LnO+pvMe9mpU6
DsjhXpoAicZgISPk8+SxeO9LMJcVuZi8RZidVgtY6g2AvGhERqnq+1FzDFdt4ihYdjrPQMTmIakz
97ZPc1CXKPiOLRcjKjZ7vEE6+2mWrGat1rEJvGlF/Rb3WfTFHIP02JZGtS+cCGJ4PHDU8OsXcUm7
GUMx9rVyFw9JehcoSpBKynGTdpb3bhOGghKHcJcu0ocm+ilbG09HsWybxrbLx2JWb7ENgHE7RKh8
r+q21nwAyEsI6fNRvTOrSB9pm9r6zkOp0x7ga6FGWjwvFeucTQhZDx5mS0SoVmFC5u4w18GfVjz5
kjTWx6YONxAp/XnnRJ4EAu1pw1LhBZg/tAnZLpOrDp1xfug1sUpUjog/7AvIarZTU2ybcWlCxI0e
OBHv2gLqM3SkOKex2Z/4lbWb9EScIpOEjzpY3il7p9c0NYrPZJjsF9X18okZVnVCMPtUF3Le5k5N
um7dVhCZBkwp5fTgZcs7B+APN44+ks57l+wzvrKTpYJw8YOuWtG/S4U1zZN+dgfhegslzzjz5iC9
bCq0rmlX/3AWMeB+qmrWqGPt+DHr+zg7YF/t7h0xpvMa82hEzwf0MXzyvb7ZInVc7qOFeodIOXyh
xs9F0H9sN/LfEb3gKp+O4p83Rsdy/B278PMP/K0pYrlxWUb/dedBpBqAOctj60qk2UWN/2dnpJPY
2KRJdPhIZH2dxPa3zoimCT6DQovv+f4FXfdv7TycvzAYgNM5gv7BJgqVPsy5yAp+2ZND7e+GQsb+
yazz6cpIuAJH0qkeJkeAbGEDecRlwzEnMwL8VukcpDcArpv3JPFa8O2yNe6sUOKSiYg0uGP8F7yk
ix24V3U8TZ8Re+XwWNZOHayDonfA1U/ATXowpttgyuTLLLrxvm8qh0pszrPgRC2SfRuGWZyHuvdf
ItxyDSNDClPcZoBKATBNpH4745Fwm/g4CIKiksipAdwUSlDg5g7DdMsjuJBwYzLGFi6haXjt4tp9
SAOjX+DCVcEPEO75bWgM1ykB7tRXRZzweXTqDzcIh9cpZJtCURj9wA6PZECFAl9/M8k7gjJVvplm
p71LRDhxojYg7xmpzj8kWJb7skhQo8ghD28GwybUxK2owMLWR+0zknx1tqMkJRiO9DYFC6qPPhaK
yUNGsOcW/2z0Dgkc47Dj5/6+lXS61KVe9jhbUXTbi575bF+Gh5hI4z3aXf8kbHfYm+RskpeU595j
HoUL520RZZLIAirEVWnZ/bKK0sICe+uW6ttsmVOla0RJj6frDk81TDuDtD71JNRtkYOCCbVLRq1Z
PamrhsJ2JVDDFPifKv/GnUsFKWOQVN4yrw+ET5eH1DDbrxGMqW6t4jwrkdp51WOdjd3Jkr6xLu2J
h4NCnLVBVWS3dEXSXPnhktySW1BipxNyeMt6nLuAuTv/Cr+VxDS/ICVekTuiTg7O3W4Tcjlv2ec0
t0VEV0MuHAWl49F0uwCioFnHLWFTSe4gqYsIlvC76gdgxbk/mN1SxxsD7/6PkRwgF5THgpwydpfu
s2gcj4VR4GcvQT8lrN2KeruoOUGHUXjDR2Up/84bG/CkVSF2CggjsGqndqA9o2paTbE13i5dGyYv
tUkjPdwvBqsdMszgi3R7aQ0xcTAyusttNVvZN95dIFs0zk3MsyV0BOb0GVjrXIKF8DTXEGKy2uRW
CaTV7Yb3UYze0QdI9xz6vEbQoqTLlke3RZXAOt+iMrOsoTgExLdj0qYDKfiErgdly9PcuSRC5GnO
x9tp1qh00Pun40oWVqPJpuW2RfS5RgET7NBwopOSaE/xwevAV0iuWWpRHCnrujSZe0+l+4CN7pCN
poDHBCF7RheFwbOYD9yXPPd+mqp8NbgMLMAR8xvoFrXJcKWcvU3b9mgFG8JF42TpTmyLUMIl8Myd
SY1nQHcQYus83dei78meyJf6inFrf7KTPn+YrcItVnHpiT1bke7BUKzdIj6YaZn8wLD3bBkcA8j1
v/kka2wSj6zHMk7aJ6MnAIO8GLluCy7YeBLWI1YTTi0/J+FJta5awcnDGQkfCl98iPYAvfVq6Mkc
cIsXLDTAoMkUWBmlc0i68MHzighMAojzAP/xOgHJJlYTBuBDs3gAJFNPP+1yfDIdJ9qYw6zI5HMX
Eh28Ye/bif2AqK3dcDyl25kL/yiFCwkfZdK0Ct22v2ZkYW7rKZnQQ4rl1clc902yHdpE8ApXUwUP
SvadfJJS9FfVSHYSh1TLmaInSsSMicD4JNGoZHSQwtFl2sqTK8Lkbhk4G9Ow8g8l61IWcwrTpmVg
rgpb5vOBTfRQV5g5YwSBIi5O65u8B8Yhm9y/YhD0YaIix86D63JiNs2Ioe62hERDbHB4KPdjxoAd
snuRrb0w42nbTsIH1TcUmCjE0Dxz1s2AUKZuYsRkFOcYY+tt0vrjt8EUGMJJyNvnnW1uTSKmN4kr
exaHfv5Wl75/B0mUbjPk7X8DA7azRW+AIp6KW4sQt82cheaTrWxilma3e5dW6D7KWoPzWatvZ0rH
XVYxPhmWzj8mptuyaCUNgC2pnXHoRnH/CLO4PAGscz6QzM0HFgLjebLr4holZYtjUli3rSZ+XlqM
FlT3Y2jlnr/KDSu+ATjUndEYDudWZAQTRcjF8YmlUI19jsyMtbvC3hYjgL8zAJj6eLd9CRbICTcg
GmwdKhctJxwZ0S5HwnIT2xkR88UCMjGHkvhlRnYE2MMY4jO05faA454sicWavuZdz1IVnvWTMzgE
owSJbBh0xiz1qTyf63C0z0sUjGeGJXilM89k6STq6IEIXuvRDgcbkA+Bn1jISWHEKh69VnXVgkrw
UCy2JdZ8Dqb6wI0+fWDSyJ6cyJXtCqHttB1RDK5NG0xqwm/lSTTdfXdpUsOfHatZE0bFWMsbLbrZ
+dLalrja4ldX2Jot0pVez02U6m54uTTGCLDgeOpueb40zpXuoX3dTQe6r8a4zhEcXdrtRnfeYTT3
+5FmfERasad7DOE40anzVmbs4ujeHd3HCxr6PiQeodY9/n92cfDfsfRV4l+6T/9Xk34U7Uf7q+IH
Hyh/5h8bAVSpHoeCclH3KDKA/y76cZn/AwDzbIAWwr9Qm/8h+qEA5nLSVSmaSb01+HM1AM/Zsvhq
X3OVL1HE/4bohw/y76sB9gv8xzGR5AB95jv9i/iwjmvbrezePQqwhEySjeGGPR5InCCaTllYiwOe
vWRel+M4f0OoKc/Y5CEn+JY1PsBFIg2hrYyPDM4Rw0BX3SxF4Dx5CRqblVd5KH9aV95QZ7UPM7bs
p5yTgUwUkmwRAllfyipAzJJI8mhtb9vNbf11IKKdg8ZnERkn48TgC0jzp1mlbHKDkGC7AG/iI51x
elKMCK8C6WT7ngrambriuhSaq5kF+QYvdnSyhnbEF5njO8UJ6WxsI5SnHG89wYbZdIuXL9vjcEOa
B/QgWUlvsu8no1c3Mk7Na2uOzevZmQGjDKWDKBoH056iJHyzmHajzkzvLIJUrgPbeoLsCNnFI+6h
qF3WJybGeggwzMghiKCkpjyx103edHeUQMx/EoyIjismKn/S1/ciM6tvnCP1zmkYahNrle0Zd6TP
+E888g0Qk+yrfEoOqu26zeiOmDPlbFH32P1r6cfBbddH432Hff6TXJr5rWh65z5Mfc5w9Pmsw5Pp
XqCd4Zyy410dcG+ak1d/zZ1+YrwXMigYsoFaLeXHCKk63bTI2KOg/apTt/9mKGdFdMe8dlR1xfzi
iI0JVlzM4j3FCbZpiX7M0yo/Gr5xRBiSbsK6XF7doan3dT2IH6FK2IkmXXzVwWTZI9AIjnYe5XcW
W3ObojJJmcG1AXGBS8KlDtfxJZxj9S5rL98S3lGdgsobH6thrJ/g48TXi+mZ1wQeTFhkGyd+pVNr
z0lvZo9u6Vb7HNUvrLa6NFHWZthNUnhv98ss4+sQTfduBsBLHmblywcifplbFl3tb+KWZFWAHuYd
iZbyVMJWY3CyuNmnLuxuAs/LDqipnSuPYe8+r7z4vfdl/FZXkXVD3JC4z/1sOUzRPN2YxuBcMfci
05C25RaeTPsEyUcxLWyzY270lNcBhzeIYf/GRrj6XqAzva6RgWCmzFAVoATN8YoCQ2FHL26zaryy
o9Hl1xGxp0FkRB+F3UfU+zQOGg69tatAftQOwTT1lDOLrgbYSbmgCQ3cnYQ3u5llYb84bvqJHbUK
10bo2u/SL55KSJgvbVvNROoU5n0ZUeThLQuMkzBa7XFwfBPvAgvR9QiN76MNmuROhlyFK9dxqG4C
H6nIwB+iBcueydPCX8J8dWsO1N5JyJs4Ok589PqMiBQ3yx8lZIavjACGBs2L9dSVxTHExH4qx3pf
EMa0XrhyqduyJL13LCt7EEF28GZ6Kg8V9NFN83LTViCAeg7L9462jDoyxxMMTWmDzp7OiWith4pI
jO/LVJdrJ03QD0Yz9p5KpG/SNKZnWVQgOOy8XPOG0pNhZAB15FnVndFMuzHzyH5pBoRYSiGCSPJ9
0I7mte8r0n+z+yEIhjcjAFuWeo51n5ihc8ASzxqKBmGAUDY0n05HQlHgmpvRnOQeR/60Jee4N7YR
WtC3DqFQtcKAndEhS53huszh7QKkdm9MHWOqeRZy3Vy0BCwKSEkOZlI18GtD14O8SorJ8BwCdEqo
5VS1ybQ8AScS2gJVQcsOKWOucdSZWwtFQ3LRNoQhYg42ULQzrHbWSosgsKi+pv5osjlszW1pJvXK
1qKJTMsn0IKre6ElFRR/bCCX0OjuAVunG4n2QsDY+fC0HCPRwgyz1QnQlZZrDFq44V80HLafeUwC
S/WitMRj0WIPti7xGS/tF8W668CNuLA/ask1C+GyFMOYnNuEoFZSBNU5793mrtPCkkRLTIwgzm7a
NK9YQyBAsbQUZcG6vRVanpKOuX0gu9GB1OGXu2hiBUt4S389CqQt7kXlgvLafYvyLH7ubAsVDOgb
TDVaGtNrkUyp5TKGhXDG0hKaUYtpBi2rMXsefRGJZTPPXbVttfwGzh29yaRFOY5E7eakGKSU4aLZ
qcx+2ZNj2u8Lan6sZ0v1nPXBPraQPTFQWu5SLQHC78Cec74og3otEmK6svO0bMhCLnlSVph+GWvy
o1kI+6vB4rqNteSIdQZaMwtN4yqtyS0gpjze5MVovmVBExw4mUhc68B1MoG7W/rE+ESER3qPljrl
WvRkafmT0EIoT0uiMtSlz+HoBztLC6aii3YKJTCbvdkg7DuSzQ07u6+FFluZF90VQh80WARNhvsJ
qzJOSrb/dmtcCUJF0BkUDRZHcBCXaatV9MB5c2bJ974DjyxLkiR86gWFyCrp64zMXUd198D4skMZ
8ZGm2YOSuVrYLxUIYP36h9Lz30FPggEDGefYBiDvFywKaJ0OHYNjoSfInLV0X76eK6cMmAWDZpOB
s2Tw7DOAJuUpXxvLWPF6TKcbPaduGFjbenINHUs+DVVqv6TJWHw6esLNEvzd/zn11r53ZuBMEfRE
vGKCz3w8+zktp9SCfrHC+sMgPb5kRHg6LmLSwRH9JUOivuRJtF7wA1EoIRPZMPLGGUyrmF0MoNUQ
Huzx/OtoioiUCiQVBFZUHKDUXqRYWDrPok7nMD/5OuUCEa69ochLr6xwLk4oWOS7mEX9xdQC7jsE
jNmVjLB9PfURLdCeppvM1PXUAoJvV6HO2vCJnTCeRR2QF2mxcIIZasRpeawleeCFYQLeUmWxG7z2
lVThkVFgmMGN5p3sQvd1Muzx4MUV2yDaMNZShI0r7StmXH+KG/fcKxtji2kQfZuG3DKGhG1LLfJc
LFG2jRgRn7hBjEfQEuEZwwMxxYU13wxRWN80vJunpRtXrDnGDzdV86nR3szWNdDGFaBgi16XW85i
4/cSTnMVx8c02KXSmzdDGXQHPyNdIK2hDLSeMNcoOnCURi0SWiM8Lm7YkZsLKqqBcnEi7O/sWVmG
29iqzlFAxtUcyvpL73iYHUkP3sf1EBOoiBnMCPEzN3FWEqnpVkwamU0gBqxQoE69f+hNQG5dZud7
YQbmD2AVlNFVWjGzI6zIsb55LBv91xbqn2w/e1fWKYi82qXiwDyXMUX8D68mcO/8HQr9P4khZJkm
Vod/vr74X9nH14/f83V+/pE/ezj3Dx9zBbYeGi8NCfpHD+f7f7jIfR0OWFYZ/DfKqj97OIGGS4Jr
BxuEf1wqVih/9nDmH7ZNZhRgVI/fOMKj/q0lxu8dHDeLh4id74JWERnZX20biVXZbgtm6wD/jSKA
ceJy6ImAePrlmfwfLIW0nL/75HgZDBUwqzmXffuvPrnFahvyhPnctotrPRGKMm+c3vRv83Ew8p+/
qf/U/sUD/etrwXtwHDx5StI/a6fKL1sZ3oukVdCCDjPz5VvTa4ZrT1jOyV1MWDUeWa7/lxdkIvxf
XhKvpGeBcXJ9y5EmLfyvL0ncm6gtyY2JL5hZT1CX3bkkjK/kJEQ1v/aV9of6nmPvzD6ETCegxM2A
UEe7YFwbwrYd4EUw/cU2WiVxc1DlhCZpVg155VPcnGvEqHtSDtWe9Wq8R7Vmk9IwFae5sfL7LM3U
PjOa7tnqCDKiJuYyCMAkB3MXIx1OBOkgYRHt59rMj5hRZzb4bX5vG+7yXZHD8hKlbvMiq/Da7Od4
i8YH5FqVmYcF7dQ1AHLPX0cJxHq77fMfi7OUtzjokmckYglRgUG2YxpWrEFhAGssi/FglnDn6qW2
9z7KeFb188jdMBHP0DntlbS68gZIP+dyljofZhYabHFGLNcNdIYa8gFX8KQCOl8wDp8MMPOzt+TT
PeFpEcj/euRGoP7bma1NSBuYlBERX9TItl6RjxiO7bsStpjbc1RUyU5eEHLjBSdnRhotZ2rKXN/A
m0s0eS5hwPagLjg6lFHqGwiPKllZqgFYl5MiQRa85thRyTP2RnMZfU2xA4t1jG3wFqk8+Dvqn/Ks
F9FXs6bj+ZqTlwZxs7E1O49oAzB6WFrEbQxaDyEzBM8pmR8izd1rNYEvl+WwKyezg7HgAeibSOj8
1mhqHzlXn3PDeDGEM3YVKsiyK2sRETBuHk5UBNl1DR3p1YXUdI9QbWEboiGBLaHsRw9nAuhANCsm
A3jj0dVkQfoJ9zBo2qAzx+nZRDj1LWy97mt6wRIuF0ShoWmFPIJ2w032WXfZeoQHdlNkJgZxmX0z
Ne3QA3sYaP5hmobPqiU9rtZsRPpiEnCNfFqTtADTy8ZhRDQ3FOqqu0qMBsDipFmLHjPLD/a1pDsZ
8oujiYyRZjNOmtIYaF6jB7hRXBCOvqY5Ks11nASER4eYUvzrw/dJ0x9FY3TXqSZCdpoNyTsrvlag
bW4xP4Aq1gzJWpCZW3T+Q12reNuL5c2g8b8B+mtvbU2hJHtw2Y6KKUFxYVRa0Cqh69yDWHqVF5Bl
TI8D1bK7IC6LC+4yuKAvvf7CwZwvUMylhY+ZXlCZ3gWbOV8Qmv4Fp5n9ZGtSnOBBCy7QzfQngXP6
yeNkYob/AfNl8uT+Ta5tJZM/jE+SufJWWdRQGzEjgF2j9YhJMq5NndzkF8We4GZPvk2GG/o7Oae2
OOY+I45NjC/B37VA12oX8Xfn7dhhLeHDkAq+0qniIbzx6obU4jLHCHUXAiGkDK+8uo2uFAgE2LVt
MIp3u2JxiN+kCAyywJtJ2S9JP5K1wq5TyG9SE7ZWURd1xikFrtU3jyhnirzeM7pP3w1RpY9qyON9
A5tfv5gUh8HssheJiaZZB44dzKux95yTmIbSJNR4GPuVAHewF8hjTyMT+zOKEnGwc0PjzdOZbE4I
cxZGPGKWV5B3+NuSKKzHee7HT88m1HxVwHHdQV0hbjIDBLuCCQ7ko4deR3dfnGING+/yXgfF1QHs
b8MfoU67LtJKOUhrZ3ltSWsMZF1UCkZya/oTItyIHgBrzpep4X/VmDMel9bEyEawSk/y6TDm95Pj
Vt+xSPtnvhFA86ntllcV/HY26Wx4om0zj+XRNzN1m4nY+8jymu/PyQZrF7Qyvydwk8DQ1M/53gyv
4p8JDV63/SZ7ccxuusvSxFs2/gJuPARTXq20Ch2qTwkvns9ttvnPTun/51aB2kT+L6vA9vN3GQvQ
6r8P8i1b/YFMBUs6FibTRX3y5yAfuMIfLqZZU9mC3RqJHn+vAaX1h4O333QBDAhH/GreFfwjQeSI
j+ZEunrK/+/UgI4uT/5BMdDfjoUVwbVQzfBd4wr+vXzx5TDnec+cKzKXKgHrj5iDgdNoG3W36brE
nl+SLETj3c4O3Je2JWPocwqyqjhb8BcA8lSGiyueNgk7JDE4gRnQPWcYdp4bMzdoXRq38hYAKZAA
BtIQnKF2h7WT9fPibOKkb21EDbJi6xZi0RvJcOzhimVczjhj3FnFZFUtPfOhPZ5eYqYQDSRCNczJ
mPUHu4I9IeRpNCdk8P1cTP3TctLStIBfn45C5wPe0+cv1D72X59O2UJY6NpFfK/acVBYeEIZAZHn
DqM0QtwCPns9MQjJf+i12PyEwYNs4LXNScnPQ7RKOD3/8rt19/O1f4V92v/lW8IQgizKZfHjMeK8
ABB+KXFlYk952TbhNyY5Ir2u3DhMT4vb14RKROCeCebImd0Qa0KQIBLVNJkqjJqJWZXpRzm1M3t/
ybomOXGZM57dLkG49OSsT7wV247gISrCxtMzem9Ja+9mAV/El+V0BkyliCDuCTL51z+U3hX98phx
NOjfQZzjJvJEj8/C77+EQZROsZFmxXdzNGbvURSxUT6gaiqXu3/9Qr+rtphP8aERrqso+n0e3v9m
7zx660b+dP1VBnfPBskii+RiNicrWrJltewNoWAx52L89PPUkTxjyf+RpzcDXNwLNNqQfXRIFiv8
wht8Pbi/DN7MHhvQlw2f6J2h1L6t8zBzsBUzu+x+ogDnfBpRFQGLMUs3xz+lBqM1fOakRQLi4zt5
mzYc74SemoCXD7OGZt679pkloBwEUyqfhg7Y7qVbz6nCtLsw4OGcEo8trvyng+wK6bOVkHOacHn0
FvXrsxsWZlVV7onHvG+0TwfCGPD1V4OP7NX4h2u9zcP007FxOXjKMuGhIXnvXqhNaZB6hWs/TVbU
Jc4Pm7A+pp5YI7mFvGCjhzifJWpF24+H9beZRMBI15T/bB+6pHxHWBKgU9sgzbrHCesFf1mlMBYG
RNwMuCp/eMZ3mZ9+yMAicfYlWDE2b/PdgKZVZWXjYBdPXY7OvndIgrD8mqMu2YAqQtsgqj9NwRKa
xXmVUCg3wanF2XKbdl5dixX1Y5DoK4h6RXAN5sij1hTT6svPMdZr6b71o+NgO/Px+Pz2Ylzf0jwz
MJA0cLGsejsJUAb2EQszy8eSSiR3gYNolj4P1my4dxVkG8yvw2Ko1J9kTqzfX0zAWyFXhGCP6eP7
bSs0NHiudY2HxTUse1kjZpygLERjKW7NtSXQSM8PLJPMu5/jPJrIINu2DWq6r5M93CTFMkLniH2I
mg/U+LSMFYj7+QzVQSRPNn8YJf/98uQGPfiVLJNAq2q8f7duNNZt0bcVUneJzVLEa1wtV52cWibV
MqORP+yDru7kpSHChNXUlY7DYVBKgOVE6pkTzY9MwCJ9lp3JyHD8ORn+5oOF0t7zywbshDW7CzW/
SN51UYByF0BuL2Om4lzS8XbKFhKz2oBTw6AS68pQb9Eo+8Rc0J4njJjwblLTN2TuCCFWYERDxsJO
Qdg1K3NJZJPubKdBe3PVxGOiSyBOWvyQIw4/1grMabdcsfwD9w4TPqZmC5KFe6TBEMDap+Ju3SEC
W6fltpdTvtwuSnjDDY1ZOXzuUv5mXEHOZQfRbn0V78yOJwRvV6AIEzDUqagNFjr5KIKwMN/TNI6g
9JWydIHhI7PWrKSVhHwkkV5XYLU1TDEImNErOMxmUFxswV3rpNG8TaOASxvJGPBx6g/6agZdSnkp
0NBtvlGlBe0fOkOTXOQO1ib7EY2R8ixujLk/7ad+Yi5Nfqh3Pnjd1nzmD13MYWmizM8fjR8CqjvU
PsURnOGdss6yw+sDuJjA8KjIUAYy3aC4ZjCgrlky/cAR6k0sL2gJFtumw/IPYJ5Xz0W67uosbX9+
R0Mtvt2KJKSfgMOOX43TSmBczRj0Avvl9gA2jc1xFhXPhOSQHlX0HkZGzvVrdAgP46ji7LTM2x6l
HytGH7LY4o1K1DbXoWRY6tlreDw2ej1dKjhg6bPIqpJJg1RGWnxGpBNTlF0qKHPJVY1mAmsKLeWA
WRPZbc47E5PJFwrfs0JvpyKV+eLUcKYEgnwxDYxhNQ0p13fZGK3wi483I2OyeD2OqSchFQeESqOl
1LFbak2YTWyQx4O5CBAWC43pohEhmIEtIn/6vXv2wC6wRVeOWiDeBaGev61oHH4iC23EcIpblMO3
VHPlsBT6FOGnlDevPM6uljYJtzTz9Pzl2INcTDdOALpJrqXnsQRnv8mYKYCxJFUPKpTcXlokvo7b
QrB3yWXn+Mx/RC34YR1A4eK2UoyIecZmKBhB9DZ6hnPxoR+QChICIiulJmiUeJlJPUV1aD3c1D7y
jjeN5ecsYI9CPxIE3bIQZThjwjqf23nRm0ecEYiljWj1ksbmii9tUfDhTbjokvIHutFiuAFHgqX2
FjRv3SHPOpldWlxALKP8uW1a2F35mrpSr2e1SJIWQhsdQss9TH6Oq9cmNW8CSCy66wMcXu9McQ4z
fCdNCiZIDNdip+gE0VxmbiNfHdFFXK7ceZ6Y/n5H1drZ4u2bI7tJ/a6Sl9J1B9oUMSk7nV8ZpiL5
VFlxEtLBS3v9hjGUQF5lh5B+NxgIMZt5Mq+mtlG4rEx51xnjWUZmyz2GRse7acD2VS4wKavkYTBC
nqPqS0Aa7pR4mlfBhC4sks4jBnltxXazVSJK52Yd1X0VBCswbj4ADrQXMbwKAUtqoL2fsc3KxwU9
CDjEbLYzz4y0DZ43MR16FG+j86xCzcW7VBN1VSZPkuotxVMj7fQdfVU9L2FvdcwhzBqaLDqrcJHh
3xp76Fu4ma5gq8Q+h1HaFJgZI5swmYbVN5fdKOFZoswCM0dsS0TjOAuqGTaoXAeNqXfBXnfi2HWS
OlTDDo3wkU+SwgD6Wak21PtSZg663KlSHRHGTh+xPdXOJBk/FRvsDgOjyFqwbNUxoYYG4mGl+8PN
7J758IMdOlfdwo3HIJK4tGMhhk5VGGMXzvq5Buq6KUIXIC0+a7k+ZJXqoXXR1Ef80eBQbmf2h9mP
DQeO3dyC5GeLQjq6boC4xlu/auFTQSDTIZZJoWJ+LHykk/F5PeYh7Pp6cEYIDFWwz6j2Nqghxikq
oyd9uixtvYJwHm2acCzDrWP2YfNFS3zOZ0nF4T/DSR097piOOG6Ku6qIPRZ22i+E0wcfaUVG8HVa
FwmuLmwyTiWYuEsy6cBZVobe7jsDQM2thS4HYyy8NmjHFZFoZLI+DXQOoQz6+OZa2DJaXn1pJ2y7
mw7RPoVi0mLN8rtRjnn7xSym/Caw4Qwyh+j1NqeyrIdsJ6uhrx8RLG+MsxbyuXMRcqcCGwMYdd8p
u8qFbiLO108OoHPEESnrtvcjjENA74EBAGo0ckVRCMpRXa78FCYGZiqOAMi8g/nlA6lr4pAOPaYi
hXUuco5V6K5qsNaN1ttlk5/8ZsEwvBxaB2urCcYcIf3SjjPgGm/OwTHVrTGrbwFG3M4XmavZidZp
g46OgSy0PYeYvwU8f8g8DeloqpiTLF97QPyXZRMk+WK2GtxMVYyKGyA1qbKL0TStejcEXkQ7gwBt
uYlSinAcfFKrE1N+81fCAR2xBrEWVFATIoUFmFHZHhQONAfQNUYc9uDZQm2AWY0ARYLSNPfWiCXE
LqwnrJtXipZ7AtRZuMZVTd/I+dp32FpXe7P25rrZBhXmSDfAoYW6MDpVGp9R7emWW1Uyq1duK2WL
GsoQlXhVKem19Z4+bLRM2Ad4tdwEE35w+zDBxxMEr+MX1SrIKgGbDqpy1/gPVpH65RPN9WqYQOmo
uaFf4oq+X/ceqlsAtDtXmXsVlo2Lhgd9+1zuQyy35SVCNxDs94OsCWvjHzESTxAB1hWqsTYoOVfN
i9xKoQSSRK3Nw6S4Shyjb3POQ2l9Rjaoosc+VvAcMKcoBCjmr+Ps1rWzqcOxDbETMHFkyA5oB7pE
YyHYlnrXQqpm/pdGS71334pp0MdKwEbC4m58HT5CtBxYDrEj9Q5XACdlK0kM5GpgMeCpEKEgJLp6
9M8WzHIISVFIGzh66DmknDKqdCMbXAr2Byrc9W6l4xTZZTpz8FJr4W5nZyjoSfVNkcg7t+xKbsWq
DQ+FGtA/1BrqvnHZJt2uI7L3M4qb9t6xXaLg0SR2M9bgEGv2stRHiH2kxzBqnJQAAWrCAy7lIg5Y
8uaERCV9TfYU5IxNHpS4xKfe5LoFhBB8yHKbM3qkB0pogryXYoDq0tMnp4/yEnfaRrHHtXvkd6rl
ywDqhn9DfmLiy8y0CllLnVuBGN13Qar3yczxsL5Y26kVcEcYv3doIwRtoONV0OvsNlgxtvJhHJuy
Qtc39crzqEoHjkVV1zqWKmtPhyzYdekxArkmlfXcG92cYZ+YA8ZHrNIqqRvQLkFTQvuGti7Dzx4+
6xDpWO6RXaFPqdcTzAFYOtBYNXXFQgYgX+HcCxgCBnwVJHuq/YxzN7U9OAsErj7nCnfQd7iFZYef
IwHTt1OrvhYLEalXxnxjRbOgcDaZVc4+UjpGrqdiglgIOUsxhe5d3gIuOn15jRyYlnVL+terGx84
CE+M3IXFO+o76uj0jqJswEl9GVMzDL4Nmeem2SFGdLcYTxzC0eFm8WwdxVoL7qwTpFewvvFJDT+G
7zIVncoRmddZJ/K+bJgsBfU6a1ono9l6auNkNlEKgkU6mh+qum3dg4mQwOBfLSqGXnsuYU5xP/Pi
6HWA4obJoyLhTbAFU1kvkaZodMGrRPSk24YD8qj3KRYMhIcNbbpyRZMK2PO+sT38CDbRy+kaD0PE
oQlMiUB1De2NKFCKVsebSur5GAJVIrJGs4NUO1y8kh/4e/1prVOyXGHs4nFcWjH3Za9jkFLcC0X8
SAfzotZ3+7I8YF3zXvJ+rHipbcfGV5yLSQzR98EfI1rHGBoAX6GVwVzIkU4jJkD2tHX03M1LOygv
kIqPEAyKcph1/SlfALJug8DKzLvtjaHgWjhA8ghmPdAbhtOmQ+tgqEj5YJMl7f3Q9omAR531tWJz
wc5ZnDujpfALDl0ows+FaeskEKQkGZtpTfqFwBQivCTx5D2rGdGMM4Fk73wG/GGehv1kiya7H2Jr
YlDCl8ini0yEJLZd5QMh2kOryggMXjNiH9YygcEURSbZVxk1gp8icpZ2OxuGMT2KoW+WK2C0GLiJ
uI5JR4a4jTBZ92Ut+hu55AJrXmNE0/qKHpNOuj3p6yisnbBbREIpaHUgH9UV8yPswoi3pgoKuhX+
d8YSYHY7gF/cwTmtlltGXe+4i9WQ84J+qlG01vkD00m6XJ7SXrjorbJmT5aHGoMNGnqlNzH1D4BH
sM2bM5846mXp4WmoQ6vcKNCHwK0aKj0y5sPQ6YlRjrp+ZIRi1lPSM/2x/GQ6ExLvDMiiM24XWzoG
crQ8vcTJlqP6Aha4Q/A64wG4D+Ny6q/l5C3diY9ZQ35AmIWcgoPNcIgPAMQPbJ0yzyq+JnAgfQdQ
8ksdidqlzS6+RvZPZ42YrWSs0iYd0FG/IODv5bqjcmXn2yAadBb4kljk4aJvulqmES0QVtlMv0r5
+NWcOmBkmegkSXT01yOEc15pYvX61nvsqzG1Q0kPy7ot2mFOduHVFEf44DIzo+Cd6w1L8RqNGPpY
lyQl+kJJt9AZiPG0vBfVpDP0+WXnQPJTB7o4jOhZ+XHV6F/UjIDsoMZOQ8dzf5MeBknpjyGmHA9T
qHSeOcRGHrsbA3HEPFh1oB15pR9f8n1VjTIVgGHX0eU82/9NbHmuQTubiua9K0fdvXmZGjninBxd
//RSGqtkA9amYaSRPG8rh3Yc1ctAdeIhcUK9P1XSERj0TmzWzIOPr3WsBv7aELAoHXuWcCGyICn7
W1eqM5G9GIGHPEyiwPDprI8Lm5noohXIMozbAnHM7SIrNo2+dEDurvohb/x8XSubvJsqhO5sBKS8
eu952Zlfex9lG+kUofTcjjMBrMHITx/f/m9vRVAWJrAFOkk6jvzu26Ga2rBQ0ei59yqxJu6DA0qn
hRyupFAfX+q3OQepHQFfIFYBdVX/fb2bMApJCAKo+yD20bc6hLOfjrcQI/QSkSF43D9NufctFDBO
lidt2+Warv0bnKttOuFH1O/vawf2wEIQwmK76hN29s+RHegzKwyI9wkmZn7+kdue2X5it4NL8PGz
vx9muqaoAFKkpU3qWuidvR3mEfMctPcj8Z2aBKnjjADR/IhZvE7nP77S+1G2XUjSNGJNlInoIL0v
XmcEhuAuU+s7xsdedgF/Q6fmCRKYHPKxraPGjy/4VneNpgl+BJSdafK6dPgoH719NJX6C5vJ3H5v
MYhnBrUoqbLNsSnOvNewbfIJrEUCgzxYYx8aczJ+fANaKeFNS45QCyVdUyA67Xs8uv32DsgStWes
V35vYnOOyi29LCi3VD3iID3Kqy1XA7ImnHkSfxde+mtR3EDvkfSikLggxCfjy+AUgNAYI0r/M6u4
cgJBtrDkPppdxBHjizW8AnqxSqxMsVt7o6sPS+x/MMYFy2BqkVBMFnX9VXk9xSMLBMqI4mRGiW7r
E8zb6iShtewvG8y3dGzVAaNhszBa2yOLAf6ij3NwFMQ2Xif0EV/Xbc1teS8F+o7Qnl0zy2wdNKW+
OkZ8tqWD5TBFipaqTQe8TDstpS2VSXuYBl1kKTPKsh8P/28TznOARaH4rS0if5/aPZlFbJjL/K2K
G1QjDlGNgXW1ge2gI4DXkvXHl9Sr5dctV2+1wbFH42sFDS0X/mt7kEbZrBrIxN8C6HW8wT4JZHbh
+p6dYQ3TmdwBEjZBTxI1WaEOCo280Hfz8W28f3IhwMmyc0pwnKy5Y/v7lw5tKZty5F3G37KK8ucp
HlKq+Gpno92e2526/Phi7yc5oFTXE1SKpPDpV7rvJrm0zAj5va77PjR1utwiDKqnRZrWOrL6+FLv
dP71t/sgUpEf8ei8Ie7+rlsYjZOZ5+Vgf8VPy/Q3IeVLFe0iyqhkuvAVOR1WNLwL/vAo2DAvJ1cE
tyRrLqKiNWVdSjCkPLp/X4+oM1NHgIhOhJ1EZCiIcrMq4iqNdVlrMnQZwFeaQXAy+FKXiUFj8enB
sAQPZ2QuZ1EUGbpTZKG6wdogIcBI9AQ9uWTOd/jUR87Fx4PwbrwZg4B9BZ4gHUj059+PgetGClWO
fvraF6k+mcOKVgWYKyxXltuPL6WNV3+dz/qdsnlJABeSY1G8n89jVVNTtZzwxneq47V6l9JpNjQ6
1O/Z6tmCXnrvSAToTLCcSl0lff2pHXpdITBGk8F1HU/XM8kFa3Y6u+hCKgoGBuzGct6xVNFLSOoi
G/ez6EmYthkO0iSNSCuQlrw2/ugW6SaSkac2a2fxzYV/G6pCv/DFTbmKceyOey+licGiAqo2hhvr
N5laRC0oTwxs/NVGtYkuLL+20FiRzN2UngfnXhhS5UA/0oJgX/3hvPXfvj7Pg1XsARYHsORyFrrv
X1/DE4CCrcPHfBDeXdqWrr2zaY8eZObXDjX+WO0iB+WT2U/ycFM7CNVjMZXfIv0GcLT0+5KmaSQw
HJ+1SHqsmq8h+Wt3lU/dEK9Rq7QPCdZmBa22x6F2UMqRrRHPa3o58tPghtVZjFDJBSdSvJCtx5g0
G4h2/b3QRx5Ow3ZMXXQyA9PZUDXMbo3FUCQHKJmP6y5orxxOpWzn5Ia48GZESVQ9N1t64vktZHfn
NEdyi+ZPrSjnVTDBkFq28u+gJtyzeYrAZPdLY1obUbfejc35fF/HleWuQjzEKGFE2LvaaVnejJ7o
bxMhMHL3TcMpNwZ1u2+4ynZPyLi1X6TTdYRFYX9Ipz7d0SaYIRPRL5rwsQ8SY9U7xXCalxUifMFA
wSZO0797X0qq5tifbtTYVjcwXSmJOZYRU+0znDWM1mtHzeaDPavuO/LLDsLMbr+OJxQ1Mq9Ltg6e
IWcfL7K3mzUTgrYym5lLqODYBArv9rSK8o8HhB3fQc+crgIUCXBtyCuV8tpM+fXji71d0C8X8wDK
6WOeGO59RBIuDqFdG5RP0vQKMEKTeQO20+5WRZFdDI7oyf+iqrimRQhu8uNr/zbzj48JVoeWDZv4
e9hE73ZBBUq+eEK0hMRV5DXGToWw/mgHc/ym/zqGj0/p2DbAgwBbH4GnxttjeLKLzB7AyjxZY8Wa
ETbHBdqoBcrh0LEgHNtF+DmB7AyQPXehbYqhTvL9kLgSGqEC9gVYT35qZRuclkbjfeW87YiT+lzd
FgXBi63Kol7ZynKuzSEtn4te+OdQWb3rwZ7tv4OUPHVlVZaJ81kWfRJFwDw2vEJSvcnoxVljQGGt
DeanVBOO0qZvd1bkmvfmpMR64f39IRZ6B8JjSHQYQBjEuMBrt9+HBJbhdZMDqP7JwbMeXZZExHtR
pflhWqb70grybwIZlk2PK22+QjdQHsD4wnr4eAq4euTfvBlPgzU1HgTRIo7xdwESOoYF7YPYe4p6
GgeU01oUiHx4PBsoswtKl04xHbxCTT3KwXVBt6cqDhV1q4uhlrAZITYYnxaUVQ5imSmcIebzvUio
p6/bzLhI5tI7RzFgj8eQuKEGmn+qDF7aStIYm9eLmmi7pFUXrr068D4TNg4V1O7keZZpcinQF95n
VIoPSVTVnwpX5VoUvOsf5jzuv5r4+lwbJeSFlZyscSdsBbZatEl0M+IRmK7jxuQB4gkdnAHXo5z+
dQPj2eNM/OK4hn+exLPzt0VVG8GQDO3WP0RHeuzejy2kemJQSTbr2Xr9/RL19ZSEee9e+NQkjntp
NCK9rRM0EDZZU5qX1qgR4x+/Tust8JVZ5ZFmgboFjwStFLja20tapp23BUfnj7ROnVPKZpCRwn42
zihUpjsaEYqd3o3ap1qY+W0STeo8SQLz2hgCsfv4XuTvU4tQk+3TRsEdJO57MGA7Fm6HIWKJLjQN
BvL2KvxetUs8bJpidnEztjMqHEWFprtyqRVu0li6h1jbfVEnCQKcWg08H9oKBkCiUNCl9EsJvTS6
+CKTKEE2QkyXEsr/CXJhkbOqEB0fVx26WGj8I0CMYpXlV2uw5m69NxiWXZop4wLe08AHRs84l108
X83TyHGWukm9i0ZO73VlQSEpaPMSUYpCy+M0eQmkZEzp4dL0vHUHUlNike6LsqfyBNa0aFctHhwm
M5F20RqTn+5KBElJyxVEHWTIib6Swjg9WndgHy7GOoA2XSW1BFfr25V1AjhlbPemjOy/VVsld3Bu
FHqQWuCnG1Iw/B+/nd/3H2aKFmcHuqY1B99vycKmE5pNY/bDl9QHsAYM0gdQHjNdQ14ZOZX3tHQ9
knWl8TAP8H5Bjw4oef3hNv7FhNUub1ibgVyFVPhuwoKU6jCq8PIfIQywfnN8IXLpY0S3c6l25jIE
N01b9tjHxuG2xl/3W+y3GIrEOGTc/OFm/sWC9ZGXMUFb2mAt3yN2F/xQBtyF0h9oGMovqB50n+3c
MDZwZ5MzzsX+ss8bdVo7ZXGST8K6UHBVKbHn8BYSL/YBJJfjcJ4YvXgGOd+4+BUn2Zc/3OVvIYMH
MU9AzbPBTJNUvhuyoQjnImic/gdV7yb6SmThdkg7I3red4gs2HJAzm3sFulv/NatnuPF9GCMw4wf
98Kruls3yKNz0xuzrzbq4XRIOAV2bdrmDHeUemunod378qL/14RA/2/lWXiAtH55v5t7df9vP47+
C5f3xY9//z/rKq/a+6fqV8mkl995pduyZf9lOiwOyNoSZK42Q3v1SSNl+Ys8yQH3DZwLxjwz4adm
qIUuEv4m7GVEXKa0CXJ/0m3lX0RhdsC6JuEBNh38E6rFcZ/4r0PONamjQYTFdY1aGbjS9wvYhJMP
dHAxznwVNgBYLQDxc3/XDoFTtqepCWwfST6km2IEwTsFWe9cBHkxbiOw966nkJKfnTo6dYLQz8RF
aQAvR9vYUHFkpuQGsJS6fY+z2BTuM+CQSXIOjnVAzGDhb0k30HXmWkQDCOEs0QpN6H6Kz8n+3Rnj
4tH3DAC2BuIVAOXK4pRDEzvWTIwaxwU5akC9vGyppVUS7PD8JW0WXSjyHQ6Ia4QA+jj4lCRqO6rA
4aRCqtEo1m6PwfEKUWh0qFfeDG0N6EfV+K8+rv9/1dzMNZP//qlISiSESO0f1ZsVAE/841XDGfSo
ksf+X/za68KBbUShkdMNvI3U68b+z4Xjib8oRnsmgH5aTHC4aQf8XDisNjpPgOw5CF4ExX4uHMR2
kRmTUBtc4FOol/0znvq7YjQXoeqOHy0NDgtUtvk+A3DtGQYFUJhDVUYWIOME7Qc6wPSD1N0sswef
TGZVV4valuB81/DiutU0zdmpb2X12lT+jT/42Slgq+xiwqVi8PFF9wyJdFKLKZRpIBCSDgFmOs6E
8ke57BxRmBsUPQQrogmQwjYAh1JGWxM4XdcshY0J3wigqJ9trQan4Mjimgg7DOuUrHRtooGygYdw
hxHgTQ+qbtXg0bHGmeJBGrUJjJSPZxaaHdXgtZjWtncWot6UyAexSimUb4vQu6X69DkV1sPQcnn6
yHd5lTyTdcGgrbxkTZvm2gJpR09W+7zXk9qabXMnQceDJYS/PBo8XhmR9U1FaW4GwztpW/8EA1i1
DTuGBkvWbaQKKlBp9kyhd1pJyVDScu82ZsOX5gND4MDv5REYBtM/wY2v24Qtnxpw4VpTpUGPKCQN
7wFZHFIH+nmVI/IhG8m/Zs716Pdqq38zdeBjJtjCIHKixZ5mhqDOhdq6ylowQ8+vgzkfEKnlkjlN
ujPXabj9UdjbHsQrdRecmjh3v2ZdgC4SkOMNiiHPc9lUBLitvXZD/FwAI9oID+fRY5gbGIm1wQ2F
SLVFWBNEIBh01GPBhDrK94FQDUirpUF3g4dEBtEexS46AsuuXszlMPqMntD2UKPrnfiWcXOcJAjn
ooXlNN2m9pgH6A5fF4MPmMgMbkbfGtZ2xv8K070eEm4qSjPnRBgt+z1Ajk0VFdOpFyAUO9R6Fik+
iw3PZdJZGVC4zt56AwmZDDECXGwmVp8XkCBc95L5/AwIAoUcm1vPx+QB9g3vfuGnNCQlGyyj3IzK
h1UB/mVdFIwSdpwQArx6uTCbLljT4787vu8i8gnTkW5aq5HnBZuJAmoAvbdC8XPVY1d+alrRM4uc
Wc1pQBGK2el7TJVKr4UIscuvecyPQFwehKUFLTEhXqF9g5sBw0VMfTMvvPmxYZ14OIGfjqQXFzGy
WZA/ujsPehogbd6w3zOZfFbjcTBK2szr0eCjdVY8FMgkbEPTa04hiLhbJ2TS5lkXns4Inn0uurRe
E6xhIInGxFqAsdqBSrW3LWioTdE6DKk5cA9R3J1hEzjtkQEER9mECaRdfBgyj0WJnNl5Mqaldglg
lkHWpQ5XZhd4XZgbYbIR+ANqM6Cl863JOoH0n1wPsXt5XF4CPOvBtHp7Ozk5MMAKfnDVo1hHVtVp
45DsNIrNcj+hs6PRayzDjFTr+G7JtDSQozyXQ6i3EKZAWTcBdnaMzXGWL1627AAzYe6GttsWqe9g
R50334AcrdfHCaBnOEv8GkHmci9mtrFgYH07S7Acjq9Z9aPGFjON0D9U2yG1wnvIWcbBxV18DW6C
6mNvIeMcCHYvN3lAXIhXYGXPaLRRrIVsvDVhFq4LQIxru7TCU7Pty3MvMadLd3L3/pg+gKfVAshj
eY4WcLZFxIdoeTGNQ+SyTnGMt87RcQ52nmSSITZenhtdwNVBUbP3FqDA2RysBdG2ydnTuO/AFU98
mTUOa6cTcu0pU2wAdXWrxu7ak1FSkPdKvL6npDDRnHDF1oCouvYii81t5NUdEYdhb1/H1ByA5pTz
vlZsJgC0hjWaFbT1Bm4BMgyrCETngYiF/3m5eNmb7GCyt8dFOyRyQO/OuOG74yu3ZUq0rnNtz1rI
A1vMlYuGHMcOhiiwVupdh6bROqtyc0NhpTyfpDNd9l72TBjH0MysgONYy8DNNlnBV/YW79UpJRZ7
k+o2Bg3ZFaQykHi5EV7ZSE5tADvkez9snhuPvy4w12LR11T72E8cI092Vts+Um92SfutaF013m1R
oVGdGfGVMfaX2AKmSHf70emcTNDljbzLrY3sZ3NLew3CfTkZ8MZxmP6euXkxoFpLj2Ub+FaHh8TS
pg92ij+rBTcI8QvTvnERA9/QMKzTixkiwik4PF6hMEMsaMLIcvptajZAk6tEXeFPCRgBtg92iTuA
a0O6njOF+jUqJx12OHFtrWWDF2od9veGqqonZFwencSs+lUkpuzZb4QBhxjgFfZNbP/jQZVttQuK
DKA3LLZGrOu0Zc2nzmBsIo6iDSiW8AKY5oI1owCOdYlGte+dYFmJgQUAXGXcwX/AWAlVlvw8jAMB
SKvNLblu5qxJLt0Bftk2grxvfC57wgdA6H9Io9/mp8e4RrceBSo/9DqpbL+tQeWBYS8OYjEHL5lR
ylriZ2hTPluQfwPlAc4MScDaSf6Ir3mbvb9e14GWovl44CfeFZmD2bGBw9b9wRqPmx1rUCTZUzmS
zMIWfv4l4Lx6yXB+pSy/7RK8Xo1MXNowQs3fSLfLGBlOspT9IZ+ZIDoSCDAU2EaIQ26OV/pfSwL0
hR4rurtYICo8sF8vrFPRNz9sj2npdf+jnT//6KjC/lTS1Z/8n/7ja3L7h/iecqBNHvvfyw+c/a4j
/PIrr8F94PzlYllD3Oxr5jPF6/8M7o8JswsJRdL9thxHyyX9DO6ZEr9mwZC5mC0QiClO/qNgHvGr
N7VeF0Y9JwbOhVDqcSyX8t3ka0Ll52k0SZrZtW+toQtZ40ZamFA1GpRc07HzbCxexlUGNjW8rMoZ
mf7WNYmhNjAQHetLXjWQ3067DpzttDXwQHZQLNQt9XUvBo4Ir8mX+jKL0T/wdkU7FM54qSB4xdNq
tj0cBJzO0O131RGInw8Ec48ZFjf4C2E6Z9kGlZ0YB5wczvq867DFqbU/juFD5zoHTczu3rx46FAZ
S5e9bbWdeV4CpHTXaWfi6uYdDXiApPXNVap9edoG1HOHu1xMEAY9aN0SQtdnsmwp1lVY+xg0aiou
MctlOx3NfzAHwghIaE8god2BqIXLbw2hFH5ieAclFFivFlfhodvPbMlHk6F0sDEcqkTMoaQqfIiy
pchP4GfF3/FRb+7sThsWWdq7qAr8x3yaL32zTY9AmvkENE14MfRSfKJ6YB4oZVhbpT2RJsIgPqOd
kvqjaZJ59E86Wik5tbZVwl4D2fSj2dKofZdKA3Pp3uq7W4xX0etF7GS/LN58HXT2fIp4ftOuEGWH
hRIi6n6I8zR5Yj641ykUFhhRoD8+xUXp7ydXtoeuwqMIQ5XyJtaOUYv2jkKG31sPU4TxlOMr+8Jx
B/tv42g6JRv8pyon6jdBjaVGQTPgBM7ncpYrbVsF2a/fWnbZbw1tJTYa4bQTo1gOaCVPFXRC/K+M
uah3tLGNPXyf5cSJbaSktWNWTEj9Bc3m8LLXflrV0VrL0S5bU7/IwbJ20wD1RbKTvv6pUH4Z4gvD
teu65+g81nma16pPDaSoPC3Qhs2rjfdSGLJb47NvWGiqUknPUVvEojm0zMf/5zdLSGMf7pWbH/n9
eN/++LWA8vI7PyshaO9RmQPd6tCIeSl3vJYQPaxYQfC4CLn8LBP+FOwL/uIIp0qC3AGlEqHLJz/3
TmT+gIBCopGoEWiVvX9SQQQE+3bvRNXdBXzl04dEvAJN+Hd7Z5aSG1pL0BxmOcd3KlWlNkUUNPMm
ZIDWE2YTalc381WOode4xjqOSoQXQK40aekMCS6FCLhZd2HSFwAHykyu6WmNPyYlDZ3lpGjuIiKe
R+qqBES8avv8u4PT3Ub09HzKKOiAuJjRFvUnKo8MYnIIyU2/pIrAf0J1+DJPcSYipSN/9qBDOxo6
157S/spIjUhyDC+HuBK3zQpVvfZsgtAFu00gpz256Z5FiEc65In6xFswIYAmrD6XQeScsp9iHNkY
d0leEIezFa4cDCr2KIRG21oXamq/qz8tE8FSMXXXgx89uUbGQ8LJW8EquybmyXZBkMWb2RXGKqUK
sodB9VyjAD6uzEBB6AGUs3XrZNnZjYLwuXB1dohrCSt6lXjqQtHqWvU2yZbl34RDf4EhE6oEdEmp
qFrnE8EwYsrlsLL9Uf8P6Ye5OHf8+g5IMPRES02IY0XfKTScaI3elRYWz+bse+OSA3tV9QXO+/IN
KRRzUwMg2QCs6Xe9SXILsH3NFLyZRLj9D/bOq7duLF3Tf2hYYA635M5BYUuyLN8QsiQzx8WwuH79
PNtV3W27u6tQM8AAg5mL0+cAp62dyMUvvO/zxl5OylrsXt8CHnqHPx100triY9JvrULTNgOZmg+J
CMpPDUOtTzix6Q2vE5Auia0NAkAZMgQiI1CvvgnV3umurXDPa4cBtfprgx35EdzVxLI9Ngmeacs1
sbntHdHxu9hXfug7Q3e7YKn4bBf+oyuyZttI4ISGWOCgxoW3JjLP2AWd66/70n/icax1oW3NTwlB
UQcbhA3ZWMmVQxjE45ums7mKvE637geYeTdV1qXGagYnwJAm7dS6TOsHSyMxA/Fan67MxrqIcgg2
guzPFVIbXCPcOWGOtX+VouMEpCC7YNtjxyj2SWsYNEpLg47K4bnoT25zYxpyPCKAG7Ba9prz5GFA
ONqVq3+x+eArAT0xIprTzFb4nptmY/h9TIYgBrsjTmFn2Dcwq0MHNsDyTasdpW0Jz2nib0vgzefS
7Nm1J9gV6IQzVp40Prj4cuP3Ddf/0wWv9T3R7b8XvLvX6TX78QQ3fv8X/9gCOVBXEWrDyfmdnPWv
Ybbh6r9hE2B3yhH6/aT+Z71rmr+hMEEQAPTD/h648c8z3PB/o2uBK8M65e8Ps52fez7kI4Aar+hV
1qa4NsB7/dzzIXwtFQlo5oMQlANhqyqxMLrjWROpsgpOrZ3090y4+zfw1eZjmhbaxQw6hCHE6DL8
ymBPlkIyQAW9SSnoEuUQaODL5dS+CF3n70DwYwR6Jffd5T39HFEFDvy7VBabEZHNumVATFIxkq00
qGcYXMWybTgdLyqnCAqAe4cpkVAftSIvGgf6bN9qsPNuZV0Ch0/FML8CEFheQSUsGc02X1uUwvbK
wr7o1YZEj+7gLFr7dSS07RUrxEJoz8LgHtfby9KrnmRhlGORRRP+MfWJEZotQL4EU8V9krr3xqAR
tEklZz6NllTF713if6V6fW+r/7WI+/4TuFcmrc7gl/nFdU/4o9qkQjZLTS7cB9VbwR5Hr7NuTdlD
UoS8ShwTh78XQgcP7hAgmCeSLPhoretDcyXcg4iTFHkDHVezD9Q4nVXspDfmaDfvqCG0Z9zA4pJe
9RdOlufnkek2QsAU0mFZxv42SZmQj8Jqbn2/fxoIBd057XwCjm0CMjS3DMne8458jR+awv/QhF+p
wT9IbPjQ9rXTv5KGSYi36cp//tAtItmEKgA9T1PFL8b1108gGH3GViLvNDwaOPOtfo/Ondkh0ctm
WGHW3Qjmm+xMpP61LQy+hsCZ5e31YDvMjeU8xAv/V8di/QObtHFMNHO+TUeXGSvE+zvHjz8hCDW3
QZaVnzCuTZFbQJbN6rkGVtZr22Ky3BXJasNa6RXXtDXo01FX1nvtjqe5N40dNDhnR+ge6gE7BhjH
GHwtHabCehukGyd7KdsAE5ndzG9k0DI2G6z5rYUussf+3u96BuxhnFIItdO4AfUiL9yUxY03kahb
iiLbFdY7zU3eo7TqXbEq2L4c2WlWhMb4clxlGe6ixsuDLTlzyOcyxpleXcsLfjvyVbA55OcqtboT
JlnzeaEi+/DLjtjleiaplwcE1ZpUkCTrVIhdINuMLmTQzzE5H3dkfU9np+j4cKbFpH/dpSrfLT3j
+AjAuHmBWyVvxWDwhYIn2CApZi/hXO9NrVDsHWbxbKdk3wRo9U42Ps9IJ4LlL2Tyv5xZbNx8VNQG
qnWD3h355bUs/UGeRchVTLqjp11SYgbuhwAdr4ZD6xN6IHAtHmsxLB1cOwSiv82mryIxCNLG7HlJ
3/O2kTeta8aHbtC7Z6+ziZpIS33LDvizDK4j+tGtnqqOv1JMvVOGOSmC25Lf/tTEsAT1IVFrMtUk
0+/GvEi9L2w2yXzUZdSWs30dYnNcLRv825DcW9UUh95pB4O9kkYen044QJjLSd6wFVD33y/bNmfK
nhGgeO47JtNGy4O7KX0Co7VKoIE0xDMNbMdWJqM+rQhgT6ky6uxrrZOx1/Qstll3wEyFBuBubdbn
3rrwU//W1yHwrP/81v2+3vzXeXX9+ukpfMQ2Ll0GNoLrrf3D1z93jGAT1ccXs2+p0wcDZMXSd9pD
TtTiuSdYFyBLJ7THfMnQazmyDdozLvBUbn3k0uQ8cg+SUl928cEvpva1mNx+CYNuJsalNfr4hRhO
PgySOGPfZaO2+fsfACI3b8ulA2Kf/Mv1U6tC9EaaeJfSpcBG9yVvujZJNh1oIGKaas6ZGNn7HVoj
jhgiMrQ1O6eW3AXdORozgQfce+ziwDG/WtIziNmRzGPNdow3XenHj6XXIcVN66T0wz9/77+QwL5/
+VA4PXx8iIjM7zOyn758oiZ7Zc/OpRnJ2kYtJOJvXM0xiYWiL7HaZeqcSyFvS6KNt0Pl8wlMQpP3
PmjdQ1OxB5kDs9+XztzvGzqYR1z1wTaYbQrMvhvrW+ULjIgmn3+uGPyEg5jFN0rrlp8os78C3x33
ulL+RBaBknejPRf11mNtzMjbUaE0aaaGcYyfTaiPO83X/ANuJ9ZmtLObUljJpi1T+ULKttr28xTv
MwjCa0V2uR8Npik/kK5zXpmVTd0sWtNYK6uFr9YUIDCYvWCjpVsr2nZf2lP8Unvc6tQE8u77rRcH
WvLewwSe1jiMeXt1ER+YyJkXNnbo1KqcZVJgdum73gq1yRllvHDlTR92WV1PkOtXk3vxYcxqdbZ1
xddnV5x8bdbrDOuqAie6iVrFZp/82avyN6upyJdIUrnHFSSYo5nsZmxw0bDHxMrxSnlDj8yz5M8v
BIrEn56gXAn099QMZKgRJ0k5+EvZwFnNRg8DyQVn3EBkhc4NFn4/m0GRdlvGRihmiT3KSF8FdEYp
1r66pKOTnM2ZhIpH7FMU2fQneXnoMgY74VLpWRFNEMarMEnqzdAV19vV8PSvCxLUpyu28CuJp9PH
mHm2tkJzUXkrkfoNMTeUY+cJpNcaNeXCdWDXtNGlVUJkLw2iQMIAmd7OTzS5WlTr7aVdPcm5MSze
pVjKSCNgnAYNbjg31rwSoz6+A/HhiCzqq5iUtbo0lNja3LU7r8yuJef1d23nbHgWstjRX0/LSpqZ
WgfW8my0xE5aDfBo3k8KISDnhqB352LNTWFHWJm9N0RF1aqHUnMgBBTGfADWInShTmxVB0LmbMrY
DiKymdJPPAeyT0LLydpSOJ7oBLMqfxZE5uCMLzo32aXULZK1JKdBKHD5kzXmGRdtmq8FTi+bA7Bm
HlWg5VY9YbwJxDU20gMTSZ2PW3DklYCmdGB0V/51PIzcBqSpqDjyXWHbq5Kl4WOSDGIf6zZPHWXk
1tcU4B9JmobbFkdCaq/lT7DcJwPkpLVKOv0rKb6cq0NXIRPgZNcjrWY2kBArTlZ9U/gIapvmiC2c
yaVDmMFno1GZz/U0qnsQQDB2DC+Xl57acgdZOiDUHI7YN0aKPm59pa3LsSrYhbmxAZG+V/OahSa5
9Wwd08jtY49tuMZVmGHVbUKZ9KuBRaMWOm0MDtxS5TdmyBdGGWWGPMtu4hDSdA1Pt6huPK9K78zK
myMeBgHfTLCo++830v/TPSvPB55p/71n3b+/pj8JF43f/8U/elYDEaINc5bWFM3edcXyT+Wi4dGZ
wuOzr0a2a57jH1NHG0UjRxJqKJzJzu9c6T+mjraBbhFBIx3r9aiiF/47U0emdr8cfNe/oPO2ruEy
tmH9avMpjLhD0hFDqU1tbZ+QjdYdiT1azLXmGwuCcp5BVWHVB6CrbvmgstYJvqLJ/UjZ+z/YXmE5
kdFYj65ryOfC07IjakvWFCXRXnFIUDTBu4HCYrPSsEYMF600E0ZTCRSdJ73uYi2sp6y08DEFKByn
CZ7KjWemQRfOPP03mUjrPVJfzjWCoKJquQZ2V6W9YpLqbNKMJ/s6D8b7golWDwh5jk+l1bYnMZrD
Fql2dzAhg72D5fpiV4P/bgdCf8Ft6W31Nmu/9FWhRwBe3b1riVerz7nrpJ8uzOvMPj2qJZU7vW1s
wHe+dlPTWUrCzaZNyk6tj6OeAeXU49oYjWqCeVQOVGLITW61NDWfp0We7NFqV0YmkSdlqX5ZRN1c
hrGrV9OgP4OGD56kI1kv1Ez4WjN4ltJ315MOWMaaqnta2W5nj71501cVTZxvxZGeo/0E4zrvHTfN
zqDGXqEfORTHNYMCZFRHsqJJDWm06asovHi/xI61Iem8/ABLS22Q+8bHtSbtOFX6ZheY2cc4mv06
ACL62WEzgXyLhHpEbT40j6r0v5jmSBywByFN+s1zlVXPHT7Sc921EOLSeXqJB6QJ1NDN2i4yL3La
a0IfepEJkVk1OQYb6IBkPyVtN4z1tN1fr8inbhLuBtAk/o94LIudZ44dz1foU7z7yVvVGtuirU4X
uazaElIjqRRGcrELo7hbFqFu4zklrV3Z3Sm1CLcL0aw4vIrVrNmZ2ls8ClTCUJezBxQl5cmp2uWU
Lq51vm72Nijp57u57/pNLYR8GwCLwVbSrSEaC639hjMhR6Aw28a2glV36lWc7STIq9PAlJSz150T
AGKlFpVti2HDGOokXMbWOxo0r02YDZ5+MwM4wi8XqDLs4VnVEXTVIEx8MX5i2sgatLMWc1NYRbdE
EsndykxSnKOp6USFBmA9bCozOE4VGZ+gI/FIRRMdygYO1CnreFNeRwAmoWviKUETSMA4Oohvzaia
te+XAdKDwj31jvYOclrnAYnZEEkSSWQWeSwmewU6Yau1rjA+PXgG8QhdqfeObVxndxVa5U2J+evr
hLQDL6jhvhVdrKj/Kvyc7pS62+twNeyNYf4cNLbFICj2CCAF3D6imUmiupiXYzNr9hD5ftwcfBfk
KXRCMiaW0VR3noOGRXVBHbmurFfA3sy9MIv+Av0c5VE5j5+c1GnuGY+nCzo4nnNekGRHrbWW0KkC
v4r8gI/kQngD9F0GGAC8GaJ8Py2kzE/5Fr/Jss4AZTxNskNFR7u1Sdmmr1LkiGE/2PEZflt/5xKp
bMR+/8iQx70E1rjra0vdzqM+R2QyH5yR2zrMS1Pus7iad/7sNnd5ZWpY5gyBrrT1lwcCOdszqd/M
ekCCfMl0o2OEV8ThOPczQfVZGu9r9IDsATqG+pAzLdnqZ2JO1nrdzPeJ3fWnBctSxOGp34iRn7tx
6jSqq4ytqd4FJMWQxag6Aweh4960dlfvTWMy95UYoRAbgpR1bJMMBeNk25txuoqz9lHz2iWm3LaG
BxWky0elt4hRNW/ZLTkxKN4CzI1fEUcSxWJK2I9TbL1Rtisg1gONoxqOWYqxm4QYe9O1dUK1N7ln
XeLraRoOoiBJ51WMuv3FavR0t7QzBagsg3WPa1Vb5cJxX3gIqh0rd+3DyDstlHNqRYtrj9/yWGtu
bCSoF4HVJGqJNqV80V8TVSXrjtQ1FgIT+fCTIEmkpQ5/oWMYTn1VXkTTjIc0IAzS6nvyZ6+rLVU7
eOeAq93pRhbcCvJUrh1UrNZ24vbEvzZZZFrSX4nCn1ajl9of5ONN69mTb2zS6cM4M8kBLmaW+a6j
neBkdmHTOvNzK1GU2UarLq4/B6vBatyX0U+5Nyy3XSnHL/cMCeW5TkeNA4tEvNnJ7C9FOSGx9FAd
GTFZLkpvjNe5SuwVK7UnknHiyJwXc4ckCV+RrsXOQwZaZkX4J4LcoLwo3dhTPVDy9+gu1oUOFyms
oYysvGy6n9sieWa/VkX5WAncSXV6l5cCE6JGvPknPXG7Q2B13iFBguxzgsbBjnNTY4yjn4SnWRel
xjtSwYewK/USGg8BNA7XHgMHszrEJMRwS9CRoIkgqylJ94GvXQqiThBS9g2iMCtOIrtO/F0m3XGT
+EO5FtZYRbofn/KiLbaNK0aK7NwPa6Vnq7mtCJZmfLzB9ZZtkwHRsCnLbg3BuaKU7jm+gQK+ppmO
X23S3aOahPdmkMv7tRct0faivxdW5TwoH8PDYqP+CsiPmWcLCfSgqa0/euO6c7zpSVTpeHDc6jVX
+bBPc4+5RME+axoXAFSq9NxQaok4ZDi2MVEn9kWAlLxTtEornyfXBDDi3kha80Wb6/kU8FRmLmTE
07ORZWRbqck5VW2WH8zM2TRW3lFa67eFa3+SGoG8ul+V66y24tBDh/YY+Em7HQe/u239wSBrEVCv
3sUffpFwBCZpuvWh1kIsBZcuwCacUtuej4TSJp+nAKOvJwCmtKrsVphh1DeHvHlkFDWi5Nx7IJTK
2QwgViLeH1TO3DpPnKprEoi/xMLWQhSD6S0Tu1NJEMNZuvIEF9J+KruiPnQgBtYsg6ctUpNgk8ki
/tKPi9zahJR9kRob2SSA3dJM5rT35nzclK74MhucKwH0UhyDUwgWvaJ9SV+10VlWPbvk0PNzdUBm
E3pFUh7lcPQgS5HQ2VTTjV02CVQAvYnYMZRPuebWDxRVxbHufB71DozqEI6Xn982zWBs4ZG2N2Vi
byrXusI+9f48WxgWa+lo2zS3q42emsnJo8la92Y+7pI4J0QJt6J71zmt3Kd2iXzDH/vVkudONNvz
F9QeedR4DBS382yo23YGYVo4vXFoVF9vHH+Wr6MfA0gUnaJIKYRLViX552DIls5eAYeTbxBi2i8u
S1ydMve1SoJ4xRvBel11m7yqAzQnIDv3i9D9qMoLRLOqZzVPsGNFFBl52udWmgXhsAgyZ6ByKQOP
5D0eenNl1wrSXOVi2nYCXV6KIr+l7o2GTCf62YRAq8ctT9A5Ng6KcwD6DtVmypYAZrKmf7vCf8IB
3X04DhBmsPYka6Lc+pDSo1+Lsrh3PIXoXOiLPILn1qOuNvO9zk/95Rqgu6Nhj9dePbYkgi6C0asA
65+kmlh1cznaYefF3mcgQlcB/Og5Yab0e4/QbHQ3S5Lj7R2MN9l6Jat7yYEwmWVkISHexLUqa+PB
l/GYx6t48tPmDdXC5NphVZdB9UjgVFHYh9jxs+I4SD9oHudl4ltrhnep4TYKairlMO9dQ1k4Uw1v
imoAESsnyApvtaQJZIYhzqHtJ4v8aF3mBzOxBCE1gvOZf9N80ZKZUGhzavfxEhMob0y+XOnCzw7j
5HfnDoxfSEZM82Jx51nF0m94Re1cBAExXslibjPPaQlebmXNiEw3ztjB/T0SdMUdTDN3443uo0JZ
j23dcd/tshWAxj3VHmMnmNeOCvoLJmUcIS4iCq1qq3t9RhXgWoQMsxifx51dDv71NCCytGvMFZB0
GZqzuI6TsmLn9qW99krHPOq1QEShs+TKHB3TFhPBleMuCPg9jdfTi7Z5kkjKnvEh4CUQ8Ew83AMa
Ie46bnedb+7CDIYNGAjhl9mJb5MchDMQgkA+SDBcqylPsjgaEH2fif8yo3zAKNIDqulCgapmRBTc
MiDnKYx1RHbjPhfMxULRYjWTVZ4/JpDTXwZKT3omMd0stUoeKkcJQvH4spFx5FstGOi+HNLfb7R4
mvuQxFjmjmOr75dcAJGOK4zsQKRzspgDZ8/cub4MSUC2UGd0n5DIsfCCRv25bpJPMXOzk419IAtV
jVLduuqzSDAiI3Cc9COqtvYBT7yoV3EMN/aMWY5AuLR79RSofBYNaM9CjdykCKUWj/1MJeQ46vB7
b4tyKZ+J3MmfwLHFW9YrSLKX0TC3tELDU9GP8/sEiSdqTTs5iippV7yjepP3OTcho3sV9i5atZDW
g1oHCZq5ilNn/qqo+qj4NTSOgHyXu87zEbTUQZld+iSgEkOzAtQ0x44gkJCtTU8F+7mws32qVH5y
iGXeVwS23JQkAIWedLmYdO1r6TfqCZF27IToePlw1sKhQb7Q8lxwVJhc+bMeqdxTt9rSqFU5tvF2
MKfyUl/rJEtxXTElBxzR6ckhNiHntFS+rFiCZlfnsRHltGWgputrIWs4/cmxKK6zWneuJ1iyDpZu
9lIuu7zqPjcDVpFbo8iFhVrepRnrsDkhhmuYfEZj6gqd/AXbVe/aUuvznRFo+c5Nm4o/OGnL81DL
Vj6qWct5vmoDDe9wN+qCzcR6HD2k/ngaoIcd+Up63980SYd+xBJGQyL8/6hsciHsQZM3KpHbWPO6
x7Ks5Kcfxj//YR1r/CwDoH248nPIcEJThmLMca4q2R92Om0n57y0jPkGGTSMyAAjvmFO/CLVXvPB
QyVfzMraTrl5sApno9n9xkmNte/F53ZkHdZgdZu0baByEAnZ9s/f3FWC8OO+6ft7Y1WDdpdoIpYe
P7+3ypigLsTmfAMg7cZrqRVJN53+aqn4H14EzTHkJBR3uvfrF4BuRtL0TvNNZqKt4n9cDeiU1/y+
e/o/Nm38URH+f1V2MUxQlC9/MpKs37PX+vUnIc3v/+aPoaRv/wb24IrGYI6IxZOr5A8pJOHFOi7r
wLVwhaJCvFqm/zGVxErqBPhFkT9w+YA9+6eOxvJ+Q7CsX/8Z2kXkkv7fmUpyofx8AaFYh9zGXwsc
i8ma+Wuu8GiKNFMkHOxjS8mV1ZXlq5Ozpw5H3ClgYhR1aLiIhW00YOM5KhI2ym7aV2flxsDyDQNa
Uaxn07vHaO5Wkaj7JdBzVGIJqGFCL0etWklywDdVreovlYOkQEd6f9tnszuwpe6tMzNDtt1FXlHW
IrZzt5nrP3h9UV56OU63+vRaNT0SGpEWn4ZJ71+aIiMDT00lu7hCb+Ur88BKhnDO2eBoFvjqlQw4
UxFCeEmxbt2u+JpqBQ9aq69w7Sxmj1zcXEgqZ1ghwhgi35nyBVEfEBVFvdmbvr0uGyy1EeqWHE2c
n1vbLmAnFco0Tk9W7k3+mqCTzAu1unQtxkhF89YiR3pp2O/fjGLR0dGXgrxZMb/R49QvLCudMkJU
SUTDXHT3S5snr8hVTCiYCMrZ3m+mEYeZO7KLlpk/E5MhmztO+SbAWY7Mk13X7G3J4CxufIt8C7u0
8FkuxKSLZs9CYmSaWIzRVI8oMWzie8zMuzMwLZphblVvErcS6rvKv8PjTz2G9vXBWlj4YUcFjz0v
1g7EsFFCw6JXcYbEW5FnPR59KJHxXgmjO0zknMBwTBw2KpnTeScfQXcdEY9AoGbVjg+jTcBJPhqz
CsdiMj5nXhF/HjQag3Z2ujXJsNppViZjtpo420YtdjTLWJ1UYozPhOe0XeQEVY9Qve+OlNjTN3hV
pDMk4PwKSC30VpNdl+uWcVa+queAJsGgLD2XmuyNEH9x8doteblOhOycLdYuHmlmPosvOUswMnjj
rmtDPHkJ6tygNnYc6tklbQvr2Uyq7D5QDq+GCKh/MFqml2OX2kfDBD8fpmOT7jRrSGj/m3ZlDlO3
mxcDZCtIlsitcvmi1Ul/QOcffDCK8nqSYhhAAJKffUKhyc29BMSNwlEboJ1/zhPLvUttUqPCyQc1
HwYEjrzZwLIJZkkxACY6nrUA7RPjYZZo/I7FE2Ow9M6TuTgLY0kPHpvbYG00M7PZuLaZgy1JteJy
bR59q9Nvk57kmJXW8f83GliE3WSPDYE4VXuT86DIiEeouMs/S+LAyC8vSdCy+XokJVJLWHCm87+a
2riiDWUwLbnLMCiAwngiaUKSL2EKBE67ambEGk9Kjy/LPFnLIXXSfNfN7p3h5wUQO09FlpUxt0Vd
8yDZVU9rgYn8hfjXBV0n1P+VN7IziIrWbJjDCedhhLzWYm8whuiqp43SOtNv7LaSp4GB/NbuwNSJ
RpASjRh4TXBAsfYtJnk998slFkx5w4w1x5OMZ4v063HQ8zsvE6oMVnZLFuaDrcRc9WCa3NpBydpp
u3nsP9ngju+1wg8IxO6teW/104H4C/fc8CDfVvgQViWhXdt2rJb7rvFNJF8lgyvfSRg9ivJ+7i0G
q3MuI7vIs00MfmKNd7haQaUJ8Shk1HfpDfZpYETDVZmTnab8QAHNX7K0bjt6MbEcmfniUqyS+KQd
8twMRxI+QlR4eGvJsIlkJ+xPKbuwfcxuITL4WoCo++I20+2XYGyT1awsxgjzpJ1zZcR06ZzWy6g/
18bQ0kXE/MjLey+m46D4DuNBP0JBHpYIkp9OLHj6JK0U5kTefPK9xSMHuX0jZK1cy8y86AiHVjFi
vMTqb905z++Grv5M4UvbtBzx4embSm8epivivpIeoHN9YeQ2F9PKrElAwObc+jsvNQpGkzWxCJPo
PEKd3HPHbPXQk3A+5DExZ4E/bYF0sYUS2AlD+Hn6ykN9fugTz874eK16obkQZ8yM9sadEUFyGR1d
fu2TnvQmY76xvuiya7aaU2tXkRFXE8X3Dbkvecz1g7ANykd73y1LcKEEpxFgRFfeY+Ofb92gf/ea
VD8UWWIcFRictSYoq6PWkcb1mO3gXflcfo+e3hMqbTgk7knHXCswQ6vETZabkji5cJkMUlQKYuo1
hymaGWT3Tq913BIFw0+I9DdVX1QRo9bqYSrj+N4xYztkH0UWcqMvK4ufiUzYeVWYMKNLGb+mQu/u
zdab70wZyGPWC+viEtX9QKxBFQ2WeyD9uI5AI3Lya/ozqVhd6Gj8R5rLGAoD79QsvLdZTgKbTOBF
apTLBjFpsBlJr//miri+YSsuRoWGcLBRRfSjsG84Y7RTPmQePW1adRcHGdqqI47hCOvHgh5gtlv4
8OmbXZbcWwzfcdIX44WLsLwJiNe4y51rg1S73jpzlWC/qN95trBXg5mjflOWdVf6Fjk349LeOrPx
xZl6l/m0VjxUQWFi5/RAVtGib8QMJIArIy0gejG+jNgX1xv8UFjHgNtsjbZnhTG5Aeka87Kr/Uzu
3YFHJEFW7l7DpGr8f+skmD4bg8x/L4HPr1n98VMB/Pu/+KMAdsH/IC23QaI4LiiTgFr2H2Yg9vW+
Dg/V4fl8pSX/qwD2frOR6CHXC/Q/HD//MAPZFsAU6mLE6fhg2ed7f6cA5iV+bNJgouA3Yv9/lTMj
zvyVGbcgVrLYnKhdE6+XYO0sZ8agP3wb/6FJ/feXwO6J4BAQEW+Zev7nPhDdWYmSHIzAFFthgeuD
dhvZCV/pP7/z/4VXub6LHzphMIiEuqe8CrBxoX1p5MfgRP97L/FLs+1l5Dk2Ey+BwsbT7xGtd+ov
9NXXP/FDz3ztnL53sWCdUIiZ3i8vQTymSUPuk9Jo+wxgNFabWdvcV1W3RTVR/b0O/Y9XCwwLTaiD
XuSXX8ZDEHCNciTMpkmcECw5c9XKk+syaf+Iff+vavl/uwiuwynzSvhxEJ/av7ZZuoArY0qDD5b6
yaPM2XQlpH2cdSxGfyGx+7eO7vtLASHCp0z+Q/DLd8jgkfQri5eqwdidCmg9DDCvATpSybBLZLVt
GNX+3WuDFzVpJaHqoQ+mn/z58nOy2DA1isndUvAtMo7jhO99OwTrYP/F58Np/W/XiEmvit0U0BiS
nZ9fqrC0VrWt1u+qBRFZWMaMrbTOz/eFqcuQh0531y6GZH2g0vNYyr+ibF6vil+vUbREHFtI7TAj
/nLVLIndpnqRiJ1PZtvaJSYtdLv56c/vtV8GW98vTTCFuM3RLTMGYAjx4+0sjWZYhsDsd9jLjK03
p4xXE8+Kb0oTT6BaTFbsYyDXMG37zZ+/9H+6fpgFED2Kq+Pq0vz5pclJIW7atMhcBQK0bi26QCqI
BaOZplPnWglF6ZIO8frPXxZ9x/Ui+fmbZadi82GBlNpIhX/5ZgVc5zwhiBFJZN2/NZ6rzwjPMSl4
M6eOEzMQoLOCm1KO8cES+riRwuInyKWxJf9o3mZt338yU2UZjJFFvuoH79502C6u0kmyVOzdbNPE
AC4sQi82Bnr8h0w3ES1eSSCPRAdJKCpefhTu5EV+036h6KWV8gWjAGPajXlPa8oWJtQCw10Vmpee
kaQsNJMj6YJZ3xzdfsz3qV56R91X7otWeTURE86SQg7S3CNIJyi0uibWqeZQeSfVyIUqh3IFXG48
jUGlnhCrlitkmMz+ve7NRUZ4iLOKZYPWYajzVLW1TXEiqGt4kvUCGQrH/lYbvXLdIKva25WO9XQ0
7A17dyAAsjXOvl5UaxaPEomZnC6WN/BHCn84eQoPTqN8E/PUIowzsZ08CnOO3aQZ0/s4n+Y3MtaW
+0lZLKTcWHIZgL7Zapn6mGs3/py2FKkrtufqyZ1hFdB2GB99LyHvO8IevmmdLUFK54CT0T8hdJHu
YN9PUK9YMfEFOzb7nMUxh7AarpOPBQJzRarnqXRjUCLZddUZO7VHxCg7lYhe2IvGMtdu8sT+GIRm
swAbxvdcySdbmR8B4Y8vkhS8yB617PNQSLZsS8dX0qfcSPVsf6ih6YMwxWq6yztOjLxs+RGcWA2f
RkDj9Cu8j1x6xaEKHPGJUD8vYv3iHSt/TM9tNcdri83ldhRzej+XrPGS2ppWQd/2rAp9HROYCQiQ
B04SBWy81j5uxxxbGtAYB2bITiF6jXJTgUjp8mE7Vz4ZyU4+PWCsGB+GNua/zO6GC4PG5J4gTyhI
ZQyGjbM3tLVmXE/06Ld+wNeJrMmI/yd7Z7Ict5Jl2395c5ShcXSDNwlEgwj2vcQJjJQo9ICjb77+
LfDeeiYFo0hT1bQGmWaZJgkBwN3hfs7ea8NokvpaZ9t0Ces8SfbA8XPk6jQ8yCuMtcDryES9FV0Q
3kxA5O+SgoyCFSdO8wqzQrKLSADbaaIOXgObuARGiRJc6oNbBl4a2Xa3EqRYIwsKxBWid309QR3z
0DSJwyTr6rxSbO1Wy+d+b7nSug6gAO8aGRnXtpaH54MwaRJVOF4QTHNwNXvV76LK0vdV3XL068Zs
9IBKBK9AnzkwyKFsV4bSKbtyipxfIkmdX0q4hI9w9Dqrbc19jcDwbcKuEpR7aKxwJmtdYhDc5XkE
amqR6TD+zDBOEx/dj2DuQqn6GuUSP6emep6FobhXOQRsCPrh/GcoprZz7KLemTSrvzl60D8X2NFu
VCLg/D7WM2stupHeFDoQMucxRv7Q0qY9VPSeLztjxC2PJu+i6EL3CrG3cZ+5LQqvhubRZqw082zQ
w+na6KFQhbJ2rhOS7AloN4ebmqjg6zGJ2ssRUc65NtrTRVO55lkqse9oGJo9qnvWnZwMZ93O00xN
RcHDYKo4DVeVtixeQPDbmxroarGi/pLaqwIf/Tp2jHLbB4MK1Ndq81WUldFdBS7jpzlbja/1LEIo
35odQ8NcjxSIqSPKZteWZIWtGxk3azaUYtOpojrLBouaWFRW0f0MOh3qJdnqOZMmstaJC+1Dt4v5
wK8N73V02IcpnaozgrEnLzODuPISq6DhZuaJuwcCgIAjSay1LUJ8gwhWARWPJXC7UNnVUYqIv7Bo
eHoOpjlqGgs3a6rrvVKrGbdROdM2wB+wsYOOoDqd1qnXIzqnLotIANOIM16T7l29DlXbsoz16U2G
ag3lAlrPllXgmXbajL7Ctn1OnP0beBCc6qFjngHlKnaEhWJ/cZREvjRpqb22doGZIHPj4Ffjdngt
GuoCUHLTw/sf1wvLvMsjge5gDLH7zaY9XA1zMl41hN1vACbiZGIMv1dpnTUBB6gC3i8ZIyRg69AA
T+om3QUelLXqa5q2zROy3mbdmxF/VNSGsnn3WBUyTDy9wdQhijH4noiofOzjPN+9O8lMcw428ayp
y2k/94ZKxcQ2dunBKrsXoEnt3rEtJwVXSu8eTJ+6fN7BlU51f+m2Ko/v3TBUa258YaVjf6EpdHyJ
wChHvyTxUkd5pxn7mmIM7Wqnzw80njEMoDNpu7VY8G2Y9vjB6ojPAW2AdaeNjfqtbfoZqBqEmJVc
XDwmAd/sZxaH0iw7LhunQO3GGXiSVneAHBdvj4ytgZCPkVfvwDI4L23MMl1mRD9dWEuHNEusuxzN
2FmgkYwcWrTI9SpEMITK2dlxEK33hlTSR3Ig3F2Bw/BucWhszMXZ57RtsQvRQHu4G2e/ceGWKYmN
bciiq2poeABKt4FYGVjjtVFP4kXLq2xTSAY4HY/0MDOiPVsV7SYXavGW8A3f643a3BPfOj8ykMJr
K1LCqzbp3LsiyXFrisZF7iMLzO2G9a3lLEp4CkooBEIkU3kN4pWdTlznNUYIjC6K2r/1ALMectJL
vbltE229kP3+eU8pZNpfk8qPHSEBbFUhtUsTxMp9GKQsMggoDsgnu41ijvF3UuudG5fo3a2iduaT
0U3iCQ6meEpMOV3ypbK2URUp6wmR1VqRIvLtICgv5lCpb0skTxuy7fMNrZPx8v2ptyYevrJxnCt9
qRIWBXFKdZOcoSXTVlWJF6PoKG+XDMTtSOnqzK6iYlOQnbvPp9agaJ8jx6pVwSQmtPLQkSR9FTha
uNfyaEoxYeOKnB1Ilq4iYFBQajibqdtc2g0Z1zn0f4o8lN1XuMjSK8ho+d6aRuubC1h31+IvAYEd
8zFUZ8Hrn6v5Im3K+WLpgHjh4BpoY6Y0YgnUtNtIiV/rdMLRGFXTXkeLe0Vm8YzwwaRGNDVyelTH
0jQR0w3JZu6mZmtrqXueuajWu9ROgEREyrYz9PQgupyk3QFjmWYPyiao5XhV2Q2fbjuCkGFXpQJu
dM7tFKJaHcQrwirdDd+mfu++h9IEooHS3iLW8bCUlfddORbbjgWHPRDQ7zNN6O1VFUJ1rDsweuSK
zRfToMlDFVhLFAHWTTo/hXL/j3mddhM7ZmEgC+9ZNtRw8abRw4dc0sRmAqUEPUwlF6+dVmSPKpGV
m1zObKvdWHslswhLaA6cUwwDJirSHGCjxPiCiYYODtQeW7IlTR2F8jDf1KltH6xBTBunnWpq4Eh9
kD70slrlrtWP1OaI/VgVjTHfqBaAY1p0JL96Af/jXiCebFduEPXnXaskXsAfvU4Muoq0hqrAb+hK
7GLVmPeJE6CDpk2/3NGVHY2QQFw843gHMbB1cX6nj2m9KQkA38wEf+042+NUMMxJf54I30X7WFR3
Bs2JbJXGylkY9NednOwVpcTIGxLlzanAQGmi+IaJWKPyPQXn3Ea6zlQip1dm2NRb3ObDBjKrvguC
mDAe9iVnlL3rzssq1d6wQ4wOckYj2gL612VcAqC08h92ofxoZvNqhBy11cchX/Zt1d6JqKKCaLkf
ymj2akcJfVYrhItYCDUVzV0YcLxzU+ebUhi1B0SqRO7eVMHaGcJwlRpESatOq+wLU9KutCX3W0iT
3O6OABZW7OKCZMkLWUQhrmDy56wY9i1gq74DI5VEz2HXm34KcWtGUI8GCDVveSchO+ANC9WKVBg9
OosSS15DuZHflJB4Wr7q+XcIY90P2dvWna3VYlxnDoSQrp9m9Jluitkt6nySkc0RVGslroVTz9cJ
suA7iaBq0+edjQx/rAEyzpa1GW0sHkGNLDOj07ftq5RqnJrFhzDRJoxcLdbses7PkKgY/pyS2FKv
hzI0BuBSBEylZ03xyvZe+w7QwbnQXFo9Xq2jZ++rhFqwXnbDdTAT5dQS9bdLlKjZtg4ZQHqOQhtY
uBKFQAt5i2sCmV9FJKqB3NF5uhJam9wUcCm3XTzV362a/dVqhINzOTluC2Emsg/IgoqnYLJVko+L
znhUly+kpeVEy0RO5I8ksZ5FsSMuorxpn4oWVMHYVsMhM8P+DIFo+qMVCQ7tSOPlll0bXBOsnv/M
G1v1MASIF+wRpc4UkfZBA4J1XrecwC2FAzZ9hUJw1m0gcU2E1T4YhZ1v0sDU0qX1FV2WyvSW9rbz
TS/tYoNu0vHIJZkXA03iJX0+rdjjEQ9fY83uVh0tj7U11axkSZb4iewzgA2YA9ekhFuHiVPFuoyM
eTVoJNI2cl43cX4PNZPmIRSckFV+Rc3WQUk1cSjW5FNtJAah72B2V6qwq25tsjPela6V35dpXp63
c6bv6zpgK4WzcwpCg56ZdDpkZA30Wp/jkqW8TS1KKex45l7rLOexVej4cu50wLSPwwqsRPCQGUp7
zkcxu2armLyMmlE+JFVafZOdHO2dVMxJW8UB6Qi7vlz6D/QMkccqbXEj0A8VpGTE43NaW6gdOgKw
Dr3evYUDWYodld1zoLwFgQwY8wtJn2EK7GZtKenlXPYZ4jtDyXZtalfewKs6xxs+RPjCZXtJITC8
TNgMwbjOkgaviFld1CGA5KZO9Fvm/8+2UEEF802j5UtKIOnYLUresumuU5Uigwiz6HGku8OHC46c
VuTBDWrm8pUy2LNImuFZTOPdjI5DbG0LZ4FSDBopw1BsW6kYEHy67A6y4dASiV3Vt6aa4V0IrAZX
Tqdu575HAcyIx/Fcil0Er+9cT2khr1DXgWmj4+LTfQxfzQmxHL6Eks6KEm6dcLTvOerwPQnd/HkR
Aa5l6D6JER21KpHo8a/o9MKq9k7E4qedOfVVT1HrNZwDfDfp4KANMabkwnXnYYcXhidWOs6uChMk
oorLQzEC+wmMs7iPe5w4SRczYWs3Wg0Fe6opstytqZi71oj0a84gjyzI6dUoZ+tQVfCW26G1NjIr
gpfSTWcvqweHMqGRXFqIDQgOwrix0lH/+SNEPy/sh+K2mJuQHa5CvTlv960z5TdBrFjXNnK8tZVY
+iXWDeOXRsaMVyaD3JDhjU4PF8JVYY7ReWamGPVAu2LcmOZA6b4nGDeCKG12OcvtpscABHtxVG+C
oLP8bABkV7ZpuZt6I7trWXHpi+Itc91e3dVZd09GUrAabdU6GCTC7tqhfoY1Y/sJCnZvYCN4YCFV
fKSI/TlbOfswYPq+bMIqZf8L1LtroZWts1a+GlUC18bBEMcRoIrS1xKGt4qBqgvOyFtO1lRLBgZb
o993ukJUElo6070EoIMGtSwq9LBGjTdjWxWUkT0nqt3LYqqz+4Js7RXRB+4uihsIj5Sw7i29eQNj
1q1UUH648436oM7DD9vk1GBmeo7XxuSQVPUTXuA0AYbuahuOE76i68mB+W9+IynrMQ/ZGwvSDX12
hdmacsePBnDImoboYs7j+zoNg9+N1ovNEWRM5nOzVm/YQ1lUzigTKZ2j/RBuNpyJhWtsVfh41bSo
r8JA83tXCX5FlmFem6qi3zSj+6sahfIYMvUegBiAxyLaGJecW4/Bmpj3ReZjljvVHbuNHuMrRONN
67igAvB5IfRjFRQ0CGoxZF+UQong+LP+ajRA+hfalW9XONyxOz5Y2If90OJ069oU8j+/3KnOhEGz
BZzNwi89pueGdaVq8DK5XNOa95Ve7TgBjJsqsNUv2i3aUjn+s77Lnbkmmaw09ywq23/emTvP/xa1
CdwZfjTvRfop6H6OLUV6BWkSGixL3VnOrL5EwXKixNH2RffgVPUe5RySTGGQhPChe2AbLShdtfYN
EpxuTAQ9FzKkTvr3D5VXuNSwVRqfx0l3Avt9J3J6MO/tkB4pgyfcacSFAGr980uduiGBkNARkLpo
MS7v97fGXzp2RT9lA50lbLxrfSifQSw9/8+ucdTdiU1InMzW2tf0Ft1fvRNO/o+f/b9skJ0cHIw/
2DgMRROJ45/34bqJM9R6W/uSD9hF2Kn6QQdai8pviL9FCq2WqugXORO1VmmE6h7G4letnY9TD4c2
Yk2H+edyfjlqQAhTIsApQQ2FGtKFtmytBeBenWdKUu0xPhfrv32uXA/xJ+pgU9fs47lXsbdyJmlU
fl4gpBbWdIMkxv5iPfk4wQ166EhPqO/oS+780YMNtRZVS1b5cYv+pJHY8krZ49+hoPn57Zy4EjeB
GltYmmkI+2iYYJyK52lySp+ljVwEpTlDH3kv6+Tx8+uceE2aLVBW865Yud41rb8Nedx7qeHWdunP
sQoX8UUhsj5JCy+GzPP5lfSPzUYwIb9d6qjZyEHVIiiMS3W9S/WuEOEKAeY/Wjicb30xP0wmjWnU
vEG9rkTrrFUgxd8B1ymbdiYoIKEFtNMbztI5Ng7kUGJOD6aTyENrILslAW6+CIizvcViChUzpGTM
5qrdZDrizIPdA2IZyo4y1tRZGSGHNjENVjx/caPHWBYajrQyKe6rTADNMI+7flk2K4ZLdIM/N1H7
5BJ0colP5xbfQPySz5196DIMDXUG5WhMw62NTpPGFW5+K9/EJu0ZrZKpp3cPOdZLr7Xw0pY5kBMH
sBuny7xMqw0h5RQdYsMm7DUx9IXg0a/qXrcPSqJ03ihK4dPgGtZt65AoQjDamnO8fZ4KtAwJ1kPk
TGW0dsPBm+1wRMVXYn11Qp34Vixh6qsdQET7fAScGGvkLGsoOPhm8d1fuqW/jbUg7yvasBPPJVGa
8x7Y7J63PvqEl5NOgWJ48D+/4MfOL95f6IkmlHEVD8nRdK1KMCQYN8EFOK3YU3QBZ4aG8xwzXrsL
HAy5EfWXexG74V/l0MKycwza2ip4LLQ4H8UXdTj1StRZhc9Zd/rWI6Z7hi6m3Zualbz99U3S5WU1
4sDDf4576DRH2HROHcHGPaEcca9RyaccjE41Keq9BVDO8Rq6bNNq0KncfX7xE8sU+ypYwwQv8ZDf
QWG/vVIckh1nz6LwGzy3u2oATjOG9HuTqf7rbQCMYeaTjcIIF8CxO4ODYBMC6Ml8smaepglKpA4M
j1lkGH89TNluIJhCGIUM4wPSWC4G7ZB4WpqL3bCeLaovRnI1DKa15fT5828foFANbkyHY0Ir6fiz
FcaZLAQZlT69dcNX5FSUNBIo7DaZkTZfPMOPE5CLsbVha2DS1Tr+fFU0iCOry7kzRdxHhvJUzc7P
ZDTuw8H6Yg+yzOU/96dcCn2Oxa2x5ptHUy83iGwvFLqxC6nXoGDiloD07Kyfsbb1B2oVX+1GT18R
VDYytmXSHX9eoL475XLFSusPqStfykm7NxYjPf4sIKGdfv73r46NN+p1dh1ccXnav419s+Hc0QZ2
6itdd8Cv6guRXsWW+sVlPm5KBc4sNDKkiLL7OFZWkW8+xjH/tN8rugIWoRB7OfJF/PxmPi6VXEXD
LcLKrMLVOdoyjgphqEmipX5tcKzluOdlSffLLqybpGrpqmEqwTnxxSr5Dig7HiXLwkGaIV7gD8kL
QT63LvqX1HcJ/FsNJP/yrZMpfE+XVt17FE8zLQQ6pRSoe7EOSmrfqr1rxyrcZzSTtgPbonkyq1u3
S9N1KCWbg2VbgPfUPEMbYz24+mD5ILPML379yRdD3hQjDtsPxrE/3z99ySijvJn5lKiKTTIB/VRG
ih2fv5iPKywvZsmncDVXtz9sOXNR8RkhiswvWjuDXNH7aqrdO3b71a7lxISF0MTelnUI3PbRAIBS
Z5D0VLAQjdKgmx1E+9FSx+3nd3NqBbLYAjg6QRuovj48M1Ufw05JURA0mG5tPlOjCQGtabLXPhF/
v4vmzIhMlE8GMBVSRf58RU4bE6gaMUWnNPi5PLs6tm7yOnj6/K5OTR48p9YSks7B4BiCPzaAiuaS
yZPFpnOdThp19sD8ScW13Nah6fwYMplAPrKaLz5Vp9a89wAUFHQnDj3UT9TIEH3qh6F+1RbKy5zA
VkweZTLfsVx/cbVTA55jD+mJgpPlB7Vgxj3almxSH7p9usst074Z9ERZf/4wtVNjhIcIlVMA0kbD
8OdLczt97Ezqbr7TDeojAKpyq6A4XgVwG8mRbuzhIVmyobuy7a+qqUgvzcw2dpGDsGueJITbMAFf
VQHHyAaHpmzXJV+dbrWTTx7G2jIzDdjZR9OlhjtgDnnO12YU1Arb6kVrF2qC4TT72HaeupHqhC0j
KpkF0MB06EH2ueVzRFt3tiRBxANAEapILlQGBf9vxH18/iBPPEcaW2xBbZusSvaHfz7HzOY3ACcu
/aGYf8pZI5FZoqgKSDUsJ2yYn0mmTzwO8sKZ2OaiWGXX/ee1dG2C8ey0bO0D7adKwWGdm+oLTMfC
t7GWbdAMt1/sME5MOuwMENS5Go7P489vX2fTWAOM9iEofIviUPF0WvcUM+t54bJWD1U9VGtasr3/
9/eqacg5qUixQTxeKQVRMXHtNKXPWe2ysvD8AzW4QZYcrqI0fJwwL/39vo0LLmUAXeP0e0zKZq4M
bSOgXypqWHmY5GhNFkZ7M1Ru7ucWB+nP7/DEN4frsYda/KxsFo9mYB7UIoqBJPljD+Q4E/WwhiJc
rQ1kcf+dS8EwNRyLDaNz/BGVOI/avOCIppGceW1mFZwBu7XO4k7Tvli+To1Rgwm1+BAWyfPRGO3R
xRRg1zir5N19F5VvpomTvuH9xWF1Q8hq+9eHIxYwTBe6CdCPHeLRBNRGCu56Mxf+vOBiVXu4rQG5
SOoAX1zoxMKMtlg1DYPKMzaO5X3+thOV84AMJOAICPnsKRyBLM/V/RdDwuDfONqq/XGNozEB0CBN
BCw3H1WvthJxDMLNbMxbvbNI18sGQHahCgRhqOW6sZLwoRxqG8UADZvOgc40aJ2yqQsyQ0oxIoMx
NI0EjynzY6OtDwDwoxvdDUevmCD6BpJ8yrxBocHpdvLQwgX7yIQ0PqsjUGatRrCX0MO7nV2QvWqh
Nem2zJsa7h6pVhygxvAqAQy1RYEGvjmN66totKMdqVgT3GN0Wr0R5Rc97CDfSd37uEwbjyecbnNq
RdijUQv5KJRIkRpmuQm6yEQxmA7nsGqgJ8eghD5/vKfGptBsW2OcvEeF//kGYWUTX2oxNtEKvlRj
+wL36koYytbIy02gDOV/Y9qx52azR/keZfzRXDAjMmoNEGJ+W0VLzekS+9d+aIsvNq8fS36CWikK
f2qZlOnco8uIMY3gWriFj5L0RgJQRjjk/KjSBzpRF3Slvc7Un8O6+OLIZJy+LlVaniiH6+MNmSvz
KschTU2knOZv0UhqmVML5Qa1u5ptaJxzxqnMPNi00JPXWYFSCG8jC3kFKcpE6msmg7I3VMDjWisK
L0AdxoCTO4wftLHc5NXUeg7qxFZ6qT2HaygwWO17e16HWnCnp6LxnNkkPL1NRLpqZxluEn7Pus3k
G8Jv7TpxFtvrOFRbHF38//lseuRYJBtbsfXHyjC/ehWn1nQLnCvIcMoMxhK69/saEauNmRdpX/hq
+zLhHVqBc96lGok6n4/kU2vRb9c53hj1soc27A6F75iZ6hXUG7w8ijafX+TU1sYybE6rOv02wgL/
vBm1ItuhEnXh03SCUwwFncP4U5lGCGub6QvT2cmLLTgHNr64244PEVbNYlSQkYoIx8o5ic67Xsgt
MjAElW38xeM7tRCAz6WCsVj2Pmx+s2kyrAQphV8n9Y3e2Bgxg+mpzOq3Nsa8FVlfPEnt1LiwOSVx
gMVLZR/3aeZGZjxf9mnJmEVYPXTt4MyQH3Vq8evSUCJfyKr1IPgbt7EaAEoMUTaHZVxcOKFDflUp
pgcbXwAa7SAU8xfP4+TPo3FLGYn67YdAUmgGDZlZbHOGSr4ZbvgY6f1dZtBM/nxEnbwO+bGo3XGv
fdgcNFB6Iokox+ckKqnmtC/FpAzrsqu/+JCe2rZSnMK9pi7/ZR/NQ2NwkXEjwPJbhONRg85tKG7q
0jxAuL0iRvKeQOUvChWnBvBvlzzesCazyBDqqLmvDORNd+WbKzIUrtahLr9i6Binxi8nUppkbB85
Cx+di+AkwQMY7ZxlRp+e20j+GmLX8voMAhzl29BTJGHdOSvyJq4WwbGiLfKsGuWP2zdPxB1GT0Hl
NH6nI1vG2oLZIGrru3AGxuwUMCdw/Tvb0R6cR8dk1cT93KCaUJpxPadLabPUf6kDjFO7JIlZqs8J
VDM8iXLTsuWLnX5Y5ZMRbyAO6HcS5SUfe938YjSdegru4tSlxMG4PW7AZmDTmgKRsj/LeT+3M6nv
qngypXlGzfSpjafhiwueesWLPQPHoE2x9fixSxDQU8VmyI8rV0Ec0xHpM3P6XRthANG6WYSpn0+Y
E7fId31xG7sYcT6cLknbcwiQMzI/dUOxierJAiHKDm1KyuYpqbXZR4f0+vk13/UaR5tQtDdwx3Wm
KEfbo9EVAkahM5vlvpXPrgdtzroTEXn1hTGZZ1GZZY9SB3KfLMHj7zrl95SjvCPjo0VLtFOGAcns
Fz9K+7gzRpVA1WdZte0PZ99wNGcJroOlYw7QsxngHlGlGdsmqBsIkBYxIRZ5TpmZbdywjqA0NCny
a/GvYf6/bPsbJ9awxReOHEPjmCOOy/sq0ggrb+Mc33Ji0BpZxM2xkc03CCwL84zXZe/bBEkiPgvY
iBlFZE0Bk7ACn9lfD8agbqcpUL9Fgo03MRHqN7bFxCINDClsE+kWZQ+E4y56m1BksmT3G2El0QbB
oFjXStH6kVXZmzHq7LUTnullatwBYR+vmLY4UcBFzE+R07mHTLW/qwvM9PM3cer+6YDhQbeXDv1x
4YhyGwzZ1uD+s3S8i/Dn+gBD46dYU6Lt318K9SVagyX+5sOxlaZTVeXLZ8kl2XYtK2ex9BBsdiAo
Pnz6/Frv7+141C/VX4PTK5/B4+N/oVhZN+Qxh4PeJK+6pWGM42OG8Q1Is18XdqadaaUaXLcjiDRd
V8IbvVVcD86E3MmCIK33H/S/BLP7Sb793//z8pNnCaWpreMf7e8wBp0SFsvg/6+LLdna/2ZmX77k
/M2Ll3rKXoqfJ/7SvwQHMlsR5y6NYZXjJMUBFvL/JDi4/8HuA90Rrbmlzs/o/hdhZrj/QYeXke2K
Zeu+ZLb+J8EBhBl7CY5XFFuFvYQM/g3B4fgr4i4l8sUkTUGGY8JxMaZQceXmUQr4INTI8QlgQ53T
z50ecm3EJxGaX2EQln367yObC9oQ2/hi8cs/VpRbGj6gj63JH0e2uyrofM+yhq/ogcenQa6CKncx
8ZssjR8+ji2dur4yCUWY4FaC8Rqrm7SsWRttITeqMmQrraHEBQRJuW1Aaj/8Ngau/7mdP9Lm3eMv
xLKpZOIihXJ03vHxMbjrJgdMvd2Cx7KycQtGfN5mdoQfEqHE+ahH9WFEqtuQ2GPn2koGRgBNU8bs
lBq6rHfwkICMloGDoXEg63sVavgSnHlIt2C1+bNYQHKg+Jky96tR4hDETtgQwY3udvpFZSG9NRIn
Xc94EvyIWGovsCFsU8GvCN4lyTHoc0xkMtQgCxEoWxHhCqfTV6tRu0eTJy/rgaYTfmdsVQaGcZIJ
5IuT57GK2LuffoGTm7c9NKLHrCumXZOMxXmg4VvGnkOi+lDqBUQtlfJ3PMnvWqjyF4cxds+batQ3
7MiDW7e383bdN1It9zyqIifQhrwKL2DxNXYkVnCbqt1gYMejcj+VE6F3YxldmcizKcu4iMywkiCy
t+P6psx6AHX9otROWttZNRbKoNkYCQdW82FNXk59SDu9umnylmyozh53FtT2fYXMaKMZbf+YqHn/
WCWzdcfbgUHE+XIDvjzzOmusfkywoLzQZucRD8X0gIO//E7AMG8G0rzqW4vH3h5qLEBt4Z5bxBT6
VRVNvwZMMg9qzV+Z1Lp5slBpnwdjKEiParX7LpvZOr0HF5ele57n7LDW5JKDEhM5Ev6VBcoWFkMm
N40MoK8Vvb4pKz29lVaE5F0LUevqZf1DBPzPMEUg6IWYo0NfGfEEFqKroNYxnR2lnXZW3GV7kFvy
crLlsIZulEXrxoB0sVEJnthLnGlULmCK20IZd4oWpLchEr6t5UTVJdmOpH66Yf8G2l1donuX2pmq
smho5XM8Vv0j7Y75wq16/iliOXcy59uljdyxOyjyMkiXya5U5pUSqj2STu7FEom7at0o93o8BQRD
REX/pqXxtANEJK5CwZsIEI+tRCGnNRkZJDfhOOe5pqF8sTPX9EYE2AmhDApLfBkFwa2lBtUPms/z
RTFE04POh3RX4EFa42tNt6D52p9qYmn3sUC0HS2GDk3h2UJUx9bZLY96GaIZVN+3qebuZ8wOgAFn
3oSwEJILjfFfI0/5noWEhhHg+H1QGgj/cZ1fhc4vtXPVfhUruQVMNsh14trNZxzH1Tci27rHUGds
4rtI452ONWotBJkvgd2/tcKWl8SpMShH8sTGiBeFq7Ill07IK5kb4sptB/Oqg4d+X8SN/N6ZFoDo
VjBabTyyJCmUzwDnp7MEU/bd6EyOxJ3pYNsshvIldLABsj0k7AomYLp+vzknYhLAgVNux0kW7XqM
ydqkSts8SY7htxNMcwc4Nc9HazWsplmSe9agxn5b6kSujsEY77BKkhSbETbLqE07Yski8MZkDLjn
2IZtxOO6UV22Fu5O/Yniq5Za3/uyGNofcd2J7zG2jDT0e2MuBDLLWSk2CO2G7mKqhsA8DKHRiVuM
mVj0xDg9aDiDvdLqwKtp5ohssJqJmKNWrq5aivLFqiSwYNt3xWVXuiTZMcIOQkmvW7VRbiBo3Spm
dyngWG8xkJg3c00tybRH47I2w7vADC5zjA7EgzCJQn2O9rmePjQ0LjddRn+xE9Nr7ORQ+PvuZxrp
oHKL8Af51hF0Y/pBhdbJc7jxwyYz+9GjQNISydpUmzBuIMtXwRa1sYZlN3XX2lQDR7DNEBFDGF+K
Gd+g4sp+8ghxOViJc1BSWa3jrILFLMkO2KO7QaWsjMLDVGGu8jilJpln2a9QzjC4qSHakBXE5Lmi
uJ0KO97oueKeJVj4LyjRD9hWmLD4PrWzGJr4pgP1v58pq3u61qt7lSgbP7dxF8rWcODDKbonDZKR
evCGu0hFqKgrOeHTBAL5XajdGXngbimuNOda4RrZRufZ/2jkMFieybEU5eLMO+Tg0fY+fj57a2nD
cwFE5LxrgKwTNdOh4XQ1qqSuhUkwIN9kChry9YZuF5oh3zw+4M4WOxk54DrCzqSwqlvasxq+trTZ
otqKRppwgKRdZ3x2lgjzwUjHs2Jc/AVZmn7HqlDanjVaExGwfTx4dLQdsJAO6pJeGOwQDXpBBA1t
RWcSzUCdUVfXE4sIjuhU6s1KMq8uRNbIs2EmoKPUVX2PZgKWYBQxq5pNGKI5Kii4rKZWMw/SqseH
eTASr14MzDSh/CFbG71SHrTaml8kuTFU2/L5XpJzgCe3cYlnNd193gXTdZwa87oPuuqQ5pLEOj3D
8mGl5LQP0FgboIU3dkOJuQwW1UFYY4dUpbOtlJ4eCySR1QDBcU0YavLNtmDIOuo0bEUwYc1ye2Vb
gTJAKJvfZOTvkvakDvs4NkZjhXJyHSqh+whqQ9tlMSMexnu0d/oxWJIuxEVJ5Y+YjUG5zWHdX2rV
PB1IxcXnJkwX2EFl1fmbCKtL7Af2uTuieyd/dagB36MbQ6QTpRfkL2p7skyxe8WRVZ9lc2B87xJ7
Ik/VJNdgpQ9AX6MpTB0vIZ3vTWInytag6Syw94naEytDbqrMlXrXaZn5HcB/HFMIipNzAVr0R24k
lnqhNaKnA6eB3jS/YwhSQUelsCPVskCFooxFurUjs38tE6302mxY9gWyusF3k60R65MQhUkf/N24
6HaxJyY2wy+P9ujn63O3akqBwpbC4WooTeKWCidovATr89WkE780R4V81aWjEA0pp3R5N8TYLVuk
JDH4DqGrgFnSFOeuHpgszrL96cTBIOmVcITeqmnDBwf17/SLc7RD/1AJbiVdB+ZAyjbBJkM5WIfm
kgIcxblXRdL8f+ydSW/dSNam/0vvWeA8AN29uPMga7Ity9oQ8iDOQQaHYJC/vh/erK/blhIWsha9
+lBAVSaynLwkgxHnvOcdbmY06PcGLpvcbuYQWlJkBTpDJkHriiIvJYtDN980zt3NNoVsgfKX0xla
tDz9VXzJzLY+oRjtfjS4+IQb2yPfY2VVC5qkl6A1ylD/oyZbqUN/KyXqdkVybk621BHgXlyVyL8P
rtmNm6oe2YzbHLPgqrER3KZex+EeVbVxL0hteMhsJ7lJKioN4fnNdTJffkUkHx1j8TbAY3bZlOdq
eukxEFplUUB5Eklp3bINih9O49MFGwloR0eZePITNqJV1fJzFuH5nije4YFcFt4dvqShWJtVO+2T
yp/Opsq5/0GNm2QRhdUUW1/hmVbrblrKX9RDX4Nel3gScAsAOxCvKj29IDTI9nhR1luRZ9HKykZs
LSYvxpa+bpwS96xIvsN2AFh70yshaggXviEWE8vQ7veZhzcYUCknxCka5d0as+Qm38oqmnb1hOF9
Q4L1Jkqd4EXZkzrgWJLsDMt+hhz/BWMEhyEfx5ThjclmgBH9QbW2+1WRj/khm53ibJqV82TDsdNI
eBqhzgiIw2PsW8XGdLOZbBUeZMUrPCQRTjemlaLY0xV1wpIQz8E97wiDm87wBsZNK+HN1subtXEO
uldJ6380vGB6qcLExNFMuAS7OB1rG0sy6o2xLo/DwMJJyQilgQmBn9yk4P80uwGvvsUMBIHhUiNp
Mcs7AV+Wd4nGceNijvIYVcBZrpkBBhIKuyX/o7kuoDZc5YPk7Ldo9TC0UA/JbJCPgKiqfGqdofBP
fTkH6krGY8JDynDUNXTXk5KeFES0DY0Tl4hnnXxAL46rkoGvJjck7Ic6xi2nkw467cCfy+SIh3a2
iQmpLcjlaHERMlG5+es4g2in4COF9pnJUod00yFUzx2ppVozzZcch5Q7Tghc2WoWPwY0mhIq0HiP
GBPFFW2MiZqMArAL3e6Lie57jcDXW3eeUbfrKmrgSqI4RkXoNt+mfCh2bdZn+0FxqpnFOB/wYqKQ
S0kvf+iz8iloqdtnbTVfw7F0MhJv8NG/PLto0ZGe5nnB/rzUuEdU6xwtPti7wlHZPoZHJ9ah15fH
3gvrZz0Z9bM74W/d2yWu20LzPp0+bG/pAMKrSZoo50eaLb8U3RdRUUNqpMRHU/f1U7/U1CKNynVa
9Tihu3OpsUYnO21nEe92xAaDapFc3xVnVnBXOe3wYFpESNjCrp+9rs32CJ+mc2PRtWwIp+DL6wl/
+WLnNPJSls11j5s46Teurp/7WACEhz0Vaey6qBlrb+Yb6cwBQzFt8Q8xGZffSe7gqVSk3mEM061I
wZoPzC/lSTYSNMRmkLHS0bJ1pRgO77wpWIICbfkIBTW8skbaW5yaoqsEr9RTNgUkTyU8OGY9016Y
hOPVoVAPjKBoq8Yp24dL582EqLmuCvryIKM9YRg0v4R8pfM2C+fma+FXt0oHzbd+6GlzTC+5sYSL
l8CYLhat/EuFsRQsy6/WbgR4EELcadc185aryRkJ91o+VU0ny0FSjAQxESDpSY3fW1vlaKmZlWwH
ldGRLk1Dpk0ap1S78s4ULW+mzjkCLnsgEWoCi8DEns4FbJ50KTbopx30wQBa3F0ZTOc5IcFcK1CN
yzLEppENPBFYP+lLNHpCp+l0k7y7dNrCYfmgAcLvGwuPFX4m5RHXjuxQuhxkJfOlqyH2GYwvbZmR
GDwG6LDBGqCHR78AKMTUTruC8J41KTQvbThPH2Y+N8x6ce4mRnbxTgsTUAOz0cW9bKCerCg8osXr
yoNBiFeNHLD3wFiEV5yQcHzUWDqtmJfaNM8znyDDbKCP2CcTJylMb90MBllfOUsQFyFr3ArMutZY
QeL/VeBfxEFjkiDuM8wCaweJwT1FPs6OC0Dh9aP8jlclUShmP30W+A6sYrstj8bS1KIkYlujk4pP
lw4ZJam5Cju8tNZizvg3VTZNtpzZ4hyLy1/65gC7oA+6ADMTdeoeDdP4aZrzUqYEBq+vrDikZAex
5a+liVX+rnFpyUVtxfemVYqrprZJvEfSchX2HVEnFtgFMUpgGdAmxdUIlR+TeCrcdWL2bO6G3f1A
K1Q/keMbblpTRldjwD5bjymPMPVk+93ExA1NdTFY6JQqWmifsqjP+aaX9SzbZRtGMNKdy64ECYqy
gFqjaPnjhILi5w+N4VO6oI2jzJdTgML4yQpZEu48dD8GGdfPqRUnN8HQ0K63y/rBOQIrCPCf0ud2
4gV1uJQVITEDO6w2ivtqVHTvLsekDw3n0+VssHqgtyFM0puALZ9+H/BKYSt9EySGx1ExRuGVjHjC
cirsT2NLYFZEHMvaxyr96NKGrFM/tz41PuYw2cCLjADmjlNpiitM/sSVR0TcsVreQUq99LWDbNbs
2rmmKBotdjM3UQ/TSHnSEGpzZdal/cmoBJst+9gj1kDNV6QL8Ym+0V9foBjVAxaF+OucEkF8Ya4B
Mjp2k2ZNeVmQY6dZIbXGV7anyKz4sBH1O6BPdclHMZmqfiptA2BwBKtzspgSradgcXDd3NiAesTJ
LYvnss3qgKdBxz6d29pNvtBNTVjI20voQ9Vpuv/W0bctzfLnJqBaMuaRVlF1iodpsr2liu+oiBxO
LV811NYOa83A1F4TQ/lkl7rKjsL15GlsSsCbZatEKGNvW4JFSaDHvqH0lyw04mi2jow4H1JaVb7J
FlQQMvz0Aco8Cg8ZDD8DEet9z09fCVnw4WYRxV9D6vU3vHooOSRO9UdC1igemyy9wWHtSSmPpzaT
JXi0w5RPRRU8g740qUJJ3HykKsndFT7e2Ilg1RBRtwxedj3iCGatRkk5Udexs44mAsfVwAufQnQL
hQ2Uefnby4c5VTlHjGEN7XeP+ML7hkPlKOZe32ILOO0IkMr29VjzQWeuPCWBxybDjCe5QczCaHv2
svlD489UwmMw4dBZvAzuXPvbtKNxuAB0QYd1BRaD9+NSBUyYsyPptedhTwPHHY/HoMwR9ofu17lN
UhwTQMDJdG+2gxdwsaIewlMf9+/xy16nCV14FEioEMEhgcQYehk1/EJJHGqHVASkIwc3Axxeo1L3
bgK/t7dJj+vY5LK1pRHFd5+Y+jZIUOYRuIkhDcUBcc70LsKRp85R01mMjXwcBte9wT1Qf2ZLmN8Z
5r0ZKy/4/CLXhxYKgf+N4y4DviJQhtMdjIz8P9UJ/+PU0IuZVp7eGAONCWgFhailaIowlaO0Aso4
FdQ8z3kDtHp52X+eGlxG9r/PRhyocy4UIOhA7hvaUYK9BN72SXeoKkey0CJn8U4Y5BUxUmrftkO6
oXuftxOzyCWLGJAtb3i7Qbp0cogC7gmbkidUt+wGsVf/aLIyuAv9BFOMHsPO2GhruZK99y6B/22n
gts7/H1GO1CI30hWWjsq6iQx+kNi2PIUwzZZkHuqR5nLFgfBZRLhyHCj2BOfuolTRIyEam+G3vv3
7OW/R5XvjioxJPtlwf3NqLLrnr+nQ/ez77vf55WXP/lfjvPRv6B3+LA8PNAuy/zVcd75l4chA4T/
kLGa6zksg//KXLIvU0ksCPCWRwu7WHQTHtin/+t/kARvOwuPjpXhcxoyAP3f//M3ikP36u9/G629
6olDrsC0HxoK9Qm/zv59l4mcCeegxmgOYVa+pLSce6x34lUWwkT+5en83RDvb65ko2FA7sHA6421
RynQqy9t0yG0ZxhEZvPUiFqvxjgd1v/8SlwDYQl0f4xEFpbDLztn0hvx3DZFg2MH6UPxYN50itBN
X84P//hCfJ24aixcCZNr/X4hBW0gqtu5ORCS+VKUxUtsZC85//ufXMYLoZ7yxt+8I+TryOA93bDh
jNE2ChkudlQ160Jn/8GjY61CkEAgzAj9tW4haUySklPuSOH1dqVN0vNg4NOLiPydm/LfLofQZ34A
/dQh6eA1ATVQFTO0aGwO6TgWzOWm+ynRDxgHPjRKhZs/P8G3lEFY2g6qPJTknE6vpc8GSSh8m3Vz
AGoE5KOkOeShjAldzJ7NELQqw9l0RaztPxcwcOGLF8qFbfX68/LbGlQG9PLAuVJ/HHAfItIVL1As
PJx3vq/XTAC+ZGxsoLwu0JbJV/37YpyHfJjQ5zeIaTEtr5iTbnPbjD/++Um+ZQj9fpXl5Prl21oY
FspgqHcwIo1HbasfVDWKk2j/s0f3y/282pnGokprBuIskHKYNr7On+eaXvT9z+st64vqBYEJU46F
V/Jm0TfYGhAMMBSHtKrcE+k/1UvtYP21GvuxM4lddRntENaVw1DKrf5a+SWLhfzfm8YS9pox5XOl
a3EKbY7kyebNErXK+L2cBu/sYkF4Jdq8pXProm2vJH0hweQeGUgI/h0sseutG1TxR2xg3GfHhzq2
ivivPVmfwR2zydABMdeINLKMdHlss9aCOPlwPc4FCZPvvF7z7QtGmBiGfCVB5GIxsXy3v7zgOq68
sKqbCqqUTeq0qYxiNTXU27NbTeRamfXGilprhy20dzBbXW/IvIzoL1xxgiOCMmcEE8BmHHuXlqHk
9wukHuQk7S2JJLshKF4m7IOOyWypD01AOm7bzJ2/siOKqbrh/zKlcbUFerOhCuBPGGhZ3U1tZH8p
Ars+eiQlPamKpmGstHeIiTJe1ROetWPOt12Qf5oAPhP0t6K6pESS9Ht9j754KEqxhcEnPmLt6Z7w
Hxy/y5gTz+p9fjsmiXdT7tbnMexUvk4D0om3k1ua33KMVVFN8nsMuGXPVcxNF6pvdnWUNDcMNetN
j2EHHF0njgl3HsjPBdLvo72P9epOmiyfXDJdMNrGWFcmdzdXbOIVxmBriBo2ZBI22jTJ8MTECA/P
VW3tYP7W/Vqhdjm5Fa0dqrz6bJk9JN6KIjWMKmMdlJD2k1R5Z51Y+VMS1uWDP4Lyys5pvkq/sr/E
3HuzCkbwyqZyh5nfpAi6T4Mm6teOM7Hvad8FYyKPtHwgTso70whXd4aR9U8xjwbHTdnc+EP+Ylq8
0wHnuS94J7/obow/9v5cH8flmEi7rj5P5TJvaWkBSfSNopJM+szX95j7uEdOt34NTSbbq4Tvh5Io
W9zCB3HKEjyQVi5h9NeJ00Q3uZ+IF59Ug2sL9/+9P5ToPmxjZHJx2QLKDq93zMXDq9TnkRUZDwGB
EUb1bjqtK9kkn8IZI0YyKrLiKcIWljBDMngxUc+hO2AAO+MJ3PrlPmNi2nywwHqjjZ/G6jGNGyPa
MrztQixjimxe+aB4V4SJzF9CLNc+MemqXuwgrU/c47TFaTJeQZ6SBze3oocaB7VPDrk0+Rr3Nw8r
S6hCBdLUVGHaqQH6W7ThyF9sXkEf68LD3b4hRBcvUwPhpR89dLLls3PN2Vgrl+N+xu8WBKJZnBHx
6EsfECknaj+EIn+OYGnvIsF3hCkQ/KYsUuW+U7Gml43U49zOxR4XqR4Vl9Ha2S5vHG/ezhCZ5Krt
knFY+bqwvuEJ0P2wZ74t12AIuilHr/usgr75muSudw6mkvMEcNqDEGs4J4h5GQPRMTPWVsGb8NKk
eJKJLU46xtWVOZ69Ltr8BVAggsPkOyd+iLXDa3zaGFMHRpBC5bjG9ZqBeVIuFqi8ocGhDMDwCkA7
pJ8hPSj+SB4nvqhpo9Ofoom8gyh8MG4/9ecr1xoem25Se+RdmAlHAwthHkOB6WD20kHJWkkD39XO
KvdYGv/shzbYpJ3+KKQN1UJ9G9IpO1XCB7qNG/9MWRDcpQMfJYN3TZxxqT6ovo22ScF3ji43XtlN
UHwJrWY+47q3q2Yws2TWTb+uxqIrMPHNyQvvSxY1u6K+TUsINmLIoxuHApuRJV99MZRAHaqJmd0Q
dTG37G7V2Ku9tdQgjct921X+THJoeBMiyiVbDcNsR/UW/PsRhM+NnZMeWFEYL8VPQwSNxCyneqNQ
BW69buYzqkIZIWQfsLQz2pKQ7I49JyVf487yiZF2TSJVPTbKtmX/wBo8uJsznNPttp02cSABqD1n
CO9wPm5B5El1ITWHZThErdyXZjUQwZmzidlDvfFHLt0Clh8upxIGdOP3FNlVI0qB/yq58gqfmG2b
lTdOg2ttOjohL6Fqbjq59Bi1XZ9Lq2ExgQYN2aqyXLRgPJ0sjsD3fMDPy64LYe9rX4TWT3Nkt1LL
GvHM2bou4j67zj2d7NSEbgmr61yuDMKhiePwdh247hqvTnvtOTM7Yl/rtZr9+jPUquhmDmKx0WbQ
rl2CHHDnIDUelKpt8bnwxSfVJPE69IU4xfNQ3XUDe4+RsHuMER99oSqeeVQPOydHopYIlV07sW1+
i6yhPwN/UpvXw01YdOWh8021z1OEGlWUGB+gzN44maMejTzvbiad9h/ifP6Cp/QIlQdKXjhRFbiz
5R3mKJsZ8cjqhnyh+LYsvgYkh28YRr/UyeLh12ef+Z4fWmUmBxvnFpIlKrnuTQfh4wQfhGMx2bO5
fzO8eiCKkENvkRocjSwtH3AHFqdWsOOYVQh5y7SaRVcPEPrXJotNPAII3sGOPnRcFT5hK5zbYo2/
nx4OKD7cds8AamUzHhlXfRflgvlTyWaW0/BKlkgeVWuYisVRjNKMMIAOFiUpGUGbScm5XZWNk1UM
hWVvQlUZ5WLKb3/uKrs6jdKpTnXQmw0zH6gbJNcOm8FCcVICTWtcFM7TaOtq5vApW/a/Khjje8mE
CaF1keO37WaqSk9jHjl4fpMSocITFKNarGJ/cAjSpS+B3r+asW576aY8JWVBFdXPxoN0ZGVJcNTM
lSBeTlG7oKeeyRBAs69P4UIeX/dt39+SGohVc+7ijM50McmRSKStCzQzWIoJuNU9hYVZwK7S5ccx
dzTcSsunrqTRgPjRBJM6iZJA0qwxv7nhcGhySkxjIqbSJRxxZ/t8X2wc6s4jd/OD5QgDYl5QYU/p
2tOe79R2VnXO5Hwow/5gS2xAtIyfi9QrSCkisfVCiCPEwHpEuqBJASZhcsXUwdwI1x6MdURg7zWf
a/I9KQPYL4XVGYyFdESZbRjHTBN6vguSiv3N9dm+3YTqhM7RHVcjXqbepuGGDwVTSuank6f2f65G
3/L2F+IxaermEgjtYPD0ezHazaS6DJ1ZHkCL2W/sUX3ANpAo1bClTiDCJbueENhB/5upK4qIzCM+
eO/cOxVMHSt6r2l9I9n5iwi9uPDhAfXGSShISE4hoLA8tJX1MJjg+gV76hiQyl0O9/HEMffnJ/Cm
S6Y1wZqBK1nU4+glXj0AV3lVArx/UJIiTBAywgHFcSxEWp8NFxPxP1/vrZhxuWDgLUooTCjeWDOI
lgLH9QtMbEKyXVbsEjVEf6FInqLN6fGj3BYdnY/vhePt5dgZiVfw96k9Wju4j8aaYCzvGbd8tdeE
k7zTn1hLF/srpks2OZJVPLEQAHiQyl49kGSAncqOXRx6FPL4Jnf1qteI4kbHfZQZ9sNwPCCqwaLZ
eS1sVszq/qnND66xyPIgvNIy8mpe/QJE5qOP6i07RPTbe89I6nPjju8t/TeIBVcBqMAZDsNHNNiv
2rAhG1Tsizo7+C4Fo4/jD7ZOfr+WQMMYuhekH0w5BTOTWPX45zVgv33GHMtA5+Hi0PHWOXOyCle1
5YhutRuTmFEyHCmDaOSnaqAc7OrRm24iw4sehDs9FNEkX4zGG7f9pEi66muRZsse0/YrWQ6hw7yi
oYQih/tAzQkpAcrYDxlbcX80Yiw//gL//huvfg+vtqxlRPQHaU32HQ+XZ/EbVP3XH/o3VB3a/0Lc
wT6DdAZVHZ48/1daE5n/ctEKRPhAesj0XB+FyH9B1eG/8DhBnOFDqjIBkvkV/w+qJqkJ57UFuuSj
wQ74FTT9J6j6tWMQyBaJji7cN0RcLl4nr74JqQ0Iv2VnnQUD+F6uVVJl+tB6NMeQgATS8jqd8PHP
C8sYKfPweYN0lTaQCaLGeyYuS9gWTFRckIhYI/kci0WsA938nNjSIOwrFnxbUnToSH550n+DfS+/
7Jddy+ZMAIdedKxsHB7bxu/beNgNY4lkuT1DRtL3ViqMtUdpcjWpwGQgOtEN/vmCHEZvLonb43JO
gev7vM1X2LSRlYQODXVC+nR0VfcBaSalAvva40GSSEQQ0pAHqzXhN2KCI/V6cFXgHgisV/HOS8h/
OMYB+pnVrPCoXJGuB3Zg98QQhSKDg16LgSZn4RmUttXPezcW9RnbdLwzwTHAsKwibv2VbGU1r4nq
hiGajIJnbfhK35czUJltzd5zL5q6W+Uy5FIRLXiybYN4KbQ9QjxXRDPRifu8EQrKvhuGHWr26cPk
o2BpkZlINn6Om9bh+J/wFcK4syeBqA3p3ddBkhHFDuloTLYAGfrWTN0Sgnua2J8saDXzKgs67o30
A/nVSMk+S/yRn6HtLNTE6tnNV1uN2PX7tS3TG51W/KJo8pwjB32qP7dIojCzkAYzTTtPrQ7BJhOJ
a2xOAmPnB5PfPNqQGNJT33asv6QrZyAknOfv51ZAVHBKW39pQksbT47d8+SyDjtbSM+1ro9tgzxo
rTBLnklIgIlIvaz4p81AMuSWrDAQRj1LyG8G7vnpQhoDRatJSIKbCmc7W1yIveecLfxhmKjz1dDy
x+Hi0ERIXNwwluBfbXaSh5RNLm/Bdxl1PaaoYpqDO5tVteU5OsPayxweS2aU9O7aY/T5cZprXqta
jKTPCMvL9DQvryRYHk5ErgXvj1iIcyQN8ISs7A0SvXGS/ZAmRPQYoQnJHFBIHxZGaAjdLLNwsGsn
PsISOQNFtR+MwaZWdrlFy5FsSk9aC5dZT58YgffXnD70I1VOUBEz/gExRt57H6Yp8R8MFVjXo2rK
W9KnkmcbQOAAcOyG68wWwbNICvWlccxcQ5RjyaYj43M1qj5cp/lSx1akG04nW/sePMY6iB4MvGX6
OzubDX/jqYBlo9qAxztmld/emL32UCp7iSFQ1g/SsUivccN0duiUXcP+DkrJu8scioSXKZ+G5it/
WeUvWJfo+6wyaet91L3rOmGNdPBGhjXdovUJXRqvpywM6a+MeOTdQkYsgQ5JqvzKk+HjCohOnPdF
U4/xrjONpnvsCL2/D9ni260xBzzgzMaTYV/Avzh7qC+aVaw7elyVg9Plsa1vGV7Iw0C8jL5yCGJM
yFAbuArAUD7jwdcBhyEt5LkQXQ0fbCBb6yzSwm4/FfNsGA9kfc7yqrdbo72dNLz2XUlJPn6eK1qn
z5lrVsV9rHJIt1DMJQCg4xxntYDc81TxLOmjeJbaHIHFoyjhQTCDag9xGaLzc9lViDCSSBPXl4Vc
aIMXRwQc37Gvlo+ibyHcrPQI1ZTNvLY/ZYOBaothSeo/6jIc7Js8ZlwPic0q6u+BM1rXqR9SPIZl
xTWNIsk1OWNJmz+1VguRdUXgVv/DicO++NKyQ1gkhsaz197UlRB+SG1jxNE2KEkl29oFjgwrGMf5
qZMB77wvW+s672dHfwmHWBY/vUDYNrjLJBMiw0xl2zcV588sYcPART3Gwg5J6qtr3zSPqe3QF2Ph
C6Zt4AaFDGyGF5Ul4bVAtP3oqSFe4sw+BtiKjWurqofPCPmMLZSKdMPC6NbOkKRHp4xiNHpkkKyq
DL8Gy7EmYmeDyjuAdviLC1MujQzomPZq59L0ihzsfYoFm0x9bJrQfOi8xl47lflkAG+segGpqZgE
AWDpqMMD2T/Jt7KLg586IfdYWK24IeviahhbOW2LstV3BEckT56jxLbikNpQ9jn3DN3Ek+Wm1c4W
JhALAbJkXfdBexslBK4FTcH0hMDS8kPWJOVnO++CVWR2/W42etpepbG3IqGMzKaxuVHlXF15dPXb
AQbkHdt685RHQ/pRueXtGJg637eSJBo5ERhiUnfuVVZnH5POLz/jHdglu7YXiAY4wDZlIedTaUTF
Dg1qtlIYMS8ESRALQjbrTxw6zaPwqibd5HMndmFm1l9S318eLYEhJKh7g1j7waCvG187qwT0gbys
oHvJ2qDdlJBvDvZiLUlEq31NeFfgblLTE0QeTZQDm661FSBkVe/DUk7LlMupj0uq2C7xrLs8rpu9
iSvAhgCU5hGiH4gLmjb/KJgPqe1UBcO17N34Y9Sk/t7o5mLnGZiG4GQ+h1gS+P61kfbyzIY9HfDi
mY6jYUX4ahTjdupawrygZa/lMOXwODv/k8rU/MM0y/wchdF8bkUbvZdB/qrBoSQK4eHj4IKqGEfM
1yXRVCVuH7W9e4LhyRlGnDNHDMuWfU5o8BoAB/7U2qgUf22ClunDn0ukV708PwBXR/5zaawdGt7f
azJZV05I2i4svL4BwxALljo6nIKuAQ6LMqY+x2wz71z11ZT2ctXF8QBtuIWx+uuBsBvPaZCOXnSS
cOu+IplkZ2p6myLnz3f3aox3uQ4EIhxiKTcX2sXvd6fS2h+6KIlPLuA0m7rZcmgs9GxPx+xY//xi
y8yZx2lBTXltr2CxiRgJVegpLIGK64VGeyEoGNkQbf98qbeVNMAEDG+aAROvkNeTfJlEQUMUJxlE
/mRdi4We6WEIBPzW1+ducaz5x9ezaIQslonpoyV/NVW3wpp9o6y806zT+OGvM1CQuE52qFhGGV1G
qMo7j/PtGmH45XGb5pI+7pmvrlkLV5q6RF0xDNmSpALBUlvje9bRf3sVbD4ivIo93ANerf8ytkcR
Z51/SqDwHqYM0mwQvmur83dXoaEMsZsHzniD1/i9Y0vP4F4uzAs/Y2oCEfo/eEselro4INDtLHYI
v6/2QjIRJd7QO9kxtG7MWHgnasKIYAulw7ruG63md1q6t9sHezpbCLeFGSaX/f2SIlPxNJa+ezLq
2H+0oEAzklSUIgPmbVsB89xe+d3M5vXnBfn2w8YzBcoMvvp40r5ZkFhxZ+bckHZZDHxccc021fsQ
ZuYcrv+fL/U3t8jigNpEDY5X0Ou9KkBZy6UqG57ywoytrPo8d0wFS3cBfZcOTi+r5s8X/bv7wy4t
hNjmAfE5S1/7C/9AoZ5w0si3TqUPjUVUMAVKM0z3NDrvfmgXFO33vjwCncBkyg2iIHz7pS2jRpPP
mQllB7U5tyoPA87ALO8bNbfXNYJ+BgYTZbIeqeuYd03dtZIoOHeAkC7NRc2QDq3LD4zIHKrOWTDz
Dgu/ec85+u2+h7zJCRa+FAwm6zXVTGTemCFbZIVXwLbrLIYMn2uD4wrTb5ZaHlHW//lNWG+/3cX1
m7oSKBKe22sqSFKCl8QcMScjNKh1dejQP5COhbqytTix0iZe1nueWddyKOVXCOGztXGySN/LzpYl
8XnDLHdUSTCm0Tmlmz//wL97JgtzEp6aw7u74Ji/LBVT4pmhQr76ag4puk0vf7ISBtQEP4gMhrn5
HozzZm1CKly+BqAcliji8N/Xpsy6pegnVlS5MUmYaMny1SQFy1QvfJ8/393fXQzciPgMwgTe5pPB
YIjwKiaVWONHe5sL1P9o4uhyPLOhS/rzxd68au4sDIHpTNxx2M5efXVVYVhNF5sTodIejWWS9aws
PkS6xD9fyH5FbYYKy3a5nN3wGTlRXxcmxGZn2m+CkQO8Tbtbkx5uWBth12NpijNkd25yBRLiJshp
0jFl2FU2gdOCJS/HYC31fZoV4ATGSLPEjA2J1xwwtjUNHygL1MvZmQR/0J7Lgub4knXfC6TW1T/d
iC+2+PDGONcgf76uRDJCfJug6rqTPTO2HRmUnNGUZfvEnP5x0cOlWAMuowAgvTdDGRj+dq80QpsW
OjHilZz7x0062pI5UZ+XAPb38MPl9PplY3Q51qBKLj5goQUB+fVbEnNFInDruSdfavcnDunq1Lpx
9HABRPyAtLyNnEvvc621/c4BYL9eIu5C0oSs6XDlhZTnOb9/Zm7JXB96SX6y8LyoZmTqoY8J8oQE
wrHXGFqG35DVFu5G1cxYr6MEBgKJxEl2sPsJAgO5jdO9OVSgiHOx4DWSeC7q+qHlry96lbbyuxy9
u5XdBv1kCP5NY+YdImg4TGeL0KnvvLxjtL4sr9LgMNhPfUu+tWqnpluh89G33qiBxrqYmem5ADiC
tiBVsvi2MXn9QI5j0W5Mq6juRtCG69bvjb12M/+WUBVj3pOAy0xV9ThRmAEGCcTF5ibBr4E3RKvU
bZurvnDxkQhKvKk3NdaENNBzdkJhaq2Rn3kD4lArlfhzDJJIPLBvU2FK4sz5wqouyfmZEeBapfVj
bMMCUNxAjbqOdLOAodgBpLdq0vx1YEgoXD7h1FjttURfHwh8oCkRcuafzjL4d/GpihjkJSqXukY2
fGupKD2skUSHBURhJQu1dWp1VByT0ND3DfHi6S3knJII2kSq/q6D81JtYNHwdddW1RT39QyLY9MO
vSV3TEH1fUGq0FXi+3Vxz+y9+6EZ/c4gvLk3/3R8MbgfWmktUNRIkuoKoSV/kFv3nj3UD+Q1QGxm
PGnn7pVarA1ANHCgIHKoL/TOb1ADb8BBQK76OQUID6vJd7Zw9vg3DrC/IEKNjjhKnQ/GR11nXFoW
M6dWZDItl6u0dDr7RozK6++tjNjmTcFySW9pF9GLWlOA4QCsOfeoVNsRrY6AzFjPjUCw6dts4d6c
sIKEUAvZMRiz4MpVsTUeUySWMeeqBYukbkswrbAZunmvS1rIlY35JyGhg6nbT5bw2hLVq8cCwyqS
CFgjazkbLnUAmD2rD/koUEPqM4U7oTBBUE50piZSksBp/RL1c3yLOBw25wWC88qBH+Ok2vrk5rb3
nMVpGm+7oYOX/ddn5S9MNXPReI0BDljPgoQA4q49koEsbaVMQTkVJV6H8AnWre+ximS4aOHS0uO5
2t2CmTt5N3yDnDyqnYYPePvXaIYsvefYc5ZCInGp7cI6gFxp5QsS2wLPrxpSAg4IuUHgL8df4A+A
jCnYVXDlBcwjVoWZ6XyHHMbsztBr+EyrxmDSUE4uD9bFfs3Z5ZGdZHedkPwQywQ72TWl3RGva0n9
NOjAMbACCbyiuA9r4kA+eLq0Pvl5Ltz1gPnW9DM0mGRs4Yvb7t1kNaDA6URtTDyeNQYV5zFjgLRe
paAFrBWXaQ5sSLd3gi8U5kXPlLrtMTVYlZlq8FWJY7gKa7ZwLz+VbQdaP5WAkqgwxRyCCEDyOlWm
qYHaQMj7EIBsHlQ+/nXi/3+bky4X+g4k2GZJ2jPG+/eFF5nMb38DBTLrp7vh5/9h78yW5May7Por
sn4HDRczHrofAJ893GOe+AILRpAYLuYZ+Cd9hX5MC5HMKjKYzVTpoU0yySzLsljFCLhjuuees/fa
9XTztenS9s8J4PI3/1f/z++MwL8dgbJg/FCO/GrZiZuGf/7HfweU/vMY9P0H/xyDMtBUKfIWRfji
i/lxDCo+8fhg1NGo1v5kC/Jfv887dfUTc05aBS6QOjIlTOdfmXd+XIPR0SzZu4Lp/9In+5i20Kmt
E7V9FPJGyucTTfFpqwNVjz0jdVl/1TCqXxEDVq+lgJP2w3n5q4Gl86G4pm+EQJcIC4o13WUv9qEi
jO24MiVRNfssAUJmh1jb8S3zkM8Z23ezxezbVgtUj+nfImnC32t4/YKpK4xiup8B7lQeMw24E4W0
sG67YuI1KZeZQx1jLrUJbXmeS1nPGiyXuJuPQWxP3TpvSg17dgv5zAbdsMiIA2+KIOGf32lmsFRY
dyvSPTd1pLvMDik4bxg02eCBMLE6w8DrbbHiv0PTYBIFh8IcOW9Wjhubj4kPkWjG8oWIyXlDuwm/
KrrW/UT7U3hWZCj4NdKpDLv6ViD/Uw7OGA3CmxSu0lsf6qG1GVxb0R7UPgjjddaFY514iMTN50h1
0e8ttuc2OhatTinhDSiSh6tKswHn2qEzhOfZVSJnUxBzFN4Q/2tRscqsMsh/yNBbaU3fqislYta+
F8byN0O8/fbTWMsy31qVSn0OyQNu8xQRCxGIhgGZGJxZdxDkWoJEPC+zAmxYzLLDL9k8hZe9PRXr
Als7Oef2VJWeCCvnae7GVlnnYhjXLKCgrqx51fKnpZbAb5tU/dl2ErXxpRrqu5SKDbEoroAhQCpN
YgvN4XSb1ZkKH8hhYXI3Zd07CaxqqzrW2bCpjKq8IuBb44YpbRg2XVz4yuQG1701jfeyNOWTGhFF
Yad55OsM8vw2luZXJR+TG/YEyOjdsVrlruJuIrAGxKC7+jOoH+lBK0CZZNf5Pnbz9mAESJaESG8i
BHXX/Uhjn54yQYpoDyHvDdahKfL96E530ABIf1Fct/liLhb+DCzHasTivZfAf9fq0GZHOgANhEAj
8xnwpvdFDzugUkS0DcfCfbXAU6VeTWzoVc9w8CXssZfAd5/Uszs5c+S1iVAOgC/4qUnN1eu6gf0y
AFZ70LX0LlFK7dnCRRr68GJeY9ROD5bDQ8XU1tiABzL2ocx6/GojHA99+BoEjfMyo9ReuyVx40D9
wvalnpt1MrNAimgwPFkOx96IzMsUzelG72c0hBYGk13N0rpnnGidoHaJ51HrAE3ZORAxbWj3biIB
GRiTy/S/aO4a9AKX+mAWO6ln+hHa33hmDjfvsrA0SZ+IxBmpfPJU5VHyzBVNt+PY6ceumNNdl+cw
YwClv5YoaAM/qEP7ENf6fFWZbX+RtbSLmLeJ3gtKx76ZkpalU1F0XitQJU9kfuvX7qxauG54JHbp
WAeKVzpxfMjBEV12Tkfgaa3HjxSFONn1aVBPpezjUxvJ6q5Dg3gLYbk8MPPN1wpkzGew+gniWKs9
tmYBgHns7ITod3vWNiKLsis6sMEe1PqwbWc1ZJfhOpu66s1vZo/WmS3S9DgmoBBCV9nnssygtgQn
BqkwZ7pI9QaXAbHIw73mlsfJVCc/cHWvlEb31uUDRY8kCk5l7+7lZolpRjR4juPc3miRCml9tKov
OKS7o1oN8SY10JRauTFcJ4UJ8IvMll1Rd/o1TcbpqcN+8Ioeor/mhASXI3Xt42xPYnEIZCuek3ZV
ZGMCFc1ItqWRWHhLukLeExeSstMQPC3KkpNhy/INIlS7nZ1sbMiLVfX1aI0G3JC6vQLGiRWlpyqG
gdlHgDNM7dusRa4CzCPouJWRoxKidgcIpD/h0bkq+9Y9a4UWPsHeTbcg16rNCA+x98AXqCcrlurJ
baV7VopMu57GvmOhII7woigWXX46XqZVVwLF4kGl2R0inYXAkvnB0I77mE3FoSxA/DBawEnR6fmp
q1oPMyuvGiTmKEkoobTKELfWlJmar2L89JvKml6Z5I81X9qpY69rkmTX4Dv4Ii3Q2lSAB9YSWqdV
oX1OGCDs08akV0Ugz52ok+YmtFv7zE6SeSP0I7ZZk6zum7xzz6Npz6ceQf1LWXQqK5oYbtK4qEKP
p8e+yIdhegPqk0w+Wx7sCrk5HJQw67dBI/ozfgL9AOlnmR5W1cOADP9qNKdgNcFW2+rxGF2zspXP
ltsVX5w2t79NbF1Sz2obZBtu+DbIMVnwEgS5YUoYEEYfp7ExV7iOW18p+Jy+qzTK3hEyGTy1SfuX
Em13ik4DlQwEAYWKMzKqB4KO2nVhM+klACAOfNNK5LfcYDdFhED16IS5Za2NIsy+6GHobPNqDE6d
CJxj7+Tog8e53keugwBSIjKHZ8F6khptem4NFfeOkzUnKaZ23RHxRYqkgsS9pWpODGmeh9RGsNLn
3SMgfvZBJZkFfgMeFcSsPnTXZdg4F7PiTl9VvUu7xdjBco01LDymQ6vcRZFpPWOZ49UjibT0IG0m
4FaHltS6eQ7Io1GdAhZJrp/J2iA9mDz6lXTSSXhJYDpbuy3e74khRgLuKqiKBHlyCMqdF0mze6PG
+gvjrOKkhLl564Rhw6Zh1C+G1jV4DU7aFVtx1YewcFouIGM8XWzntkMWn8cLalY74SVI9qGGQrOO
8uKqCDX93nbafj3aSrqpqsLcKlaSI3dg+0lnQ2P4HBM2XOglwiK1ubYBNb62UZ22QBnLedUNvXsr
zKTc5PRVNyq7oztccJHhZ0ppXMmggrCh9aN7nYYAK2lCFf6g6hdOUA9c9sxQT5UqTq1hjQe31Zw1
u9fqK44LrUVtPri7oK3sHQqxkszcZvLzYGquyjktCWIsqx1aWm03wsL0oWko/jDM7rwNgMY8Ugto
d6PuJijQMb9/czKle85gLW8CWT6ZVWqvlcS91jVoVHw/taXuwF2HUn2IQy9pEwT6Za3srVxrkGsZ
Vh2waFfza1zWGSZnGH4HrRtXZsHyRo5VyK1pNJsskeZVQG26EUSfHTvQNclmcGo7Wenk8Sb+yEv4
rMN/WOGmegDfnl2i8DFKP5hVY8t6l296/J5YwUCIKLGwdxp0l0tb2OzSVTt+pkCzGqbnDgXIFOy6
Mgn8EKmt5tmiFnJvpqHwubORGZBeH/m1MSYmQ9aC8rVv0D8ocrix6jryhlkf9pY6oY6AjsJzQtuT
m8O13yh8ozWyWG0rgaOeGJRTTI9Uqjk8MHW47dU0vFdlkd4bGjWgETaz4Zug/C5L2brHWS5h56EZ
7MGIdphUkTWi6itYwXAyBHsExPW8QpyRHJLWdSt0DCLuKDHdYpdVWth81fEfNi6qDnrzDmkEFSTl
HlIHe876YKZRdY34Tj8ZRj2d3aoWK1fG6HvDajxE+TCvQwr/p9lyjolh3YUWzotOi89MKgTf0jhk
0hafAYRrHsj31K8Ci16VnTErm3ttPxHD6/VDpK+qDjxNqc8vdQQK1launZIMHBf4zSpFZgclDsBR
0ebDViUlwZeYa0a2CMc4Fdk6JSaNy6JvAIQbvtu43UpPKW6UNAa5FOsnSLPPojHoFvUtdE8p05WU
Tg3wMuXEZIMLgAzLi6PrpUf/IT+EUaVv8s7ZRGE+HaCOX0aToT3oNQIY3xmLzFetvN4IJrf+rIxo
82Snr+Ziar3CyBihonmf40R/nmjObpN4LmHMOVs3MO3L0YqkX1o53RtuvxeF7BrUgMEdykZrV+K9
O5hao56iLI1XfTgY/uzULHNNFO/j0kbI0bSzT5/e9CejGzz8oeE5R5W3cWUyXZoqXy5x0nU8txn7
hLJufTrtfxeB/eu21NJg6OPYR4n7a75SFBhTGndOvE+Ii6OEG2E217PDW9qECHhrqDk7UmqpnCUb
FNDv96UfhiKL+lgDBA/A3zFJefsIxZnjvLamuYz3YoTSPScEnwFlibBaufLm94f6MBJZDgXhkP8s
u99flQZxFScWkk8OVWrAOXlGJhRmU1h8/f1xfjG5LAeite/ScEBibX1Mx5LFNBm1tMN9VwbThpGk
sbe6d2J23F5VtWTw07uRGnPRs5dy8aDwVgG4RcDwsrkOIj7d+0f6f7s3ZDto1n8jjy9yEqlefm4L
vf/M97YQPaFPzCMsxu+L1oWhzz/U8cimCaXAG4QAHvcMtvl/dIcM95OKfYnpJBAidPOLzOhPdbzx
CTc/Snv0OcgjEAT9K90iY6HF/DizYVwOvGCJPtSRFzFBX27oH8ah5VxIgOgT8LCydIWfKhndRqZk
pm9Wlpx2NlreHI5tCDNr0aOegP0rfkp/760JnLmgOZFpYNDUqBqBb1cZ6O/Gtl5ncERrmGqOAY68
nC6KStbpYzwb1UXRzOpboocjCNdOjp2nol1cuPJ9r29jxSru7ba1tX1TuX1/GPW4Hk41L8B1REue
zbGWTogKLTDGPIW+6ILWMyflQu2mMgYL4MByTvJZW1VT/bnvNPSWWgQ2rh/ZbU0JjlDmpp3pvScG
uQ7Pw5rGjhn5hhXFJyK7hj01pL1TSA3d90WWlB47sPG6r5StlnTaqtBc2K4j0cdK2iL9DYvlU01z
8jiaTYmWUi9XHcrYyBXstJOZxV+sCHII2lVXpAl7KEaTJmVavuBVyZhrWBMCSVoVV56zrM6duIq1
2DxgRm2uIHkn1nGA+fPKGYECiWkyqO9mi4wrdKyNYhztOhzlOqnJsDAGCMPb2ikjQOCjNpzAqYGR
TgnnmYRQ843FNq7HomhEUavvSCqOGI/6jcQrbh/p7aDam33RkMJLfyeSXRJBlghrhIN7kUnh9pTU
JPFaNJoFM+j3yY1tl9DPWDR7XRM3TYMoPoU8Pr65uV0m39xENN9IOGJDcdZyAhGRomaB2FhtvIzY
GO7YTyUI6WVL6fYXELblwco7ZmZ2LQOSm9Iu2ceGm+vrOpXXQhT1Wo0xcAeRHC6bKWXrCOaC23KU
xWoqJXFntHUOTiILsODqvIHLLLeS2AoRl+NNa3UG3Fgl1VaxS7ntp1UbHhyntQ3f0DnbvpY4wY4m
TN+SsjSZe4LT6g0VbPNSaGX6qrWV0Fk/ASx6dbX0bpzASb0Q8qTu5Y0rQKi1g2foYUq5ECdiZ+Td
5ygx+tafC8O8WrKMTZb+MiSG01CPWOazDWAKZdvrRk7Chlqf6JyVWzGL8TovWkEclHSSS0MENlwC
Bxe+1FR5pPyrsFXS/VshIMn3PazSc4wtWfOgaBsXTBHnQ04F682Jyp6mi174jAkNzAyqRhqeraih
pu0M6wJdGTL+UQafozpyyXWd+22Z6MZaVjI/dMIu75lunqHbm9fLnX1JD1Fd2aoOf6ISpxl8uAdZ
rPUdvTTZrZZazRko1W8FKdWXhSnDp7CM0YVWBlLiHrdgk1qQDWMr3CZJL7foyoi0rRasAOb4bWnV
7m1oKLQsMbJcwIp7mDX1MteTyreVwLqQc2+ykFfKDlf08GhWoDC9RI7DxRjr2jMRDLRROkwHLH2p
qt9YyFXpvTT6NwVMR+a3nI2NnJN2D+zgFe2G69cxXbOV0k2V68neMm5LfRgjX7P74tVwpvDOTIxQ
pTddm1/aDM917jYNv6NU9rS8UD5jn/GqDgrmoFrFQQIh8R38ucRnMAfV89DZjSbBvQOsZ8fr4NNs
WjMU3OhdGx+FG3V3bOGkn3J+7pqxuua2Lm4cbSK8A5yIKQN3pwAQxHesV/bBqRVkxIDenLfRyqMr
N3ViIExF/mbHqrtKVewA2KOxRa6nwgCMrwrg0slNm9XOfkJQvpLc3bcCYnnGJmvS2J3rgT+0872j
JrieRjO0PduucMyj6/HoX+ifizQEjRF1ymochJHgh7fMZ4ydLnPScr4pRjf2DbseHmVEQqCpJ8VJ
S0uJ5sgeX4G+9+te09tvoSSHVpoVKP80aphya/qThoTgchaxe9lDo76acrPYiDRsr7S6Lo8gBdRb
tlKzpF9Ty2pTFE24bopKfWH2Wa+MsStu8HkCQJnYI+DM6BTPYL/xbZxpDuZ9bj/jmJmV1cyttZ55
5fgR/kPLg0Q6rPKCN78z1IpnO7110qo59HkidTZRQrtHVFMencGMDoVbl1eViPpVi7yMM+tG09d4
qttb8pKrBLNlQKCLOqUMf0VDX2rEiyFgGO7nepo6n6nwVyJ89DXVqOthGCpOhNYnPkDh+gJzyXCd
2sqavox7qpBex549xVEAK1SRp0gV1UpoVfI5bXpgqoRmnuzSmW7VQTS0nsijuTFg/u96h2ZYMQYx
zY7AgLIJH/ey7kv5mNEWeQydvL7KydKAgBrEx25E6x4xDLgXtTGtI7VItlPdT+tgaiv6eDk+AYNv
S8+DXWa7z9O5B8trd/c47ugtx0aTrxR6Lj6aR8C3aqReVQwY9LXtBMUhHxQD4oUcpqOZTJkEfgRw
1CkMnfPYDk/GaJue2SNCn8aMjXFSBfNBxMJ61fj9il8EeXyF4HTwrUR1H6fZbHaqMbPQO2RnLdzo
Jt7QN7Qu7Lgs74hxqWGKI0mSXhg4sbFyhvGiq4p6Q3cexf1/bd3740j0P7ZfiyXTrHmfjP5jUvrH
bPQff/w/ZHCKKuu3xfH565f6pXn9uTr+44e+V8eu+Ql/PrPRZd/03SD6PZbtvXBGNKlajm66yC3/
WRzrFMfozUjQftdf/mgdVf+VYphk4Q/FMN1Dak1Dx3KJnI0P9nMxnOqdogKe7S90ci776DTLmlxM
6elklE35BTYuY6Klj4o3ohOmIJAg32G4M53a2jdzG9ymmRPMXs7HP9UisS7pYVkXI2ICw2tRBKFs
SCmnNL1WNuhyuiejyTJ8h3aVrHrN7TZu68RnDc0kb8Y6bD00RNq6RCbqm5Opn1vSGsA+qdVG7Z3s
Sko1v2rJ1rxxYdIkHsZF+VBPw3BY3AidN+KSeGJSgJVPjRQUOGgVbtLIyW5qrWV6JOc9vPxxSwsr
vLKArS9k6vpm8eZs6M9Zl3MAll8Z9PYgS6pC/FLSB3k1ro3IoEUQM9G66+JkfLHtrILnUgQ0tWe0
GhWr+BUi4eixIoto8nmhlGSi9trGjWyqP7OKbszRSta9avQ8q2o+XtRIoC6cqrmnkYH+gQLUpoCg
ovRVvZzv8raTvirGL3Ikss3Te8lLQOnjiyrOE+nlpdl8xkJKCVBxDe9TmWRnZ+ijjdJG86HOFllM
RM2/SnvHXqQhwFkS0ItXmtskOyUNLweZJBs7GcGkRmbiN4i4d+pQUE5EeXcBNRzjvMjwcrW41G55
M3YbiXTJb+nGXjoQjHYTe/6TXanDBS/Eace+XX9h0FwcEle0t/AB0pHXoCKJNCtbSadXc/bEy3Qn
ZCXqphK2ssJRkl8DIdJv28lon1Fzp98m+jt3Wt/FK4sN0GXWmMpZJ8cnNNX2iXNVTj7TfpdXrpM9
6XXcb2jN5aucdzUjWomeUTWVtaLX41s1NM0l/WGkXWM7+nBOgB4l3DgMC5huvi6xC7Vf1QK2rTLr
uBOJp5Zrg+riOm96FeiiW7UI5DNihdSi3zjIaT3cHS+91jvHd2sF5sDybNQi9LtczSjFZ8yJTUgA
n4D/t+4pfi/KGcFRGpbOjiU0/ZrkYXKllvT6YhnOl5K2dQkRJlBenWKJPgrCRgCqH4jx8+i6dMc8
tmyEH1F0iNlXepgMk9WijnmKRaY+1sT6XViuVNeR0XSn2C5NxtNl1V/XSjg/k1NA9LCSluMRMnR4
B7XavHQYpbNtCrd9b+dXMfaxG+ZZ2lqaekunuiflmHsytz2zqBARRTg4V1bT2uRvD7kyAD+1WKST
JGC0J+q9ObE4e04laEtSAbDLpU+dPfAaKalrmI7mYaWu+y4z17FSqic7EjQrGZSWPuWWs6avWV1m
YRZe1pGhEYdj6Z/TOKXzyrM9PjZBBEVmdLrp1rKkHvrwWBQgXSLaUV9mh27umWVnCoAbvyftrd8Q
3aZiasQj4CsmPLKzQmv8wRY5cxjbKgLyMaoq4E0SMzyYs+ItBaex1KjZeNJnO2OVl2ZM1MzUKw9h
34AlTPCJBLQMwhH9tkggASWQsjbjWM1QeZxyvNZSVTzWTZB3fsh+oKw2qVWY6ngSmD5GJAd6mNG1
2lCZhJlL8s5kOSHjNvAttyQpapN1H9pZ2d60OnExu2KxbOSHudQaZfZbJ8nGcmX0mhxu62QMnVfi
SwL2c5GdqoN5nyGAIhjXKfGSbJSua5O3iTaHkIgORF2zcNH5+S/rf/1fWwcsgt/fNcnORf/y33Yv
WUnLuabP+fVd3LV/+/d/e9cK8z+8NO2//5tiq5/gaPJSNIDXsN5/rwRs7ZOJqElDzrS4dN6zW/+k
SFA/0L5CzYOHjDJi6W792SfTPkGR4K+DQudmovf7r5QGH9u6CKn4RYvDhHveoSb5uTAwFGtE+gJt
H3M8kpOZLZxmhQ8/nJW/kE/xFX9sxYHP5SAothFR8T1/cc60Ra+UeCrAhkuEo6PdzJhve9tHHdCu
f38o6rRfDmVwWnCxqLZqfvTLFNAoqyTU593Yx5hz05hOgoYjF9ptRtZI3O4yUSM9nk2DyA5UQL8/
/C+nEzg55idEb0Jw0T6q4LWUzv9gaUwJ8+FOy+xHh1Hm7w/xUYkG2FZDjKbZeHVYWD9Glte1MnVq
IKqdKYY7zPYPdGUKv8OzR3+t+vr7g2Fr+XhCsR7RiKdXa8AtgfLz8w0Cjow5Kb2AHXIcEgVkJmCQ
uUp2kCZv47Q37o13VhkUjRZumV4kGeYEF9929s42o3Rio6eFrHIRpMU93mQ4aH3RuxUr8MJH44UL
K02rBC5eIrAhiLkE4CWZ/kVLhi0v5JZh/MLDqFtVe5iAlyyaqS5bSZj+56jq2J9HUl8BoBofJjqI
FzRehtDTKbPY3VVudmcxoXwkQacgJKxGRRISpWa2ZHhYJk3h3qgzMuuYHnUkEXq8r4PVglnDWmJW
m76b5z0ryqlLlH6jZ9k3w05vith4peF43daMwAbDyQ6lOn4OUaBwiMQiGIvfSVjcvJLlXG1ltdAv
c7Eym2T4Sheq2ttEAZTgxunU0fUzNNK0KMms8zhSizJwDQ5aqD/YxKQekigGddTYJVPLHum34gLe
bOLVJJIE9VwV3rWWQZKsQx3p9iHO95AJ3xD0xNmkwTrBK32iO+l3Ed5hQn+Ho4nMTq5pCbTTsjaF
LlKypBs3MYSHu8rGQBc5iLg0B1l2CU9DBTIjaGzmY11b90ZuK4+R7OtLUl/4PQ62h7tCSDqoddzt
UOpRQtc1KnzcjtExyKr6VJBKSNoSEalMGblFsiq5qgoCPpIhF+t+6rRNH6fqg1GQKwcQb/SVKNa6
5y5WKwoudRIXIBzCuziisZLHgNsCRvmrqLIW9Vu82LfBAl6Qf1VflzNNgKxuLgJ30p+Zgbd3RqfL
XaVE4iRG3dplOfcCyZ7xpmvzcZtn+nNE64v2e9yFm8TWx53RxO61Cp9uC0OrPs2hUlwtwEqt6aYT
wrey8l2iFjf1AC6lsEwKTQRXlPejGW9r1+iOzOvhhc+RdRXbzSYIdEw3QWsLlDIhUhsZ7fmxx7EP
IdoG1QovwjVxfvf0lNk49AnQvozgNIahEspAT5upC4dr2Bdiq+mxuhMYn3ZT1hp7s2yq40RgO9r0
0Cwus4l1gzuaIQysjFC91oNqemmQHCwADbZ7YaIc29DS4C27EYFa1E2rJEMpjnjCXlVqxdFCqRc8
L2jS/IIEtE1QRpivFCd4dmSbE6McutswCIbjSBvQB5NBEwMhJ8BVlbA8mSkepHh2TUHH1sAkIUm3
0uGAgEpcjK7ubIIF71oURcLGgYgoy45e9EB/dMU8wchq1Zt4nNSd1uufba6r4qThrSxUw2NLx7Md
z4fWKNCZBLImEUlpVwFxPKvKAU9hzclJaarymnZLusIK8QYxonE8fMqT5wRhvw+UkIapol6PU7dp
xyLcJQpirMIth+0MqxJBi1Xd10KxM15Pg7IqwdBuOkQsL00P+aGISmvdjBvYuvqdaZaunwuJ9jK3
++aqU0r9hfe2s4+zQd8SbcdeYym4o6hb/GpGOZ+DVLZo4gLSmwvhpBe8kGaGuC5TbM18rosBV43r
KN5Al8nHla/Rd4suaG5tIxYAL+tp4HvhkkiVZiI/N5mzT3vtXmYo8bRA5H6IaAGAKh1BJjCrQCrO
KQzk12B04QJXzdruNOOlU8l4Szq9vyzZr7sQdXn2eCVYl/HEPgPbaboHmlzvdIf6uBjm4algq0wz
vF4oBAhdJj+1eIC8RaHKNERJHwVGQxpVs3GN98ZCfsDsTaRZ0niFmepbO43atYUqhOfEGt+ybFIu
ZZXT6iI8WKJZeTBhpu4mF00Tu7W084VBHi2mTnOdOpgou9k2LgiaGyqPzXPPntFRdijGLb+q7Fdb
6DQXekiwqyowk72TOPZd2oxii1MjW9ca4bV2P2GNksQaM+aJdmhwwSSOnbkzW9O8tGIB+VwJw8+O
uQabOG3TKeL09xCOBG8uEvsQRnKS0jsdhopvqgLJntJK7daorLWF9emxRVX9eeyh+loEsj42ub4C
wDTEXlLW9bkTZbuRWcKdR/LnzoAOQjIRNxmL57dcNhqjgpoowzBo9qyPw75PdN4Zf2A+W/EO/dQW
AOj7Uv//q/y/sUlgrVtmw//5KPwxbojqa+KfUHHff+pPj4T1iTtMwx2BBf17Jf+9yHeX6BJhYYs0
dBgbYOT+2e+zP6mOTiIPlIiFaqjzMf5Z5BOhSxSJaS3VF4iHf6XI/7lkpBxlv4ApU0P5j2USM+HP
NZwmVMadZmQd301MwDrRdQl8uvM0YSZ6p3H9cIL+ouD/qwNC2yDdBdMiCRp8sR9n78j8tVIrM/PI
EMBZiR7H8+wCSLN4hHfh1Ijz74/38wbjjy+IHo7zRWoR8TAfnMh09OaGipl5cRFZL5i/xZmGhbhr
Fhje7w/1s97n/VBcaq41GgV2GB87qTUm3LCTwjjKbMAhZoNyMlsyED3yx0ErzLP7YMsE5loAeur3
h/6Lb8mdZHI3OAgufoFg4uDtJ1WpjWODp2+fOyWNP1ZuhOR9+Ld+a7EU9v/0vL5/Ue5AAVTBQveD
GfrnazgWaZPZkOqPQ2FxILussRAOiYrZum9toCnMK8vokI0jlrWppkB5MgQTr9WYIotUtdz9G/7C
r18f5pNjsXAK20JV8mGrSgcoYK4bGAyrDL6uu2D/1SXD9X/zWHiL2cItOiTb+HBDhYgH0wgh0lFv
AGR10A3e7DYbb7pEK59/f1WX8/jzeUYlgzyFVgDCql+dReB2UIZ0xpHe+7dGo/vUkar+xyiHzkr4
Fc1sis4q/89zjZaLyUHgtrz/m7fUh4tJLLFht1pqoJMklyBxetAFjgUKXcySndXvv9EHKu0fR2N3
JfAtL62Ljywhh15cP4MdOybawr7Te44pAgVvJZKQ8tmppPliLMCadzjChFxjT86yvv+bj/HrHQx7
n9feIidSUSF9uGECTSAAQg17HJ1WwwmRC0bYAQmMJbJwX2VjCIMedJvlTXOHhez94aWWJlzi7/ER
f3X3GgxgELZxpRn//Pw4SRLox0yWPLxLIIGqqogbFpO8UTKx/f0X/6tD4Rdng4ZdXdc+etXgydRF
bVf6MQYLePMHRU5BQTKDcOdK/P5gP7/qeX0zqISL4RqsLJBmPh6sjNoiZSiiHAIs2zMWlrp8zvUU
L9vgQBLMJ94Ovz/ixyjABeZEv4zuh8VdTc/9w3JWYqvBJGS7BzUAb2Mgwqd8rJvxhiIKhmCDgxlc
5QyP00kA4IU8UtkID8nGyTasnNiqdvOCqXh/g7QGtj5uAICGqG4UHNixoCD8/UdGjPnTUw4Zx6IF
RuYZgVW0237p2uTOmBAViw64ITVgo86EiBaxpeBla2SHwSybxtAnU6cuINol9AXWgl92TbEPfXAC
zNV4AVnpsR+Y0PjwM7Vvoya5dYkj5bnSALZGK7VOMBTRF8I+LEJGF1XkABddyDHAOdq3euEl2Egn
6lWD/X0/aGxd294ujgjJ9UOdcAK9CfHsFaY5ECeWrrkPuMOBpZI/UYmdaBC7YJmLCEXO3MhCz4Gw
BL5bF+vWNs0rjrGQp6wmmhiV0XNkzoVe2+uwOp2bqOAOKQ1RPk/A7OctwWSuheYdNGbDBBAQfi0w
akv2CG8yAaFil8yTDpmIpxvaq+OVQmg2pER0UPFnwR5h9uxZtyQNAIdZ4DtDLG+l9SJjjbv93cM9
Cbd5a4hVYIWGyPKSEbz6Ws6BBkPcrm5qC3GwOdgob+LQYIKJ5cP0MDOxwgh0ZVBJKx7SkTRVg12U
r48GZzSIgwdk0IB2db15q5uWbVOhCZz0GucH6qONViycH7TeJO/eNbhOmTW4D4IB35vMQg0Ykt6i
1GiCBc5Ims9Dh7d4IVtOEEPfwbtZgqn8Hd9qdCqe8vdVLmel3pQQ+6ALZFFNerqBGsqb0KkNKyOy
jMnL8mm2D9FSmCgJCv4Q6dmFmmjwBIrJIrlJVRZyZ56CqYkr7hqpq9BYrSXdZUoSZE594UwEG6iB
bR3K5X0JQ7Rqto3Rs/9CeseHAZct2U61rItWgVqQOziEm/pOnomUDE/8ZGY414MCbjreVmNB5fxP
9s40t3Iky9JbyQ3QwXn4y+FNmkeX/A8hH8R5NBpJ4zZqB72V2lh/TxEeGZ7VmY3oBgpV6AYSCCDh
csmf3qNdO/ec71Qp11+jtXgvo24Ez0JP+Wv9iSqgldTbbW+cVT4ckvAJ1Efaf2rBuUW9lW1XFIxg
WzEK8AZzNzhvFAORPxCY+urYUcb4gOhrHjYoDV5skvr/0s5zS/FNoa7qYeY6KFY0I26ohk9OQqdQ
GyvSMcM7yN9CSXpEUXYnY12k7mNdbwWJIdcHSuFh7LhGwdcvGjvvepSNIIgKR1hnC40dqXZTj1XA
7VQiCvSniqgXk5Fb5SHZlfZu6oXfso6VzY/OGad3n7rVo2MCKAw+GIlqJaQbyYonUwTOtEkWvSeR
QxKjf3HrahQ74Sj327p5Br284Bk7oY/ZDkO4h9Io+yJmPQXJsZPddVDOxkK1s8i/ZBbuMq+betjA
uE8GwIgXZJC8Ye8DvHzti2basbDbvqCUdifLJsqDYGhvX9p6qBKYzRssmZlfo586c0TPd/sFJ483
UWV7Bj3oo7c/D6PYu1YyOB/tKcnADIhGZeL384nS8GAChIkodS8rUlhtNfTHEsbNTjlS/UCCXZJc
K7Q7BYvmpahmm4IwQv59W1RhOQhE42p88yabz0eBsyk1mzwixGHsGoJaJdLGtb3mOo9/K0WnqkYr
NxCRAEVOUTWwVsHASP9dRmWEQFm7ZNL1D6Z1Bn8CK8PC+IEDJTuexlQt5Uf/TAutz9xQwgtaYp5Z
on3lDn00t2JHZStBoFz/VnuiewnqAoRtYKw7oaUIzzU/R5BOzR2nEqhSOB75pWtjX+wznd8oHvXy
EmG1vdUn2d/WYuJNraG3T28fPDbNLPlIiDOsNumgH5YX7geV0LRWyCM8bafv2ajzQOq2wHhUUELM
UJ/m4HkEsJklvlyp46iK/ByVwTM2h42XQuswHa17TZFPbut1oBxLQW+cRMB57EsHUb427XM/xJmw
gfugF/uqmHgE8TRmMOs7nrYr9yghSkY4d96MxxmVaEBEhpCLJgOB0jGq/rXvedtGHUZC2pnrtn41
Sacxz+VEMgyLUhs+87nomy8OrSL9u+pnOxSzN6VJ7U0iaUt7+dH4y5BhAtScz4GbBkcEcnGo6WvJ
oV9m5HQAuORfCYLTjutYiWMXWRalisfHS71p8EnIlXQWVZq5fz2PJdlRFj9JviwsYjR32ym/7Z+2
IGs88pL28jSjzt8TOX5nYfOymrZxgxw3HXiunoF8wSgTW/bmd5xZ2XcctstDJj1+c3ziy2QAvBaE
duYtkI+BLynWHcI70UguOoyDdU/VictzPKoknVKHKVj1C3vo1NUgJuve3dZCC0e8I2Tr+S2UOAp9
oMrtvLbJakz1FQq7fbNRPX3Dil3eNwXlMWNniG80DdZJN23W1y5w0YWxSZsUxZiFGwrfKqIKd2u4
yI0QTzPUPC4I2aDq+vZJLfNXmryWh2XKcBlLqV/BsXC+VIuLo3is84Czkjx5OGAjuQ4I316NbJZO
GsF9N8znTLyZxdJfNJ4Fy6/ApWC4ugaTdKI6cm/wyNtpDLNzvBqmCfgHRvW6y+vWenSrnvLM1oJG
g9XvUldyu4OVgK5MoOcVPMYgE10IuzgB91idyO90DddiuvjVtQsFud/jHKVG2Wm1y9Lbuie9wH4f
aZXEjm+yeK0OkjfP9cIJ/27Mg7iSfU/VBgfhRVuKpo57KOpojwbXCxA9bGLs1ACqzGShRdnszXcZ
UHO8zcQhe96X9fharRNZRVU7uG1NHqMWBCvWL/1M07vZjCCH67YzryYPu16ogsHwE7/2bB6IxvKj
M12Z7khSUhLfUy5k2wP4hnNlspBecS8aY3iShhLPZDDtBPBxhbdgLcIKZD1tVHlOIQ2G49jqF6+I
4C3k3/WGTVU46XTFp9iC6tjmpbqdN+4p2C2obHJYsd2YOr3p+rhoV04xWewiLIJbPtYYDwdR6+xY
HzkLSn4RiL3kvfue1vmZtm5N32DLe98Xd2IbovdwUok9GsTKyq7Gp5RCf3rfpm0o4hEstjx4U//u
5Gt2C7/I4pQrxHSy8BJ3QJvbIc7XYlAhNlngFpzON1q9lIlJYnqKg4yZPQOtDX4477ychJQ9+RcV
izsqfDzq5mj4kXDqt/JGxzqvk41v65s2qIl+tuaq3eWaxW+tRkAifYrLdZXPa04c1/7tBvv/tdD/
jRbK+XfemP9zLRTHQ/e3qx9r8a371e7w8XV/RIPORkYbUhmdwwR5qGT+aXkwdAJA3I4AyvxeqvGH
GmqhhnI38gKfi+RZDEWj+F0NtYxP3DQMDJPIXrqJWvJX1FDnV8UFjgHsSCwCdFA6KPwYBX69ig/k
RhgT2/JyNGWh3mxyC9D9OI7tRCfe37KqWtjqqUMB/7jRjp2Z9854LnpqD4DR9D1BUPV9JFGLB0zv
nWjFOrRdrPRf/WBl4cVYuNxxGw4tOzaiFByLi7IfCC5uvoTEKk2TKEANeYN9ncrwMiTA48s8uNEL
bfLuGOZmw0p6dxp79WB9lMm6yzzpr5CR6kKd911nvFTeMRScCl9bItq52LfNJAOYP7LNqVYmkBkH
lP+Qmzw3lzJCiqZ9zmjsid08eetGPHJsuEbil7ZV65+LgSuZ3Lf97JscYXrT6hf0+lQy2fThW66J
cecNvbp1zLqlvkAtJV/qKm370reEhK8+3lZ/6RN4VXwbO9G9T//oGf7FUPTYNfzvX/6Rf/oXnX+c
/2rmY9QB3rD//CMYv1Xd9Pa3793fwJ9NP379GH587U8PsvvJYd2A79flOoY8g1fmzx5k0nf01Pyx
r/jpPPpI6CFT2ARLdeLdqGY/lxLOJ0i7Oh9RHd40xqO/ltDzfvXqIBNCUwWnaxLlhn758QT585aA
PRo32dUzLzcc1Nm2L0SmJqwXph42SlxpE/i6vvF4+M8+9J2QCO72qpm1izGhMA5i7rXLlJ89UYPW
7DI1dKyhN3HVZe0hHy154u7pxYz47kUnW+0BOB/elTZj913450RZ4z7MmPmeSj+YAAd2rNyNfujC
RpDEcUl7cYWiw8ykkAPoAgrlvhzwBfJzEypwsgMz95VrNeOJHtw+zIf0btmGm5U5EFcX0kfTG4dB
wDrj1g7Nv3ZPhs0yVlZBnGfDd4lSE0tm/6hhaI1Gq1VXcGLoaAF4tM46HzqXmawWWpKyzdgx+W97
TJpI75m5p361/RyouUxEXxXxVtsJlJibsWKuANwIEsecrF3tNX7UOz073Mbl+zdEcnil7Hhq/YCi
dlncexnooMYwtkNfMVstnTrHePqZ6sfyZlSBjvWk2hLkdiOU9B4xpvQWUQrHirOC+WjB6Ajqqhan
qvCuciPAbWU194HeUIKVevugocrPPlshgH0wMIG9Ij+mx2aq7zUiZJGTq2egOIq9wvkfQZ4/nkjr
xBRGM506msvmV35tBD6fdcVow6R6wSVZRRZJvm7zYBbU/c5B04uJXGthgf4aDo57CNLgNOGLiPzK
xDuzpdqzsoqOiU46xGsIG1lyXXemzUCvQXo5ml1ePnol+UNh+HPseWBiWB47QKg0FYtVt4Evwelw
fJokJRPbwMYtCega7lek3UEjfNSmcP4ca4ilGJfQqrN9bknuHUM/xDVW1qocHjvhPvvrdlmaixdm
xLF2WlvoicHFce/1zdsGu7ekwWBfdukYLVhkErbt2mkwgx823JKY2x+zPRsudtuhy+WJCsDsLoDO
vpMZV1Uzg99fZWg5voEQhugIO8M5DmZpfFHUabJqFxerVn3dlL0mKxezpCw48ZyW5tVta/GN1LwX
MKAPsZf1IBQ3Imb0Ca8RNQhDXBnjiyYmPFjemsbEaOZIQOXc42Wwkw4VfOeWzbhLrfJpxE941ep0
XFj+13MNKgRf5Dand7VHRJ5GRBLIWOzVRXHfzBVFw8LVSbvlat8TYnzEQc8K0Quq+w2DWizEdiWm
sd6RgVwSEknubuM2EDsMwEm7Ao2YTE2/LTiAEx1rcwKLC+HAgSvCngGPh1e6R8Mc0whTyHwwzQyQ
0WxeCE2XscZJ/wS7g1eRJQar/tKL3Iz2VQdqWag7XREJp9SfKKyE3qUZLp9cJv0p770okORciXC1
D5VmKYAcUj8Zk1gcwCbkb6NFq/LE7X06g6bGjWTdVomloHbwo8pLtGmKkF3tkpI7IEUVDRV29bXA
Q4Cj36+PiJVZKP1Zi72N17PfhHPwgHsx5+vva5ojoS2gn8+xirB0pwcdIgGwF/fk03sT2qNz76bl
gLpkdUkORCzcoLXHNuoh2nHwjZzgfUG4NTXkbQ0Oh36QwtirQvvR2Jva1SPpxsm7LBb+vPDa/eIq
xcjUttRhamOE16qPVYqrI4fXGxp28TZQ0Rtm/vYgcA8dvDOtvK4YUhZfTpGh+yoxabyNR2g6kZ65
45UyvZ1szLdggD3hg4yAvSSch9TMs6jx2IopwEt81AjUDT9mUS9ovyq9dsYSj01NKJagKiU+tTkn
cFqQ9KeqjzFs+IfcIqVZm19cV1yWmV0ehbM++wtdKh5pX2Qnyz1KQOuPQTB/pphsocfT++EiH2Av
wnm3ZPWjacgLz57G6943T0WHuc/puvqqhioHUOW2zunPTa0cxXMY3sdR6tj6wGw4m+z2tk3AIcU3
nwzLVF8qQPJ7ex193JKkHmvMj8LKv8BKCx6VDeiqbo2LzcUfMptq2E1+zcXa5zu22/Y4gPG4FQTC
SoNDaNXSNawWLDbQoerdKB3qYxrnoccIFLvTUFyoQRyzESc8EXSNHK+kNyvneMmbwX2tq/VlSSV3
OuV976Q5h3lW5ztpTst+bVe2Ey1wDa+ZKRet51s948422Pb5B1+u+kGk0eQQkW/Se4T9Llm4QK4D
yikPtPpo5NpnGfQlpLj1u0VolmehlEcfkjzPmmIkapG6B56/xSnHNrnPkBCSxdewKY4EIwidkpnf
LGeH0mLtCFqiuNq9sc+88vMyFw5+P/9RTeJCVMMY9lr2bmm9d0KBSncaYnFo966xg9AM4Mdu9JPf
g+rtbE7yjafqbnQpFl98RRTka+2KdnqifCTFSwivF4zwYQUtCSIHBc7vlueJpnbvnN8DlAxsmndf
49/ABg9g2Hg5ywY+ZDhfkYUPg9nBlom8HlbskyWXsxhMiH6kETdxRMfTu8J52C/InPDknXvEV24L
VFiBtaSCmGWpR99sRw+sgyrBLj2Hs9GP2zj+H4zY/zfD859n5/9W8T4bd/6/mrBvIEL9Mlb/9gU/
vT76J5J0Z4QFlPMz94K18+9jtW9/wpuA85v9JK0EHxffn2O18Snw6C9lgPZY//Flf4zVlv/pnMuD
70uXAV/OuvwnFPb3zf6/rIX8dfvLphFO6blWEasbTvH/wL1IFw3ttXWcI1iIPo3NcqugQFLsQyxw
jkhFi88BvmTYlCBDoVum1NRMsOLhCD5hJulfbbcUnwm/i8/Zyo3xT6/k/8KI8Kt95uOnQ+yhheej
9xHjyK9370D6I5DnwD6Ws929OTnqNKHa9rL9QJIORa32Qa8zTfQdANV//b2JUv7DFtY/w0AMlAms
Oz7k/X90BOQ8RlxZDMc0S1+aIbUiucgiuKqoSnZjt3e8S9xYrcvL5HoXqx0UT0Y5Fl/Wrd2+e1IM
c9xvyjpldSaSisLAPQVnskrGoXPvPKYoFYFVdI7p0kyXRm9R9Kr3drghGobl2vCctmfR3OSmoskb
wKDBrXxALoOB4cVSbmSRfJlrQ2hNLjN16ZqveD7xm4oSpU347LCFvSVjR70yzVTtrlN2C0Busnz6
JIcgyCOQ5WVkFbb+WWN5nAAXeJQQ6urI3gbOYM/t2+vRZm2g5doyh2NnzQelNWlUkYoLS9ht6Ave
MtPjnjJ89Dkk0sZc1UsLyY5sGWmDS8o6GfpGNX1m7XqOS+r1orNEyM8kSsd3D75Vqd2S1+5+Dcwi
op8bQysGuuE+kFp5p4uiMOKSnNhr3ekuKHdPZ9WUr0GySGJ+u9lafWJZfJTuwdtnK47Iwa3RPfLp
0WDRBkjZW+TxDFzN4tZsp/sVBlMeGdYCaaFwDX3XULjph206VYwTjtsbWsId07rAwY71IssKkxb3
PJBhOW42v9ZSsw/MgSZAP8Br4eI4L16p/CSnDO62akd2PdkA+AEfHUfLOHFqZ/pq7DDHj7txWpxb
VZvafjP97PuQm/Ou0gtSr/Mc80kNjq7pNfebqWaLHY0sT1vpl7HvTN5bjqB62Bp9S4K6n2geGjsm
SnPKWG6X5MQijvyVQZ7bK7vS0oAW4AOu84302SpNefCXnEMIZHf+w170+cbocKCHkDWbHxibqo7+
OFj05A/a5mw8H4oQscqhRNkb3TLms/eQZ1ppXUus70jgZcqm+sEY6ZLtw8FrO1Rn7ONZVK4p4Qif
eOf3tszTgrToWO5NvVu+V9XcGOFc5WTcWeD1s34F0GUs3lCra9DpLR6AGyHAMm9yOxfYWOX84q7A
1y4VlIC3TbNABqY4BEc+FYM2faPau6zjMZgG7NwTp3YyybHVko70wtWsjFahUHmTkchZ24oHZUGN
OpAaQBbT0hZzcteOTQZMP8/6L3awoLRhfD+jE5XTjkQeKh0PCNQokhXtJaa+osf2bnVvooPwb5zV
f1BeendU9IXdYxQ7PwxB7oYVzK2bcpPetSmpnCADGvDdxvO/TeWp8zCmm7EkgyNYOjDWiM9T4Zbk
LynbBbmaEbQaunU7AH/vX1n4da/LTEw3DJy5n+N84YOcCF2uWij1VX7VSybJq7IYHVi66QLoGVtl
9zaKmutfr9Xb7uNRjgrA62SD8Emm8rxDr7RpvmZ7sT3Xgq7SLqoWC+fXfk3h128xJ4Gh3hwp6bs9
+XOh8x+WWmcRg304EzL7km2ZX9oML5/A0+O0b1JNDW+dkUqSbtzc64GNy0xRxNxpuwXGR3mOb/bQ
7s36RrU5lcJuV5isNY1yvZNFZt7YlDqOYcGYfjM6NfyQNiMyGftqnmkywZ4WYmrPm0uKMT1ITfwE
vHcJER9bsnXztT0Qfg0ZCFMZ00nsfQGbuSgivmMVRHW2Ea7p0CP1UObKH1FjvOW1AwBCvaXCtu27
ZccyQ4cmjIUhqRbRfRXG9GSti3ucg6B09sYULHcSb0Uda6yJ5r2fn7Ozhl+AHzY7lB/bKdOdAcft
KrfmdOCVITyfM88/mpVcaSDNpfPNmVuwvbNl5LtuAV5kdkQ62aisl3Zd0qKXz/ml9KhYCpkt6+M6
+L1DhGY0LiywS8fANDeyuCLVHivOGSo6rEDFdoC7JTSGxjNBUQjSDLKj2INbjteqfbtYiqff7JYj
qSh8Ek7m2Ls1PZt1Gkt8/jhH/5I2+//m4IgV9k8jx38A6v/7v40/MGL+Ojt+fM3PzQhkNJrDAnCI
gQdK/mxJ/CnJmjZyLeZl9hJU3fGn/tiM2O4nEwM5X+fhOP6Ntv9TkmWs5HPJuoRxBge0HvyV2ZF5
89cBCZ0VOx1zKgUAHNSMuL+OZ5WQW7XIoLgtK54sQYSMiVYwZpV7E6S9bd/ZmMnEnjAX0Mc0DZiP
Qy5jLiB78GLrNXqYwY0IsFIoQJez8M79Gu/hZwfpotIjl0xgyCa1OvCB1ZfbqR70743eL5zJngCq
Fo1G7pNhkUbH8r/jauXP+y6w8RblQ3lqWFO/W1nLtjEQg/9VM89tuUSrT15lD2wgM2AOE/k8sD3p
Ptu6LbaCWr+pqoKDjKuYlCGneINJo+5HqiQsW3vydO2rD4wybs5pwJZhHXjUDGSSpczlWtnF0Zsd
+WU5P1+Z51BAx9bN70fPr+DhdKu6JSOYBoDClmZMrJ5/MWPcNvEoJ5AfB2x1L4aUAW3+AIYu7teC
bc6TQNwprx32mtQm9t5NMeqkBxXcsoJUjXKiycvzPEyDNZhDoU+FevCcaWpjfhPqJVVdC14imCFR
r2n2gNaeBiEiXFpFeH7mY+Gm+cW2rOsLKGfD2bv2qh+z1pqTgKVUC3GihJTlTW7OVAj/7jN1NZyM
gH5E5Htzc9JEy6Jec0AQccXffKiSiye5xdu8JWCt8/Tx1pwsb8nziP7h2lOvTI8DcbeRd1ZkMhWs
MS0ga1zo0uJcO9vgtDJ/90ZUwjwrqoMobLlbMgtD2lBIKHK5dzdsjKchpcpZbNL9fVe5KOyqQ03R
m8G4o+t6ASvbuKfUpjQhHEfH/b6A+IsR3uU1y4YNLV51Tc5dXjEn7YZW6y+hW5XqSm+l7vUn0j+L
37PRa4WPPFA23PSZXSAY2NWQd8etLQw71C3wEW2Y4xhl7muEfbmkmIiLkEHA9+FPGbZlxw13f+sO
rwe/q82YvYcGCxOeN20N+ud6xDqHVARPTFHjx6TA5ruJ0LE9EZMYgAh9lniDS5KD+fdm8FRP2a1X
eWHtq0a7nKE4CLJ2a3ctNL+4nFuKFNy0Xd6wQ7l9WImF9Qdta+q4Zip3UGHNFpx/7er5Aduo2R3Y
9NRGOOH+go1HinE6AAD2dm1WFDTPKOThfJhzjnwoDnyyU99LSVapYorH8hzq69N+ni83oC5DbGrY
sbqc32bcz2fYnt5q44arrg2yW4prCxGNjWy8K+qOlmtA4vp+rDzJtsPKYKVQ3zBHpQfbv9a8Agx6
V8+7GVcgVgAaj8a4qf3lxcRIs8c2M5CL1MX9tk7ldse94Zu2BS2fKdzya8RCSDnXU2cJhuUhx86W
SdW9rOk5IugrmT9um2+ivaX92O75PwkssNqdpgNPIkVUK6BTnujDNETMqCbmVT03F0K5+ESsrh/f
ITs9OdL1L63CEdvDXJm0wC9VblBFn6o19nuNA1vAp91g0t3Z7cLnMbWDsknKjKeZI/U2rNRQ7rfV
8k+l5qsKXJO2rpcf7aWeJVpKrPoRZoOfiqQ2slSL4BkaHc6RrYzNzbbuNNgWhI5lXsduUJoXndsG
CUW91JBrRX+uts8pK4I5UsS6RXEzJks7K7+Og1e+lfqkPVljPb9ytZ9Hbo22zWfNXudYKzcraQxX
m47sm3DeWbIUCcS8bLzgD9gyNDTGyxBBo1dZ6Pq0V51soTlshpXtOT0CPQ5NdEm0+8hEsKfWxx0z
fDTMsQdtGJGZMcQthPE6p6Gpqmt7CdsNCMwjdVvW87xsn23ewmT0xXr2zLa6eXD9xbvDSGXE2ZSq
eDJzYtKQFvWk3SYzIaaaZhEJxPW+TYV9XTemxOw2eo1xtYxdd4VNxS33/tBZL8O0vmTrOgchthZM
3UZBhXo0z/okQJ6Uq7xq+sa43pQh7ql0KccISNqa3RkrdXtI6HatNnVoLG/CABrZpGjT0yB4alzb
fmXs/nMHqv+Ka2zIxKgv/3yNffuDSF09//v/aIu3Xwam377w94HJs4FdmOfAj48xBI7rn8S2sw5H
p0DAbHTW085S0k+xzWRgClzs5RhawFs4zFK/D0xW8Alqhukisxm0V57lsb8gtv3m2/97egfUg0eo
g5gU4TqEP/cfU1I10zUNQDqbMxrsVMzYwrvXoQ7r2kyh4CUBGzcrgoo3NrtlcocAh/k4Hm2/Q6PY
BmwmUY4jO2DHOtV00rNd1EJRZXSbB9/6eUpvFtdVF40ydHxfcjXCrSH4wTkqKDwxFB0Rbs1yU7ME
CgcbkZ6FDuVtZjKWOQ57w+yeR6E4QMshv0aD1Km427an1NSsc3WSlydjoPdlwrE0PGTVuLYHkjG0
kxir7r1tJUVzLBfYi4YdwUJc0T0FQWx801jm7aHwtuKHZhjZt2XTiquVr3lxVFfKGOiSfZk3dUrH
hceVFjRsADdIOpmZdBpySeBn9cUMjeum6PLpal4E2/e0hCCupzaG8mleE4Y4VjpeVs4RJTdQC9dF
htro0kXfNMEaBn2qh3PtWE/+yMtMXrviW5g02NKSAnweUx0bviFLzIBX3i5s4wSuv7mdNMvdTe7W
3NEB1N2WqJI3eUpIMwQE1Z6AtnAM+xui2JLTUBKYNEqwlLhqPSPTE+W5Sx5SP7SVUevonxHvpkvZ
2S+CbMaDQZLZ3yNzYkw3tTLDMg6YYd+O0nqmxtrcEbj2KWbLyjWaqWi4gngAysHSq6ih0/DKcWZx
D7fILxOX+tGTpS36O4dem9iNce/Nt01Qt7FYbEpZMv3WphW7Ox/71rWhCflq0NT0NDbWejOL0iEl
B4uCNvDIAc/F/ZS0g9Wu9Ykq9/SS7Ux7B2rLviIN/blYbDcmYl/FypWKcoUsfVDSGRJXc5rDAvBK
7wzM1cDE7qmz0m8g1XtxutrLkYv8virRLhqbpVku9S5Otw69IJi79FBiRN2BW6reg2X5ZqSBtuMo
SumIm2rjnjc5t1TQSoDmjIa5PAAgCUWFXIJps1p27jrebREb4AvM5HnY+INLHZR42RpIsxstErsc
XR1Sss9PKZiBMgn+wpBGAZ4k1164PWXHHoD/vVP3GOJhUJ88XwxgtXKVjDzxo9oe82trHnjf8LZd
wtVV5r5H0AllmxdxqZP9gFSPa8DnHn+vlskJ56ygE4SxulGZ8UQT7VrsEEeXs9xobLYr45KoaO7f
L+4KDjZSWuDLB9OsnOXB4cQEQOMMzBPPBrDcMqGut7hwR927o+cszT+v9tZMoaS4Ev5+0CHq1G6h
+P5zcQ24xkTEp/0orEtjnKOR1SMMEaPTnBfgCm15XM6mtbDutpJ/TalvdrsfO22cH+aisJeH6Tex
L/tQ/iqLfOBrVU3j1sbbXLUeFDBHmJHq3WCLZ4H8G/M2y7JXojgZztDcYMKlcIQieAu/iJ6sajO4
rxnFel7eLooKLvaazNZDY01VdlCTb7/Krl2mb14VUMv1ymsUcHrXcupOaHAWHLM25cLIf9y0OpZ6
52jM3rqc0se2ki7j48B9NjKn0WSrocHq+889hP/brsM8LJr/6qS+z7vvP/52FPVb+/2Xk/q3L/x5
UhufAPZ/pMsD1/wNZvW7tOEZn+DkERPkM8o5zsLq7+c0X4Gd0yXX/Dsb6+/ChgGz8mO/Zjp/5Yy2
PqKVv5zRiCoWQUF+Bn4uWsN/FTWGkeq6JqDoQ0NiYHDNu4egMqciyfygSQrTeVmaeb4CYwmhQfYv
deZoR31B4u0kLRfNlldxL+zmLpibFnuE/uykekYhZz3QtslMGG/nwrzRIDxg0+SxKxWtF77wrvt6
rkJzNegkXca3wGqu3KW+4om+p7IojafRoWpsYa1Sz0zH81i8S10W19gdkP2xqPP46YZQ1/wtXB0W
FoW+XXSBfusaArfIuLydh+HQqVim2wrs4lS8Cwrf4obrVuJ1/rVnrXuqVfuoz9r3oKKlx5jv09XJ
OQzlzqY4FYz0rV2qC5b7PY2BWoj88MYU0cUdzTPOVPEQNb51nvsyKLHranxFY5Nbn9PBPhSj74aL
Tr6yE2c6qEaZ2mS9VHP95pFS2enZcq+P1dX5FZg4BWNYF+/l2Xkv8JbtrJoGLavBGSbPzgI6aR4z
a7n329WNfFxDx7EOvjEBBHsjtw9ZBiEeBMtxq4lBaovghdF1JNniZObSpOVmfXRzdb/09ktuVSe0
67dxKN+6zbn2cgvtwbVFYvMPWuzivZvUrc0tdKesaQcBGS3Xrk6YnAAnIUKzmqfF0ex4ocycGh5W
/SSaTD1PioowgNTm7mLqeR5n2vm1zJs3TP0MR2f77cQTMTp/r97mD5AEuF2EfjuZQBDz7cLwcVhp
s37Re50WsTN5t7D0Jo5RXFXVesHU6BygmboI2/wLO1s9wyoF8zK5NZYSS4srwTeaC9ZHeWBvlyOl
X53ankd7SHlqr4+N7sSragmC5SNUnK54a+clSGpzBTm5XczUv/IAH4vravBeilX/6g/WTQBBKXKp
XVXEYDZHjodhnR83WrsKwOe8Ua0D4RnImbqPr2wCPsO28sLtVJ4sQCLBbRrWKfB4J6zbNCGxNXS/
Cf25zYxvgbVMYbOOpJOy+mR48+Mwykd7rd8bJJkInDj1Ac36aKXU25BB6nfIFmQjXQ1J2yiK6ON1
N1r3GiX0pRvackePxHXPsnlHJv+Ro28K8xUnzmK5L4U3qgP5KaLIxnrdm1r/BRhqEIHbUvGopfOd
RcogrtcsjfBB0h3Dku6A8DLTzeXMRwEH9bjOGliaXNUJTo3mBv1I0TNVzydESBGZWm19mwzxRc2j
e2n4VX/GbXUFrsqxyvsyJlhsxVRuLm+p14HrgRDJKrS0h/a5atPnZtWYDjZbBEXYsB5d8/Tabqsv
o0XEo1pr/Hgcd5tVxP2kxmQg50YvtOuyVSjWEZ5/N5Ws74brWstvW/pFE8SK504DkyVwAMHedN7W
Vo3f2taUfCrLPCEDDF5UlWFP4nbXFI1EW+vSW0yBcIRa3v5baX7roORRMNSgn81otatp7CwPWYOf
gkkIDDDxee4hBKb8G/B7cr+avOlU5b14mnstzWH5n+ydV3Lc2Jp1p9ITgALuwLymTyaZ9KSkF4Qs
vDlwBwdz6lH8E/sXqFJfiaqWol5udEd0vVyjopKZCRx8Zu+1j9HYfjVUe3K9/E8ZrJzSP5/iEDyW
2HdufZ+d6TK6/iHPg/gZd8hUXh/wQQEuHmS/zMXOqZBMYCzvD1qB1yqKgFyTkAeaI1zMAsFryh5F
4FB5GsF/zK2+ge5EVB1uFw867x9e6bUigldaVAnQEmhXmfC/Grkr35+cLGrqg93nH1jywUHlOM4s
hb6V9Vl95L+Z3wYOlCB/j4P4WXlN17q8ZmAjvg6wPfKfP3+WsVOFSQC8lLpMJKiSxod64sY2HPeg
DKw/y/vFBHtqO063H2qHvxGAOL9oMJbXxtxK6gI5oD5ejp++R7zbamaxXh06UHybrC6DG43SYDku
Tgxi8oMZTp9UN7FBV6SkZGPHfUtCBlBhkgwZocbVfBpiEHXsAg9hCCsDsu/WDtRJ4b1Ca03zxvpu
JevsqvLaXSnGu6mMn0yRYGSc3PPAgJ6MuzrcC6LU3sUY7dduwPHw+3f6N5cQccUo7C30BoKQpp/f
qF2kYVnbLlp0u9u5tXljhvNNObfyD5/oIh16fWfwQsAgfWT0XEqvPtFQWWwvguVaDQv3SCt1o60U
LwvDCYrpMNt0QX7Vx1Z5W4z6xu/N8hadH1kGc/xVjpzLS6mS5RQQlj2dYgMJRaiGByP0zk477pOA
415gGWY5sHiJJ5vRmrD1Hh97s51SDWbfbLu7Kp+eppbHPrln7gUSe6yv7O5PbpV+jVJU01WObb2d
gno/GdnXqJ6fgnjYzT2dxtQ4h0SLQ5JU6ToucQ47MIzRi2LHHOYbXyNhYC9q7YCivW8XM65vUWP9
/gtbrvpXJ4yzuC2Z5hAvx/rr5y9s9o1auoZTHWZFfi3lxMTJJhobW75yDr9/LSrsX15LmDyn0PH5
yKGWP//hNGttnfqknFYHkY93oAYvyvpPB+bLnfTq/fgorFzgExYzitezKUiJ5GWaJqalcGx2XTrZ
azeaiQmzPyGs1Pse0UJuu4fQsM8qCpOtXxUXxhQ9ExH6McA+xPp9bFFiZs4B4DAP2ZDTqdHlFQOf
r7OnSEGIWOIQ4scOAE0oooW5uyxSb4ut4jFgwLLykD0eMZQCihPULZblYKUMZbOzW7AQTijt/TAx
szLt9KuouARlml+NUw5elI0BS3sKVIsWVoAdrejFwRL0d3VlkxXozH+gdLh/c8fyXYSwcDmHoe7a
P38psCZgAeqyOlgFjcKYEEyfAmfHaJrznlFnQLUUGb6E4FwiKVpHXUv8jFVes6F4CtgNbRnTsM+K
ZsXY2aoZkZlvVdY4m4BMwxW5K+do8NF+R+KcMBnciJaTqKkVhpFMPxEj9GnuzBVh4/eTQ3UYSt5w
a0z7PDGfNIXYqomSZk+kHyI5dRcLb5EvcX26DQdf52FrDw2CSwCFhHtbzE9h047fVKP/7aPjb24S
nhnLP8xP6d5efUYqlhhy1FgdVFBtKHGmla/4dVwmfFET/+EbgZr7630CzsvhWAOLH/xyT0rX0YyB
hurQ2l21teDXbIIou4h4UoUW3w/WNna5xEyvwLT3qyyjAoyLKy+nABzqyEMIBC8WAYdk7Qm8O8V9
T2xd8LHLAYqOwXUR4kBIQqr9qaodfLfdpzKb76aCoau/PIy5zGIn/0AIL1WqstfZTH7oAC9zqu01
5ep2RHOz6/lKX9pLlpfOJhX8i2FL2JPR8xONGndNNPSrYu6T4wQX56UJiqoJCXKfkyMyqIe0p5EM
mPyuZ0mrJ2b10PYx0TYuQTjOiMLEupFGeuE4VGsWS7V0GTgv/8Uo+X+icbkgmwFEvtt22+U26iZx
rn314LFNWRW467mfQD4VkmrJjLKrSYJ79Bv+7Za5kcwEt1gfyUuSnD+1hCirgQ8YBfJVCsx8HU6U
4m7hvs2S8U45LiLJWuDtZlE8omcrybdvY27gvi8uaIr3ZcSTJYXrRJz9/OSp/goNzPsEpvxFbonz
SLCTY7d6vTRGCBTTvYKxeYKTdS56962Nv+cPz2Pvb25vah3YyWTDcUWZr56T6PwzabvMMjtff8Ky
coeE7Ex9wYcnuK2X+uul1a770Nr1IZXeyz1fJbAyVKdWRGV8qhhobeCfZtsQF1cwto5Pbmos1+Cn
qm04DfpQWJ1Bg0aE/SpGuAbcMv4Enie8alpgq3PMcxGmTojTo6DK99kUGJwxWa+fRodyy2ydZu2Z
6bCeYqIUioDKOqYx5HmYOBhQkE0ue8rhoR85QTF53bXY17CfFFfjMNy5YkjRZwB6QRhFnKiaT2Wi
HpD1wYmzjJlltP7kdWT7tk1/59MdYGPzziMPEZrM4cEh5GKp5nv/+/P136Yb+h+45nIsKrwfnvy/
SILWHxDjptWLX/N+KH6cn/31s9/nZ8Ebwd/FTA1SGzswLt7vqnLnDaIcigWKE5TLy5/8NT9zxBss
mpgnbZhSro3s/F97LpsIxsCE+4j+CEgObup/sOcCL/7qHEa8bgoTiRHwQ3r5110K4choYLO0Pkyj
j8AxBLjNhKFKw32Cy3jnVRzSCPqy4DZMnRm5XFqlZybf9WYklyXYYMe0uAhT5/mFDVV7dnU/dl70
Hv7eRLqyo5oDVAJxaFoiL1ZwyMUpXVovsqtZ96sJFcimNyY4sokDauuSGj45s5iiFyyA0JELIQu5
lWGKYo40Kio4hsZIT+Yxq752JQCqlR9qd5cbnXudIEq8ycluJSecXn9rSgP8VaSRyPIVVKQzO4md
HEeSdXE2ajKzYEs3HFWoA4bScdgiBc6RE9EE2gFe6J3JpjjcyDLqv/AqQLhat0LtHQ2EsqGZlWnC
X1zoLfJT54iQ1oOOQG2cE5GhmLFAAPW3zmyWX1O+8IOIBKxM4tLjrTWn0efZE5yuuaW652Y2fP5e
frNnl2CY50qZ+R15IFi3pjS5VkNUPYAcqq/7jpir0ySnWGzcgckVdDO2HizOCitCiiFZHsxJE9xO
Ob+X5MHAGWRFUblC9oKrCL6LfwuGpHlvxUFwExVUKaApWtPaRBh7USEVqt75pJvzqPKPU1M217kl
wxtBWEJymRGMdOj4/HbQmsJLdhdyPyeJulywTbspGWHGEKtV31uWDG4NegQ6EKLrcEEJEP08b3h+
WA8RLoBjqvl2iDB2j4jr6+u8laNxP7N32Xp+ZqFLYOcki3xwee7aojvMRtnzngkydKpUflQ8m961
yCWf2dOiXwkZa3mLQrL7bBklgSR90sMcUTq8nVDh4NVxw3ueP/Ht5MwI5cOpZX4kAFEznOs66mF0
EJse+fyHYMavmHdWeNk0jh/vBm0iWpmyKj1Evuzn4zAQ9bFPo8G4tIF3qLVCB751zCmoiHJm+dkf
E8FGaBWrZrhDKC7yywQo900TGJazspj6PFZsea8S/IkqXiO+MswVwXtMNdceiXHOPgaTjeXWyDLV
wNHgg2gPWqR18E6izsUbECq5hlftRHw/i+Qf8Owg1RaObbCLW2tGQx4xpeovIMoM5hGan06f7aYL
+wvBP+2q4vJ560exca8VkZ52Hl35ZTme0rHvnhNZnqPQiS8LqoXwU4aEbrRXtlPWrnERl6ZP6CNh
KY/CQQ+fzpoHHDKNbdTqfGd6/M8e1OaRSDr1lPZ2ujHCpL7C7iC3Hc+nbLCSDe5ealzE8FaAZD9R
T+xFY6xjXmI8VEQ67esWexSrZadsMFRYzSbNbLlECsU76q8u/iwqfoeDNlPSasbBHja6n6aTQRTg
keQ/sdFhdVfPwWWfdRHOFKvD411PFyrNhi0M1IKxMeoulNt7Jm3GZ6zGW4lRkBTveT8FeBJ1alsr
pub+mYjQ+37ugPDHatHriyerbZEpDygPwafU1yow7witZdXc0ubip0g2sYuBdywiVmeNF++iCgRL
JqqTWTXdl0z7Z3O2o3dAoRW2NFncVx6FawZwaQ1oGjcCkXk3pMU6uyWDHRg+1lnXm8+pDKBXu+yu
k6QrdtrKgcsY/JRFr09UXVs3mzyY39WRzxi08K/npr3qVR6tGzthEunU7V5GCD0zz4AY1Ebq2uuK
AMVO/RE5styjkgu2KRymHaQCduGR6NY1IX6HuaZQKcbRWEJCrZMu9Lga/Pj9ogjfxBZdTe7ramOH
Q03RUbfPMPTVwSzj/pFZTs+FoYx93E5fh9Yr9jrJ9LZvFQQqy47eO7kwyhWeV4KhM7fMVgYdxHHw
6AQwubviVMm02YUhEZIAuIiybIbcvQgiZgmTYfi3Q5OEOAt5NBHZne574ZZcFd7sn3UnyRYa0fhn
20Cm/R0a0+gplGLhSZYRlvEhIW8hkB+rOq/pO6Y0f9v4RYkmnEY5Su1gV3Z9uK/nETCWisznsI2N
bT+SzVcDmDtXaNLwZKoWaVEZ3Dr8wVXnTcY1bfKTH8vSXFsh8Vuk23tnFp3WtBqmPrcuxJTFl2Fe
BiHzLyEhlaWDv85tKsKVROG0cRXmIQETfz3alnN2CEJAKpJMiAHRI+59hH1Yy/38wmhjnBVNjBAW
ctZT35jdM1cc6J50gPFkOu1iFa5vGeSbUJTzahMQMYDXicvAVTsT/t96WhYyNibq1di5BoI4P/vi
sCH7MpQtM7aElDnM/JGCwQbn9aJiBOKsMy0JlkLd9VgTeXSXhDnhngBRtg1yk0sZ2e+NcPiaplX8
FsUPTHldmevOFY+VK4wr7ql8bTs5iDmLc27WMnqMW3fP8PR95A2fAluKPRG0/WqOZnxuqX6rRx1u
+gKXse+3H2QJuH90zGNOFCxrf7v5EhOouMozo97Au8gOo826bW1jiWf5EFmA2rx2m3cqv60s71zF
OEUY3w3bsrchFtnIefEGJ61qtp1VzucFXgGvovtMsvADKwZKKeoLJi0Wi4mRnGKLNBA2h0TghMvh
SkToUszIYN3Tsa0mnnLbpIrSD3aePxi2x25MSfN9YvvpoU4D/0trtXfDaH0lTwO7f0r+hOG/g+No
bqTo0/2Um/5FqKP5sjEHF70NsRQxdT579gvC0iLOzqbZAoVBhxiPJCRPujw6Y0OiF87YzLMeU6Xz
y4JrfkUKmbWz2o4xQtbjAjOzfTsWzUXdT/fuDMTPmpOKreWSKZLNn3vqz3XvDPU9I/lxnXYzn3VU
OppZCbGoghXPSldduSPItFy1RvApiu23FgqTd6YUzjWS62KNrulWWj3XlfhU2qWF/npgiUby7olQ
2fo0SPuLX6o1dcFnJpoy2RBH26zJvVWHoEFn1LmNu00lUqUx8JI9FYt/Zxk63uDQyHaoIadru/Kj
m5bkzpYvnYDqfZqY50R37lr4GIwztnMIdSd86RYMb6fJHqe88diYJsMey65AxmRX9d2QDPU6o83z
iUkVXlzDxJjgZMrO23Te/NRn6X4pNqVVXeNsideuCung6q/IeTEIl8UqMczrSHXXc4GwI+nRzWJH
z6DksfPEodxND6obbhqrv+6N6opqDfKANzNF66NpTdhqTg0IHYO4G7SzAdmLpAekgjWU74pLrHrB
pVdK8sJQLtsa+9KKEdZ8Y7dV/m1E829r6v63yibA9CwDhP9e4PiUtvH/+0/Ujf9x/Sn9TDTYh5+7
v28//73789/Ay/cWe/BLt7Y4U7+3f+R9CcI+XA+1418iie/6CfON55g0jYgjWeV4i7Lhu87Rf8Nm
xzNpKBF4L+aRf9L/ecEvsxNnkUy6kFPQa/Bbvt4YaVcVVQYnEyj8cKqDCgch89Lu5GhSeAq3r6E/
Do51hwwRNG0M2SqdUoKaLXUATAg3MWL0iVEybO/R5BuMtIrwKQ36Yg9yawl0GcIlhoPAJZRifc78
PRFHVAV+uxuyIZrX0FYVuONAYM1zc+FtxhBFtWjK6SAj96IK8oG2S8ctAU5B/MixQFUM6BFej5e9
RXn2ZHUFA0E36vTj3I9gUVShd+lomJse79wtJFTroq8rejXSlRZ2jVGMS4A9wjEt00t+hNIShRbp
4bVxm0ZN1m2SKVOHFkbw1ax0tZo6x3zGqj+eIMjrB4wazg7rf3KDyY8VbDgv7xzyRwdg1EtBTWfF
jm0no/ZE6fI+TgSsGWdCfdjxx74prROJ5I9UGwIwQT9eBa7eBWPRrw2JyC6mwkc8l7r9fQ6e9Saq
Lec2YvRFKKTXutau1gPvuAiMeRMO+EMwdrhbuxmBT2pZbPid843T9aTD14QyAVT0V9HkPA953hws
2jjfRQhnDck1JI+xZ2eMmWDjE2aD7kK5K0Zbs3vZoytjylch5g68uefg7w+hWogKHUDhFdHo1tYY
bbA/mXY4/rtK8H2I4RKF/qHPzHeU64LDvIbcEfVPUaXNCyybjzrXLg2hWb1faGwXVtKQEK+DZMP+
ZxuzukZjFsd3nVs51QaKdXFFbiJb8Qq4BZ9ymfirpqy963jovJvcIQfHSPzxXdRG9i2wqGwrYm+6
1HPzpbcRzDAWnr1tJNP4ZlZZdzGFBVlknrNmiTrRwfIELSwP3WtlRLfsMd7i3qjWWHjzI8dsFJ9U
bxbj7UTIhvyArL57bypJQUM/ceuVjTgxuXPuc48BPYbK4RLXjPTW/VjykammbK9os94rxPdnA9nC
1lbmF3IO3jNep2QvRSUJgkGZX0B8uaZat7pN2ergHRHfwwMQVB5IY1RsPTKPGCGXw1AeTHcQ2S7y
atJOi0qp9wmOKHNjaaYh+Cgk7KA8a5EU8y1vhd8jhlqiUAHQzag8yLq+bBaSLuWejm7Hxr5RwnpH
0sY7sx1wsgADbX2zxODrpUQguX4i2z3rWntvxrb3LKLgIY6aL6Y9RDRAftFsW2qig6AxCK6TArdp
FQaLGMWzWV1ydvA34EVyuuTcgS4hSFAdJ6tiwlB7+BzWQ9wp+6oLuzneBxFKCEghzbsyNWidW7J0
+JW6HUFOEX6sql61MkftOToj4T3etBvMcE/7nxzzfB7lrY1TuzwMkVWG8HB1dkIFmTGP6UBOrnD+
iqsOPMvWd+rkmJSRtZVNr1BdGMbGarzgmcw4LVb9fAJ+ZxxiwMH7nIwqUslsYyciGp7Q1GpXuVm6
QoqUvwWoqjclfc4pIOHWrUhHayJtDWxf3Rx+cSZu0WDnYP+ocREYl+tgzEk+kqW8yHIHr8gwNHss
xezArDK+UiPzofWQLVCYwhRH0Qft1USV86SoeIaCpSwOqrLoiCdK4zrYwtgud1lz8vT0lkkGtvu2
s48T5fJW8G+dCmHWV1bh4BAXrkHjIGtpmxtBX+0fc1pOTqpW3jph6zywqcGYDc1okwiG5ChFZ72P
jKiGg1Tk+bs5w1nvTj5Jc65Fh9aO78mWylbJOCQI1vyw3dkMLhkojWe43vor0ijoM6Pv7wCrIf8m
7xx5SdR9cknigutMt7BKvMXja5vDMSp1gWFjiforhvfLTg1xfTEeqplM6FUR4bhd9Y1S8JnKtP9E
FolTbH3X7y5JWgt3Y2zdx1gODo5RAjk0F+VbFWR74unLVTK3h67Bg4j1IEBCXmtKTANSVFuZR1Mv
07eQ6DZPAc7ySEQ4eT3wA57Ywa5rTBtrrxXCgvTT7WQXd9FStPld7O+xqOHaJbHgK9BJ+l4NzWpF
Aqy7RpNXbELHlkfJTotVapzLjTk5Ny3Bjgwobb0W3KJXSROn55RCc50X7HHQmoUbAQnvQvcywoQt
T1NZSqhXU/dZ1O3EIr1R2wwL/mXvgISdBzc5tnP4kX1BeYxF+1mGqOSHXH0sS/BeJsD7LTpfIsla
gNhtFx8GVTisE4PzaEV3PUFWZ6cE4hYMo7hFRlfuWqOj8cnuQNQbtyrJbtBhBReI2GzuxuJMxu28
m7ycmha7vzBh8HceqDb8gm4eYq4TIzio1p30o5uDlFIDn+udRGvsgUjo9XClOzOutzZPTirZF3lx
bzoLGNp9ER57VTAThhyFzXxfpmZovFUvcuXU94OZeSDaAvObonnKrQLbod9blj40Ir0XLwCE+QWG
0OWFex6hmnFZCQZvNpl2NUSLtvyiX3gKJvPla7u2jQRURDs/O80wPZe1OV34C5NhWOgMUhsKUAOp
Od7a0vl4Qcai4ugvKj6DMYHtsFAerJITM8gN74NeGBDUc9nFaIaDg9sKRkQwD4gBzLLboBra0jgr
NHkLU8IejH3XY5zodCB3igDmnfOCoSgrjtdcOnxAzHUAL5tx/OTqqGGpjIS8bXIalZDsCfSaC+rC
RN+3UvXAWp2nG6vq2m2cU9sMZbLt7baxyJ7TQ8icJxvNnaAJRlSjydIART6kq5l4hgsIvFW8mYNu
HI5moocTWdrG0XihdJiRyT6LnW54bQHv69cwq2W6o91FJxqQDLoBiIfTYMF/QFND24ZAPbsNklbe
ZWEGKST0dMogKRT7jlH0rmUncZhf6CIyh4uIzLL1Qc8vAJKCRfUmWqAk5QufBJmjfot0DgBdJ/ZO
j1EB8N8CNQkwya9knkaYJWCegC5kFmrAnNw6k1GeXe1hEaQCknSiCJyPuEXMZ6YoGQHP+A5wFSyQ
leYFuNLlvckAre/fcnjPDIc6EJOh9dH1yaKg3TKZolNvSZBnhJKi1AX9pvoh06t2EPa6RxlBKrWX
IC2UBNVji06GLVKsq0YoRlcLPUYNvjh6yYKUqYh6ue1eQDMduQ17l/XBFliDcxEMHUiaonL1Zzgp
MMSouR9hhvinyE3A2KR69C87cgi8TRSTCHKFONRZ0xC+7RcsAF5hzH0LKqBYoAE2HPkjypS5ZfyY
ee+cxmVi3QXAI1PH5xwACXhVEPr3xcYPtwYvZn3gPE0vUmVYQDhd7+1IeD3kcwymQLjYegSbntkl
3DFggND9nTsMUvDbPVWtau3nW8zV4T6cyD4V0zieZn9UTOGQDXfQ/6HUqmmdge5b1XmTfGBuhvPY
rmuXBIeamX1jNcgj2fvjnIGh7US9RIEBEdAeTf+zDTL6kjSf+Ryg4rxvgOyINed5hvjX6h7Cyize
xpYJQQY0W4iIFosfohzzAmyS3PlcrydTxh45hj1ze5PUAXs2eYFZGOzf3WarsQNR+5uMAIBSrGn0
k5yjuax2CpTQPiuM6jiZ1OINu5IHSPvOzjDbbd9IPE8xsPYsK8dz5vv2iUNiRF6QcLP445I2yMnn
5G26TgzZbAkL9FB4WyUgj1HLVV123Outm52alBqlKE1S1cK++JTknpgPZCwq5iCD93XsobN4JXzH
dVOE0xV8m8nZqdatdy+t7f9NAf4AzF52uL+dAvyL1vs3219+8q/+P4QLQQ7gEu7mCOESt/Zf/b9l
um8QigUOviSXIYGg9f7e/wPkBRoWgrViPuD4NO1/tf+u/cYNFpuj58DNXhbK/6T9f+Gj/ShXI+GJ
sYRp4nDEb8nKeUmJ/kGuFnKE9FEkjRPkmPEWhEW5nd1WHMtizrd+M3Q8VUb7DtA91JSaI9Fi9noM
LJq1OK/Vg2Z9i1sa+7Al+wDFgUnKDlDbak2CMOmxXpVs8z6+i9EBuujLcVIvyCq3elJDfqNsxrq5
igPA/2geLA/rHAZgdDHlkhzq5tiPpVvY930lEZI2NnxqJCtnV43dAzwHVm1+72700BafTQNgQuA8
IjX96jS9XPnRQAaJZtdEGu9eKuFWKycbyrsUzM9F3QRE6/oJ2qJJlvl+dGb8YEVF36g8/1jGE35v
qFmErVJY9t3AEDGvZ28T83GeW8+wp5XiYbwZJ1akK+JSUBHT0urDbLbmFjoY2xYhxaXZBgeM6HeN
SZC3gwLlqsytUxVNJUojimm6f6g1yRI3IYNo15vkTHDB1Nug4sEv4xx3CIs+Uns5vWkuTjPJVjtf
GD7QjMwjiYfV7uD6zW6yY0yeU0V8+Vp0LDjzYr6X9JcbpZMnttf2I5YU7zi5NMuVVdurBJrTxgSy
FJ2bVtvmtqiTtMWzSp6yeRqryJnvq9bJYYWnqg6MT3kxkYSyAlNmzMxzuoztXFV389oUNSFLhtvL
ftWLTN9JpwrOYRyaBuxHifurhWWEeAiX7AEtz7T3y4qdDDgG/3oqAX0Z6FcZJqcGh+UqmDtnxFaQ
ikueFybzWzYyWyOfWWaDyGXOmg1ufjY0fAsDndQ0gZmuv8EU67/Yivk31CJ/UQd4sfmGYfSjqveA
Mi6AxnZm8pszs6/Thd3Ysq/K1C1gsXJfyTrw42vHn8dR7UCvUSbuXdZoy+qIza/3qMyhM++NUcMo
2RphVtBu2jH+WXtHGmDAbnGVQ0EypyuVVrqRO6iaFaG3DM6eazjTtzzykK3prJL2jlo/4xFgxBA1
LAGPyBg6LBc85Y2nJBdpDjTAZw3Uc+Rf5RZpinTYknVlLGkfpR3dVUViNGtOEoigGc/Up0hUeXk2
Mm1b6xLYwPU8Km+kHvBVtB5gYVSAg6sK+7CVHJgjGNsUyVK8BuOqgV0lUGkdo52e87SgQxPSc97L
xLU3RVzG1zLR8tqTacAGrEHUlFiV2vMLwEwwuyVdV+IcJMPikJJFdON1bfUUolhgyC6tZa+pMxzD
TEXbI/V4dEwCLzoGjW+gjusYu1BWTGJjGVY/U6pXPl85wN9FidrrlfWSuGx2PSsTv7qRQRPvfWhO
iTWK6zAb44eoQFLVsFsWbMLi+d3/PRGrPu31n56ILsu5383FH/sPyU8yqG8/8NeD8FtAhIljz/yu
W/o+CLes5UGIRwIWyAsiiYfQ9wchaifiOq0Xc+G/JuD4v0zCy6jr/IC8iX/yCHwRS/8gpjYDpt4O
TQvyp2Wc/jpDt2YDk9Qa+lxYzQapLQFqC72DlRc+0Tw7x3xaAhbHOG5OnXCRlmjNSi5FTaeXrMFW
qnrZACH9HAbyCFNruiNgVNzAiO9Mh6NygoyGr4UDY5wPZem5keKw01NF5FI4YrB8TEjvpncEkoz9
J1Yw31ZmERnXYemC6+FUYl+3ti2rDniy+TodDgpZ2UTKmY8ZOjqSymNkuLQCOd4zAjbde6OqfRuf
WmK72zhTUJ75LF0H0g9bJpOXTfAumR4TdTte1Iwzj8m2dEtMi0V6Jmcx2Uvfnh3C0zxsuqUNdgUm
C9ksiJ8LXJEfmWOlDyRMtHINriS7nWqoLVMrjzOrsF1SR8OH0DJThsIlG7x0KXk9E/ZzWI/MOBGd
zizcLjJ2rYKjBjgV7DalzFGeiLUoK2uhY0/nJM5H4wgBW+lNzvmo7w0ma7O5MeM8Q1CBVMr294wP
WOONkVn38mCZMUFABXluI03lnVeQLHTVgBBikbAqsXOU4/HfeyL8T5Q/wglj5/SbJdiXFmhB/9P9
/u1nvi++rDeuT/m67LG+YTz+q/D1nTfwk0Ceee63EpZX+n6/C+53voPA9nEPv658gasxmnMFqFdc
9P4/ue1f2TQ4a2CMhODV0Av7WJhf2TRw2w8zUiosmQG68TJJAqZz0ln98JncfDtFfkznpbj/sbrG
/2xh4PE41JDU80ksf/5DdR0NgCudOo4OQ1bBmGQaBCoHlNH7qh+nm9IDSVlAb2039dz/KX54+b5+
eXF4uHge+Nh8PuyfXzzximJycsIgYjesqRjbTlGsIsosBdLCDIDIh5hjB7ZYlTqbbtbpl8mgJNh6
redsCgRkKz2w7+5HHGSONOTFkNcJgpYMX2hWABDHPsi6ISbEcej86K70CrX5/Qf4t2/C51ym6uG8
t71Xn6DZMg0p+zk8yJkDYnJBqJZGiXTQV/pRwjdYR1buO1ujxGIJ0655p0ARb0QdL5y1NFzklvZ0
U4MDg0I5s70nvnA3Bjl8RoTgrNxQH5XpsKQmzrgvjRJNze/fwy8bVi6CgG0t6DACbtkO//w9dK6D
WNBXIbMWsjxbwCQrqE0a5U729fevxOP4l2+c5yvWRsb0AqzOz68k0LdxQPNKIzEcWADJ0e69QF60
vSNvTYH28vev9+omerm8Q5bUrs0lbjPI/vn1bKurqhIB/AFkRnvLidIxiob9+vtX+ZvPz4UgRtRN
gLWRB/XPrxK2HBeFMgKcIiqlCc2+Nk6YHvIuePj9C73kRv9QCizvR9hUz2T6ci78cihkMW4rxTV4
wJBWHGe/s7dJyDWjNV+cLkFuYRyAUVPXfX6nRxFcNmwPNy7y2rtkwL1YCiFvW+0hUPNGtBmNRT+M
rsmZD/FC6iYBANEo1+bjGIP3XKMMdnERZwqVoxvzIlPjEuUU2Omhs73uWXlzevj9m3Re3G4/vUvw
SdixYN2Ayg5D8arlX0ixLGXa6aAyFExlXOM6iKOOIW+b7+q8WyJs669T0RrsYwsaPO1nh6JcYgus
pt/lTUtYQp4qwkwrfAheBSgHWuNZIIxhqVmWz3QL6LCUfW9hmGbXqgpr3XoQwmwzD3cJpN1NPybT
YxJX9gZend7n8c6idH/PcZYfvF4Idrs2JpSUxGaeLgmFR0TcXuylB5B0mll+Wm4pbqx959TBQxuJ
7JgZWYmhV9I+oj/6lDA7WZfAhY5uM4/XTWEpuRpn370ENFNQLXhi24y2i6MfDqKHzLBY91ZcH/K2
zp9YieCnYQgBgc+4FmGjP2utF41w0m8J4XH2InLRrGceK/MZKdHG8Gf3VhBJ8cDUpHwmfCf/2lhJ
zSrWDLXGNYQGjPH8UhNWyfTWh/+98Uu7PYgwLI6ZzqbLWYbeNemwTFeDdIkrK1N1PTD8+EhggPhg
ym4LfRCyVJR/MXIjuDJo3DZunNKC+u0FxSW/tWfJbW6Hi9e9OtdREwGqgM+yilsc6wYZH1ChLpfP
E51URs+I8xI3MtN5q3TeiQQU1JK/eozzsiQaudGPRpH3Nn9qzmdrMIj61UsLZvJ8WWelcvaY+oPj
ANXuQxt53Q1z5K469lSZoC465yF3dxUy5S06M4AQ0nE+1BiCdnliG7iyJiIhFrThI4HijFrzSfHV
TGi+pjo+KD3sksS5tSMGyZxt4xHVn15pY+oDbMP2Z6flO289q7nVbXGVRuL/s3duy2ljWRh+FVfu
ceksdNFdNQYbG5/STjpJ54ZSQI0khITOEk8/30bgILDTmYiack2NKhdJwEtby1trr+P/uwBIFIth
MQ8AnZyQagZBEEY1SRqvFMoA0lzTLnyrmn+g5+WeZuOvLl3W126WSU8TeV1f+onxGYIRWyE7MaQp
2h/0fMP6lFHzpiqTyHdmlZfjUF9YF1GxrgZLifpb7sc9YlRpwiRCz8VEga4oL0Pg5fxIdCPPrdEi
rUKQgvqTv3ort2Yx1eQKDFRtwLwFLLeJFMOxwmFkDjmGoI6Z9w0m0UrPG+ZzQxkladq71em+pScD
2qOk0mubgooEAHNqkgyoGSVh1NJfPdIHIMiYU5nsVi1rcGNWwbWsetK1GfG6GD1ok8h5xArkOrQi
kHVzKe9fML82GVSSH06TQpt/8eGLmRlmWn9Ri6QcL/v94mZRWBB2wRl0l0g9AKGhfR7Q9Vjc5DLv
V69erC7yoAYD8ELyzVS+YYbEXMdDOTaWl0tpTmdvb139qRVSeKVKDGFQxV5dakFEKbxmypHmdW8k
G3F451X0HIWwYzLSxD/9MIfwhYArHlsrQKyMKK9HPYORhziVFlcTv6jJhydl9ADnXjCcrHAK1gV4
0UmkgO+iMB/lzTk55DW48RSZV5dSUSqXPHEyNg2SbyUt60OwxWpSa/TMrq1Se1R4UR9qT4rzIa0r
TLFTJigcOANK5iOkNRCcfjJ1TRrRQcM2P23QxkPADT72JPyLIFq5QNOWeCcFLh8IhBRI5ySJhqBJ
MfGRM11+WVFFfApoEf/i++oC7uV1OWQyBnpefUV790JWb0otpjI1t/JPUZbSTE/Zc7buuRLcMhq2
J+Eh4xXulxFEQLCDGnJd1+rqQYWheWymjN7VJRB3A2jkFgzkh6tLKyl4cujNHgWLFy0AqnLJOAPw
t7o2f1ybqwndXhqc1APFCoBGNwzB2qKykkVuSaOiyHikniHImMiNUSpa+PoleVj9UcYwDNZAA44g
Ol5DS28EA8vMJ2N8FR2sUcOieTNIxgWl9QtZdeu/8YGLT16RYNcjhVaIOiiCC3wb+pLAgx1Nwp5+
m4Ft9VRzA3cI9CnuBdMXLBtA1K8l0C2iK8PNnqjz8zcmLJ8SifmAxHTlL1Jfh0CGDn6ziKNR6ivU
Q/EX1Vu9kkZkKUnFAdz2UKixdrVy4+pmuQCEqgh8wL3ViXsZhflHedJTBmWW0TexKKnZehItpiGg
vQt3XoySVVG7I9RvLqb0v8TuHbFuDA5qDfRGVoWUJqmOSUxI0U99Z02WgPBTD0+BwO0rmvtQlUq1
XP8/FoVxRcFHeT0W/QzmL83jrVi0+Znn3BMJJh0+QkPC/SafhKO6bcJkMJmPgB/5XmnZD0Ulhe5L
huPA3xadm7sijCTAuU2RZ2VgTqSgOoSiBGi6cG/JfjHRTzJK+L+tILGUafCNy4d8OZunAU3N3/a0
8UIUKhy6PYfv6AYibNi7QVKpwXJVcYO+D+kz521u2V7x4FkDdzn78a02k/StexHlCMhO/GcIWHXp
wFmvOXgCHfa3e18PaskHI7FHUcqo6e9UFrH+NfWreX9KeqifSTgi0O+tBxEIAl44JuMXz5czEnIi
9T6np0WyzBG8idIIVJHc8fpwny3v8gS8Wu1WMiDzC1LLnySkobDdhtaLJh/rOLvyFU8fp3RvvPdp
BoTbwJ/EYTagbAybnprwdiqFAc4UAOeqlQHquYzdxYfYovE/wRsM6TgcsgjOHw+4QI6iXBkn8sr7
s64CGiImMQMaHDBBebWEB0Nd3ppUPIZ6xWROX2bm6ytHNNywvTk4iRR3kgF8Q+TetJ65Wt/6meX2
PpQSJFThpVrMAU1k/nDhZ9VkZAaJl442v5H/mQLu9kHEfC3kLqSh/8idpH5yUjjCn+mRxKfvIy/M
Pka/9qXdiOzLgs5o4n5OgE+jPMzECubeIeI/8W/LCm2WtFnvjyQENsLzmfPbOzBqdaJzENtBA9rk
sN+dBfCSbj/uWVC0yn3oAyxN4DCAerX/u3557Y2mfvx8P/Od1hPYMwzq0INu0Ztm+3ZVliUR5f+M
Fg5kfNeCwkC0SL/RrdxcQEPsa6EvStwmyXhhXMXVwA3vbZTXtsJ/SwtYLGGlO2mBvcDwN1gkKrTV
4uJ42dcCFXnGA3QyR2R0xIWWuOEb0gKARFqzqAZj5Hl/Hr8Rr+4FzTzXNrkIBh02F2dXSwsKYNCo
iYkqTtu3qAWAqI+4Q16xC69rQTm3VEvRGA7dPKTY8ftaMPVz/BbALZjQ2FxNHe4N7QWaR/rNa/rr
e0HFqyKxLxm0ojRXWwuWQBsl96WQ0d5cb8466mRqupoF81yhTYhsMUSE4jowjvQmn8MlKMojWy29
NbNA3eZofuo/fiEkMGdpwAL84sWt0LfOuQ1hK1nu5nprWsAsiF6qTkeEhhaoGwkI/GYvcPK2zAIY
+ibNYIDpNtebeyGwV/3OWqAFgAAMr0lrtHBgHC0VpwqrQVm7+fzNGUeVZsLO7gLlVCYBaSXc7oUD
u4DrqHJ8UNFUmr2AO/HG3AWSep21oJ9TbLIs2khefCP6xjn1XEUYyObzN+c0CTDQ5jXtcFAyOApY
al+jgWJzHeyFPvV1yCtMjch/c709BxqA0K5hhGDXZYLy2TOUDqyjRRhBfd+Ula15bDbfTzlNP/Gl
59h04HrBbBOVek76UvD62hd20crx59tY7Gb22ztSQs+5pc0XRZdWc+/vQevvLc9yEyPsfbiLGfZ/
fPuAx7d+cVG7/7z2nMQmrV1vHrfeLvPBXhLb/iuwv9lLuxUsbkK37yv57V1rnXun4z8IThcHckUN
uLNcaJCjsC3YEna6u+CFHaZ2upMkfo2MtPCSdpU8sAMAzJMDYp3G6+wsOwqixJ61+LFpMucw7S45
DJ1p5k3zViqBCSfOqK7Ch05gl3bi7CQJZUMKcAJl79IfZ9HfZ6Qg8+W3Np8RMJkn2IWUghJv1t6F
TY6lq2ZGTpTM20veHj5dJV+jcc/b1zgYxWJ6oavgm5nttjYgzd8yh1dnuRAHhJHXfiObMKWz6HAG
zn779wcKN2dRZ8lReSB240t3FXt7bJsMjsju671lZfl0Ue8kbcyeyNzs/uPF/uLnAOlHR8BdRBn7
SM1NyqGrPu5tL2xZD9FheII139twSR8Sq4DcSDjUfclpak/dPHWyrLWnGeDRTvC63HtT15vbbbpb
Eg8neMPvPc6CNMpaO1shl3GCF+beS1PxZ7Vq2SZFpi/1BEpHdJQnh6JPsnAaaQ9siCIDV9590Q/O
t8Q+8J7In4EZ03kTPjiF3T63tlnxrrv7wSnPru3lKmXSqPViIt86wdsj5I+dJHXqnRI2fnaTrznF
4u+dypu2jjGSQaJqcgrhf0XJYidpu26Rfu4sGhw/92yHabuT19zAENjdp7lBMzS5k7YVLyDyu4p/
dL22xjV2ywnELgI8knZUo5CAOIGRfXyVUXyvFvkr8dJ7JwxTemXsgzAB2A1B3NlV0/9EGtZx9R+i
/JWNuENVPskNjjfiduC3q3o+on0nTZ2W5WK+SKS+usuu2lHlNrHYVe5rg1sdNf3p9RGRrpJBYANm
uuVEqDrFgu46/mxz7oD42C79b0udXRX92UmzMwEfd7R4ynsnCIY/e+k0osWu5bmpxoa8tvPaX2+y
+uFv86VM03MZ+zj/tGtVeOnH2sk18Y1p4NjJ7/8GAAD//w==</cx:binary>
              </cx:geoCache>
            </cx:geography>
          </cx:layoutPr>
          <cx:valueColors>
            <cx:minColor>
              <a:srgbClr val="FF7171"/>
            </cx:minColor>
            <cx:maxColor>
              <a:srgbClr val="C00000"/>
            </cx:maxColor>
          </cx:valueColors>
        </cx:series>
      </cx:plotAreaRegion>
    </cx:plotArea>
  </cx:chart>
  <cx:spPr>
    <a:noFill/>
    <a:ln>
      <a:noFill/>
    </a:ln>
  </cx:spPr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49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85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3175">
        <a:solidFill>
          <a:schemeClr val="bg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microsoft.com/office/2007/relationships/hdphoto" Target="../media/hdphoto1.wdp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7" Type="http://schemas.microsoft.com/office/2014/relationships/chartEx" Target="../charts/chartEx1.xml"/><Relationship Id="rId2" Type="http://schemas.microsoft.com/office/2007/relationships/hdphoto" Target="../media/hdphoto1.wdp"/><Relationship Id="rId1" Type="http://schemas.openxmlformats.org/officeDocument/2006/relationships/image" Target="../media/image7.png"/><Relationship Id="rId6" Type="http://schemas.openxmlformats.org/officeDocument/2006/relationships/chart" Target="../charts/chart2.xml"/><Relationship Id="rId5" Type="http://schemas.openxmlformats.org/officeDocument/2006/relationships/chart" Target="../charts/chart1.xml"/><Relationship Id="rId4" Type="http://schemas.microsoft.com/office/2007/relationships/hdphoto" Target="../media/hdphoto2.wdp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321051</xdr:colOff>
      <xdr:row>10</xdr:row>
      <xdr:rowOff>168087</xdr:rowOff>
    </xdr:from>
    <xdr:to>
      <xdr:col>5</xdr:col>
      <xdr:colOff>306139</xdr:colOff>
      <xdr:row>15</xdr:row>
      <xdr:rowOff>129427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741741EA-211C-9ED4-B26B-9778A4D20AA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597" t="32238" r="7187" b="33265"/>
        <a:stretch/>
      </xdr:blipFill>
      <xdr:spPr>
        <a:xfrm>
          <a:off x="926169" y="2207558"/>
          <a:ext cx="2405558" cy="981075"/>
        </a:xfrm>
        <a:prstGeom prst="rect">
          <a:avLst/>
        </a:prstGeom>
      </xdr:spPr>
    </xdr:pic>
    <xdr:clientData/>
  </xdr:twoCellAnchor>
  <xdr:twoCellAnchor editAs="oneCell">
    <xdr:from>
      <xdr:col>1</xdr:col>
      <xdr:colOff>364192</xdr:colOff>
      <xdr:row>5</xdr:row>
      <xdr:rowOff>175373</xdr:rowOff>
    </xdr:from>
    <xdr:to>
      <xdr:col>5</xdr:col>
      <xdr:colOff>295424</xdr:colOff>
      <xdr:row>10</xdr:row>
      <xdr:rowOff>70036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CB631348-8D42-615D-3B89-B41AB3BE487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84" t="30872" r="2237" b="32438"/>
        <a:stretch/>
      </xdr:blipFill>
      <xdr:spPr>
        <a:xfrm>
          <a:off x="969310" y="1195108"/>
          <a:ext cx="2351702" cy="914399"/>
        </a:xfrm>
        <a:prstGeom prst="rect">
          <a:avLst/>
        </a:prstGeom>
      </xdr:spPr>
    </xdr:pic>
    <xdr:clientData/>
  </xdr:twoCellAnchor>
  <xdr:twoCellAnchor editAs="oneCell">
    <xdr:from>
      <xdr:col>0</xdr:col>
      <xdr:colOff>417981</xdr:colOff>
      <xdr:row>21</xdr:row>
      <xdr:rowOff>81803</xdr:rowOff>
    </xdr:from>
    <xdr:to>
      <xdr:col>3</xdr:col>
      <xdr:colOff>70039</xdr:colOff>
      <xdr:row>28</xdr:row>
      <xdr:rowOff>157443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BE68AA77-1A5C-7A56-9BE9-64BEC56036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7981" y="4351244"/>
          <a:ext cx="1467411" cy="1476375"/>
        </a:xfrm>
        <a:prstGeom prst="rect">
          <a:avLst/>
        </a:prstGeom>
      </xdr:spPr>
    </xdr:pic>
    <xdr:clientData/>
  </xdr:twoCellAnchor>
  <xdr:twoCellAnchor editAs="oneCell">
    <xdr:from>
      <xdr:col>1</xdr:col>
      <xdr:colOff>112059</xdr:colOff>
      <xdr:row>15</xdr:row>
      <xdr:rowOff>179294</xdr:rowOff>
    </xdr:from>
    <xdr:to>
      <xdr:col>5</xdr:col>
      <xdr:colOff>155538</xdr:colOff>
      <xdr:row>21</xdr:row>
      <xdr:rowOff>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FFD2AEB5-FBD7-8D18-2179-E46B1BEC913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61" t="31501" r="6593" b="31868"/>
        <a:stretch/>
      </xdr:blipFill>
      <xdr:spPr>
        <a:xfrm>
          <a:off x="717177" y="3238500"/>
          <a:ext cx="2463949" cy="1030941"/>
        </a:xfrm>
        <a:prstGeom prst="rect">
          <a:avLst/>
        </a:prstGeom>
      </xdr:spPr>
    </xdr:pic>
    <xdr:clientData/>
  </xdr:twoCellAnchor>
  <xdr:twoCellAnchor editAs="oneCell">
    <xdr:from>
      <xdr:col>3</xdr:col>
      <xdr:colOff>313764</xdr:colOff>
      <xdr:row>21</xdr:row>
      <xdr:rowOff>73960</xdr:rowOff>
    </xdr:from>
    <xdr:to>
      <xdr:col>5</xdr:col>
      <xdr:colOff>575982</xdr:colOff>
      <xdr:row>28</xdr:row>
      <xdr:rowOff>145678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771CCAD6-421A-5A03-864C-6BCED87581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29117" y="4343401"/>
          <a:ext cx="1472453" cy="1472453"/>
        </a:xfrm>
        <a:prstGeom prst="rect">
          <a:avLst/>
        </a:prstGeom>
      </xdr:spPr>
    </xdr:pic>
    <xdr:clientData/>
  </xdr:twoCellAnchor>
  <xdr:twoCellAnchor editAs="oneCell">
    <xdr:from>
      <xdr:col>17</xdr:col>
      <xdr:colOff>100853</xdr:colOff>
      <xdr:row>6</xdr:row>
      <xdr:rowOff>100854</xdr:rowOff>
    </xdr:from>
    <xdr:to>
      <xdr:col>22</xdr:col>
      <xdr:colOff>1174</xdr:colOff>
      <xdr:row>28</xdr:row>
      <xdr:rowOff>93383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F1E1DE48-0700-F523-EABF-F3BE92F875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BEBA8EAE-BF5A-486C-A8C5-ECC9F3942E4B}">
              <a14:imgProps xmlns:a14="http://schemas.microsoft.com/office/drawing/2010/main">
                <a14:imgLayer r:embed="rId7">
                  <a14:imgEffect>
                    <a14:backgroundRemoval t="2000" b="98000" l="3043" r="94348">
                      <a14:foregroundMark x1="8114" y1="42752" x2="217" y2="52286"/>
                      <a14:foregroundMark x1="217" y1="52286" x2="9565" y2="43286"/>
                      <a14:foregroundMark x1="9565" y1="43286" x2="5217" y2="55286"/>
                      <a14:foregroundMark x1="5217" y1="55286" x2="8043" y2="43857"/>
                      <a14:foregroundMark x1="8043" y1="43857" x2="7609" y2="54857"/>
                      <a14:foregroundMark x1="7609" y1="54857" x2="8913" y2="56143"/>
                      <a14:foregroundMark x1="3913" y1="48000" x2="4103" y2="57126"/>
                      <a14:foregroundMark x1="45870" y1="9571" x2="59130" y2="2000"/>
                      <a14:foregroundMark x1="59130" y1="2000" x2="68478" y2="11286"/>
                      <a14:foregroundMark x1="90870" y1="78714" x2="94348" y2="90143"/>
                      <a14:foregroundMark x1="94348" y1="90143" x2="81522" y2="89571"/>
                      <a14:foregroundMark x1="76957" y1="84857" x2="79348" y2="95429"/>
                      <a14:foregroundMark x1="79348" y1="95429" x2="41522" y2="98000"/>
                      <a14:foregroundMark x1="41522" y1="98000" x2="32174" y2="87143"/>
                      <a14:foregroundMark x1="3043" y1="57429" x2="4565" y2="57429"/>
                      <a14:foregroundMark x1="3478" y1="57714" x2="4783" y2="57857"/>
                      <a14:backgroundMark x1="9130" y1="40714" x2="9130" y2="40714"/>
                      <a14:backgroundMark x1="7174" y1="41000" x2="10435" y2="40571"/>
                      <a14:backgroundMark x1="4130" y1="59429" x2="3517" y2="59026"/>
                      <a14:backgroundMark x1="4167" y1="58425" x2="4565" y2="60429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387853" y="1311089"/>
          <a:ext cx="2925909" cy="445247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3</xdr:col>
      <xdr:colOff>4700</xdr:colOff>
      <xdr:row>5</xdr:row>
      <xdr:rowOff>147714</xdr:rowOff>
    </xdr:from>
    <xdr:to>
      <xdr:col>28</xdr:col>
      <xdr:colOff>4360</xdr:colOff>
      <xdr:row>26</xdr:row>
      <xdr:rowOff>2038</xdr:rowOff>
    </xdr:to>
    <xdr:grpSp>
      <xdr:nvGrpSpPr>
        <xdr:cNvPr id="26" name="Agrupar 25">
          <a:extLst>
            <a:ext uri="{FF2B5EF4-FFF2-40B4-BE49-F238E27FC236}">
              <a16:creationId xmlns:a16="http://schemas.microsoft.com/office/drawing/2014/main" id="{6CA57BDB-53E2-9D5D-2365-E9737F8DFA22}"/>
            </a:ext>
          </a:extLst>
        </xdr:cNvPr>
        <xdr:cNvGrpSpPr/>
      </xdr:nvGrpSpPr>
      <xdr:grpSpPr>
        <a:xfrm>
          <a:off x="2671700" y="1780571"/>
          <a:ext cx="15307696" cy="3854824"/>
          <a:chOff x="2570968" y="1333501"/>
          <a:chExt cx="15123119" cy="3854824"/>
        </a:xfrm>
      </xdr:grpSpPr>
      <xdr:sp macro="" textlink="">
        <xdr:nvSpPr>
          <xdr:cNvPr id="23" name="Octógono 22">
            <a:extLst>
              <a:ext uri="{FF2B5EF4-FFF2-40B4-BE49-F238E27FC236}">
                <a16:creationId xmlns:a16="http://schemas.microsoft.com/office/drawing/2014/main" id="{052C8229-B9FF-A279-3FB3-13F203A4958D}"/>
              </a:ext>
            </a:extLst>
          </xdr:cNvPr>
          <xdr:cNvSpPr/>
        </xdr:nvSpPr>
        <xdr:spPr>
          <a:xfrm>
            <a:off x="3697940" y="1333501"/>
            <a:ext cx="13996147" cy="3854824"/>
          </a:xfrm>
          <a:prstGeom prst="octagon">
            <a:avLst/>
          </a:prstGeom>
          <a:solidFill>
            <a:srgbClr val="C00000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lvl="5" algn="l"/>
            <a:r>
              <a:rPr lang="pt-BR" sz="7200" b="1" i="1">
                <a:solidFill>
                  <a:schemeClr val="bg1"/>
                </a:solidFill>
                <a:effectLst>
                  <a:outerShdw blurRad="50800" dist="38100" algn="l" rotWithShape="0">
                    <a:prstClr val="black">
                      <a:alpha val="40000"/>
                    </a:prstClr>
                  </a:outerShdw>
                </a:effectLst>
                <a:latin typeface="Segoe UI Black" panose="020B0A02040204020203" pitchFamily="34" charset="0"/>
                <a:ea typeface="Segoe UI Black" panose="020B0A02040204020203" pitchFamily="34" charset="0"/>
              </a:rPr>
              <a:t>NUMBERED</a:t>
            </a:r>
            <a:endParaRPr lang="pt-BR" sz="7200" b="1" i="1" baseline="0">
              <a:solidFill>
                <a:schemeClr val="bg1"/>
              </a:solidFill>
              <a:effectLst>
                <a:outerShdw blurRad="50800" dist="38100" dir="8100000" algn="tr" rotWithShape="0">
                  <a:prstClr val="black">
                    <a:alpha val="40000"/>
                  </a:prstClr>
                </a:outerShdw>
              </a:effectLst>
              <a:latin typeface="Segoe UI Black" panose="020B0A02040204020203" pitchFamily="34" charset="0"/>
              <a:ea typeface="Segoe UI Black" panose="020B0A02040204020203" pitchFamily="34" charset="0"/>
            </a:endParaRPr>
          </a:p>
          <a:p>
            <a:pPr lvl="5" algn="l"/>
            <a:r>
              <a:rPr lang="pt-BR" sz="7200" b="1" i="1" baseline="0">
                <a:solidFill>
                  <a:schemeClr val="bg1"/>
                </a:solidFill>
                <a:effectLst>
                  <a:outerShdw blurRad="50800" dist="38100" dir="8100000" algn="tr" rotWithShape="0">
                    <a:prstClr val="black">
                      <a:alpha val="40000"/>
                    </a:prstClr>
                  </a:outerShdw>
                </a:effectLst>
                <a:latin typeface="Segoe UI Black" panose="020B0A02040204020203" pitchFamily="34" charset="0"/>
                <a:ea typeface="Segoe UI Black" panose="020B0A02040204020203" pitchFamily="34" charset="0"/>
              </a:rPr>
              <a:t>EVENTS</a:t>
            </a:r>
          </a:p>
        </xdr:txBody>
      </xdr:sp>
      <xdr:sp macro="" textlink="">
        <xdr:nvSpPr>
          <xdr:cNvPr id="19" name="Octógono 18">
            <a:extLst>
              <a:ext uri="{FF2B5EF4-FFF2-40B4-BE49-F238E27FC236}">
                <a16:creationId xmlns:a16="http://schemas.microsoft.com/office/drawing/2014/main" id="{E50EDD47-1DA9-78C1-BAF3-D4D21A0261B0}"/>
              </a:ext>
            </a:extLst>
          </xdr:cNvPr>
          <xdr:cNvSpPr/>
        </xdr:nvSpPr>
        <xdr:spPr>
          <a:xfrm>
            <a:off x="2570968" y="1458515"/>
            <a:ext cx="3600000" cy="3600000"/>
          </a:xfrm>
          <a:prstGeom prst="octagon">
            <a:avLst/>
          </a:prstGeom>
          <a:gradFill flip="none" rotWithShape="1">
            <a:gsLst>
              <a:gs pos="80132">
                <a:srgbClr val="FCDC73"/>
              </a:gs>
              <a:gs pos="68000">
                <a:srgbClr val="F8D456"/>
              </a:gs>
              <a:gs pos="48000">
                <a:srgbClr val="F5CE3E">
                  <a:lumMod val="52000"/>
                  <a:lumOff val="48000"/>
                </a:srgbClr>
              </a:gs>
              <a:gs pos="27000">
                <a:srgbClr val="F2C721"/>
              </a:gs>
              <a:gs pos="0">
                <a:schemeClr val="accent4">
                  <a:lumMod val="77000"/>
                </a:schemeClr>
              </a:gs>
              <a:gs pos="100000">
                <a:schemeClr val="accent4">
                  <a:lumMod val="44000"/>
                  <a:lumOff val="56000"/>
                </a:schemeClr>
              </a:gs>
            </a:gsLst>
            <a:lin ang="2400000" scaled="0"/>
            <a:tileRect/>
          </a:gradFill>
          <a:ln w="254000" cmpd="thickThin">
            <a:solidFill>
              <a:srgbClr val="19191E"/>
            </a:solidFill>
          </a:ln>
          <a:effectLst>
            <a:outerShdw blurRad="50800" dist="12700" dir="5400000" algn="ctr" rotWithShape="0">
              <a:srgbClr val="000000">
                <a:alpha val="43137"/>
              </a:srgb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endParaRPr lang="en-US" sz="9600" b="0" i="0">
              <a:ln w="25400">
                <a:noFill/>
              </a:ln>
              <a:solidFill>
                <a:srgbClr val="19191E"/>
              </a:solidFill>
              <a:latin typeface="Segoe UI Black" panose="020B0A02040204020203" pitchFamily="34" charset="0"/>
              <a:ea typeface="Segoe UI Black" panose="020B0A02040204020203" pitchFamily="34" charset="0"/>
              <a:cs typeface="Segoe UI" panose="020B0502040204020203" pitchFamily="34" charset="0"/>
            </a:endParaRPr>
          </a:p>
        </xdr:txBody>
      </xdr:sp>
    </xdr:grpSp>
    <xdr:clientData/>
  </xdr:twoCellAnchor>
  <xdr:twoCellAnchor editAs="absolute">
    <xdr:from>
      <xdr:col>18</xdr:col>
      <xdr:colOff>584366</xdr:colOff>
      <xdr:row>2</xdr:row>
      <xdr:rowOff>115956</xdr:rowOff>
    </xdr:from>
    <xdr:to>
      <xdr:col>26</xdr:col>
      <xdr:colOff>100696</xdr:colOff>
      <xdr:row>38</xdr:row>
      <xdr:rowOff>82021</xdr:rowOff>
    </xdr:to>
    <xdr:pic>
      <xdr:nvPicPr>
        <xdr:cNvPr id="27" name="Imagem 26">
          <a:extLst>
            <a:ext uri="{FF2B5EF4-FFF2-40B4-BE49-F238E27FC236}">
              <a16:creationId xmlns:a16="http://schemas.microsoft.com/office/drawing/2014/main" id="{A147EE71-83F5-4882-9B18-8E060124A42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0" b="98000" l="435" r="94348">
                      <a14:foregroundMark x1="8114" y1="42752" x2="1363" y2="50903"/>
                      <a14:foregroundMark x1="1590" y1="50964" x2="9565" y2="43286"/>
                      <a14:foregroundMark x1="9565" y1="43286" x2="5217" y2="55286"/>
                      <a14:foregroundMark x1="5217" y1="55286" x2="8043" y2="43857"/>
                      <a14:foregroundMark x1="8043" y1="43857" x2="7609" y2="54857"/>
                      <a14:foregroundMark x1="7609" y1="54857" x2="8913" y2="56143"/>
                      <a14:foregroundMark x1="4006" y1="52486" x2="4103" y2="57126"/>
                      <a14:foregroundMark x1="3913" y1="48000" x2="3988" y2="51602"/>
                      <a14:foregroundMark x1="45870" y1="9571" x2="58228" y2="2515"/>
                      <a14:foregroundMark x1="59701" y1="2567" x2="68478" y2="11286"/>
                      <a14:foregroundMark x1="90870" y1="78714" x2="94348" y2="90143"/>
                      <a14:foregroundMark x1="94348" y1="90143" x2="81522" y2="89571"/>
                      <a14:foregroundMark x1="76957" y1="84857" x2="79348" y2="95429"/>
                      <a14:foregroundMark x1="79348" y1="95429" x2="41522" y2="98000"/>
                      <a14:foregroundMark x1="41522" y1="98000" x2="32174" y2="87143"/>
                      <a14:foregroundMark x1="3043" y1="57429" x2="4565" y2="57429"/>
                      <a14:foregroundMark x1="3478" y1="57714" x2="4783" y2="57857"/>
                      <a14:foregroundMark x1="1185" y1="52029" x2="652" y2="53429"/>
                      <a14:foregroundMark x1="60037" y1="636" x2="60584" y2="687"/>
                      <a14:foregroundMark x1="55217" y1="714" x2="54617" y2="950"/>
                      <a14:backgroundMark x1="9130" y1="40714" x2="9130" y2="40714"/>
                      <a14:backgroundMark x1="7174" y1="41000" x2="10435" y2="40571"/>
                      <a14:backgroundMark x1="4130" y1="59429" x2="3517" y2="59026"/>
                      <a14:backgroundMark x1="4167" y1="58425" x2="4565" y2="60429"/>
                      <a14:backgroundMark x1="652" y1="50714" x2="0" y2="51714"/>
                      <a14:backgroundMark x1="0" y1="52143" x2="0" y2="52714"/>
                      <a14:backgroundMark x1="12826" y1="2000" x2="26087" y2="571"/>
                      <a14:backgroundMark x1="26087" y1="571" x2="39783" y2="571"/>
                      <a14:backgroundMark x1="39783" y1="571" x2="44565" y2="286"/>
                      <a14:backgroundMark x1="40652" y1="857" x2="52609" y2="143"/>
                      <a14:backgroundMark x1="69783" y1="1286" x2="69783" y2="429"/>
                      <a14:backgroundMark x1="67609" y1="1714" x2="63913" y2="286"/>
                      <a14:backgroundMark x1="69348" y1="1143" x2="68261" y2="429"/>
                      <a14:backgroundMark x1="68913" y1="857" x2="66087" y2="857"/>
                      <a14:backgroundMark x1="68696" y1="857" x2="63696" y2="286"/>
                      <a14:backgroundMark x1="64783" y1="714" x2="61087" y2="143"/>
                      <a14:backgroundMark x1="62826" y1="286" x2="60870" y2="143"/>
                      <a14:backgroundMark x1="61957" y1="286" x2="60000" y2="0"/>
                      <a14:backgroundMark x1="52174" y1="286" x2="53696" y2="0"/>
                      <a14:backgroundMark x1="53261" y1="286" x2="55435" y2="0"/>
                      <a14:backgroundMark x1="55870" y1="0" x2="60652" y2="0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 t="-2547"/>
        <a:stretch/>
      </xdr:blipFill>
      <xdr:spPr>
        <a:xfrm>
          <a:off x="12445062" y="1176130"/>
          <a:ext cx="4419634" cy="6824065"/>
        </a:xfrm>
        <a:prstGeom prst="rect">
          <a:avLst/>
        </a:prstGeom>
        <a:noFill/>
        <a:ln w="127000">
          <a:noFill/>
        </a:ln>
      </xdr:spPr>
    </xdr:pic>
    <xdr:clientData/>
  </xdr:twoCellAnchor>
  <xdr:twoCellAnchor editAs="absolute">
    <xdr:from>
      <xdr:col>0</xdr:col>
      <xdr:colOff>30926</xdr:colOff>
      <xdr:row>75</xdr:row>
      <xdr:rowOff>82261</xdr:rowOff>
    </xdr:from>
    <xdr:to>
      <xdr:col>1</xdr:col>
      <xdr:colOff>912</xdr:colOff>
      <xdr:row>83</xdr:row>
      <xdr:rowOff>108856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Quarter Revenue">
              <a:extLst>
                <a:ext uri="{FF2B5EF4-FFF2-40B4-BE49-F238E27FC236}">
                  <a16:creationId xmlns:a16="http://schemas.microsoft.com/office/drawing/2014/main" id="{773C09CA-283C-47E9-B045-C520971289E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Quarter Revenu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0926" y="15050118"/>
              <a:ext cx="1929415" cy="155059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6</xdr:col>
      <xdr:colOff>405740</xdr:colOff>
      <xdr:row>0</xdr:row>
      <xdr:rowOff>61124</xdr:rowOff>
    </xdr:from>
    <xdr:to>
      <xdr:col>10</xdr:col>
      <xdr:colOff>75459</xdr:colOff>
      <xdr:row>0</xdr:row>
      <xdr:rowOff>932260</xdr:rowOff>
    </xdr:to>
    <xdr:pic>
      <xdr:nvPicPr>
        <xdr:cNvPr id="28" name="Imagem 27">
          <a:extLst>
            <a:ext uri="{FF2B5EF4-FFF2-40B4-BE49-F238E27FC236}">
              <a16:creationId xmlns:a16="http://schemas.microsoft.com/office/drawing/2014/main" id="{419669CF-1C0C-4E9C-BDA6-7DA18FD82EB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 cstate="print">
          <a:extLst>
            <a:ext uri="{BEBA8EAE-BF5A-486C-A8C5-ECC9F3942E4B}">
              <a14:imgProps xmlns:a14="http://schemas.microsoft.com/office/drawing/2010/main">
                <a14:imgLayer r:embed="rId4">
                  <a14:imgEffect>
                    <a14:saturation sat="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 l="5861" t="31501" r="6593" b="31868"/>
        <a:stretch/>
      </xdr:blipFill>
      <xdr:spPr>
        <a:xfrm>
          <a:off x="4891149" y="61124"/>
          <a:ext cx="2094265" cy="871136"/>
        </a:xfrm>
        <a:prstGeom prst="rect">
          <a:avLst/>
        </a:prstGeom>
      </xdr:spPr>
    </xdr:pic>
    <xdr:clientData/>
  </xdr:twoCellAnchor>
  <xdr:twoCellAnchor>
    <xdr:from>
      <xdr:col>4</xdr:col>
      <xdr:colOff>539872</xdr:colOff>
      <xdr:row>30</xdr:row>
      <xdr:rowOff>96651</xdr:rowOff>
    </xdr:from>
    <xdr:to>
      <xdr:col>28</xdr:col>
      <xdr:colOff>22670</xdr:colOff>
      <xdr:row>50</xdr:row>
      <xdr:rowOff>141475</xdr:rowOff>
    </xdr:to>
    <xdr:grpSp>
      <xdr:nvGrpSpPr>
        <xdr:cNvPr id="45" name="Agrupar 44">
          <a:extLst>
            <a:ext uri="{FF2B5EF4-FFF2-40B4-BE49-F238E27FC236}">
              <a16:creationId xmlns:a16="http://schemas.microsoft.com/office/drawing/2014/main" id="{FFFC6AFA-D361-A14F-CE60-589456F531AC}"/>
            </a:ext>
          </a:extLst>
        </xdr:cNvPr>
        <xdr:cNvGrpSpPr/>
      </xdr:nvGrpSpPr>
      <xdr:grpSpPr>
        <a:xfrm>
          <a:off x="3819193" y="6492008"/>
          <a:ext cx="14178513" cy="3854824"/>
          <a:chOff x="3813008" y="6504378"/>
          <a:chExt cx="14030071" cy="3854824"/>
        </a:xfrm>
      </xdr:grpSpPr>
      <xdr:sp macro="" textlink="">
        <xdr:nvSpPr>
          <xdr:cNvPr id="24" name="Octógono 23">
            <a:extLst>
              <a:ext uri="{FF2B5EF4-FFF2-40B4-BE49-F238E27FC236}">
                <a16:creationId xmlns:a16="http://schemas.microsoft.com/office/drawing/2014/main" id="{3E0A2164-4059-4ACA-8364-EF272CD8361F}"/>
              </a:ext>
            </a:extLst>
          </xdr:cNvPr>
          <xdr:cNvSpPr/>
        </xdr:nvSpPr>
        <xdr:spPr>
          <a:xfrm>
            <a:off x="3813008" y="6504378"/>
            <a:ext cx="14030071" cy="3854824"/>
          </a:xfrm>
          <a:prstGeom prst="octagon">
            <a:avLst/>
          </a:prstGeom>
          <a:solidFill>
            <a:srgbClr val="C00000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lvl="5" algn="l"/>
            <a:endParaRPr lang="pt-BR" sz="5400" b="1" i="1">
              <a:effectLst>
                <a:outerShdw blurRad="50800" dist="38100" algn="l" rotWithShape="0">
                  <a:prstClr val="black">
                    <a:alpha val="40000"/>
                  </a:prstClr>
                </a:outerShdw>
              </a:effectLst>
              <a:latin typeface="Segoe UI Black" panose="020B0A02040204020203" pitchFamily="34" charset="0"/>
              <a:ea typeface="Segoe UI Black" panose="020B0A02040204020203" pitchFamily="34" charset="0"/>
            </a:endParaRPr>
          </a:p>
        </xdr:txBody>
      </xdr:sp>
      <xdr:sp macro="" textlink="">
        <xdr:nvSpPr>
          <xdr:cNvPr id="32" name="Retângulo 31">
            <a:extLst>
              <a:ext uri="{FF2B5EF4-FFF2-40B4-BE49-F238E27FC236}">
                <a16:creationId xmlns:a16="http://schemas.microsoft.com/office/drawing/2014/main" id="{9B09E488-78A6-FDA7-F0E9-5C75C9C92E38}"/>
              </a:ext>
            </a:extLst>
          </xdr:cNvPr>
          <xdr:cNvSpPr/>
        </xdr:nvSpPr>
        <xdr:spPr>
          <a:xfrm>
            <a:off x="6804807" y="6577197"/>
            <a:ext cx="9888682" cy="3769180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l"/>
            <a:r>
              <a:rPr lang="pt-BR" sz="7200" b="1" i="1">
                <a:effectLst>
                  <a:outerShdw blurRad="50800" dist="38100" algn="l" rotWithShape="0">
                    <a:srgbClr val="19191E">
                      <a:alpha val="40000"/>
                    </a:srgbClr>
                  </a:outerShdw>
                </a:effectLst>
                <a:latin typeface="Segoe UI Black" panose="020B0A02040204020203" pitchFamily="34" charset="0"/>
                <a:ea typeface="Segoe UI Black" panose="020B0A02040204020203" pitchFamily="34" charset="0"/>
              </a:rPr>
              <a:t>TOTAL</a:t>
            </a:r>
          </a:p>
          <a:p>
            <a:pPr algn="l"/>
            <a:r>
              <a:rPr lang="pt-BR" sz="7200" b="1" i="1">
                <a:effectLst>
                  <a:outerShdw blurRad="50800" dist="38100" algn="l" rotWithShape="0">
                    <a:srgbClr val="19191E">
                      <a:alpha val="40000"/>
                    </a:srgbClr>
                  </a:outerShdw>
                </a:effectLst>
                <a:latin typeface="Segoe UI Black" panose="020B0A02040204020203" pitchFamily="34" charset="0"/>
                <a:ea typeface="Segoe UI Black" panose="020B0A02040204020203" pitchFamily="34" charset="0"/>
              </a:rPr>
              <a:t>PAY-PER-VIEW</a:t>
            </a:r>
          </a:p>
          <a:p>
            <a:pPr algn="l"/>
            <a:r>
              <a:rPr lang="pt-BR" sz="7200" b="1" i="1">
                <a:effectLst>
                  <a:outerShdw blurRad="50800" dist="38100" algn="l" rotWithShape="0">
                    <a:srgbClr val="19191E">
                      <a:alpha val="40000"/>
                    </a:srgbClr>
                  </a:outerShdw>
                </a:effectLst>
                <a:latin typeface="Segoe UI Black" panose="020B0A02040204020203" pitchFamily="34" charset="0"/>
                <a:ea typeface="Segoe UI Black" panose="020B0A02040204020203" pitchFamily="34" charset="0"/>
              </a:rPr>
              <a:t>SALES</a:t>
            </a:r>
          </a:p>
        </xdr:txBody>
      </xdr:sp>
    </xdr:grpSp>
    <xdr:clientData/>
  </xdr:twoCellAnchor>
  <xdr:twoCellAnchor editAs="absolute">
    <xdr:from>
      <xdr:col>2</xdr:col>
      <xdr:colOff>435428</xdr:colOff>
      <xdr:row>56</xdr:row>
      <xdr:rowOff>176893</xdr:rowOff>
    </xdr:from>
    <xdr:to>
      <xdr:col>28</xdr:col>
      <xdr:colOff>81644</xdr:colOff>
      <xdr:row>96</xdr:row>
      <xdr:rowOff>136072</xdr:rowOff>
    </xdr:to>
    <xdr:grpSp>
      <xdr:nvGrpSpPr>
        <xdr:cNvPr id="34" name="Agrupar 33">
          <a:extLst>
            <a:ext uri="{FF2B5EF4-FFF2-40B4-BE49-F238E27FC236}">
              <a16:creationId xmlns:a16="http://schemas.microsoft.com/office/drawing/2014/main" id="{D6E0B3CE-5856-61B1-FF6E-6311EA21E321}"/>
            </a:ext>
          </a:extLst>
        </xdr:cNvPr>
        <xdr:cNvGrpSpPr/>
      </xdr:nvGrpSpPr>
      <xdr:grpSpPr>
        <a:xfrm>
          <a:off x="2490107" y="11525250"/>
          <a:ext cx="15566573" cy="7579179"/>
          <a:chOff x="2503714" y="11811000"/>
          <a:chExt cx="15566573" cy="7579179"/>
        </a:xfrm>
      </xdr:grpSpPr>
      <xdr:grpSp>
        <xdr:nvGrpSpPr>
          <xdr:cNvPr id="14" name="Agrupar 13">
            <a:extLst>
              <a:ext uri="{FF2B5EF4-FFF2-40B4-BE49-F238E27FC236}">
                <a16:creationId xmlns:a16="http://schemas.microsoft.com/office/drawing/2014/main" id="{6AE5A531-EED9-765C-5FB6-B7572264D882}"/>
              </a:ext>
            </a:extLst>
          </xdr:cNvPr>
          <xdr:cNvGrpSpPr/>
        </xdr:nvGrpSpPr>
        <xdr:grpSpPr>
          <a:xfrm>
            <a:off x="2503715" y="12984897"/>
            <a:ext cx="15566571" cy="6405282"/>
            <a:chOff x="1543050" y="2314575"/>
            <a:chExt cx="6143625" cy="3352800"/>
          </a:xfrm>
        </xdr:grpSpPr>
        <xdr:sp macro="" textlink="">
          <xdr:nvSpPr>
            <xdr:cNvPr id="12" name="Retângulo: Cantos Arredondados 11">
              <a:extLst>
                <a:ext uri="{FF2B5EF4-FFF2-40B4-BE49-F238E27FC236}">
                  <a16:creationId xmlns:a16="http://schemas.microsoft.com/office/drawing/2014/main" id="{B88190A0-F3ED-BD05-0D3B-A9CBE8EAC043}"/>
                </a:ext>
              </a:extLst>
            </xdr:cNvPr>
            <xdr:cNvSpPr/>
          </xdr:nvSpPr>
          <xdr:spPr>
            <a:xfrm>
              <a:off x="1543050" y="2314575"/>
              <a:ext cx="6143625" cy="3352800"/>
            </a:xfrm>
            <a:prstGeom prst="roundRect">
              <a:avLst>
                <a:gd name="adj" fmla="val 3670"/>
              </a:avLst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pt-BR" sz="1100"/>
            </a:p>
          </xdr:txBody>
        </xdr:sp>
        <xdr:graphicFrame macro="">
          <xdr:nvGraphicFramePr>
            <xdr:cNvPr id="7" name="Gráfico 6">
              <a:extLst>
                <a:ext uri="{FF2B5EF4-FFF2-40B4-BE49-F238E27FC236}">
                  <a16:creationId xmlns:a16="http://schemas.microsoft.com/office/drawing/2014/main" id="{DCED31BB-FF80-46C0-A5B6-B0ADA3FFEAFA}"/>
                </a:ext>
              </a:extLst>
            </xdr:cNvPr>
            <xdr:cNvGraphicFramePr>
              <a:graphicFrameLocks/>
            </xdr:cNvGraphicFramePr>
          </xdr:nvGraphicFramePr>
          <xdr:xfrm>
            <a:off x="1714899" y="2428875"/>
            <a:ext cx="5971776" cy="3222531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5"/>
            </a:graphicData>
          </a:graphic>
        </xdr:graphicFrame>
      </xdr:grpSp>
      <xdr:sp macro="" textlink="">
        <xdr:nvSpPr>
          <xdr:cNvPr id="33" name="Retângulo: Cantos Superiores Arredondados 32">
            <a:extLst>
              <a:ext uri="{FF2B5EF4-FFF2-40B4-BE49-F238E27FC236}">
                <a16:creationId xmlns:a16="http://schemas.microsoft.com/office/drawing/2014/main" id="{1D59E8C3-F459-9A56-328A-BCDFEC7E7EEA}"/>
              </a:ext>
            </a:extLst>
          </xdr:cNvPr>
          <xdr:cNvSpPr/>
        </xdr:nvSpPr>
        <xdr:spPr>
          <a:xfrm>
            <a:off x="2503714" y="11811000"/>
            <a:ext cx="15566573" cy="1619250"/>
          </a:xfrm>
          <a:prstGeom prst="round2SameRect">
            <a:avLst/>
          </a:prstGeom>
          <a:solidFill>
            <a:srgbClr val="C00000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ctr"/>
            <a:r>
              <a:rPr lang="pt-BR" sz="6600" b="1" i="1">
                <a:effectLst>
                  <a:outerShdw blurRad="50800" dist="38100" algn="l" rotWithShape="0">
                    <a:srgbClr val="19191E">
                      <a:alpha val="40000"/>
                    </a:srgbClr>
                  </a:outerShdw>
                </a:effectLst>
                <a:latin typeface="Segoe UI Black" panose="020B0A02040204020203" pitchFamily="34" charset="0"/>
                <a:ea typeface="Segoe UI Black" panose="020B0A02040204020203" pitchFamily="34" charset="0"/>
              </a:rPr>
              <a:t>TOTAL REVENUE BY QUARTERS</a:t>
            </a:r>
          </a:p>
        </xdr:txBody>
      </xdr:sp>
    </xdr:grpSp>
    <xdr:clientData/>
  </xdr:twoCellAnchor>
  <xdr:twoCellAnchor editAs="absolute">
    <xdr:from>
      <xdr:col>2</xdr:col>
      <xdr:colOff>432027</xdr:colOff>
      <xdr:row>101</xdr:row>
      <xdr:rowOff>176893</xdr:rowOff>
    </xdr:from>
    <xdr:to>
      <xdr:col>28</xdr:col>
      <xdr:colOff>78243</xdr:colOff>
      <xdr:row>154</xdr:row>
      <xdr:rowOff>27212</xdr:rowOff>
    </xdr:to>
    <xdr:grpSp>
      <xdr:nvGrpSpPr>
        <xdr:cNvPr id="36" name="Agrupar 35">
          <a:extLst>
            <a:ext uri="{FF2B5EF4-FFF2-40B4-BE49-F238E27FC236}">
              <a16:creationId xmlns:a16="http://schemas.microsoft.com/office/drawing/2014/main" id="{8F1C1AB8-6215-0FA7-2973-B125A7A05BEB}"/>
            </a:ext>
          </a:extLst>
        </xdr:cNvPr>
        <xdr:cNvGrpSpPr/>
      </xdr:nvGrpSpPr>
      <xdr:grpSpPr>
        <a:xfrm>
          <a:off x="2486706" y="20097750"/>
          <a:ext cx="15566573" cy="9946819"/>
          <a:chOff x="2476500" y="21431250"/>
          <a:chExt cx="15566573" cy="9946819"/>
        </a:xfrm>
      </xdr:grpSpPr>
      <xdr:grpSp>
        <xdr:nvGrpSpPr>
          <xdr:cNvPr id="18" name="Agrupar 17">
            <a:extLst>
              <a:ext uri="{FF2B5EF4-FFF2-40B4-BE49-F238E27FC236}">
                <a16:creationId xmlns:a16="http://schemas.microsoft.com/office/drawing/2014/main" id="{290AEFCA-2FC5-BA12-53A3-86F9C1FE4E89}"/>
              </a:ext>
            </a:extLst>
          </xdr:cNvPr>
          <xdr:cNvGrpSpPr/>
        </xdr:nvGrpSpPr>
        <xdr:grpSpPr>
          <a:xfrm>
            <a:off x="2492187" y="22372703"/>
            <a:ext cx="15550884" cy="9005366"/>
            <a:chOff x="2057400" y="10563225"/>
            <a:chExt cx="6010274" cy="5052558"/>
          </a:xfrm>
        </xdr:grpSpPr>
        <xdr:sp macro="" textlink="">
          <xdr:nvSpPr>
            <xdr:cNvPr id="17" name="Retângulo: Cantos Arredondados 16">
              <a:extLst>
                <a:ext uri="{FF2B5EF4-FFF2-40B4-BE49-F238E27FC236}">
                  <a16:creationId xmlns:a16="http://schemas.microsoft.com/office/drawing/2014/main" id="{9C4B9288-009A-48AE-B6CE-E104D1F83A49}"/>
                </a:ext>
              </a:extLst>
            </xdr:cNvPr>
            <xdr:cNvSpPr/>
          </xdr:nvSpPr>
          <xdr:spPr>
            <a:xfrm>
              <a:off x="2057400" y="10563225"/>
              <a:ext cx="6010274" cy="3781425"/>
            </a:xfrm>
            <a:prstGeom prst="roundRect">
              <a:avLst>
                <a:gd name="adj" fmla="val 3796"/>
              </a:avLst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pt-BR" sz="1100"/>
            </a:p>
          </xdr:txBody>
        </xdr:sp>
        <xdr:graphicFrame macro="">
          <xdr:nvGraphicFramePr>
            <xdr:cNvPr id="16" name="Gráfico 15">
              <a:extLst>
                <a:ext uri="{FF2B5EF4-FFF2-40B4-BE49-F238E27FC236}">
                  <a16:creationId xmlns:a16="http://schemas.microsoft.com/office/drawing/2014/main" id="{B5C65357-7E03-424B-9BC0-8FCB419A309C}"/>
                </a:ext>
              </a:extLst>
            </xdr:cNvPr>
            <xdr:cNvGraphicFramePr>
              <a:graphicFrameLocks/>
            </xdr:cNvGraphicFramePr>
          </xdr:nvGraphicFramePr>
          <xdr:xfrm>
            <a:off x="2307550" y="10760284"/>
            <a:ext cx="5739088" cy="4855499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6"/>
            </a:graphicData>
          </a:graphic>
        </xdr:graphicFrame>
      </xdr:grpSp>
      <xdr:sp macro="" textlink="">
        <xdr:nvSpPr>
          <xdr:cNvPr id="35" name="Retângulo: Cantos Superiores Arredondados 34">
            <a:extLst>
              <a:ext uri="{FF2B5EF4-FFF2-40B4-BE49-F238E27FC236}">
                <a16:creationId xmlns:a16="http://schemas.microsoft.com/office/drawing/2014/main" id="{1889BD55-E205-4314-B96B-64D34EDEA9A6}"/>
              </a:ext>
            </a:extLst>
          </xdr:cNvPr>
          <xdr:cNvSpPr/>
        </xdr:nvSpPr>
        <xdr:spPr>
          <a:xfrm>
            <a:off x="2476500" y="21431250"/>
            <a:ext cx="15566573" cy="1619250"/>
          </a:xfrm>
          <a:prstGeom prst="round2SameRect">
            <a:avLst/>
          </a:prstGeom>
          <a:solidFill>
            <a:srgbClr val="C00000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ctr"/>
            <a:r>
              <a:rPr lang="pt-BR" sz="6600" b="1" i="1">
                <a:effectLst>
                  <a:outerShdw blurRad="50800" dist="38100" algn="l" rotWithShape="0">
                    <a:srgbClr val="19191E">
                      <a:alpha val="40000"/>
                    </a:srgbClr>
                  </a:outerShdw>
                </a:effectLst>
                <a:latin typeface="Segoe UI Black" panose="020B0A02040204020203" pitchFamily="34" charset="0"/>
                <a:ea typeface="Segoe UI Black" panose="020B0A02040204020203" pitchFamily="34" charset="0"/>
              </a:rPr>
              <a:t>TOP</a:t>
            </a:r>
            <a:r>
              <a:rPr lang="pt-BR" sz="6600" b="1" i="1" baseline="0">
                <a:effectLst>
                  <a:outerShdw blurRad="50800" dist="38100" algn="l" rotWithShape="0">
                    <a:srgbClr val="19191E">
                      <a:alpha val="40000"/>
                    </a:srgbClr>
                  </a:outerShdw>
                </a:effectLst>
                <a:latin typeface="Segoe UI Black" panose="020B0A02040204020203" pitchFamily="34" charset="0"/>
                <a:ea typeface="Segoe UI Black" panose="020B0A02040204020203" pitchFamily="34" charset="0"/>
              </a:rPr>
              <a:t> 5 BIGGEST ATTENDANCES</a:t>
            </a:r>
            <a:endParaRPr lang="pt-BR" sz="6600" b="1" i="1">
              <a:effectLst>
                <a:outerShdw blurRad="50800" dist="38100" algn="l" rotWithShape="0">
                  <a:srgbClr val="19191E">
                    <a:alpha val="40000"/>
                  </a:srgbClr>
                </a:outerShdw>
              </a:effectLst>
              <a:latin typeface="Segoe UI Black" panose="020B0A02040204020203" pitchFamily="34" charset="0"/>
              <a:ea typeface="Segoe UI Black" panose="020B0A02040204020203" pitchFamily="34" charset="0"/>
            </a:endParaRPr>
          </a:p>
        </xdr:txBody>
      </xdr:sp>
    </xdr:grpSp>
    <xdr:clientData/>
  </xdr:twoCellAnchor>
  <xdr:twoCellAnchor editAs="absolute">
    <xdr:from>
      <xdr:col>2</xdr:col>
      <xdr:colOff>424544</xdr:colOff>
      <xdr:row>145</xdr:row>
      <xdr:rowOff>74160</xdr:rowOff>
    </xdr:from>
    <xdr:to>
      <xdr:col>28</xdr:col>
      <xdr:colOff>119061</xdr:colOff>
      <xdr:row>186</xdr:row>
      <xdr:rowOff>71438</xdr:rowOff>
    </xdr:to>
    <xdr:grpSp>
      <xdr:nvGrpSpPr>
        <xdr:cNvPr id="38" name="Agrupar 37">
          <a:extLst>
            <a:ext uri="{FF2B5EF4-FFF2-40B4-BE49-F238E27FC236}">
              <a16:creationId xmlns:a16="http://schemas.microsoft.com/office/drawing/2014/main" id="{9072F673-196B-F120-EC4A-BC29874D9666}"/>
            </a:ext>
          </a:extLst>
        </xdr:cNvPr>
        <xdr:cNvGrpSpPr/>
      </xdr:nvGrpSpPr>
      <xdr:grpSpPr>
        <a:xfrm>
          <a:off x="2479223" y="28377017"/>
          <a:ext cx="15614874" cy="7807778"/>
          <a:chOff x="2509220" y="30413449"/>
          <a:chExt cx="15454062" cy="7807778"/>
        </a:xfrm>
      </xdr:grpSpPr>
      <xdr:grpSp>
        <xdr:nvGrpSpPr>
          <xdr:cNvPr id="15" name="Agrupar 14">
            <a:extLst>
              <a:ext uri="{FF2B5EF4-FFF2-40B4-BE49-F238E27FC236}">
                <a16:creationId xmlns:a16="http://schemas.microsoft.com/office/drawing/2014/main" id="{89F2442F-E238-2EB0-04DC-548F7DA9B580}"/>
              </a:ext>
            </a:extLst>
          </xdr:cNvPr>
          <xdr:cNvGrpSpPr/>
        </xdr:nvGrpSpPr>
        <xdr:grpSpPr>
          <a:xfrm>
            <a:off x="2509220" y="31676273"/>
            <a:ext cx="15454062" cy="6544954"/>
            <a:chOff x="1943101" y="6562725"/>
            <a:chExt cx="6010274" cy="3781425"/>
          </a:xfrm>
        </xdr:grpSpPr>
        <xdr:sp macro="" textlink="">
          <xdr:nvSpPr>
            <xdr:cNvPr id="13" name="Retângulo: Cantos Arredondados 12">
              <a:extLst>
                <a:ext uri="{FF2B5EF4-FFF2-40B4-BE49-F238E27FC236}">
                  <a16:creationId xmlns:a16="http://schemas.microsoft.com/office/drawing/2014/main" id="{F39EFB2E-EC64-432E-8778-CC1AF18CC9B2}"/>
                </a:ext>
              </a:extLst>
            </xdr:cNvPr>
            <xdr:cNvSpPr/>
          </xdr:nvSpPr>
          <xdr:spPr>
            <a:xfrm>
              <a:off x="1943101" y="6562725"/>
              <a:ext cx="6010274" cy="3781425"/>
            </a:xfrm>
            <a:prstGeom prst="roundRect">
              <a:avLst>
                <a:gd name="adj" fmla="val 4452"/>
              </a:avLst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t"/>
            <a:lstStyle/>
            <a:p>
              <a:pPr algn="l"/>
              <a:endParaRPr lang="pt-BR" sz="1100"/>
            </a:p>
          </xdr:txBody>
        </xdr:sp>
        <mc:AlternateContent xmlns:mc="http://schemas.openxmlformats.org/markup-compatibility/2006">
          <mc:Choice xmlns:cx4="http://schemas.microsoft.com/office/drawing/2016/5/10/chartex" Requires="cx4">
            <xdr:graphicFrame macro="">
              <xdr:nvGraphicFramePr>
                <xdr:cNvPr id="11" name="Gráfico 10">
                  <a:extLst>
                    <a:ext uri="{FF2B5EF4-FFF2-40B4-BE49-F238E27FC236}">
                      <a16:creationId xmlns:a16="http://schemas.microsoft.com/office/drawing/2014/main" id="{3614491F-8695-4463-B4E3-4C1B0134B4CA}"/>
                    </a:ext>
                  </a:extLst>
                </xdr:cNvPr>
                <xdr:cNvGraphicFramePr>
                  <a:graphicFrameLocks/>
                </xdr:cNvGraphicFramePr>
              </xdr:nvGraphicFramePr>
              <xdr:xfrm>
                <a:off x="1999665" y="6743700"/>
                <a:ext cx="5886932" cy="3422557"/>
              </xdr:xfrm>
              <a:graphic>
                <a:graphicData uri="http://schemas.microsoft.com/office/drawing/2014/chartex">
                  <cx:chart xmlns:cx="http://schemas.microsoft.com/office/drawing/2014/chartex" xmlns:r="http://schemas.openxmlformats.org/officeDocument/2006/relationships" r:id="rId7"/>
                </a:graphicData>
              </a:graphic>
            </xdr:graphicFrame>
          </mc:Choice>
          <mc:Fallback>
            <xdr:sp macro="" textlink="">
              <xdr:nvSpPr>
                <xdr:cNvPr id="0" name=""/>
                <xdr:cNvSpPr>
                  <a:spLocks noTextEdit="1"/>
                </xdr:cNvSpPr>
              </xdr:nvSpPr>
              <xdr:spPr>
                <a:xfrm>
                  <a:off x="1999665" y="6743700"/>
                  <a:ext cx="5886932" cy="3422557"/>
                </a:xfrm>
                <a:prstGeom prst="rect">
                  <a:avLst/>
                </a:prstGeom>
                <a:solidFill>
                  <a:prstClr val="white"/>
                </a:solidFill>
                <a:ln w="1">
                  <a:solidFill>
                    <a:prstClr val="green"/>
                  </a:solidFill>
                </a:ln>
              </xdr:spPr>
              <xdr:txBody>
                <a:bodyPr vertOverflow="clip" horzOverflow="clip"/>
                <a:lstStyle/>
                <a:p>
                  <a:r>
                    <a:rPr lang="pt-BR" sz="1100"/>
                    <a:t>Este gráfico não está disponível na sua versão de Excel.
Editar esta forma ou salvar esta pasta de trabalho em um formato de arquivo diferente quebrará o gráfico permanentemente.</a:t>
                  </a:r>
                </a:p>
              </xdr:txBody>
            </xdr:sp>
          </mc:Fallback>
        </mc:AlternateContent>
      </xdr:grpSp>
      <xdr:sp macro="" textlink="">
        <xdr:nvSpPr>
          <xdr:cNvPr id="37" name="Retângulo: Cantos Superiores Arredondados 36">
            <a:extLst>
              <a:ext uri="{FF2B5EF4-FFF2-40B4-BE49-F238E27FC236}">
                <a16:creationId xmlns:a16="http://schemas.microsoft.com/office/drawing/2014/main" id="{8F753C0A-5055-4D83-AAED-90CD70A009D5}"/>
              </a:ext>
            </a:extLst>
          </xdr:cNvPr>
          <xdr:cNvSpPr/>
        </xdr:nvSpPr>
        <xdr:spPr>
          <a:xfrm>
            <a:off x="2512620" y="30413449"/>
            <a:ext cx="15443860" cy="1534885"/>
          </a:xfrm>
          <a:prstGeom prst="round2SameRect">
            <a:avLst/>
          </a:prstGeom>
          <a:solidFill>
            <a:srgbClr val="C00000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t"/>
          <a:lstStyle/>
          <a:p>
            <a:pPr algn="ctr"/>
            <a:r>
              <a:rPr lang="pt-BR" sz="6000" b="1" i="1">
                <a:effectLst>
                  <a:outerShdw blurRad="50800" dist="38100" algn="l" rotWithShape="0">
                    <a:srgbClr val="19191E">
                      <a:alpha val="40000"/>
                    </a:srgbClr>
                  </a:outerShdw>
                </a:effectLst>
                <a:latin typeface="Segoe UI Black" panose="020B0A02040204020203" pitchFamily="34" charset="0"/>
                <a:ea typeface="Segoe UI Black" panose="020B0A02040204020203" pitchFamily="34" charset="0"/>
              </a:rPr>
              <a:t>YEARLY GATE</a:t>
            </a:r>
            <a:r>
              <a:rPr lang="pt-BR" sz="6000" b="1" i="1" baseline="0">
                <a:effectLst>
                  <a:outerShdw blurRad="50800" dist="38100" algn="l" rotWithShape="0">
                    <a:srgbClr val="19191E">
                      <a:alpha val="40000"/>
                    </a:srgbClr>
                  </a:outerShdw>
                </a:effectLst>
                <a:latin typeface="Segoe UI Black" panose="020B0A02040204020203" pitchFamily="34" charset="0"/>
                <a:ea typeface="Segoe UI Black" panose="020B0A02040204020203" pitchFamily="34" charset="0"/>
              </a:rPr>
              <a:t> REVENUE OF U.S. STATES</a:t>
            </a:r>
            <a:endParaRPr lang="pt-BR" sz="6000" b="1" i="1">
              <a:effectLst>
                <a:outerShdw blurRad="50800" dist="38100" algn="l" rotWithShape="0">
                  <a:srgbClr val="19191E">
                    <a:alpha val="40000"/>
                  </a:srgbClr>
                </a:outerShdw>
              </a:effectLst>
              <a:latin typeface="Segoe UI Black" panose="020B0A02040204020203" pitchFamily="34" charset="0"/>
              <a:ea typeface="Segoe UI Black" panose="020B0A02040204020203" pitchFamily="34" charset="0"/>
            </a:endParaRPr>
          </a:p>
        </xdr:txBody>
      </xdr:sp>
    </xdr:grpSp>
    <xdr:clientData/>
  </xdr:twoCellAnchor>
  <xdr:twoCellAnchor>
    <xdr:from>
      <xdr:col>20</xdr:col>
      <xdr:colOff>34637</xdr:colOff>
      <xdr:row>179</xdr:row>
      <xdr:rowOff>142875</xdr:rowOff>
    </xdr:from>
    <xdr:to>
      <xdr:col>20</xdr:col>
      <xdr:colOff>186171</xdr:colOff>
      <xdr:row>180</xdr:row>
      <xdr:rowOff>51955</xdr:rowOff>
    </xdr:to>
    <xdr:sp macro="" textlink="">
      <xdr:nvSpPr>
        <xdr:cNvPr id="42" name="Retângulo 41">
          <a:extLst>
            <a:ext uri="{FF2B5EF4-FFF2-40B4-BE49-F238E27FC236}">
              <a16:creationId xmlns:a16="http://schemas.microsoft.com/office/drawing/2014/main" id="{7814AF14-B17D-81A2-C7F1-89EB396EFED3}"/>
            </a:ext>
          </a:extLst>
        </xdr:cNvPr>
        <xdr:cNvSpPr/>
      </xdr:nvSpPr>
      <xdr:spPr>
        <a:xfrm>
          <a:off x="13070898" y="34917784"/>
          <a:ext cx="151534" cy="99580"/>
        </a:xfrm>
        <a:prstGeom prst="rect">
          <a:avLst/>
        </a:prstGeom>
        <a:solidFill>
          <a:srgbClr val="F76363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3</xdr:col>
      <xdr:colOff>17318</xdr:colOff>
      <xdr:row>31</xdr:row>
      <xdr:rowOff>34637</xdr:rowOff>
    </xdr:from>
    <xdr:to>
      <xdr:col>8</xdr:col>
      <xdr:colOff>593765</xdr:colOff>
      <xdr:row>50</xdr:row>
      <xdr:rowOff>15137</xdr:rowOff>
    </xdr:to>
    <xdr:sp macro="" textlink="">
      <xdr:nvSpPr>
        <xdr:cNvPr id="44" name="Octógono 43">
          <a:extLst>
            <a:ext uri="{FF2B5EF4-FFF2-40B4-BE49-F238E27FC236}">
              <a16:creationId xmlns:a16="http://schemas.microsoft.com/office/drawing/2014/main" id="{B988DDE9-C1E6-4D54-A94A-FE5ED38D3845}"/>
            </a:ext>
          </a:extLst>
        </xdr:cNvPr>
        <xdr:cNvSpPr/>
      </xdr:nvSpPr>
      <xdr:spPr>
        <a:xfrm>
          <a:off x="2684318" y="6632864"/>
          <a:ext cx="3607129" cy="3600000"/>
        </a:xfrm>
        <a:prstGeom prst="octagon">
          <a:avLst/>
        </a:prstGeom>
        <a:gradFill flip="none" rotWithShape="1">
          <a:gsLst>
            <a:gs pos="80132">
              <a:srgbClr val="FCDC73"/>
            </a:gs>
            <a:gs pos="68000">
              <a:srgbClr val="F8D456"/>
            </a:gs>
            <a:gs pos="48000">
              <a:srgbClr val="F5CE3E">
                <a:lumMod val="52000"/>
                <a:lumOff val="48000"/>
              </a:srgbClr>
            </a:gs>
            <a:gs pos="27000">
              <a:srgbClr val="F2C721"/>
            </a:gs>
            <a:gs pos="0">
              <a:schemeClr val="accent4">
                <a:lumMod val="77000"/>
              </a:schemeClr>
            </a:gs>
            <a:gs pos="100000">
              <a:schemeClr val="accent4">
                <a:lumMod val="44000"/>
                <a:lumOff val="56000"/>
              </a:schemeClr>
            </a:gs>
          </a:gsLst>
          <a:lin ang="2400000" scaled="0"/>
          <a:tileRect/>
        </a:gradFill>
        <a:ln w="254000" cmpd="thickThin">
          <a:solidFill>
            <a:srgbClr val="19191E"/>
          </a:solidFill>
        </a:ln>
        <a:effectLst>
          <a:outerShdw blurRad="50800" dist="12700" dir="5400000" algn="ctr" rotWithShape="0">
            <a:srgbClr val="000000">
              <a:alpha val="43137"/>
            </a:srgb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endParaRPr lang="en-US" sz="9600" b="0" i="0">
            <a:ln w="25400">
              <a:noFill/>
            </a:ln>
            <a:solidFill>
              <a:srgbClr val="19191E"/>
            </a:solidFill>
            <a:latin typeface="Segoe UI Black" panose="020B0A02040204020203" pitchFamily="34" charset="0"/>
            <a:ea typeface="Segoe UI Black" panose="020B0A02040204020203" pitchFamily="34" charset="0"/>
            <a:cs typeface="Segoe UI" panose="020B0502040204020203" pitchFamily="34" charset="0"/>
          </a:endParaRPr>
        </a:p>
      </xdr:txBody>
    </xdr:sp>
    <xdr:clientData/>
  </xdr:twoCellAnchor>
  <xdr:twoCellAnchor>
    <xdr:from>
      <xdr:col>3</xdr:col>
      <xdr:colOff>53191</xdr:colOff>
      <xdr:row>6</xdr:row>
      <xdr:rowOff>163285</xdr:rowOff>
    </xdr:from>
    <xdr:to>
      <xdr:col>8</xdr:col>
      <xdr:colOff>451509</xdr:colOff>
      <xdr:row>23</xdr:row>
      <xdr:rowOff>42058</xdr:rowOff>
    </xdr:to>
    <xdr:sp macro="" textlink="">
      <xdr:nvSpPr>
        <xdr:cNvPr id="46" name="CaixaDeTexto 45">
          <a:extLst>
            <a:ext uri="{FF2B5EF4-FFF2-40B4-BE49-F238E27FC236}">
              <a16:creationId xmlns:a16="http://schemas.microsoft.com/office/drawing/2014/main" id="{FFA08282-5700-4DAA-21D8-A94F9F20E486}"/>
            </a:ext>
          </a:extLst>
        </xdr:cNvPr>
        <xdr:cNvSpPr txBox="1"/>
      </xdr:nvSpPr>
      <xdr:spPr>
        <a:xfrm>
          <a:off x="2720191" y="1986642"/>
          <a:ext cx="3459925" cy="3117273"/>
        </a:xfrm>
        <a:prstGeom prst="rect">
          <a:avLst/>
        </a:prstGeom>
        <a:noFill/>
        <a:ln w="9525" cmpd="sng">
          <a:solidFill>
            <a:schemeClr val="lt1">
              <a:shade val="50000"/>
            </a:schemeClr>
          </a:solidFill>
        </a:ln>
        <a:effectLst>
          <a:softEdge rad="76200"/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19900" b="1" i="1" u="none" strike="noStrike">
              <a:solidFill>
                <a:srgbClr val="19191E"/>
              </a:solidFill>
              <a:latin typeface="Segoe UI Black" panose="020B0A02040204020203" pitchFamily="34" charset="0"/>
              <a:ea typeface="Segoe UI Black" panose="020B0A02040204020203" pitchFamily="34" charset="0"/>
            </a:rPr>
            <a:t>13 </a:t>
          </a:r>
        </a:p>
      </xdr:txBody>
    </xdr:sp>
    <xdr:clientData/>
  </xdr:twoCellAnchor>
  <xdr:twoCellAnchor>
    <xdr:from>
      <xdr:col>2</xdr:col>
      <xdr:colOff>571500</xdr:colOff>
      <xdr:row>31</xdr:row>
      <xdr:rowOff>0</xdr:rowOff>
    </xdr:from>
    <xdr:to>
      <xdr:col>9</xdr:col>
      <xdr:colOff>27214</xdr:colOff>
      <xdr:row>49</xdr:row>
      <xdr:rowOff>95250</xdr:rowOff>
    </xdr:to>
    <xdr:sp macro="" textlink="Calculations!D9">
      <xdr:nvSpPr>
        <xdr:cNvPr id="49" name="CaixaDeTexto 48">
          <a:extLst>
            <a:ext uri="{FF2B5EF4-FFF2-40B4-BE49-F238E27FC236}">
              <a16:creationId xmlns:a16="http://schemas.microsoft.com/office/drawing/2014/main" id="{A9904E6F-41B1-D690-8907-B06E38E1E32E}"/>
            </a:ext>
          </a:extLst>
        </xdr:cNvPr>
        <xdr:cNvSpPr txBox="1"/>
      </xdr:nvSpPr>
      <xdr:spPr>
        <a:xfrm>
          <a:off x="2626179" y="6585857"/>
          <a:ext cx="3741964" cy="3524250"/>
        </a:xfrm>
        <a:prstGeom prst="rect">
          <a:avLst/>
        </a:prstGeom>
        <a:noFill/>
        <a:ln w="9525" cmpd="sng">
          <a:solidFill>
            <a:schemeClr val="lt1">
              <a:shade val="50000"/>
            </a:schemeClr>
          </a:solidFill>
        </a:ln>
        <a:effectLst>
          <a:softEdge rad="76200"/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A1EC3316-3954-44ED-894F-39A5D1F26551}" type="TxLink">
            <a:rPr lang="en-US" sz="6000" b="1" i="1" u="none" strike="noStrike">
              <a:solidFill>
                <a:srgbClr val="19191E"/>
              </a:solidFill>
              <a:latin typeface="Segoe UI Black" panose="020B0A02040204020203" pitchFamily="34" charset="0"/>
              <a:ea typeface="Segoe UI Black" panose="020B0A02040204020203" pitchFamily="34" charset="0"/>
              <a:cs typeface="Calibri"/>
            </a:rPr>
            <a:pPr algn="ctr"/>
            <a:t>$583,3M</a:t>
          </a:fld>
          <a:endParaRPr lang="pt-BR" sz="6000" b="1" i="1" u="none" strike="noStrike">
            <a:solidFill>
              <a:srgbClr val="19191E"/>
            </a:solidFill>
            <a:latin typeface="Segoe UI Black" panose="020B0A02040204020203" pitchFamily="34" charset="0"/>
            <a:ea typeface="Segoe UI Black" panose="020B0A02040204020203" pitchFamily="34" charset="0"/>
            <a:cs typeface="Calibri"/>
          </a:endParaRPr>
        </a:p>
      </xdr:txBody>
    </xdr:sp>
    <xdr:clientData/>
  </xdr:twoCellAnchor>
  <xdr:twoCellAnchor>
    <xdr:from>
      <xdr:col>1</xdr:col>
      <xdr:colOff>81641</xdr:colOff>
      <xdr:row>1</xdr:row>
      <xdr:rowOff>81643</xdr:rowOff>
    </xdr:from>
    <xdr:to>
      <xdr:col>18</xdr:col>
      <xdr:colOff>503464</xdr:colOff>
      <xdr:row>5</xdr:row>
      <xdr:rowOff>81643</xdr:rowOff>
    </xdr:to>
    <xdr:sp macro="" textlink="">
      <xdr:nvSpPr>
        <xdr:cNvPr id="50" name="CaixaDeTexto 49">
          <a:extLst>
            <a:ext uri="{FF2B5EF4-FFF2-40B4-BE49-F238E27FC236}">
              <a16:creationId xmlns:a16="http://schemas.microsoft.com/office/drawing/2014/main" id="{34411ED5-8C4C-2F23-A1F6-48FE0C2F0C8F}"/>
            </a:ext>
          </a:extLst>
        </xdr:cNvPr>
        <xdr:cNvSpPr txBox="1"/>
      </xdr:nvSpPr>
      <xdr:spPr>
        <a:xfrm>
          <a:off x="2041070" y="1047750"/>
          <a:ext cx="10314215" cy="666750"/>
        </a:xfrm>
        <a:prstGeom prst="rect">
          <a:avLst/>
        </a:prstGeom>
        <a:noFill/>
        <a:ln w="9525" cmpd="sng">
          <a:solidFill>
            <a:schemeClr val="lt1">
              <a:shade val="50000"/>
            </a:schemeClr>
          </a:solidFill>
        </a:ln>
        <a:effectLst>
          <a:softEdge rad="76200"/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pt-BR" sz="1600" b="1" i="0" u="none" strike="noStrike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Calibri"/>
              <a:cs typeface="Calibri"/>
            </a:rPr>
            <a:t>Reporting Period: Jan 2025 – Dec 2025</a:t>
          </a:r>
          <a:br>
            <a:rPr lang="pt-BR" sz="1600" b="1" i="0" u="none" strike="noStrike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Calibri"/>
              <a:cs typeface="Calibri"/>
            </a:rPr>
          </a:br>
          <a:r>
            <a:rPr lang="pt-BR" sz="1600" b="0" i="0" u="none" strike="noStrike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Calibri"/>
              <a:cs typeface="Calibri"/>
            </a:rPr>
            <a:t>(PPV and Gate revenue estimates sourced from Tapology and MMA Junkie)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zeh" refreshedDate="46030.99781666667" createdVersion="8" refreshedVersion="8" minRefreshableVersion="3" recordCount="42" xr:uid="{92177E20-7A37-426A-AD8D-037B87BAF147}">
  <cacheSource type="worksheet">
    <worksheetSource name="Tabela1[[City]:[Gate Revenue]]"/>
  </cacheSource>
  <cacheFields count="6">
    <cacheField name="City" numFmtId="0">
      <sharedItems/>
    </cacheField>
    <cacheField name="State" numFmtId="0">
      <sharedItems containsBlank="1" count="22">
        <s v=" Nevada"/>
        <s v=" California"/>
        <s v=" Saudi Arabia"/>
        <s v=" Australia"/>
        <s v=" Washington"/>
        <s v=" England"/>
        <s v=" Mexico"/>
        <s v=" Florida"/>
        <s v=" Missouri"/>
        <s v=" Iowa"/>
        <s v=" Quebec"/>
        <s v=" New Jersey"/>
        <s v=" Georgia"/>
        <m/>
        <s v=" Tennessee"/>
        <s v=" Louisiana"/>
        <s v=" Illinois"/>
        <s v=" France"/>
        <s v=" Texas"/>
        <s v=" Rio de Janeiro"/>
        <s v=" British Columbia"/>
        <s v=" New York"/>
      </sharedItems>
    </cacheField>
    <cacheField name="Country" numFmtId="0">
      <sharedItems containsBlank="1" count="10">
        <s v=" U.S."/>
        <m/>
        <s v=" UK"/>
        <s v=" Canada"/>
        <s v=" Azerbaijan"/>
        <s v=" United Arab Emirates"/>
        <s v=" China"/>
        <s v=" Australia"/>
        <s v=" Brazil"/>
        <s v=" Qatar"/>
      </sharedItems>
    </cacheField>
    <cacheField name="Attendance" numFmtId="0">
      <sharedItems containsMixedTypes="1" containsNumber="1" containsInteger="1" minValue="12543" maxValue="20664"/>
    </cacheField>
    <cacheField name="PPV Sales" numFmtId="0">
      <sharedItems containsMixedTypes="1" containsNumber="1" containsInteger="1" minValue="350000" maxValue="800000"/>
    </cacheField>
    <cacheField name="Gate Revenue" numFmtId="164">
      <sharedItems containsMixedTypes="1" containsNumber="1" containsInteger="1" minValue="1800000" maxValue="15500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zeh" refreshedDate="46031.02000196759" createdVersion="8" refreshedVersion="8" minRefreshableVersion="3" recordCount="42" xr:uid="{18D28FDA-A3FE-4045-B20D-077EB425EE31}">
  <cacheSource type="worksheet">
    <worksheetSource name="Tabela1"/>
  </cacheSource>
  <cacheFields count="12">
    <cacheField name="#" numFmtId="0">
      <sharedItems containsSemiMixedTypes="0" containsString="0" containsNumber="1" containsInteger="1" minValue="1" maxValue="42"/>
    </cacheField>
    <cacheField name="Event Name" numFmtId="0">
      <sharedItems count="42">
        <s v="UFC Fight Night: Dern vs. Ribas 2"/>
        <s v="UFC 311: Makhachev vs. Moicano"/>
        <s v="UFC Fight Night: Adesanya vs. Imavov"/>
        <s v="UFC 312: du Plessis vs. Strickland 2"/>
        <s v="UFC Fight Night: Cannonier vs. Rodrigues"/>
        <s v="UFC Fight Night: Cejudo vs. Song"/>
        <s v="UFC Fight Night: Kape vs. Almabayev"/>
        <s v="UFC 313: Pereira vs. Ankalaev"/>
        <s v="UFC Fight Night: Vettori vs. Dolidze 2"/>
        <s v="UFC Fight Night: Edwards vs. Brady"/>
        <s v="UFC on ESPN: Moreno vs. Erceg"/>
        <s v="UFC on ESPN: Emmett vs. Murphy"/>
        <s v="UFC 314: Volkanovski vs. Lopes"/>
        <s v="UFC on ESPN: Machado Garry vs. Prates"/>
        <s v="UFC on ESPN: Sandhagen vs. Figueiredo"/>
        <s v="UFC 315: Muhammad vs. Della Maddalena"/>
        <s v="UFC Fight Night: Burns vs. Morales"/>
        <s v="UFC on ESPN: Gamrot vs. Klein"/>
        <s v="UFC 316: Dvalishvili vs. O'Malley 2"/>
        <s v="UFC on ESPN: Usman vs. Buckley"/>
        <s v="UFC on ABC: Hill vs. Rountree Jr."/>
        <s v="UFC 317: Topuria vs. Oliveira"/>
        <s v="UFC on ESPN: Lewis vs. Teixeira"/>
        <s v="UFC 318: Holloway vs. Poirier 3"/>
        <s v="UFC on ABC: Whittaker vs. de Ridder"/>
        <s v="UFC on ESPN: Taira vs. Park"/>
        <s v="UFC on ESPN: Dolidze vs. Hernandez"/>
        <s v="UFC 319: du Plessis vs. Chimaev"/>
        <s v="UFC Fight Night: Walker vs. Zhang"/>
        <s v="UFC Fight Night: Imavov vs. Borralho"/>
        <s v="UFC Fight Night: Lopes vs. Silva"/>
        <s v="UFC Fight Night: Ulberg vs. Reyes"/>
        <s v="UFC 320: Ankalaev vs. Pereira 2"/>
        <s v="UFC Fight Night: Oliveira vs. Gamrot"/>
        <s v="UFC Fight Night: de Ridder vs. Allen"/>
        <s v="UFC 321: Aspinall vs. Gane"/>
        <s v="UFC Fight Night: Garcia vs. Onama"/>
        <s v="UFC Fight Night: Bonfim vs. Brown"/>
        <s v="UFC 322: Della Maddalena vs. Makhachev"/>
        <s v="UFC Fight Night: Tsarukyan vs. Hooker"/>
        <s v="UFC 323: Dvalishvili vs. Yan 2"/>
        <s v="UFC on ESPN: Royval vs. Kape"/>
      </sharedItems>
    </cacheField>
    <cacheField name="Date" numFmtId="14">
      <sharedItems containsSemiMixedTypes="0" containsNonDate="0" containsDate="1" containsString="0" minDate="2025-01-11T00:00:00" maxDate="2025-12-14T00:00:00" count="42">
        <d v="2025-01-11T00:00:00"/>
        <d v="2025-01-18T00:00:00"/>
        <d v="2025-02-01T00:00:00"/>
        <d v="2025-02-08T00:00:00"/>
        <d v="2025-02-15T00:00:00"/>
        <d v="2025-02-22T00:00:00"/>
        <d v="2025-03-01T00:00:00"/>
        <d v="2025-03-08T00:00:00"/>
        <d v="2025-03-15T00:00:00"/>
        <d v="2025-03-22T00:00:00"/>
        <d v="2025-03-29T00:00:00"/>
        <d v="2025-04-05T00:00:00"/>
        <d v="2025-04-12T00:00:00"/>
        <d v="2025-04-26T00:00:00"/>
        <d v="2025-05-03T00:00:00"/>
        <d v="2025-05-10T00:00:00"/>
        <d v="2025-05-17T00:00:00"/>
        <d v="2025-05-31T00:00:00"/>
        <d v="2025-06-07T00:00:00"/>
        <d v="2025-06-14T00:00:00"/>
        <d v="2025-06-21T00:00:00"/>
        <d v="2025-06-28T00:00:00"/>
        <d v="2025-07-12T00:00:00"/>
        <d v="2025-07-19T00:00:00"/>
        <d v="2025-07-26T00:00:00"/>
        <d v="2025-08-02T00:00:00"/>
        <d v="2025-08-09T00:00:00"/>
        <d v="2025-08-16T00:00:00"/>
        <d v="2025-08-23T00:00:00"/>
        <d v="2025-09-06T00:00:00"/>
        <d v="2025-09-13T00:00:00"/>
        <d v="2025-09-28T00:00:00"/>
        <d v="2025-10-04T00:00:00"/>
        <d v="2025-10-11T00:00:00"/>
        <d v="2025-10-18T00:00:00"/>
        <d v="2025-10-25T00:00:00"/>
        <d v="2025-11-01T00:00:00"/>
        <d v="2025-11-08T00:00:00"/>
        <d v="2025-11-15T00:00:00"/>
        <d v="2025-11-22T00:00:00"/>
        <d v="2025-12-06T00:00:00"/>
        <d v="2025-12-13T00:00:00"/>
      </sharedItems>
      <fieldGroup par="11"/>
    </cacheField>
    <cacheField name="Venue" numFmtId="0">
      <sharedItems count="27">
        <s v="UFC Apex"/>
        <s v="Intuit Dome"/>
        <s v="anb Arena"/>
        <s v="Qudos Bank Arena"/>
        <s v="Climate Pledge Arena"/>
        <s v="T-Mobile Arena"/>
        <s v="The O2 Arena"/>
        <s v="Arena CDMX"/>
        <s v="Kaseya Center"/>
        <s v="T-Mobile Center"/>
        <s v="Wells Fargo Arena"/>
        <s v="Bell Centre"/>
        <s v="Prudential Center"/>
        <s v="State Farm Arena"/>
        <s v="Baku Crystal Hall"/>
        <s v="Bridgestone Arena"/>
        <s v="Smoothie King Center"/>
        <s v="Etihad Arena"/>
        <s v="United Center"/>
        <s v="Shanghai Indoor Stadium"/>
        <s v="Accor Arena"/>
        <s v="Frost Bank Center"/>
        <s v="RAC Arena"/>
        <s v="Farmasi Arena"/>
        <s v="Rogers Arena"/>
        <s v="Madison Square Garden"/>
        <s v="Ali Bin Hamad al-Attiyah Arena"/>
      </sharedItems>
    </cacheField>
    <cacheField name="City" numFmtId="0">
      <sharedItems/>
    </cacheField>
    <cacheField name="State" numFmtId="0">
      <sharedItems containsBlank="1"/>
    </cacheField>
    <cacheField name="Country" numFmtId="0">
      <sharedItems containsBlank="1"/>
    </cacheField>
    <cacheField name="Attendance" numFmtId="3">
      <sharedItems containsSemiMixedTypes="0" containsString="0" containsNumber="1" containsInteger="1" minValue="0" maxValue="20664"/>
    </cacheField>
    <cacheField name="PPV Sales" numFmtId="164">
      <sharedItems containsSemiMixedTypes="0" containsString="0" containsNumber="1" minValue="0" maxValue="63920000.000000007"/>
    </cacheField>
    <cacheField name="Gate Revenue" numFmtId="164">
      <sharedItems containsSemiMixedTypes="0" containsString="0" containsNumber="1" containsInteger="1" minValue="0" maxValue="15500000"/>
    </cacheField>
    <cacheField name="Total" numFmtId="164">
      <sharedItems containsSemiMixedTypes="0" containsString="0" containsNumber="1" minValue="0" maxValue="76220000"/>
    </cacheField>
    <cacheField name="Trimestres (Date)" numFmtId="0" databaseField="0">
      <fieldGroup base="2">
        <rangePr groupBy="quarters" startDate="2025-01-11T00:00:00" endDate="2025-12-14T00:00:00"/>
        <groupItems count="6">
          <s v="&lt;11/01/2025"/>
          <s v="Trim1"/>
          <s v="Trim2"/>
          <s v="Trim3"/>
          <s v="Trim4"/>
          <s v="&gt;14/12/2025"/>
        </groupItems>
      </fieldGroup>
    </cacheField>
  </cacheFields>
  <extLst>
    <ext xmlns:x14="http://schemas.microsoft.com/office/spreadsheetml/2009/9/main" uri="{725AE2AE-9491-48be-B2B4-4EB974FC3084}">
      <x14:pivotCacheDefinition pivotCacheId="214391566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2">
  <r>
    <s v="Las Vegas"/>
    <x v="0"/>
    <x v="0"/>
    <s v="N/a"/>
    <s v="N/a"/>
    <s v="N/a"/>
  </r>
  <r>
    <s v="Inglewood"/>
    <x v="1"/>
    <x v="0"/>
    <n v="18370"/>
    <n v="400000"/>
    <n v="10200000"/>
  </r>
  <r>
    <s v="Riyadh"/>
    <x v="2"/>
    <x v="1"/>
    <s v="N/a"/>
    <s v="N/a"/>
    <s v="N/a"/>
  </r>
  <r>
    <s v="Sydney"/>
    <x v="3"/>
    <x v="1"/>
    <n v="18537"/>
    <n v="500000"/>
    <n v="7600000"/>
  </r>
  <r>
    <s v="Las Vegas"/>
    <x v="0"/>
    <x v="0"/>
    <s v="N/a"/>
    <s v="N/a"/>
    <s v="N/a"/>
  </r>
  <r>
    <s v="Seattle"/>
    <x v="4"/>
    <x v="0"/>
    <n v="18287"/>
    <s v="N/a"/>
    <n v="4500000"/>
  </r>
  <r>
    <s v="Las Vegas"/>
    <x v="0"/>
    <x v="0"/>
    <s v="N/a"/>
    <s v="N/a"/>
    <s v="N/a"/>
  </r>
  <r>
    <s v="Las Vegas"/>
    <x v="0"/>
    <x v="0"/>
    <n v="18869"/>
    <n v="650000"/>
    <n v="10100000"/>
  </r>
  <r>
    <s v="Las Vegas"/>
    <x v="0"/>
    <x v="0"/>
    <s v="N/a"/>
    <s v="N/a"/>
    <s v="N/a"/>
  </r>
  <r>
    <s v="London"/>
    <x v="5"/>
    <x v="2"/>
    <n v="18583"/>
    <s v="N/a"/>
    <n v="5100000"/>
  </r>
  <r>
    <s v="Mexico City"/>
    <x v="6"/>
    <x v="1"/>
    <n v="19731"/>
    <s v="N/a"/>
    <n v="3200000"/>
  </r>
  <r>
    <s v="Las Vegas"/>
    <x v="0"/>
    <x v="0"/>
    <s v="N/a"/>
    <s v="N/a"/>
    <s v="N/a"/>
  </r>
  <r>
    <s v="Miami"/>
    <x v="7"/>
    <x v="0"/>
    <n v="18287"/>
    <n v="600000"/>
    <n v="9800000"/>
  </r>
  <r>
    <s v="Kansas City"/>
    <x v="8"/>
    <x v="0"/>
    <n v="15984"/>
    <s v="N/a"/>
    <n v="2400000"/>
  </r>
  <r>
    <s v="Des Moines"/>
    <x v="9"/>
    <x v="0"/>
    <n v="15627"/>
    <s v="N/a"/>
    <n v="2100000"/>
  </r>
  <r>
    <s v="Montreal"/>
    <x v="10"/>
    <x v="3"/>
    <n v="19786"/>
    <n v="350000"/>
    <n v="7500000"/>
  </r>
  <r>
    <s v="Las Vegas"/>
    <x v="0"/>
    <x v="0"/>
    <s v="N/a"/>
    <s v="N/a"/>
    <s v="N/a"/>
  </r>
  <r>
    <s v="Las Vegas"/>
    <x v="0"/>
    <x v="0"/>
    <s v="N/a"/>
    <s v="N/a"/>
    <s v="N/a"/>
  </r>
  <r>
    <s v="Newark"/>
    <x v="11"/>
    <x v="0"/>
    <n v="17343"/>
    <n v="500000"/>
    <n v="8200000"/>
  </r>
  <r>
    <s v="Atlanta"/>
    <x v="12"/>
    <x v="0"/>
    <n v="17204"/>
    <s v="N/a"/>
    <n v="3000000"/>
  </r>
  <r>
    <s v="Baku"/>
    <x v="13"/>
    <x v="4"/>
    <n v="14424"/>
    <s v="N/a"/>
    <n v="1800000"/>
  </r>
  <r>
    <s v="Las Vegas"/>
    <x v="0"/>
    <x v="0"/>
    <n v="19800"/>
    <n v="750000"/>
    <n v="11800000"/>
  </r>
  <r>
    <s v="Nashville"/>
    <x v="14"/>
    <x v="0"/>
    <n v="17007"/>
    <s v="N/a"/>
    <n v="2700000"/>
  </r>
  <r>
    <s v="New Orleans"/>
    <x v="15"/>
    <x v="0"/>
    <n v="18138"/>
    <n v="700000"/>
    <n v="10400000"/>
  </r>
  <r>
    <s v="Abu Dhabi"/>
    <x v="13"/>
    <x v="5"/>
    <s v="N/a"/>
    <s v="N/a"/>
    <s v="N/a"/>
  </r>
  <r>
    <s v="Las Vegas"/>
    <x v="0"/>
    <x v="0"/>
    <s v="N/a"/>
    <s v="N/a"/>
    <s v="N/a"/>
  </r>
  <r>
    <s v="Las Vegas"/>
    <x v="0"/>
    <x v="0"/>
    <s v="N/a"/>
    <s v="N/a"/>
    <s v="N/a"/>
  </r>
  <r>
    <s v="Chicago"/>
    <x v="16"/>
    <x v="0"/>
    <n v="20023"/>
    <n v="550000"/>
    <n v="8900000"/>
  </r>
  <r>
    <s v="Shanghai"/>
    <x v="13"/>
    <x v="6"/>
    <s v="N/a"/>
    <s v="N/a"/>
    <s v="N/a"/>
  </r>
  <r>
    <s v="Paris"/>
    <x v="17"/>
    <x v="1"/>
    <n v="15724"/>
    <s v="N/a"/>
    <n v="3100000"/>
  </r>
  <r>
    <s v="San Antonio"/>
    <x v="18"/>
    <x v="0"/>
    <n v="18005"/>
    <s v="N/a"/>
    <n v="3500000"/>
  </r>
  <r>
    <s v="Perth"/>
    <x v="13"/>
    <x v="7"/>
    <n v="12543"/>
    <s v="N/a"/>
    <n v="4200000"/>
  </r>
  <r>
    <s v="Las Vegas"/>
    <x v="0"/>
    <x v="0"/>
    <n v="19081"/>
    <n v="800000"/>
    <n v="12300000"/>
  </r>
  <r>
    <s v="Rio de Janeiro"/>
    <x v="19"/>
    <x v="8"/>
    <n v="16297"/>
    <s v="N/a"/>
    <n v="2900000"/>
  </r>
  <r>
    <s v="Vancouver"/>
    <x v="20"/>
    <x v="3"/>
    <n v="17671"/>
    <s v="N/a"/>
    <n v="3800000"/>
  </r>
  <r>
    <s v="Abu Dhabi"/>
    <x v="13"/>
    <x v="5"/>
    <n v="13220"/>
    <n v="400000"/>
    <n v="7100000"/>
  </r>
  <r>
    <s v="Las Vegas"/>
    <x v="0"/>
    <x v="0"/>
    <s v="N/a"/>
    <s v="N/a"/>
    <s v="N/a"/>
  </r>
  <r>
    <s v="Las Vegas"/>
    <x v="0"/>
    <x v="0"/>
    <s v="N/a"/>
    <s v="N/a"/>
    <s v="N/a"/>
  </r>
  <r>
    <s v="New York City"/>
    <x v="21"/>
    <x v="0"/>
    <n v="20664"/>
    <n v="650000"/>
    <n v="15500000"/>
  </r>
  <r>
    <s v="Al Rayyan"/>
    <x v="13"/>
    <x v="9"/>
    <s v="N/a"/>
    <s v="N/a"/>
    <s v="N/a"/>
  </r>
  <r>
    <s v="Las Vegas"/>
    <x v="0"/>
    <x v="0"/>
    <n v="18603"/>
    <n v="450000"/>
    <n v="9200000"/>
  </r>
  <r>
    <s v="Las Vegas"/>
    <x v="0"/>
    <x v="0"/>
    <s v="N/a"/>
    <s v="N/a"/>
    <s v="N/a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2">
  <r>
    <n v="1"/>
    <x v="0"/>
    <x v="0"/>
    <x v="0"/>
    <s v="Las Vegas"/>
    <s v=" Nevada"/>
    <s v=" U.S."/>
    <n v="0"/>
    <n v="0"/>
    <n v="0"/>
    <n v="0"/>
  </r>
  <r>
    <n v="2"/>
    <x v="1"/>
    <x v="1"/>
    <x v="1"/>
    <s v="Inglewood"/>
    <s v=" California"/>
    <s v=" U.S."/>
    <n v="18370"/>
    <n v="31960000.000000004"/>
    <n v="10200000"/>
    <n v="42160000"/>
  </r>
  <r>
    <n v="3"/>
    <x v="2"/>
    <x v="2"/>
    <x v="2"/>
    <s v="Riyadh"/>
    <s v=" Saudi Arabia"/>
    <m/>
    <n v="0"/>
    <n v="0"/>
    <n v="0"/>
    <n v="0"/>
  </r>
  <r>
    <n v="4"/>
    <x v="3"/>
    <x v="3"/>
    <x v="3"/>
    <s v="Sydney"/>
    <s v=" Australia"/>
    <m/>
    <n v="18537"/>
    <n v="39950000"/>
    <n v="7600000"/>
    <n v="47550000"/>
  </r>
  <r>
    <n v="5"/>
    <x v="4"/>
    <x v="4"/>
    <x v="0"/>
    <s v="Las Vegas"/>
    <s v=" Nevada"/>
    <s v=" U.S."/>
    <n v="0"/>
    <n v="0"/>
    <n v="0"/>
    <n v="0"/>
  </r>
  <r>
    <n v="6"/>
    <x v="5"/>
    <x v="5"/>
    <x v="4"/>
    <s v="Seattle"/>
    <s v=" Washington"/>
    <s v=" U.S."/>
    <n v="18287"/>
    <n v="0"/>
    <n v="4500000"/>
    <n v="4500000"/>
  </r>
  <r>
    <n v="7"/>
    <x v="6"/>
    <x v="6"/>
    <x v="0"/>
    <s v="Las Vegas"/>
    <s v=" Nevada"/>
    <s v=" U.S."/>
    <n v="0"/>
    <n v="0"/>
    <n v="0"/>
    <n v="0"/>
  </r>
  <r>
    <n v="8"/>
    <x v="7"/>
    <x v="7"/>
    <x v="5"/>
    <s v="Las Vegas"/>
    <s v=" Nevada"/>
    <s v=" U.S."/>
    <n v="18869"/>
    <n v="51935000"/>
    <n v="10100000"/>
    <n v="62035000"/>
  </r>
  <r>
    <n v="9"/>
    <x v="8"/>
    <x v="8"/>
    <x v="0"/>
    <s v="Las Vegas"/>
    <s v=" Nevada"/>
    <s v=" U.S."/>
    <n v="0"/>
    <n v="0"/>
    <n v="0"/>
    <n v="0"/>
  </r>
  <r>
    <n v="10"/>
    <x v="9"/>
    <x v="9"/>
    <x v="6"/>
    <s v="London"/>
    <s v=" England"/>
    <s v=" UK"/>
    <n v="18583"/>
    <n v="0"/>
    <n v="5100000"/>
    <n v="5100000"/>
  </r>
  <r>
    <n v="11"/>
    <x v="10"/>
    <x v="10"/>
    <x v="7"/>
    <s v="Mexico City"/>
    <s v=" Mexico"/>
    <m/>
    <n v="19731"/>
    <n v="0"/>
    <n v="3200000"/>
    <n v="3200000"/>
  </r>
  <r>
    <n v="12"/>
    <x v="11"/>
    <x v="11"/>
    <x v="0"/>
    <s v="Las Vegas"/>
    <s v=" Nevada"/>
    <s v=" U.S."/>
    <n v="0"/>
    <n v="0"/>
    <n v="0"/>
    <n v="0"/>
  </r>
  <r>
    <n v="13"/>
    <x v="12"/>
    <x v="12"/>
    <x v="8"/>
    <s v="Miami"/>
    <s v=" Florida"/>
    <s v=" U.S."/>
    <n v="18287"/>
    <n v="47940000"/>
    <n v="9800000"/>
    <n v="57740000"/>
  </r>
  <r>
    <n v="14"/>
    <x v="13"/>
    <x v="13"/>
    <x v="9"/>
    <s v="Kansas City"/>
    <s v=" Missouri"/>
    <s v=" U.S."/>
    <n v="15984"/>
    <n v="0"/>
    <n v="2400000"/>
    <n v="2400000"/>
  </r>
  <r>
    <n v="15"/>
    <x v="14"/>
    <x v="14"/>
    <x v="10"/>
    <s v="Des Moines"/>
    <s v=" Iowa"/>
    <s v=" U.S."/>
    <n v="15627"/>
    <n v="0"/>
    <n v="2100000"/>
    <n v="2100000"/>
  </r>
  <r>
    <n v="16"/>
    <x v="15"/>
    <x v="15"/>
    <x v="11"/>
    <s v="Montreal"/>
    <s v=" Quebec"/>
    <s v=" Canada"/>
    <n v="19786"/>
    <n v="27965000.000000004"/>
    <n v="7500000"/>
    <n v="35465000"/>
  </r>
  <r>
    <n v="17"/>
    <x v="16"/>
    <x v="16"/>
    <x v="0"/>
    <s v="Las Vegas"/>
    <s v=" Nevada"/>
    <s v=" U.S."/>
    <n v="0"/>
    <n v="0"/>
    <n v="0"/>
    <n v="0"/>
  </r>
  <r>
    <n v="18"/>
    <x v="17"/>
    <x v="17"/>
    <x v="0"/>
    <s v="Las Vegas"/>
    <s v=" Nevada"/>
    <s v=" U.S."/>
    <n v="0"/>
    <n v="0"/>
    <n v="0"/>
    <n v="0"/>
  </r>
  <r>
    <n v="19"/>
    <x v="18"/>
    <x v="18"/>
    <x v="12"/>
    <s v="Newark"/>
    <s v=" New Jersey"/>
    <s v=" U.S."/>
    <n v="17343"/>
    <n v="39950000"/>
    <n v="8200000"/>
    <n v="48150000"/>
  </r>
  <r>
    <n v="20"/>
    <x v="19"/>
    <x v="19"/>
    <x v="13"/>
    <s v="Atlanta"/>
    <s v=" Georgia"/>
    <s v=" U.S."/>
    <n v="17204"/>
    <n v="0"/>
    <n v="3000000"/>
    <n v="3000000"/>
  </r>
  <r>
    <n v="21"/>
    <x v="20"/>
    <x v="20"/>
    <x v="14"/>
    <s v="Baku"/>
    <m/>
    <s v=" Azerbaijan"/>
    <n v="14424"/>
    <n v="0"/>
    <n v="1800000"/>
    <n v="1800000"/>
  </r>
  <r>
    <n v="22"/>
    <x v="21"/>
    <x v="21"/>
    <x v="5"/>
    <s v="Las Vegas"/>
    <s v=" Nevada"/>
    <s v=" U.S."/>
    <n v="19800"/>
    <n v="59925000.000000007"/>
    <n v="11800000"/>
    <n v="71725000"/>
  </r>
  <r>
    <n v="23"/>
    <x v="22"/>
    <x v="22"/>
    <x v="15"/>
    <s v="Nashville"/>
    <s v=" Tennessee"/>
    <s v=" U.S."/>
    <n v="17007"/>
    <n v="0"/>
    <n v="2700000"/>
    <n v="2700000"/>
  </r>
  <r>
    <n v="24"/>
    <x v="23"/>
    <x v="23"/>
    <x v="16"/>
    <s v="New Orleans"/>
    <s v=" Louisiana"/>
    <s v=" U.S."/>
    <n v="18138"/>
    <n v="55930000.000000007"/>
    <n v="10400000"/>
    <n v="66330000.000000007"/>
  </r>
  <r>
    <n v="25"/>
    <x v="24"/>
    <x v="24"/>
    <x v="17"/>
    <s v="Abu Dhabi"/>
    <m/>
    <s v=" United Arab Emirates"/>
    <n v="0"/>
    <n v="0"/>
    <n v="0"/>
    <n v="0"/>
  </r>
  <r>
    <n v="26"/>
    <x v="25"/>
    <x v="25"/>
    <x v="0"/>
    <s v="Las Vegas"/>
    <s v=" Nevada"/>
    <s v=" U.S."/>
    <n v="0"/>
    <n v="0"/>
    <n v="0"/>
    <n v="0"/>
  </r>
  <r>
    <n v="27"/>
    <x v="26"/>
    <x v="26"/>
    <x v="0"/>
    <s v="Las Vegas"/>
    <s v=" Nevada"/>
    <s v=" U.S."/>
    <n v="0"/>
    <n v="0"/>
    <n v="0"/>
    <n v="0"/>
  </r>
  <r>
    <n v="28"/>
    <x v="27"/>
    <x v="27"/>
    <x v="18"/>
    <s v="Chicago"/>
    <s v=" Illinois"/>
    <s v=" U.S."/>
    <n v="20023"/>
    <n v="43945000"/>
    <n v="8900000"/>
    <n v="52845000"/>
  </r>
  <r>
    <n v="29"/>
    <x v="28"/>
    <x v="28"/>
    <x v="19"/>
    <s v="Shanghai"/>
    <m/>
    <s v=" China"/>
    <n v="0"/>
    <n v="0"/>
    <n v="0"/>
    <n v="0"/>
  </r>
  <r>
    <n v="30"/>
    <x v="29"/>
    <x v="29"/>
    <x v="20"/>
    <s v="Paris"/>
    <s v=" France"/>
    <m/>
    <n v="15724"/>
    <n v="0"/>
    <n v="3100000"/>
    <n v="3100000"/>
  </r>
  <r>
    <n v="31"/>
    <x v="30"/>
    <x v="30"/>
    <x v="21"/>
    <s v="San Antonio"/>
    <s v=" Texas"/>
    <s v=" U.S."/>
    <n v="18005"/>
    <n v="0"/>
    <n v="3500000"/>
    <n v="3500000"/>
  </r>
  <r>
    <n v="32"/>
    <x v="31"/>
    <x v="31"/>
    <x v="22"/>
    <s v="Perth"/>
    <m/>
    <s v=" Australia"/>
    <n v="12543"/>
    <n v="0"/>
    <n v="4200000"/>
    <n v="4200000"/>
  </r>
  <r>
    <n v="33"/>
    <x v="32"/>
    <x v="32"/>
    <x v="5"/>
    <s v="Las Vegas"/>
    <s v=" Nevada"/>
    <s v=" U.S."/>
    <n v="19081"/>
    <n v="63920000.000000007"/>
    <n v="12300000"/>
    <n v="76220000"/>
  </r>
  <r>
    <n v="34"/>
    <x v="33"/>
    <x v="33"/>
    <x v="23"/>
    <s v="Rio de Janeiro"/>
    <s v=" Rio de Janeiro"/>
    <s v=" Brazil"/>
    <n v="16297"/>
    <n v="0"/>
    <n v="2900000"/>
    <n v="2900000"/>
  </r>
  <r>
    <n v="35"/>
    <x v="34"/>
    <x v="34"/>
    <x v="24"/>
    <s v="Vancouver"/>
    <s v=" British Columbia"/>
    <s v=" Canada"/>
    <n v="17671"/>
    <n v="0"/>
    <n v="3800000"/>
    <n v="3800000"/>
  </r>
  <r>
    <n v="36"/>
    <x v="35"/>
    <x v="35"/>
    <x v="17"/>
    <s v="Abu Dhabi"/>
    <m/>
    <s v=" United Arab Emirates"/>
    <n v="13220"/>
    <n v="31960000.000000004"/>
    <n v="7100000"/>
    <n v="39060000"/>
  </r>
  <r>
    <n v="37"/>
    <x v="36"/>
    <x v="36"/>
    <x v="0"/>
    <s v="Las Vegas"/>
    <s v=" Nevada"/>
    <s v=" U.S."/>
    <n v="0"/>
    <n v="0"/>
    <n v="0"/>
    <n v="0"/>
  </r>
  <r>
    <n v="38"/>
    <x v="37"/>
    <x v="37"/>
    <x v="0"/>
    <s v="Las Vegas"/>
    <s v=" Nevada"/>
    <s v=" U.S."/>
    <n v="0"/>
    <n v="0"/>
    <n v="0"/>
    <n v="0"/>
  </r>
  <r>
    <n v="39"/>
    <x v="38"/>
    <x v="38"/>
    <x v="25"/>
    <s v="New York City"/>
    <s v=" New York"/>
    <s v=" U.S."/>
    <n v="20664"/>
    <n v="51935000"/>
    <n v="15500000"/>
    <n v="67435000"/>
  </r>
  <r>
    <n v="40"/>
    <x v="39"/>
    <x v="39"/>
    <x v="26"/>
    <s v="Al Rayyan"/>
    <m/>
    <s v=" Qatar"/>
    <n v="0"/>
    <n v="0"/>
    <n v="0"/>
    <n v="0"/>
  </r>
  <r>
    <n v="41"/>
    <x v="40"/>
    <x v="40"/>
    <x v="5"/>
    <s v="Las Vegas"/>
    <s v=" Nevada"/>
    <s v=" U.S."/>
    <n v="18603"/>
    <n v="35955000"/>
    <n v="9200000"/>
    <n v="45155000"/>
  </r>
  <r>
    <n v="42"/>
    <x v="41"/>
    <x v="41"/>
    <x v="0"/>
    <s v="Las Vegas"/>
    <s v=" Nevada"/>
    <s v=" U.S."/>
    <n v="0"/>
    <n v="0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EA4D5C9-BB61-461D-8D0F-9AC279A2C675}" name="Tabela dinâmica2" cacheId="3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States">
  <location ref="B52:C66" firstHeaderRow="1" firstDataRow="1" firstDataCol="1" rowPageCount="1" colPageCount="1"/>
  <pivotFields count="6">
    <pivotField showAll="0"/>
    <pivotField axis="axisRow" showAll="0" sortType="descending">
      <items count="23">
        <item x="3"/>
        <item x="20"/>
        <item x="1"/>
        <item x="5"/>
        <item x="7"/>
        <item x="17"/>
        <item x="12"/>
        <item x="16"/>
        <item x="9"/>
        <item x="15"/>
        <item x="6"/>
        <item x="8"/>
        <item x="0"/>
        <item x="11"/>
        <item x="21"/>
        <item x="10"/>
        <item x="19"/>
        <item x="2"/>
        <item x="14"/>
        <item x="18"/>
        <item x="4"/>
        <item x="1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11">
        <item x="7"/>
        <item x="4"/>
        <item x="8"/>
        <item x="3"/>
        <item x="6"/>
        <item x="9"/>
        <item x="0"/>
        <item x="2"/>
        <item x="5"/>
        <item x="1"/>
        <item t="default"/>
      </items>
    </pivotField>
    <pivotField showAll="0"/>
    <pivotField showAll="0"/>
    <pivotField dataField="1" showAll="0"/>
  </pivotFields>
  <rowFields count="1">
    <field x="1"/>
  </rowFields>
  <rowItems count="14">
    <i>
      <x v="12"/>
    </i>
    <i>
      <x v="14"/>
    </i>
    <i>
      <x v="9"/>
    </i>
    <i>
      <x v="2"/>
    </i>
    <i>
      <x v="4"/>
    </i>
    <i>
      <x v="7"/>
    </i>
    <i>
      <x v="13"/>
    </i>
    <i>
      <x v="20"/>
    </i>
    <i>
      <x v="19"/>
    </i>
    <i>
      <x v="6"/>
    </i>
    <i>
      <x v="18"/>
    </i>
    <i>
      <x v="11"/>
    </i>
    <i>
      <x v="8"/>
    </i>
    <i t="grand">
      <x/>
    </i>
  </rowItems>
  <colItems count="1">
    <i/>
  </colItems>
  <pageFields count="1">
    <pageField fld="2" item="6" hier="-1"/>
  </pageFields>
  <dataFields count="1">
    <dataField name="Yearly gate revenue" fld="5" baseField="1" baseItem="0"/>
  </dataFields>
  <formats count="2">
    <format dxfId="33">
      <pivotArea outline="0" collapsedLevelsAreSubtotals="1" fieldPosition="0"/>
    </format>
    <format dxfId="32">
      <pivotArea dataOnly="0" labelOnly="1" outline="0" axis="axisValues" fieldPosition="0"/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CDCFBA-D225-4DAE-B3AB-ADF90821720C}" name="Tabela dinâmica4" cacheId="3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5:B6" firstHeaderRow="1" firstDataRow="1" firstDataCol="0" rowPageCount="1" colPageCount="1"/>
  <pivotFields count="12">
    <pivotField showAll="0"/>
    <pivotField axis="axisPage" dataField="1" multipleItemSelectionAllowed="1" showAll="0">
      <items count="43">
        <item x="1"/>
        <item x="3"/>
        <item x="7"/>
        <item x="12"/>
        <item x="15"/>
        <item x="18"/>
        <item x="21"/>
        <item x="23"/>
        <item x="27"/>
        <item x="32"/>
        <item x="35"/>
        <item x="38"/>
        <item x="40"/>
        <item h="1" x="2"/>
        <item h="1" x="37"/>
        <item h="1" x="16"/>
        <item h="1" x="4"/>
        <item h="1" x="5"/>
        <item h="1" x="34"/>
        <item h="1" x="0"/>
        <item h="1" x="9"/>
        <item h="1" x="36"/>
        <item h="1" x="29"/>
        <item h="1" x="6"/>
        <item h="1" x="30"/>
        <item h="1" x="33"/>
        <item h="1" x="39"/>
        <item h="1" x="31"/>
        <item h="1" x="8"/>
        <item h="1" x="28"/>
        <item h="1" x="20"/>
        <item h="1" x="24"/>
        <item h="1" x="26"/>
        <item h="1" x="11"/>
        <item h="1" x="17"/>
        <item h="1" x="22"/>
        <item h="1" x="13"/>
        <item h="1" x="10"/>
        <item h="1" x="41"/>
        <item h="1" x="14"/>
        <item h="1" x="25"/>
        <item h="1" x="19"/>
        <item t="default"/>
      </items>
    </pivotField>
    <pivotField numFmtId="14" showAll="0">
      <items count="4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</pivotFields>
  <rowItems count="1">
    <i/>
  </rowItems>
  <colItems count="1">
    <i/>
  </colItems>
  <pageFields count="1">
    <pageField fld="1" hier="-1"/>
  </pageFields>
  <dataFields count="1">
    <dataField name="Total numbered events" fld="1" subtotal="count" baseField="0" baseItem="0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F2D7C6-1932-4F40-BB41-49509B8DFCFB}" name="Tabela dinâmica8" cacheId="3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6" rowHeaderCaption="Quarters">
  <location ref="B34:D39" firstHeaderRow="0" firstDataRow="1" firstDataCol="1"/>
  <pivotFields count="12">
    <pivotField showAll="0"/>
    <pivotField showAll="0"/>
    <pivotField numFmtId="14" showAll="0">
      <items count="4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t="default"/>
      </items>
    </pivotField>
    <pivotField showAll="0"/>
    <pivotField showAll="0"/>
    <pivotField showAll="0"/>
    <pivotField showAll="0"/>
    <pivotField showAll="0"/>
    <pivotField dataField="1" showAll="0"/>
    <pivotField dataField="1" showAll="0"/>
    <pivotField showAll="0"/>
    <pivotField name="Quarters" axis="axisRow" showAll="0" sortType="descending">
      <items count="7">
        <item n="Quarter 4" x="4"/>
        <item n="Quarter 3" x="3"/>
        <item n="Quarter 2" x="2"/>
        <item n="Quarter 1" x="1"/>
        <item h="1" x="5"/>
        <item h="1" x="0"/>
        <item t="default"/>
      </items>
    </pivotField>
  </pivotFields>
  <rowFields count="1">
    <field x="11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Gate Revenue sum" fld="9" baseField="11" baseItem="0" numFmtId="164"/>
    <dataField name="PPV sum" fld="8" baseField="11" baseItem="0" numFmtId="164"/>
  </dataFields>
  <formats count="3">
    <format dxfId="2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9">
      <pivotArea collapsedLevelsAreSubtotals="1" fieldPosition="0">
        <references count="2">
          <reference field="4294967294" count="1" selected="0">
            <x v="1"/>
          </reference>
          <reference field="11" count="1">
            <x v="0"/>
          </reference>
        </references>
      </pivotArea>
    </format>
    <format dxfId="1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8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6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365D62-2969-4467-ADB5-376D7FBCEC66}" name="total_ppv_sales" cacheId="3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8:B9" firstHeaderRow="1" firstDataRow="1" firstDataCol="0"/>
  <pivotFields count="12">
    <pivotField showAll="0"/>
    <pivotField multipleItemSelectionAllowed="1" showAll="0"/>
    <pivotField numFmtId="14" showAll="0">
      <items count="4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</pivotFields>
  <rowItems count="1">
    <i/>
  </rowItems>
  <colItems count="1">
    <i/>
  </colItems>
  <dataFields count="1">
    <dataField name="Total PPV Sales" fld="8" baseField="0" baseItem="0" numFmtId="164"/>
  </dataFields>
  <formats count="1">
    <format dxfId="0">
      <pivotArea outline="0" collapsedLevelsAreSubtotals="1" fieldPosition="0"/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9D06761-337B-4EDD-ADA8-9E3D543EC2FF}" name="Tabela dinâmica9" cacheId="38" applyNumberFormats="0" applyBorderFormats="0" applyFontFormats="0" applyPatternFormats="0" applyAlignmentFormats="0" applyWidthHeightFormats="1" dataCaption="Valores" updatedVersion="8" minRefreshableVersion="3" useAutoFormatting="1" rowGrandTotals="0" itemPrintTitles="1" createdVersion="8" indent="0" outline="1" outlineData="1" multipleFieldFilters="0" chartFormat="9" rowHeaderCaption="Location">
  <location ref="B15:C25" firstHeaderRow="1" firstDataRow="1" firstDataCol="1"/>
  <pivotFields count="12">
    <pivotField showAll="0"/>
    <pivotField axis="axisRow" showAll="0" measureFilter="1" sortType="descending">
      <items count="43">
        <item x="19"/>
        <item x="25"/>
        <item x="14"/>
        <item x="41"/>
        <item x="10"/>
        <item x="13"/>
        <item x="22"/>
        <item x="17"/>
        <item x="11"/>
        <item x="26"/>
        <item x="24"/>
        <item x="20"/>
        <item x="28"/>
        <item x="8"/>
        <item x="31"/>
        <item x="39"/>
        <item x="33"/>
        <item x="30"/>
        <item x="6"/>
        <item x="29"/>
        <item x="36"/>
        <item x="9"/>
        <item x="0"/>
        <item x="34"/>
        <item x="5"/>
        <item x="4"/>
        <item x="16"/>
        <item x="37"/>
        <item x="2"/>
        <item x="40"/>
        <item x="38"/>
        <item x="35"/>
        <item x="32"/>
        <item x="27"/>
        <item x="23"/>
        <item x="21"/>
        <item x="18"/>
        <item x="15"/>
        <item x="12"/>
        <item x="7"/>
        <item x="3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4" showAll="0">
      <items count="4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t="default"/>
      </items>
    </pivotField>
    <pivotField axis="axisRow" multipleItemSelectionAllowed="1" showAll="0" sortType="descending">
      <items count="28">
        <item x="20"/>
        <item x="26"/>
        <item x="2"/>
        <item x="7"/>
        <item x="14"/>
        <item x="11"/>
        <item x="15"/>
        <item x="4"/>
        <item x="17"/>
        <item x="23"/>
        <item x="21"/>
        <item x="1"/>
        <item x="8"/>
        <item x="25"/>
        <item x="12"/>
        <item x="3"/>
        <item x="22"/>
        <item x="24"/>
        <item x="19"/>
        <item x="16"/>
        <item x="13"/>
        <item x="6"/>
        <item x="5"/>
        <item x="9"/>
        <item x="0"/>
        <item x="18"/>
        <item x="1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dataField="1" showAll="0"/>
    <pivotField showAll="0"/>
    <pivotField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2">
    <field x="1"/>
    <field x="3"/>
  </rowFields>
  <rowItems count="10">
    <i>
      <x v="30"/>
    </i>
    <i r="1">
      <x v="13"/>
    </i>
    <i>
      <x v="33"/>
    </i>
    <i r="1">
      <x v="25"/>
    </i>
    <i>
      <x v="35"/>
    </i>
    <i r="1">
      <x v="22"/>
    </i>
    <i>
      <x v="37"/>
    </i>
    <i r="1">
      <x v="5"/>
    </i>
    <i>
      <x v="4"/>
    </i>
    <i r="1">
      <x v="3"/>
    </i>
  </rowItems>
  <colItems count="1">
    <i/>
  </colItems>
  <dataFields count="1">
    <dataField name="Total Attendance" fld="7" baseField="1" baseItem="30"/>
  </dataFields>
  <chartFormats count="1"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9" showRowHeaders="1" showColHeaders="1" showRowStripes="0" showColStripes="0" showLastColumn="1"/>
  <filters count="1">
    <filter fld="1" type="count" evalOrder="-1" id="7" iMeasureFld="0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Trimestres__Date" xr10:uid="{A5C3EFF1-EBEB-4C70-93F9-322BB2AA66E4}" sourceName="Trimestres (Date)">
  <pivotTables>
    <pivotTable tabId="8" name="Tabela dinâmica8"/>
  </pivotTables>
  <data>
    <tabular pivotCacheId="2143915666">
      <items count="6">
        <i x="1" s="1"/>
        <i x="2" s="1"/>
        <i x="3" s="1"/>
        <i x="4" s="1"/>
        <i x="0" nd="1"/>
        <i x="5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Quarter Revenue" xr10:uid="{03993A6A-3AE8-4FF3-B93A-EF8F7C49CACF}" cache="SegmentaçãodeDados_Trimestres__Date" caption="Quarters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3C84EB-7C2F-4F0B-A21B-D73928F5BFFC}" name="Tabela1" displayName="Tabela1" ref="A1:K43" totalsRowShown="0" headerRowDxfId="30">
  <autoFilter ref="A1:K43" xr:uid="{073C84EB-7C2F-4F0B-A21B-D73928F5BFFC}"/>
  <sortState xmlns:xlrd2="http://schemas.microsoft.com/office/spreadsheetml/2017/richdata2" ref="A2:K43">
    <sortCondition ref="A1:A43"/>
  </sortState>
  <tableColumns count="11">
    <tableColumn id="1" xr3:uid="{22D2EFA1-368E-4B97-AFC1-02E9D3DBD363}" name="#" dataDxfId="29"/>
    <tableColumn id="2" xr3:uid="{4AB74CAF-4908-4B86-9AB9-F77EA2BC49B0}" name="Event Name"/>
    <tableColumn id="3" xr3:uid="{31604E38-0EC4-46A8-ADB4-091ACC1A87C9}" name="Date" dataDxfId="28"/>
    <tableColumn id="4" xr3:uid="{11B35991-A2E6-4617-BB3A-AC149568B559}" name="Venue"/>
    <tableColumn id="5" xr3:uid="{3C81DFFD-D7D0-468F-B381-18001951AC39}" name="City" dataDxfId="27"/>
    <tableColumn id="11" xr3:uid="{E31BF23A-AACC-4D72-8461-BE3520D1F367}" name="State" dataDxfId="26"/>
    <tableColumn id="12" xr3:uid="{3728111F-0F2B-435D-9BAE-9869232ABDA2}" name="Country" dataDxfId="25"/>
    <tableColumn id="6" xr3:uid="{0F9F5216-6E6E-4D14-B79A-9FEC5E97B9BC}" name="Attendance" dataDxfId="21"/>
    <tableColumn id="13" xr3:uid="{D74B66CB-7AE9-4750-9495-A044089F8B22}" name="PPV Sales" dataDxfId="24"/>
    <tableColumn id="9" xr3:uid="{83BB97DB-D972-4EFD-9990-3E4FFA9B2170}" name="Gate Revenue" dataDxfId="23" dataCellStyle="Normal"/>
    <tableColumn id="10" xr3:uid="{722BCBEC-9350-4920-BDFE-837C15B80280}" name="Total" dataDxfId="22">
      <calculatedColumnFormula>SUM(I2+J2)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gradFill flip="none" rotWithShape="1">
          <a:gsLst>
            <a:gs pos="80132">
              <a:srgbClr val="FCDC73"/>
            </a:gs>
            <a:gs pos="68000">
              <a:srgbClr val="F8D456"/>
            </a:gs>
            <a:gs pos="48000">
              <a:srgbClr val="F5CE3E">
                <a:lumMod val="52000"/>
                <a:lumOff val="48000"/>
              </a:srgbClr>
            </a:gs>
            <a:gs pos="27000">
              <a:srgbClr val="F2C721"/>
            </a:gs>
            <a:gs pos="0">
              <a:schemeClr val="accent4">
                <a:lumMod val="77000"/>
              </a:schemeClr>
            </a:gs>
            <a:gs pos="100000">
              <a:schemeClr val="accent4">
                <a:lumMod val="44000"/>
                <a:lumOff val="56000"/>
              </a:schemeClr>
            </a:gs>
          </a:gsLst>
          <a:lin ang="2400000" scaled="0"/>
          <a:tileRect/>
        </a:gradFill>
        <a:ln w="254000" cmpd="thickThin">
          <a:solidFill>
            <a:srgbClr val="19191E"/>
          </a:solidFill>
        </a:ln>
        <a:effectLst>
          <a:outerShdw blurRad="50800" dist="12700" dir="5400000" algn="ctr" rotWithShape="0">
            <a:srgbClr val="000000">
              <a:alpha val="43137"/>
            </a:srgbClr>
          </a:outerShdw>
        </a:effectLst>
      </a:spPr>
      <a:bodyPr vertOverflow="clip" horzOverflow="clip" rtlCol="0" anchor="ctr"/>
      <a:lstStyle>
        <a:defPPr algn="ctr">
          <a:defRPr sz="9600" b="0" i="0">
            <a:ln w="25400">
              <a:noFill/>
            </a:ln>
            <a:solidFill>
              <a:srgbClr val="19191E"/>
            </a:solidFill>
            <a:latin typeface="Segoe UI Black" panose="020B0A02040204020203" pitchFamily="34" charset="0"/>
            <a:ea typeface="Segoe UI Black" panose="020B0A02040204020203" pitchFamily="34" charset="0"/>
            <a:cs typeface="Segoe UI" panose="020B0502040204020203" pitchFamily="34" charset="0"/>
          </a:defRPr>
        </a:defPPr>
      </a:lstStyle>
      <a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txDef>
      <a:spPr>
        <a:noFill/>
        <a:ln w="9525" cmpd="sng">
          <a:solidFill>
            <a:schemeClr val="lt1">
              <a:shade val="50000"/>
            </a:schemeClr>
          </a:solidFill>
        </a:ln>
        <a:effectLst>
          <a:softEdge rad="76200"/>
        </a:effectLst>
      </a:spPr>
      <a:bodyPr vertOverflow="clip" horzOverflow="clip" wrap="square" rtlCol="0" anchor="t"/>
      <a:lstStyle>
        <a:defPPr algn="l">
          <a:defRPr sz="1600" b="1" i="0" u="none" strike="noStrike">
            <a:solidFill>
              <a:schemeClr val="tx1"/>
            </a:solidFill>
            <a:latin typeface="Calibri"/>
            <a:ea typeface="Calibri"/>
            <a:cs typeface="Calibri"/>
          </a:defRPr>
        </a:def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a:style>
    </a:txDef>
  </a:objectDefaults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2B97A-D125-4457-A63C-F0B16AC5CA23}">
  <dimension ref="A2:W31"/>
  <sheetViews>
    <sheetView showGridLines="0" zoomScaleNormal="100" workbookViewId="0">
      <selection activeCell="Y17" sqref="Y17"/>
    </sheetView>
  </sheetViews>
  <sheetFormatPr defaultRowHeight="15" x14ac:dyDescent="0.25"/>
  <cols>
    <col min="3" max="3" width="9" customWidth="1"/>
  </cols>
  <sheetData>
    <row r="2" spans="1:23" x14ac:dyDescent="0.25">
      <c r="A2" s="4"/>
      <c r="B2" s="4"/>
      <c r="C2" s="4"/>
      <c r="D2" s="4"/>
      <c r="E2" s="4"/>
      <c r="F2" s="4"/>
      <c r="G2" s="4"/>
      <c r="I2" s="4"/>
      <c r="J2" s="4"/>
      <c r="K2" s="4"/>
      <c r="L2" s="4"/>
      <c r="M2" s="4"/>
      <c r="N2" s="4"/>
      <c r="O2" s="4"/>
      <c r="Q2" s="4"/>
      <c r="R2" s="4"/>
      <c r="S2" s="4"/>
      <c r="T2" s="4"/>
      <c r="U2" s="4"/>
      <c r="V2" s="4"/>
      <c r="W2" s="4"/>
    </row>
    <row r="3" spans="1:23" ht="15" customHeight="1" x14ac:dyDescent="0.35">
      <c r="A3" s="4"/>
      <c r="B3" s="4"/>
      <c r="C3" s="12"/>
      <c r="D3" s="5"/>
      <c r="E3" s="5"/>
      <c r="F3" s="4"/>
      <c r="G3" s="4"/>
      <c r="I3" s="4"/>
      <c r="J3" s="4"/>
      <c r="K3" s="5"/>
      <c r="L3" s="5"/>
      <c r="M3" s="5"/>
      <c r="N3" s="4"/>
      <c r="O3" s="4"/>
      <c r="Q3" s="4"/>
      <c r="R3" s="4"/>
      <c r="S3" s="5"/>
      <c r="T3" s="5"/>
      <c r="U3" s="5"/>
      <c r="V3" s="4"/>
      <c r="W3" s="4"/>
    </row>
    <row r="4" spans="1:23" ht="20.25" x14ac:dyDescent="0.25">
      <c r="A4" s="4"/>
      <c r="B4" s="4"/>
      <c r="C4" s="5"/>
      <c r="D4" s="6" t="s">
        <v>77</v>
      </c>
      <c r="E4" s="7"/>
      <c r="F4" s="4"/>
      <c r="G4" s="4"/>
      <c r="I4" s="4"/>
      <c r="J4" s="4"/>
      <c r="K4" s="5"/>
      <c r="L4" s="6" t="s">
        <v>78</v>
      </c>
      <c r="M4" s="5"/>
      <c r="N4" s="4"/>
      <c r="O4" s="4"/>
      <c r="Q4" s="4"/>
      <c r="R4" s="4"/>
      <c r="S4" s="5"/>
      <c r="T4" s="6" t="s">
        <v>82</v>
      </c>
      <c r="U4" s="5"/>
      <c r="V4" s="4"/>
      <c r="W4" s="4"/>
    </row>
    <row r="5" spans="1:23" x14ac:dyDescent="0.25">
      <c r="A5" s="4"/>
      <c r="B5" s="4"/>
      <c r="C5" s="5"/>
      <c r="D5" s="5"/>
      <c r="E5" s="5"/>
      <c r="F5" s="4"/>
      <c r="G5" s="4"/>
      <c r="I5" s="4"/>
      <c r="J5" s="4"/>
      <c r="K5" s="5"/>
      <c r="L5" s="5"/>
      <c r="M5" s="5"/>
      <c r="N5" s="4"/>
      <c r="O5" s="4"/>
      <c r="Q5" s="4"/>
      <c r="R5" s="4"/>
      <c r="S5" s="5"/>
      <c r="T5" s="5"/>
      <c r="U5" s="5"/>
      <c r="V5" s="4"/>
      <c r="W5" s="4"/>
    </row>
    <row r="6" spans="1:23" x14ac:dyDescent="0.25">
      <c r="A6" s="4"/>
      <c r="B6" s="4"/>
      <c r="C6" s="4"/>
      <c r="D6" s="4"/>
      <c r="E6" s="4"/>
      <c r="F6" s="4"/>
      <c r="G6" s="4"/>
      <c r="I6" s="4"/>
      <c r="J6" s="4"/>
      <c r="K6" s="4"/>
      <c r="L6" s="4"/>
      <c r="M6" s="4"/>
      <c r="N6" s="4"/>
      <c r="O6" s="4"/>
      <c r="Q6" s="4"/>
      <c r="R6" s="4"/>
      <c r="S6" s="4"/>
      <c r="T6" s="4"/>
      <c r="U6" s="4"/>
      <c r="V6" s="4"/>
      <c r="W6" s="4"/>
    </row>
    <row r="7" spans="1:23" x14ac:dyDescent="0.25">
      <c r="A7" s="4"/>
      <c r="B7" s="4"/>
      <c r="C7" s="4"/>
      <c r="D7" s="4"/>
      <c r="E7" s="4"/>
      <c r="F7" s="4"/>
      <c r="G7" s="4"/>
      <c r="I7" s="4"/>
      <c r="J7" s="4"/>
      <c r="K7" s="4"/>
      <c r="L7" s="4"/>
      <c r="M7" s="4"/>
      <c r="N7" s="4"/>
      <c r="O7" s="4"/>
      <c r="Q7" s="4"/>
      <c r="R7" s="4"/>
      <c r="S7" s="4"/>
      <c r="T7" s="4"/>
      <c r="U7" s="4"/>
      <c r="V7" s="4"/>
      <c r="W7" s="4"/>
    </row>
    <row r="8" spans="1:23" x14ac:dyDescent="0.25">
      <c r="A8" s="4"/>
      <c r="B8" s="4"/>
      <c r="C8" s="4"/>
      <c r="D8" s="4"/>
      <c r="E8" s="4"/>
      <c r="F8" s="4"/>
      <c r="G8" s="4"/>
      <c r="I8" s="4"/>
      <c r="J8" s="5"/>
      <c r="K8" s="5"/>
      <c r="L8" s="5"/>
      <c r="M8" s="5"/>
      <c r="N8" s="5"/>
      <c r="O8" s="4"/>
      <c r="Q8" s="4"/>
      <c r="R8" s="4"/>
      <c r="S8" s="4"/>
      <c r="T8" s="4"/>
      <c r="U8" s="4"/>
      <c r="V8" s="4"/>
      <c r="W8" s="4"/>
    </row>
    <row r="9" spans="1:23" ht="20.25" x14ac:dyDescent="0.25">
      <c r="A9" s="4"/>
      <c r="B9" s="4"/>
      <c r="C9" s="4"/>
      <c r="D9" s="4"/>
      <c r="E9" s="4"/>
      <c r="F9" s="4"/>
      <c r="G9" s="4"/>
      <c r="I9" s="4"/>
      <c r="J9" s="5"/>
      <c r="K9" s="5"/>
      <c r="L9" s="6" t="s">
        <v>81</v>
      </c>
      <c r="M9" s="5"/>
      <c r="N9" s="5"/>
      <c r="O9" s="4"/>
      <c r="Q9" s="4"/>
      <c r="R9" s="4"/>
      <c r="S9" s="4"/>
      <c r="T9" s="4"/>
      <c r="U9" s="4"/>
      <c r="V9" s="4"/>
      <c r="W9" s="4"/>
    </row>
    <row r="10" spans="1:23" x14ac:dyDescent="0.25">
      <c r="A10" s="4"/>
      <c r="B10" s="4"/>
      <c r="C10" s="4"/>
      <c r="D10" s="4"/>
      <c r="E10" s="4"/>
      <c r="F10" s="4"/>
      <c r="G10" s="4"/>
      <c r="I10" s="4"/>
      <c r="J10" s="5"/>
      <c r="K10" s="5"/>
      <c r="L10" s="5"/>
      <c r="M10" s="5"/>
      <c r="N10" s="5"/>
      <c r="O10" s="4"/>
      <c r="Q10" s="4"/>
      <c r="R10" s="4"/>
      <c r="S10" s="4"/>
      <c r="T10" s="4"/>
      <c r="U10" s="4"/>
      <c r="V10" s="4"/>
      <c r="W10" s="4"/>
    </row>
    <row r="11" spans="1:23" x14ac:dyDescent="0.25">
      <c r="A11" s="4"/>
      <c r="B11" s="4"/>
      <c r="C11" s="4"/>
      <c r="D11" s="4"/>
      <c r="E11" s="4"/>
      <c r="F11" s="4"/>
      <c r="G11" s="4"/>
      <c r="I11" s="4"/>
      <c r="J11" s="4"/>
      <c r="K11" s="4"/>
      <c r="L11" s="4"/>
      <c r="M11" s="4"/>
      <c r="N11" s="4"/>
      <c r="O11" s="4"/>
      <c r="Q11" s="4"/>
      <c r="R11" s="4"/>
      <c r="S11" s="4"/>
      <c r="T11" s="4"/>
      <c r="U11" s="4"/>
      <c r="V11" s="4"/>
      <c r="W11" s="4"/>
    </row>
    <row r="12" spans="1:23" x14ac:dyDescent="0.25">
      <c r="A12" s="4"/>
      <c r="B12" s="4"/>
      <c r="C12" s="4"/>
      <c r="D12" s="4"/>
      <c r="E12" s="4"/>
      <c r="F12" s="4"/>
      <c r="G12" s="4"/>
      <c r="I12" s="4"/>
      <c r="J12" s="4"/>
      <c r="K12" s="4"/>
      <c r="L12" s="4"/>
      <c r="M12" s="4"/>
      <c r="N12" s="4"/>
      <c r="O12" s="4"/>
      <c r="Q12" s="4"/>
      <c r="R12" s="4"/>
      <c r="S12" s="4"/>
      <c r="T12" s="4"/>
      <c r="U12" s="4"/>
      <c r="V12" s="4"/>
      <c r="W12" s="4"/>
    </row>
    <row r="13" spans="1:23" x14ac:dyDescent="0.25">
      <c r="A13" s="4"/>
      <c r="B13" s="4"/>
      <c r="C13" s="4"/>
      <c r="D13" s="4"/>
      <c r="E13" s="4"/>
      <c r="F13" s="4"/>
      <c r="G13" s="4"/>
      <c r="I13" s="4"/>
      <c r="J13" s="4"/>
      <c r="K13" s="4"/>
      <c r="L13" s="4"/>
      <c r="M13" s="4"/>
      <c r="N13" s="4"/>
      <c r="O13" s="4"/>
      <c r="Q13" s="4"/>
      <c r="R13" s="4"/>
      <c r="S13" s="4"/>
      <c r="T13" s="4"/>
      <c r="U13" s="4"/>
      <c r="V13" s="4"/>
      <c r="W13" s="4"/>
    </row>
    <row r="14" spans="1:23" x14ac:dyDescent="0.25">
      <c r="A14" s="4"/>
      <c r="B14" s="4"/>
      <c r="C14" s="4"/>
      <c r="D14" s="4"/>
      <c r="E14" s="4"/>
      <c r="F14" s="4"/>
      <c r="G14" s="4"/>
      <c r="I14" s="4"/>
      <c r="J14" s="10"/>
      <c r="K14" s="10"/>
      <c r="L14" s="10"/>
      <c r="M14" s="10"/>
      <c r="N14" s="10"/>
      <c r="O14" s="4"/>
      <c r="Q14" s="4"/>
      <c r="R14" s="4"/>
      <c r="S14" s="4"/>
      <c r="T14" s="4"/>
      <c r="U14" s="4"/>
      <c r="V14" s="4"/>
      <c r="W14" s="4"/>
    </row>
    <row r="15" spans="1:23" ht="20.25" x14ac:dyDescent="0.25">
      <c r="A15" s="4"/>
      <c r="B15" s="4"/>
      <c r="C15" s="4"/>
      <c r="D15" s="4"/>
      <c r="E15" s="4"/>
      <c r="F15" s="4"/>
      <c r="G15" s="4"/>
      <c r="I15" s="4"/>
      <c r="J15" s="10"/>
      <c r="K15" s="10"/>
      <c r="L15" s="11" t="s">
        <v>80</v>
      </c>
      <c r="M15" s="10"/>
      <c r="N15" s="10"/>
      <c r="O15" s="4"/>
      <c r="Q15" s="4"/>
      <c r="R15" s="4"/>
      <c r="S15" s="4"/>
      <c r="T15" s="4"/>
      <c r="U15" s="4"/>
      <c r="V15" s="4"/>
      <c r="W15" s="4"/>
    </row>
    <row r="16" spans="1:23" x14ac:dyDescent="0.25">
      <c r="A16" s="4"/>
      <c r="B16" s="4"/>
      <c r="C16" s="4"/>
      <c r="D16" s="4"/>
      <c r="E16" s="4"/>
      <c r="F16" s="4"/>
      <c r="G16" s="4"/>
      <c r="I16" s="4"/>
      <c r="J16" s="10"/>
      <c r="K16" s="10"/>
      <c r="L16" s="10"/>
      <c r="M16" s="10"/>
      <c r="N16" s="10"/>
      <c r="O16" s="4"/>
      <c r="Q16" s="4"/>
      <c r="R16" s="4"/>
      <c r="S16" s="4"/>
      <c r="T16" s="4"/>
      <c r="U16" s="4"/>
      <c r="V16" s="4"/>
      <c r="W16" s="4"/>
    </row>
    <row r="17" spans="1:23" x14ac:dyDescent="0.25">
      <c r="A17" s="4"/>
      <c r="B17" s="4"/>
      <c r="C17" s="4"/>
      <c r="D17" s="4"/>
      <c r="E17" s="4"/>
      <c r="F17" s="4"/>
      <c r="G17" s="4"/>
      <c r="I17" s="4"/>
      <c r="J17" s="4"/>
      <c r="K17" s="4"/>
      <c r="L17" s="4"/>
      <c r="M17" s="4"/>
      <c r="N17" s="4"/>
      <c r="O17" s="4"/>
      <c r="Q17" s="4"/>
      <c r="R17" s="4"/>
      <c r="S17" s="4"/>
      <c r="T17" s="4"/>
      <c r="U17" s="4"/>
      <c r="V17" s="4"/>
      <c r="W17" s="4"/>
    </row>
    <row r="18" spans="1:23" x14ac:dyDescent="0.25">
      <c r="A18" s="4"/>
      <c r="B18" s="4"/>
      <c r="C18" s="4"/>
      <c r="D18" s="4"/>
      <c r="E18" s="4"/>
      <c r="F18" s="4"/>
      <c r="G18" s="4"/>
      <c r="I18" s="4"/>
      <c r="J18" s="4"/>
      <c r="K18" s="4"/>
      <c r="L18" s="4"/>
      <c r="M18" s="4"/>
      <c r="N18" s="4"/>
      <c r="O18" s="4"/>
      <c r="Q18" s="4"/>
      <c r="R18" s="4"/>
      <c r="S18" s="4"/>
      <c r="T18" s="4"/>
      <c r="U18" s="4"/>
      <c r="V18" s="4"/>
      <c r="W18" s="4"/>
    </row>
    <row r="19" spans="1:23" x14ac:dyDescent="0.25">
      <c r="A19" s="4"/>
      <c r="B19" s="4"/>
      <c r="C19" s="4"/>
      <c r="D19" s="4"/>
      <c r="E19" s="4"/>
      <c r="F19" s="4"/>
      <c r="G19" s="4"/>
      <c r="I19" s="4"/>
      <c r="J19" s="4"/>
      <c r="K19" s="4"/>
      <c r="L19" s="4"/>
      <c r="M19" s="4"/>
      <c r="N19" s="4"/>
      <c r="O19" s="4"/>
      <c r="Q19" s="4"/>
      <c r="R19" s="4"/>
      <c r="S19" s="4"/>
      <c r="T19" s="4"/>
      <c r="U19" s="4"/>
      <c r="V19" s="4"/>
      <c r="W19" s="4"/>
    </row>
    <row r="20" spans="1:23" x14ac:dyDescent="0.25">
      <c r="A20" s="4"/>
      <c r="B20" s="4"/>
      <c r="C20" s="4"/>
      <c r="D20" s="4"/>
      <c r="E20" s="4"/>
      <c r="F20" s="4"/>
      <c r="G20" s="4"/>
      <c r="I20" s="4"/>
      <c r="J20" s="8"/>
      <c r="K20" s="8"/>
      <c r="L20" s="8"/>
      <c r="M20" s="8"/>
      <c r="N20" s="8"/>
      <c r="O20" s="4"/>
      <c r="Q20" s="4"/>
      <c r="R20" s="4"/>
      <c r="S20" s="4"/>
      <c r="T20" s="4"/>
      <c r="U20" s="4"/>
      <c r="V20" s="4"/>
      <c r="W20" s="4"/>
    </row>
    <row r="21" spans="1:23" ht="20.25" x14ac:dyDescent="0.25">
      <c r="A21" s="4"/>
      <c r="B21" s="4"/>
      <c r="C21" s="4"/>
      <c r="D21" s="4"/>
      <c r="E21" s="4"/>
      <c r="F21" s="4"/>
      <c r="G21" s="4"/>
      <c r="I21" s="4"/>
      <c r="J21" s="8"/>
      <c r="K21" s="8"/>
      <c r="L21" s="9" t="s">
        <v>79</v>
      </c>
      <c r="M21" s="8"/>
      <c r="N21" s="8"/>
      <c r="O21" s="4"/>
      <c r="Q21" s="4"/>
      <c r="R21" s="4"/>
      <c r="S21" s="4"/>
      <c r="T21" s="4"/>
      <c r="U21" s="4"/>
      <c r="V21" s="4"/>
      <c r="W21" s="4"/>
    </row>
    <row r="22" spans="1:23" x14ac:dyDescent="0.25">
      <c r="A22" s="4"/>
      <c r="B22" s="4"/>
      <c r="C22" s="4"/>
      <c r="D22" s="4"/>
      <c r="E22" s="4"/>
      <c r="F22" s="4"/>
      <c r="G22" s="4"/>
      <c r="I22" s="4"/>
      <c r="J22" s="8"/>
      <c r="K22" s="8"/>
      <c r="L22" s="8"/>
      <c r="M22" s="8"/>
      <c r="N22" s="8"/>
      <c r="O22" s="4"/>
      <c r="Q22" s="4"/>
      <c r="R22" s="4"/>
      <c r="S22" s="4"/>
      <c r="T22" s="4"/>
      <c r="U22" s="4"/>
      <c r="V22" s="4"/>
      <c r="W22" s="4"/>
    </row>
    <row r="23" spans="1:23" x14ac:dyDescent="0.25">
      <c r="A23" s="4"/>
      <c r="B23" s="4"/>
      <c r="C23" s="4"/>
      <c r="D23" s="4"/>
      <c r="E23" s="4"/>
      <c r="F23" s="4"/>
      <c r="G23" s="4"/>
      <c r="I23" s="4"/>
      <c r="J23" s="4"/>
      <c r="K23" s="4"/>
      <c r="L23" s="4"/>
      <c r="M23" s="4"/>
      <c r="N23" s="4"/>
      <c r="O23" s="4"/>
      <c r="Q23" s="4"/>
      <c r="R23" s="4"/>
      <c r="S23" s="4"/>
      <c r="T23" s="4"/>
      <c r="U23" s="4"/>
      <c r="V23" s="4"/>
      <c r="W23" s="4"/>
    </row>
    <row r="24" spans="1:23" x14ac:dyDescent="0.25">
      <c r="A24" s="4"/>
      <c r="B24" s="4"/>
      <c r="C24" s="4"/>
      <c r="D24" s="4"/>
      <c r="E24" s="4"/>
      <c r="F24" s="4"/>
      <c r="G24" s="4"/>
      <c r="I24" s="4"/>
      <c r="J24" s="4"/>
      <c r="K24" s="4"/>
      <c r="L24" s="4"/>
      <c r="M24" s="4"/>
      <c r="N24" s="4"/>
      <c r="O24" s="4"/>
      <c r="Q24" s="4"/>
      <c r="R24" s="4"/>
      <c r="S24" s="4"/>
      <c r="T24" s="4"/>
      <c r="U24" s="4"/>
      <c r="V24" s="4"/>
      <c r="W24" s="4"/>
    </row>
    <row r="25" spans="1:23" x14ac:dyDescent="0.25">
      <c r="A25" s="4"/>
      <c r="B25" s="4"/>
      <c r="C25" s="4"/>
      <c r="D25" s="4"/>
      <c r="E25" s="4"/>
      <c r="F25" s="4"/>
      <c r="G25" s="4"/>
      <c r="I25" s="4"/>
      <c r="J25" s="4"/>
      <c r="K25" s="4"/>
      <c r="L25" s="4"/>
      <c r="M25" s="4"/>
      <c r="N25" s="4"/>
      <c r="O25" s="4"/>
      <c r="Q25" s="4"/>
      <c r="R25" s="4"/>
      <c r="S25" s="4"/>
      <c r="T25" s="4"/>
      <c r="U25" s="4"/>
      <c r="V25" s="4"/>
      <c r="W25" s="4"/>
    </row>
    <row r="26" spans="1:23" x14ac:dyDescent="0.25">
      <c r="A26" s="4"/>
      <c r="B26" s="4"/>
      <c r="C26" s="4"/>
      <c r="D26" s="4"/>
      <c r="E26" s="4"/>
      <c r="F26" s="4"/>
      <c r="G26" s="4"/>
      <c r="I26" s="4"/>
      <c r="J26" s="30"/>
      <c r="K26" s="30"/>
      <c r="L26" s="30"/>
      <c r="M26" s="30"/>
      <c r="N26" s="30"/>
      <c r="O26" s="4"/>
      <c r="Q26" s="4"/>
      <c r="R26" s="4"/>
      <c r="S26" s="4"/>
      <c r="T26" s="4"/>
      <c r="U26" s="4"/>
      <c r="V26" s="4"/>
      <c r="W26" s="4"/>
    </row>
    <row r="27" spans="1:23" ht="20.25" x14ac:dyDescent="0.25">
      <c r="A27" s="4"/>
      <c r="B27" s="4"/>
      <c r="C27" s="4"/>
      <c r="D27" s="4"/>
      <c r="E27" s="4"/>
      <c r="F27" s="4"/>
      <c r="G27" s="4"/>
      <c r="I27" s="4"/>
      <c r="J27" s="30"/>
      <c r="K27" s="30"/>
      <c r="L27" s="31" t="s">
        <v>145</v>
      </c>
      <c r="M27" s="30"/>
      <c r="N27" s="30"/>
      <c r="O27" s="4"/>
      <c r="Q27" s="4"/>
      <c r="R27" s="4"/>
      <c r="S27" s="4"/>
      <c r="T27" s="4"/>
      <c r="U27" s="4"/>
      <c r="V27" s="4"/>
      <c r="W27" s="4"/>
    </row>
    <row r="28" spans="1:23" x14ac:dyDescent="0.25">
      <c r="A28" s="4"/>
      <c r="B28" s="4"/>
      <c r="C28" s="4"/>
      <c r="D28" s="4"/>
      <c r="E28" s="4"/>
      <c r="F28" s="4"/>
      <c r="G28" s="4"/>
      <c r="I28" s="4"/>
      <c r="J28" s="30"/>
      <c r="K28" s="30"/>
      <c r="L28" s="30"/>
      <c r="M28" s="30"/>
      <c r="N28" s="30"/>
      <c r="O28" s="4"/>
      <c r="Q28" s="4"/>
      <c r="R28" s="4"/>
      <c r="S28" s="4"/>
      <c r="T28" s="4"/>
      <c r="U28" s="4"/>
      <c r="V28" s="4"/>
      <c r="W28" s="4"/>
    </row>
    <row r="29" spans="1:23" x14ac:dyDescent="0.25">
      <c r="A29" s="4"/>
      <c r="B29" s="4"/>
      <c r="C29" s="4"/>
      <c r="D29" s="4"/>
      <c r="E29" s="4"/>
      <c r="F29" s="4"/>
      <c r="G29" s="4"/>
      <c r="I29" s="4"/>
      <c r="J29" s="4"/>
      <c r="K29" s="4"/>
      <c r="L29" s="4"/>
      <c r="M29" s="4"/>
      <c r="N29" s="4"/>
      <c r="O29" s="4"/>
      <c r="Q29" s="4"/>
      <c r="R29" s="4"/>
      <c r="S29" s="4"/>
      <c r="T29" s="4"/>
      <c r="U29" s="4"/>
      <c r="V29" s="4"/>
      <c r="W29" s="4"/>
    </row>
    <row r="30" spans="1:23" x14ac:dyDescent="0.25">
      <c r="A30" s="4"/>
      <c r="B30" s="4"/>
      <c r="C30" s="4"/>
      <c r="D30" s="4"/>
      <c r="E30" s="4"/>
      <c r="F30" s="4"/>
      <c r="G30" s="4"/>
      <c r="I30" s="4"/>
      <c r="J30" s="4"/>
      <c r="K30" s="4"/>
      <c r="L30" s="4"/>
      <c r="M30" s="4"/>
      <c r="N30" s="4"/>
      <c r="O30" s="4"/>
      <c r="Q30" s="4"/>
      <c r="R30" s="4"/>
      <c r="S30" s="4"/>
      <c r="T30" s="4"/>
      <c r="U30" s="4"/>
      <c r="V30" s="4"/>
      <c r="W30" s="4"/>
    </row>
    <row r="31" spans="1:23" x14ac:dyDescent="0.25">
      <c r="A31" s="4"/>
      <c r="B31" s="4"/>
      <c r="C31" s="4"/>
      <c r="D31" s="4"/>
      <c r="E31" s="4"/>
      <c r="F31" s="4"/>
      <c r="G31" s="4"/>
      <c r="I31" s="4"/>
      <c r="J31" s="4"/>
      <c r="K31" s="4"/>
      <c r="L31" s="4"/>
      <c r="M31" s="4"/>
      <c r="N31" s="4"/>
      <c r="O31" s="4"/>
      <c r="Q31" s="4"/>
      <c r="R31" s="4"/>
      <c r="S31" s="4"/>
      <c r="T31" s="4"/>
      <c r="U31" s="4"/>
      <c r="V31" s="4"/>
      <c r="W31" s="4"/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C2A25-909F-4147-BF96-3E705FE96332}">
  <sheetPr>
    <pageSetUpPr autoPageBreaks="0" fitToPage="1"/>
  </sheetPr>
  <dimension ref="A1:K43"/>
  <sheetViews>
    <sheetView showGridLines="0" workbookViewId="0">
      <selection activeCell="N17" sqref="N17"/>
    </sheetView>
  </sheetViews>
  <sheetFormatPr defaultRowHeight="15" x14ac:dyDescent="0.25"/>
  <cols>
    <col min="1" max="1" width="4.7109375" style="2" customWidth="1"/>
    <col min="2" max="2" width="37.85546875" customWidth="1"/>
    <col min="3" max="3" width="12.28515625" style="3" customWidth="1"/>
    <col min="4" max="4" width="29" customWidth="1"/>
    <col min="5" max="5" width="34.28515625" customWidth="1"/>
    <col min="6" max="6" width="16.42578125" customWidth="1"/>
    <col min="7" max="7" width="13.85546875" customWidth="1"/>
    <col min="8" max="8" width="16.28515625" style="52" customWidth="1"/>
    <col min="9" max="9" width="15" style="49" customWidth="1"/>
    <col min="10" max="10" width="18.85546875" style="50" customWidth="1"/>
    <col min="11" max="11" width="14.85546875" style="48" bestFit="1" customWidth="1"/>
    <col min="12" max="12" width="10.85546875" customWidth="1"/>
  </cols>
  <sheetData>
    <row r="1" spans="1:11" s="13" customFormat="1" ht="17.25" customHeight="1" x14ac:dyDescent="0.25">
      <c r="A1" s="13" t="s">
        <v>28</v>
      </c>
      <c r="B1" s="13" t="s">
        <v>73</v>
      </c>
      <c r="C1" s="14" t="s">
        <v>29</v>
      </c>
      <c r="D1" s="13" t="s">
        <v>44</v>
      </c>
      <c r="E1" s="25" t="s">
        <v>139</v>
      </c>
      <c r="F1" s="25" t="s">
        <v>140</v>
      </c>
      <c r="G1" s="25" t="s">
        <v>141</v>
      </c>
      <c r="H1" s="51" t="s">
        <v>45</v>
      </c>
      <c r="I1" s="47" t="s">
        <v>75</v>
      </c>
      <c r="J1" s="47" t="s">
        <v>74</v>
      </c>
      <c r="K1" s="15" t="s">
        <v>76</v>
      </c>
    </row>
    <row r="2" spans="1:11" x14ac:dyDescent="0.25">
      <c r="A2" s="2">
        <v>1</v>
      </c>
      <c r="B2" t="s">
        <v>18</v>
      </c>
      <c r="C2" s="3">
        <v>45668</v>
      </c>
      <c r="D2" t="s">
        <v>46</v>
      </c>
      <c r="E2" s="26" t="s">
        <v>85</v>
      </c>
      <c r="F2" s="26" t="s">
        <v>86</v>
      </c>
      <c r="G2" s="26" t="s">
        <v>87</v>
      </c>
      <c r="H2" s="52">
        <v>0</v>
      </c>
      <c r="I2" s="49">
        <v>0</v>
      </c>
      <c r="J2" s="50">
        <v>0</v>
      </c>
      <c r="K2" s="50">
        <f t="shared" ref="K2:K43" si="0">SUM(I2+J2)</f>
        <v>0</v>
      </c>
    </row>
    <row r="3" spans="1:11" x14ac:dyDescent="0.25">
      <c r="A3" s="2">
        <v>2</v>
      </c>
      <c r="B3" t="s">
        <v>4</v>
      </c>
      <c r="C3" s="3">
        <v>45675</v>
      </c>
      <c r="D3" t="s">
        <v>72</v>
      </c>
      <c r="E3" s="26" t="s">
        <v>88</v>
      </c>
      <c r="F3" s="26" t="s">
        <v>89</v>
      </c>
      <c r="G3" s="26" t="s">
        <v>87</v>
      </c>
      <c r="H3" s="52">
        <v>18370</v>
      </c>
      <c r="I3" s="49">
        <v>31960000.000000004</v>
      </c>
      <c r="J3" s="50">
        <v>10200000</v>
      </c>
      <c r="K3" s="50">
        <f t="shared" si="0"/>
        <v>42160000</v>
      </c>
    </row>
    <row r="4" spans="1:11" x14ac:dyDescent="0.25">
      <c r="A4" s="2">
        <v>3</v>
      </c>
      <c r="B4" t="s">
        <v>10</v>
      </c>
      <c r="C4" s="3">
        <v>45689</v>
      </c>
      <c r="D4" t="s">
        <v>71</v>
      </c>
      <c r="E4" s="26" t="s">
        <v>90</v>
      </c>
      <c r="F4" s="26" t="s">
        <v>91</v>
      </c>
      <c r="G4" s="26"/>
      <c r="H4" s="52">
        <v>0</v>
      </c>
      <c r="I4" s="49">
        <v>0</v>
      </c>
      <c r="J4" s="50">
        <v>0</v>
      </c>
      <c r="K4" s="50">
        <f t="shared" si="0"/>
        <v>0</v>
      </c>
    </row>
    <row r="5" spans="1:11" x14ac:dyDescent="0.25">
      <c r="A5" s="2">
        <v>4</v>
      </c>
      <c r="B5" t="s">
        <v>43</v>
      </c>
      <c r="C5" s="3">
        <v>45696</v>
      </c>
      <c r="D5" t="s">
        <v>70</v>
      </c>
      <c r="E5" s="26" t="s">
        <v>92</v>
      </c>
      <c r="F5" s="26" t="s">
        <v>93</v>
      </c>
      <c r="G5" s="26"/>
      <c r="H5" s="52">
        <v>18537</v>
      </c>
      <c r="I5" s="49">
        <v>39950000</v>
      </c>
      <c r="J5" s="50">
        <v>7600000</v>
      </c>
      <c r="K5" s="50">
        <f t="shared" si="0"/>
        <v>47550000</v>
      </c>
    </row>
    <row r="6" spans="1:11" x14ac:dyDescent="0.25">
      <c r="A6" s="2">
        <v>5</v>
      </c>
      <c r="B6" t="s">
        <v>15</v>
      </c>
      <c r="C6" s="3">
        <v>45703</v>
      </c>
      <c r="D6" t="s">
        <v>46</v>
      </c>
      <c r="E6" s="26" t="s">
        <v>85</v>
      </c>
      <c r="F6" s="26" t="s">
        <v>86</v>
      </c>
      <c r="G6" s="26" t="s">
        <v>87</v>
      </c>
      <c r="H6" s="52">
        <v>0</v>
      </c>
      <c r="I6" s="49">
        <v>0</v>
      </c>
      <c r="J6" s="50">
        <v>0</v>
      </c>
      <c r="K6" s="50">
        <f t="shared" si="0"/>
        <v>0</v>
      </c>
    </row>
    <row r="7" spans="1:11" x14ac:dyDescent="0.25">
      <c r="A7" s="2">
        <v>6</v>
      </c>
      <c r="B7" t="s">
        <v>19</v>
      </c>
      <c r="C7" s="3">
        <v>45710</v>
      </c>
      <c r="D7" t="s">
        <v>69</v>
      </c>
      <c r="E7" s="26" t="s">
        <v>94</v>
      </c>
      <c r="F7" s="26" t="s">
        <v>95</v>
      </c>
      <c r="G7" s="26" t="s">
        <v>87</v>
      </c>
      <c r="H7" s="52">
        <v>18287</v>
      </c>
      <c r="I7" s="49">
        <v>0</v>
      </c>
      <c r="J7" s="50">
        <v>4500000</v>
      </c>
      <c r="K7" s="50">
        <f t="shared" si="0"/>
        <v>4500000</v>
      </c>
    </row>
    <row r="8" spans="1:11" x14ac:dyDescent="0.25">
      <c r="A8" s="2">
        <v>7</v>
      </c>
      <c r="B8" t="s">
        <v>22</v>
      </c>
      <c r="C8" s="3">
        <v>45717</v>
      </c>
      <c r="D8" t="s">
        <v>46</v>
      </c>
      <c r="E8" s="26" t="s">
        <v>85</v>
      </c>
      <c r="F8" s="26" t="s">
        <v>86</v>
      </c>
      <c r="G8" s="26" t="s">
        <v>87</v>
      </c>
      <c r="H8" s="52">
        <v>0</v>
      </c>
      <c r="I8" s="49">
        <v>0</v>
      </c>
      <c r="J8" s="50">
        <v>0</v>
      </c>
      <c r="K8" s="50">
        <f t="shared" si="0"/>
        <v>0</v>
      </c>
    </row>
    <row r="9" spans="1:11" x14ac:dyDescent="0.25">
      <c r="A9" s="2">
        <v>8</v>
      </c>
      <c r="B9" t="s">
        <v>6</v>
      </c>
      <c r="C9" s="3">
        <v>45724</v>
      </c>
      <c r="D9" t="s">
        <v>47</v>
      </c>
      <c r="E9" s="26" t="s">
        <v>85</v>
      </c>
      <c r="F9" s="26" t="s">
        <v>86</v>
      </c>
      <c r="G9" s="26" t="s">
        <v>87</v>
      </c>
      <c r="H9" s="52">
        <v>18869</v>
      </c>
      <c r="I9" s="49">
        <v>51935000</v>
      </c>
      <c r="J9" s="50">
        <v>10100000</v>
      </c>
      <c r="K9" s="50">
        <f t="shared" si="0"/>
        <v>62035000</v>
      </c>
    </row>
    <row r="10" spans="1:11" x14ac:dyDescent="0.25">
      <c r="A10" s="2">
        <v>9</v>
      </c>
      <c r="B10" t="s">
        <v>20</v>
      </c>
      <c r="C10" s="3">
        <v>45731</v>
      </c>
      <c r="D10" t="s">
        <v>46</v>
      </c>
      <c r="E10" s="26" t="s">
        <v>85</v>
      </c>
      <c r="F10" s="26" t="s">
        <v>86</v>
      </c>
      <c r="G10" s="26" t="s">
        <v>87</v>
      </c>
      <c r="H10" s="52">
        <v>0</v>
      </c>
      <c r="I10" s="49">
        <v>0</v>
      </c>
      <c r="J10" s="50">
        <v>0</v>
      </c>
      <c r="K10" s="50">
        <f t="shared" si="0"/>
        <v>0</v>
      </c>
    </row>
    <row r="11" spans="1:11" x14ac:dyDescent="0.25">
      <c r="A11" s="2">
        <v>10</v>
      </c>
      <c r="B11" t="s">
        <v>17</v>
      </c>
      <c r="C11" s="3">
        <v>45738</v>
      </c>
      <c r="D11" t="s">
        <v>68</v>
      </c>
      <c r="E11" s="26" t="s">
        <v>96</v>
      </c>
      <c r="F11" s="26" t="s">
        <v>97</v>
      </c>
      <c r="G11" s="26" t="s">
        <v>98</v>
      </c>
      <c r="H11" s="52">
        <v>18583</v>
      </c>
      <c r="I11" s="49">
        <v>0</v>
      </c>
      <c r="J11" s="50">
        <v>5100000</v>
      </c>
      <c r="K11" s="50">
        <f t="shared" si="0"/>
        <v>5100000</v>
      </c>
    </row>
    <row r="12" spans="1:11" x14ac:dyDescent="0.25">
      <c r="A12" s="2">
        <v>11</v>
      </c>
      <c r="B12" t="s">
        <v>42</v>
      </c>
      <c r="C12" s="3">
        <v>45745</v>
      </c>
      <c r="D12" t="s">
        <v>67</v>
      </c>
      <c r="E12" s="26" t="s">
        <v>99</v>
      </c>
      <c r="F12" s="26" t="s">
        <v>100</v>
      </c>
      <c r="G12" s="26"/>
      <c r="H12" s="52">
        <v>19731</v>
      </c>
      <c r="I12" s="49">
        <v>0</v>
      </c>
      <c r="J12" s="50">
        <v>3200000</v>
      </c>
      <c r="K12" s="50">
        <f t="shared" si="0"/>
        <v>3200000</v>
      </c>
    </row>
    <row r="13" spans="1:11" x14ac:dyDescent="0.25">
      <c r="A13" s="2">
        <v>12</v>
      </c>
      <c r="B13" t="s">
        <v>41</v>
      </c>
      <c r="C13" s="3">
        <v>45752</v>
      </c>
      <c r="D13" t="s">
        <v>46</v>
      </c>
      <c r="E13" s="26" t="s">
        <v>85</v>
      </c>
      <c r="F13" s="26" t="s">
        <v>86</v>
      </c>
      <c r="G13" s="26" t="s">
        <v>87</v>
      </c>
      <c r="H13" s="52">
        <v>0</v>
      </c>
      <c r="I13" s="49">
        <v>0</v>
      </c>
      <c r="J13" s="50">
        <v>0</v>
      </c>
      <c r="K13" s="50">
        <f t="shared" si="0"/>
        <v>0</v>
      </c>
    </row>
    <row r="14" spans="1:11" x14ac:dyDescent="0.25">
      <c r="A14" s="2">
        <v>13</v>
      </c>
      <c r="B14" t="s">
        <v>1</v>
      </c>
      <c r="C14" s="3">
        <v>45759</v>
      </c>
      <c r="D14" t="s">
        <v>66</v>
      </c>
      <c r="E14" s="26" t="s">
        <v>101</v>
      </c>
      <c r="F14" s="26" t="s">
        <v>102</v>
      </c>
      <c r="G14" s="26" t="s">
        <v>87</v>
      </c>
      <c r="H14" s="52">
        <v>18287</v>
      </c>
      <c r="I14" s="49">
        <v>47940000</v>
      </c>
      <c r="J14" s="50">
        <v>9800000</v>
      </c>
      <c r="K14" s="50">
        <f t="shared" si="0"/>
        <v>57740000</v>
      </c>
    </row>
    <row r="15" spans="1:11" x14ac:dyDescent="0.25">
      <c r="A15" s="2">
        <v>14</v>
      </c>
      <c r="B15" t="s">
        <v>40</v>
      </c>
      <c r="C15" s="3">
        <v>45773</v>
      </c>
      <c r="D15" t="s">
        <v>65</v>
      </c>
      <c r="E15" s="26" t="s">
        <v>103</v>
      </c>
      <c r="F15" s="26" t="s">
        <v>104</v>
      </c>
      <c r="G15" s="26" t="s">
        <v>87</v>
      </c>
      <c r="H15" s="52">
        <v>15984</v>
      </c>
      <c r="I15" s="49">
        <v>0</v>
      </c>
      <c r="J15" s="50">
        <v>2400000</v>
      </c>
      <c r="K15" s="50">
        <f t="shared" si="0"/>
        <v>2400000</v>
      </c>
    </row>
    <row r="16" spans="1:11" x14ac:dyDescent="0.25">
      <c r="A16" s="2">
        <v>15</v>
      </c>
      <c r="B16" t="s">
        <v>39</v>
      </c>
      <c r="C16" s="3">
        <v>45780</v>
      </c>
      <c r="D16" t="s">
        <v>64</v>
      </c>
      <c r="E16" s="26" t="s">
        <v>105</v>
      </c>
      <c r="F16" s="26" t="s">
        <v>106</v>
      </c>
      <c r="G16" s="26" t="s">
        <v>87</v>
      </c>
      <c r="H16" s="52">
        <v>15627</v>
      </c>
      <c r="I16" s="49">
        <v>0</v>
      </c>
      <c r="J16" s="50">
        <v>2100000</v>
      </c>
      <c r="K16" s="50">
        <f t="shared" si="0"/>
        <v>2100000</v>
      </c>
    </row>
    <row r="17" spans="1:11" x14ac:dyDescent="0.25">
      <c r="A17" s="2">
        <v>16</v>
      </c>
      <c r="B17" t="s">
        <v>7</v>
      </c>
      <c r="C17" s="3">
        <v>45787</v>
      </c>
      <c r="D17" t="s">
        <v>63</v>
      </c>
      <c r="E17" s="26" t="s">
        <v>107</v>
      </c>
      <c r="F17" s="26" t="s">
        <v>108</v>
      </c>
      <c r="G17" s="26" t="s">
        <v>109</v>
      </c>
      <c r="H17" s="52">
        <v>19786</v>
      </c>
      <c r="I17" s="49">
        <v>27965000.000000004</v>
      </c>
      <c r="J17" s="50">
        <v>7500000</v>
      </c>
      <c r="K17" s="50">
        <f t="shared" si="0"/>
        <v>35465000</v>
      </c>
    </row>
    <row r="18" spans="1:11" x14ac:dyDescent="0.25">
      <c r="A18" s="2">
        <v>17</v>
      </c>
      <c r="B18" t="s">
        <v>21</v>
      </c>
      <c r="C18" s="3">
        <v>45794</v>
      </c>
      <c r="D18" t="s">
        <v>46</v>
      </c>
      <c r="E18" s="26" t="s">
        <v>85</v>
      </c>
      <c r="F18" s="26" t="s">
        <v>86</v>
      </c>
      <c r="G18" s="26" t="s">
        <v>87</v>
      </c>
      <c r="H18" s="52">
        <v>0</v>
      </c>
      <c r="I18" s="49">
        <v>0</v>
      </c>
      <c r="J18" s="50">
        <v>0</v>
      </c>
      <c r="K18" s="50">
        <f t="shared" si="0"/>
        <v>0</v>
      </c>
    </row>
    <row r="19" spans="1:11" x14ac:dyDescent="0.25">
      <c r="A19" s="2">
        <v>18</v>
      </c>
      <c r="B19" t="s">
        <v>38</v>
      </c>
      <c r="C19" s="3">
        <v>45808</v>
      </c>
      <c r="D19" t="s">
        <v>46</v>
      </c>
      <c r="E19" s="26" t="s">
        <v>85</v>
      </c>
      <c r="F19" s="26" t="s">
        <v>86</v>
      </c>
      <c r="G19" s="26" t="s">
        <v>87</v>
      </c>
      <c r="H19" s="52">
        <v>0</v>
      </c>
      <c r="I19" s="49">
        <v>0</v>
      </c>
      <c r="J19" s="50">
        <v>0</v>
      </c>
      <c r="K19" s="50">
        <f t="shared" si="0"/>
        <v>0</v>
      </c>
    </row>
    <row r="20" spans="1:11" x14ac:dyDescent="0.25">
      <c r="A20" s="2">
        <v>19</v>
      </c>
      <c r="B20" t="s">
        <v>9</v>
      </c>
      <c r="C20" s="3">
        <v>45815</v>
      </c>
      <c r="D20" t="s">
        <v>62</v>
      </c>
      <c r="E20" s="26" t="s">
        <v>110</v>
      </c>
      <c r="F20" s="26" t="s">
        <v>111</v>
      </c>
      <c r="G20" s="26" t="s">
        <v>87</v>
      </c>
      <c r="H20" s="52">
        <v>17343</v>
      </c>
      <c r="I20" s="49">
        <v>39950000</v>
      </c>
      <c r="J20" s="50">
        <v>8200000</v>
      </c>
      <c r="K20" s="50">
        <f t="shared" si="0"/>
        <v>48150000</v>
      </c>
    </row>
    <row r="21" spans="1:11" x14ac:dyDescent="0.25">
      <c r="A21" s="2">
        <v>20</v>
      </c>
      <c r="B21" t="s">
        <v>37</v>
      </c>
      <c r="C21" s="3">
        <v>45822</v>
      </c>
      <c r="D21" t="s">
        <v>61</v>
      </c>
      <c r="E21" s="26" t="s">
        <v>112</v>
      </c>
      <c r="F21" s="26" t="s">
        <v>113</v>
      </c>
      <c r="G21" s="26" t="s">
        <v>87</v>
      </c>
      <c r="H21" s="52">
        <v>17204</v>
      </c>
      <c r="I21" s="49">
        <v>0</v>
      </c>
      <c r="J21" s="50">
        <v>3000000</v>
      </c>
      <c r="K21" s="50">
        <f t="shared" si="0"/>
        <v>3000000</v>
      </c>
    </row>
    <row r="22" spans="1:11" x14ac:dyDescent="0.25">
      <c r="A22" s="2">
        <v>21</v>
      </c>
      <c r="B22" t="s">
        <v>36</v>
      </c>
      <c r="C22" s="3">
        <v>45829</v>
      </c>
      <c r="D22" t="s">
        <v>60</v>
      </c>
      <c r="E22" s="26" t="s">
        <v>114</v>
      </c>
      <c r="F22" s="26"/>
      <c r="G22" s="26" t="s">
        <v>115</v>
      </c>
      <c r="H22" s="52">
        <v>14424</v>
      </c>
      <c r="I22" s="49">
        <v>0</v>
      </c>
      <c r="J22" s="50">
        <v>1800000</v>
      </c>
      <c r="K22" s="50">
        <f t="shared" si="0"/>
        <v>1800000</v>
      </c>
    </row>
    <row r="23" spans="1:11" x14ac:dyDescent="0.25">
      <c r="A23" s="2">
        <v>22</v>
      </c>
      <c r="B23" t="s">
        <v>3</v>
      </c>
      <c r="C23" s="3">
        <v>45836</v>
      </c>
      <c r="D23" t="s">
        <v>47</v>
      </c>
      <c r="E23" s="26" t="s">
        <v>85</v>
      </c>
      <c r="F23" s="26" t="s">
        <v>86</v>
      </c>
      <c r="G23" s="26" t="s">
        <v>87</v>
      </c>
      <c r="H23" s="52">
        <v>19800</v>
      </c>
      <c r="I23" s="49">
        <v>59925000.000000007</v>
      </c>
      <c r="J23" s="50">
        <v>11800000</v>
      </c>
      <c r="K23" s="50">
        <f t="shared" si="0"/>
        <v>71725000</v>
      </c>
    </row>
    <row r="24" spans="1:11" x14ac:dyDescent="0.25">
      <c r="A24" s="2">
        <v>23</v>
      </c>
      <c r="B24" t="s">
        <v>35</v>
      </c>
      <c r="C24" s="3">
        <v>45850</v>
      </c>
      <c r="D24" t="s">
        <v>59</v>
      </c>
      <c r="E24" s="26" t="s">
        <v>116</v>
      </c>
      <c r="F24" s="26" t="s">
        <v>117</v>
      </c>
      <c r="G24" s="26" t="s">
        <v>87</v>
      </c>
      <c r="H24" s="52">
        <v>17007</v>
      </c>
      <c r="I24" s="49">
        <v>0</v>
      </c>
      <c r="J24" s="50">
        <v>2700000</v>
      </c>
      <c r="K24" s="50">
        <f t="shared" si="0"/>
        <v>2700000</v>
      </c>
    </row>
    <row r="25" spans="1:11" x14ac:dyDescent="0.25">
      <c r="A25" s="2">
        <v>24</v>
      </c>
      <c r="B25" t="s">
        <v>8</v>
      </c>
      <c r="C25" s="3">
        <v>45857</v>
      </c>
      <c r="D25" t="s">
        <v>58</v>
      </c>
      <c r="E25" s="26" t="s">
        <v>118</v>
      </c>
      <c r="F25" s="26" t="s">
        <v>119</v>
      </c>
      <c r="G25" s="26" t="s">
        <v>87</v>
      </c>
      <c r="H25" s="52">
        <v>18138</v>
      </c>
      <c r="I25" s="49">
        <v>55930000.000000007</v>
      </c>
      <c r="J25" s="50">
        <v>10400000</v>
      </c>
      <c r="K25" s="50">
        <f t="shared" si="0"/>
        <v>66330000.000000007</v>
      </c>
    </row>
    <row r="26" spans="1:11" x14ac:dyDescent="0.25">
      <c r="A26" s="2">
        <v>25</v>
      </c>
      <c r="B26" t="s">
        <v>34</v>
      </c>
      <c r="C26" s="3">
        <v>45864</v>
      </c>
      <c r="D26" t="s">
        <v>50</v>
      </c>
      <c r="E26" s="26" t="s">
        <v>120</v>
      </c>
      <c r="F26" s="26"/>
      <c r="G26" s="26" t="s">
        <v>121</v>
      </c>
      <c r="H26" s="52">
        <v>0</v>
      </c>
      <c r="I26" s="49">
        <v>0</v>
      </c>
      <c r="J26" s="50">
        <v>0</v>
      </c>
      <c r="K26" s="50">
        <f t="shared" si="0"/>
        <v>0</v>
      </c>
    </row>
    <row r="27" spans="1:11" x14ac:dyDescent="0.25">
      <c r="A27" s="2">
        <v>26</v>
      </c>
      <c r="B27" t="s">
        <v>33</v>
      </c>
      <c r="C27" s="3">
        <v>45871</v>
      </c>
      <c r="D27" t="s">
        <v>46</v>
      </c>
      <c r="E27" s="26" t="s">
        <v>85</v>
      </c>
      <c r="F27" s="26" t="s">
        <v>86</v>
      </c>
      <c r="G27" s="26" t="s">
        <v>87</v>
      </c>
      <c r="H27" s="52">
        <v>0</v>
      </c>
      <c r="I27" s="49">
        <v>0</v>
      </c>
      <c r="J27" s="50">
        <v>0</v>
      </c>
      <c r="K27" s="50">
        <f t="shared" si="0"/>
        <v>0</v>
      </c>
    </row>
    <row r="28" spans="1:11" x14ac:dyDescent="0.25">
      <c r="A28" s="2">
        <v>27</v>
      </c>
      <c r="B28" t="s">
        <v>32</v>
      </c>
      <c r="C28" s="3">
        <v>45878</v>
      </c>
      <c r="D28" t="s">
        <v>46</v>
      </c>
      <c r="E28" s="26" t="s">
        <v>85</v>
      </c>
      <c r="F28" s="26" t="s">
        <v>86</v>
      </c>
      <c r="G28" s="26" t="s">
        <v>87</v>
      </c>
      <c r="H28" s="52">
        <v>0</v>
      </c>
      <c r="I28" s="49">
        <v>0</v>
      </c>
      <c r="J28" s="50">
        <v>0</v>
      </c>
      <c r="K28" s="50">
        <f t="shared" si="0"/>
        <v>0</v>
      </c>
    </row>
    <row r="29" spans="1:11" x14ac:dyDescent="0.25">
      <c r="A29" s="2">
        <v>28</v>
      </c>
      <c r="B29" t="s">
        <v>31</v>
      </c>
      <c r="C29" s="3">
        <v>45885</v>
      </c>
      <c r="D29" t="s">
        <v>57</v>
      </c>
      <c r="E29" s="26" t="s">
        <v>122</v>
      </c>
      <c r="F29" s="26" t="s">
        <v>123</v>
      </c>
      <c r="G29" s="26" t="s">
        <v>87</v>
      </c>
      <c r="H29" s="52">
        <v>20023</v>
      </c>
      <c r="I29" s="49">
        <v>43945000</v>
      </c>
      <c r="J29" s="50">
        <v>8900000</v>
      </c>
      <c r="K29" s="50">
        <f t="shared" si="0"/>
        <v>52845000</v>
      </c>
    </row>
    <row r="30" spans="1:11" x14ac:dyDescent="0.25">
      <c r="A30" s="2">
        <v>29</v>
      </c>
      <c r="B30" t="s">
        <v>23</v>
      </c>
      <c r="C30" s="3">
        <v>45892</v>
      </c>
      <c r="D30" t="s">
        <v>56</v>
      </c>
      <c r="E30" s="26" t="s">
        <v>124</v>
      </c>
      <c r="F30" s="26"/>
      <c r="G30" s="26" t="s">
        <v>125</v>
      </c>
      <c r="H30" s="52">
        <v>0</v>
      </c>
      <c r="I30" s="49">
        <v>0</v>
      </c>
      <c r="J30" s="50">
        <v>0</v>
      </c>
      <c r="K30" s="50">
        <f t="shared" si="0"/>
        <v>0</v>
      </c>
    </row>
    <row r="31" spans="1:11" x14ac:dyDescent="0.25">
      <c r="A31" s="2">
        <v>30</v>
      </c>
      <c r="B31" t="s">
        <v>14</v>
      </c>
      <c r="C31" s="3">
        <v>45906</v>
      </c>
      <c r="D31" t="s">
        <v>55</v>
      </c>
      <c r="E31" s="26" t="s">
        <v>126</v>
      </c>
      <c r="F31" s="26" t="s">
        <v>127</v>
      </c>
      <c r="G31" s="26"/>
      <c r="H31" s="52">
        <v>15724</v>
      </c>
      <c r="I31" s="49">
        <v>0</v>
      </c>
      <c r="J31" s="50">
        <v>3100000</v>
      </c>
      <c r="K31" s="50">
        <f t="shared" si="0"/>
        <v>3100000</v>
      </c>
    </row>
    <row r="32" spans="1:11" x14ac:dyDescent="0.25">
      <c r="A32" s="2">
        <v>31</v>
      </c>
      <c r="B32" t="s">
        <v>12</v>
      </c>
      <c r="C32" s="3">
        <v>45913</v>
      </c>
      <c r="D32" t="s">
        <v>54</v>
      </c>
      <c r="E32" s="26" t="s">
        <v>128</v>
      </c>
      <c r="F32" s="26" t="s">
        <v>129</v>
      </c>
      <c r="G32" s="26" t="s">
        <v>87</v>
      </c>
      <c r="H32" s="52">
        <v>18005</v>
      </c>
      <c r="I32" s="49">
        <v>0</v>
      </c>
      <c r="J32" s="50">
        <v>3500000</v>
      </c>
      <c r="K32" s="50">
        <f t="shared" si="0"/>
        <v>3500000</v>
      </c>
    </row>
    <row r="33" spans="1:11" x14ac:dyDescent="0.25">
      <c r="A33" s="2">
        <v>32</v>
      </c>
      <c r="B33" t="s">
        <v>25</v>
      </c>
      <c r="C33" s="3">
        <v>45928</v>
      </c>
      <c r="D33" t="s">
        <v>53</v>
      </c>
      <c r="E33" s="26" t="s">
        <v>130</v>
      </c>
      <c r="F33" s="26"/>
      <c r="G33" s="26" t="s">
        <v>93</v>
      </c>
      <c r="H33" s="52">
        <v>12543</v>
      </c>
      <c r="I33" s="49">
        <v>0</v>
      </c>
      <c r="J33" s="50">
        <v>4200000</v>
      </c>
      <c r="K33" s="50">
        <f t="shared" si="0"/>
        <v>4200000</v>
      </c>
    </row>
    <row r="34" spans="1:11" x14ac:dyDescent="0.25">
      <c r="A34" s="2">
        <v>33</v>
      </c>
      <c r="B34" t="s">
        <v>0</v>
      </c>
      <c r="C34" s="3">
        <v>45934</v>
      </c>
      <c r="D34" t="s">
        <v>47</v>
      </c>
      <c r="E34" s="26" t="s">
        <v>85</v>
      </c>
      <c r="F34" s="26" t="s">
        <v>86</v>
      </c>
      <c r="G34" s="26" t="s">
        <v>87</v>
      </c>
      <c r="H34" s="52">
        <v>19081</v>
      </c>
      <c r="I34" s="49">
        <v>63920000.000000007</v>
      </c>
      <c r="J34" s="50">
        <v>12300000</v>
      </c>
      <c r="K34" s="50">
        <f t="shared" si="0"/>
        <v>76220000</v>
      </c>
    </row>
    <row r="35" spans="1:11" x14ac:dyDescent="0.25">
      <c r="A35" s="2">
        <v>34</v>
      </c>
      <c r="B35" t="s">
        <v>24</v>
      </c>
      <c r="C35" s="3">
        <v>45941</v>
      </c>
      <c r="D35" t="s">
        <v>52</v>
      </c>
      <c r="E35" s="26" t="s">
        <v>131</v>
      </c>
      <c r="F35" s="26" t="s">
        <v>142</v>
      </c>
      <c r="G35" s="26" t="s">
        <v>132</v>
      </c>
      <c r="H35" s="52">
        <v>16297</v>
      </c>
      <c r="I35" s="49">
        <v>0</v>
      </c>
      <c r="J35" s="50">
        <v>2900000</v>
      </c>
      <c r="K35" s="50">
        <f t="shared" si="0"/>
        <v>2900000</v>
      </c>
    </row>
    <row r="36" spans="1:11" x14ac:dyDescent="0.25">
      <c r="A36" s="2">
        <v>35</v>
      </c>
      <c r="B36" t="s">
        <v>16</v>
      </c>
      <c r="C36" s="3">
        <v>45948</v>
      </c>
      <c r="D36" t="s">
        <v>51</v>
      </c>
      <c r="E36" s="26" t="s">
        <v>133</v>
      </c>
      <c r="F36" s="26" t="s">
        <v>134</v>
      </c>
      <c r="G36" s="26" t="s">
        <v>109</v>
      </c>
      <c r="H36" s="52">
        <v>17671</v>
      </c>
      <c r="I36" s="49">
        <v>0</v>
      </c>
      <c r="J36" s="50">
        <v>3800000</v>
      </c>
      <c r="K36" s="50">
        <f t="shared" si="0"/>
        <v>3800000</v>
      </c>
    </row>
    <row r="37" spans="1:11" x14ac:dyDescent="0.25">
      <c r="A37" s="2">
        <v>36</v>
      </c>
      <c r="B37" t="s">
        <v>11</v>
      </c>
      <c r="C37" s="3">
        <v>45955</v>
      </c>
      <c r="D37" t="s">
        <v>50</v>
      </c>
      <c r="E37" s="26" t="s">
        <v>120</v>
      </c>
      <c r="F37" s="26"/>
      <c r="G37" s="26" t="s">
        <v>121</v>
      </c>
      <c r="H37" s="52">
        <v>13220</v>
      </c>
      <c r="I37" s="49">
        <v>31960000.000000004</v>
      </c>
      <c r="J37" s="50">
        <v>7100000</v>
      </c>
      <c r="K37" s="50">
        <f t="shared" si="0"/>
        <v>39060000</v>
      </c>
    </row>
    <row r="38" spans="1:11" x14ac:dyDescent="0.25">
      <c r="A38" s="2">
        <v>37</v>
      </c>
      <c r="B38" t="s">
        <v>27</v>
      </c>
      <c r="C38" s="3">
        <v>45962</v>
      </c>
      <c r="D38" t="s">
        <v>46</v>
      </c>
      <c r="E38" s="26" t="s">
        <v>85</v>
      </c>
      <c r="F38" s="26" t="s">
        <v>86</v>
      </c>
      <c r="G38" s="26" t="s">
        <v>87</v>
      </c>
      <c r="H38" s="52">
        <v>0</v>
      </c>
      <c r="I38" s="49">
        <v>0</v>
      </c>
      <c r="J38" s="50">
        <v>0</v>
      </c>
      <c r="K38" s="50">
        <f t="shared" si="0"/>
        <v>0</v>
      </c>
    </row>
    <row r="39" spans="1:11" x14ac:dyDescent="0.25">
      <c r="A39" s="2">
        <v>38</v>
      </c>
      <c r="B39" t="s">
        <v>26</v>
      </c>
      <c r="C39" s="3">
        <v>45969</v>
      </c>
      <c r="D39" t="s">
        <v>46</v>
      </c>
      <c r="E39" s="26" t="s">
        <v>85</v>
      </c>
      <c r="F39" s="26" t="s">
        <v>86</v>
      </c>
      <c r="G39" s="26" t="s">
        <v>87</v>
      </c>
      <c r="H39" s="52">
        <v>0</v>
      </c>
      <c r="I39" s="49">
        <v>0</v>
      </c>
      <c r="J39" s="50">
        <v>0</v>
      </c>
      <c r="K39" s="50">
        <f t="shared" si="0"/>
        <v>0</v>
      </c>
    </row>
    <row r="40" spans="1:11" x14ac:dyDescent="0.25">
      <c r="A40" s="2">
        <v>39</v>
      </c>
      <c r="B40" t="s">
        <v>5</v>
      </c>
      <c r="C40" s="3">
        <v>45976</v>
      </c>
      <c r="D40" t="s">
        <v>49</v>
      </c>
      <c r="E40" s="26" t="s">
        <v>135</v>
      </c>
      <c r="F40" s="26" t="s">
        <v>136</v>
      </c>
      <c r="G40" s="26" t="s">
        <v>87</v>
      </c>
      <c r="H40" s="52">
        <v>20664</v>
      </c>
      <c r="I40" s="49">
        <v>51935000</v>
      </c>
      <c r="J40" s="50">
        <v>15500000</v>
      </c>
      <c r="K40" s="50">
        <f t="shared" si="0"/>
        <v>67435000</v>
      </c>
    </row>
    <row r="41" spans="1:11" x14ac:dyDescent="0.25">
      <c r="A41" s="2">
        <v>40</v>
      </c>
      <c r="B41" t="s">
        <v>13</v>
      </c>
      <c r="C41" s="3">
        <v>45983</v>
      </c>
      <c r="D41" t="s">
        <v>48</v>
      </c>
      <c r="E41" s="26" t="s">
        <v>137</v>
      </c>
      <c r="F41" s="26"/>
      <c r="G41" s="26" t="s">
        <v>138</v>
      </c>
      <c r="H41" s="52">
        <v>0</v>
      </c>
      <c r="I41" s="49">
        <v>0</v>
      </c>
      <c r="J41" s="50">
        <v>0</v>
      </c>
      <c r="K41" s="50">
        <f t="shared" si="0"/>
        <v>0</v>
      </c>
    </row>
    <row r="42" spans="1:11" x14ac:dyDescent="0.25">
      <c r="A42" s="2">
        <v>41</v>
      </c>
      <c r="B42" t="s">
        <v>2</v>
      </c>
      <c r="C42" s="3">
        <v>45997</v>
      </c>
      <c r="D42" t="s">
        <v>47</v>
      </c>
      <c r="E42" s="26" t="s">
        <v>85</v>
      </c>
      <c r="F42" s="26" t="s">
        <v>86</v>
      </c>
      <c r="G42" s="26" t="s">
        <v>87</v>
      </c>
      <c r="H42" s="52">
        <v>18603</v>
      </c>
      <c r="I42" s="49">
        <v>35955000</v>
      </c>
      <c r="J42" s="50">
        <v>9200000</v>
      </c>
      <c r="K42" s="50">
        <f t="shared" si="0"/>
        <v>45155000</v>
      </c>
    </row>
    <row r="43" spans="1:11" x14ac:dyDescent="0.25">
      <c r="A43" s="2">
        <v>42</v>
      </c>
      <c r="B43" t="s">
        <v>30</v>
      </c>
      <c r="C43" s="3">
        <v>46004</v>
      </c>
      <c r="D43" t="s">
        <v>46</v>
      </c>
      <c r="E43" s="26" t="s">
        <v>85</v>
      </c>
      <c r="F43" s="26" t="s">
        <v>86</v>
      </c>
      <c r="G43" s="26" t="s">
        <v>87</v>
      </c>
      <c r="H43" s="52">
        <v>0</v>
      </c>
      <c r="I43" s="49">
        <v>0</v>
      </c>
      <c r="J43" s="50">
        <v>0</v>
      </c>
      <c r="K43" s="50">
        <f t="shared" si="0"/>
        <v>0</v>
      </c>
    </row>
  </sheetData>
  <phoneticPr fontId="6" type="noConversion"/>
  <pageMargins left="0.511811024" right="0.511811024" top="0.78740157499999996" bottom="0.78740157499999996" header="0.31496062000000002" footer="0.31496062000000002"/>
  <pageSetup paperSize="9" scale="51" fitToHeight="0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8E5B0-4C32-4030-B1EC-F234EA0BB85E}">
  <dimension ref="B2:G66"/>
  <sheetViews>
    <sheetView zoomScale="85" zoomScaleNormal="85" workbookViewId="0">
      <selection activeCell="G27" sqref="G27"/>
    </sheetView>
  </sheetViews>
  <sheetFormatPr defaultRowHeight="15" x14ac:dyDescent="0.25"/>
  <cols>
    <col min="1" max="1" width="6.140625" customWidth="1"/>
    <col min="2" max="2" width="40.85546875" bestFit="1" customWidth="1"/>
    <col min="3" max="3" width="16.28515625" bestFit="1" customWidth="1"/>
    <col min="4" max="4" width="15" bestFit="1" customWidth="1"/>
    <col min="5" max="5" width="5.42578125" customWidth="1"/>
    <col min="6" max="6" width="24.28515625" bestFit="1" customWidth="1"/>
    <col min="7" max="7" width="16.42578125" bestFit="1" customWidth="1"/>
    <col min="8" max="8" width="24.140625" bestFit="1" customWidth="1"/>
    <col min="9" max="9" width="17.85546875" bestFit="1" customWidth="1"/>
    <col min="10" max="10" width="16.42578125" bestFit="1" customWidth="1"/>
    <col min="11" max="12" width="19.5703125" bestFit="1" customWidth="1"/>
    <col min="13" max="13" width="10.7109375" bestFit="1" customWidth="1"/>
    <col min="14" max="14" width="25" bestFit="1" customWidth="1"/>
    <col min="15" max="15" width="24.5703125" bestFit="1" customWidth="1"/>
    <col min="16" max="16" width="22.140625" bestFit="1" customWidth="1"/>
    <col min="17" max="17" width="19.42578125" bestFit="1" customWidth="1"/>
    <col min="18" max="18" width="19.28515625" bestFit="1" customWidth="1"/>
    <col min="19" max="19" width="18.7109375" bestFit="1" customWidth="1"/>
    <col min="20" max="20" width="25" bestFit="1" customWidth="1"/>
    <col min="21" max="21" width="24.85546875" bestFit="1" customWidth="1"/>
    <col min="22" max="22" width="26.85546875" bestFit="1" customWidth="1"/>
    <col min="23" max="23" width="28.140625" bestFit="1" customWidth="1"/>
    <col min="24" max="24" width="24" bestFit="1" customWidth="1"/>
    <col min="25" max="25" width="12.140625" bestFit="1" customWidth="1"/>
    <col min="26" max="26" width="14.85546875" bestFit="1" customWidth="1"/>
    <col min="27" max="27" width="19.5703125" bestFit="1" customWidth="1"/>
    <col min="28" max="28" width="19.28515625" bestFit="1" customWidth="1"/>
    <col min="29" max="29" width="22.7109375" bestFit="1" customWidth="1"/>
    <col min="30" max="30" width="24" bestFit="1" customWidth="1"/>
    <col min="31" max="31" width="15.140625" bestFit="1" customWidth="1"/>
    <col min="32" max="32" width="16.42578125" bestFit="1" customWidth="1"/>
    <col min="33" max="33" width="34.28515625" bestFit="1" customWidth="1"/>
    <col min="34" max="34" width="10.7109375" bestFit="1" customWidth="1"/>
  </cols>
  <sheetData>
    <row r="2" spans="2:6" ht="18.75" x14ac:dyDescent="0.3">
      <c r="B2" s="45" t="s">
        <v>151</v>
      </c>
      <c r="C2" s="4"/>
      <c r="D2" s="4"/>
      <c r="E2" s="4"/>
      <c r="F2" s="4"/>
    </row>
    <row r="3" spans="2:6" x14ac:dyDescent="0.25">
      <c r="B3" s="17" t="s">
        <v>73</v>
      </c>
      <c r="C3" t="s">
        <v>84</v>
      </c>
    </row>
    <row r="5" spans="2:6" x14ac:dyDescent="0.25">
      <c r="B5" t="s">
        <v>159</v>
      </c>
    </row>
    <row r="6" spans="2:6" x14ac:dyDescent="0.25">
      <c r="B6" s="16">
        <v>13</v>
      </c>
      <c r="D6" s="4">
        <f>GETPIVOTDATA("Event Name",$B$5)</f>
        <v>13</v>
      </c>
    </row>
    <row r="7" spans="2:6" x14ac:dyDescent="0.25">
      <c r="B7" s="16"/>
      <c r="C7" s="19"/>
    </row>
    <row r="8" spans="2:6" x14ac:dyDescent="0.25">
      <c r="B8" t="s">
        <v>157</v>
      </c>
    </row>
    <row r="9" spans="2:6" x14ac:dyDescent="0.25">
      <c r="B9" s="19">
        <v>583270000</v>
      </c>
      <c r="D9" s="46">
        <f>GETPIVOTDATA("PPV Sales",$B$8)</f>
        <v>583270000</v>
      </c>
    </row>
    <row r="10" spans="2:6" x14ac:dyDescent="0.25">
      <c r="B10" s="16"/>
      <c r="C10" s="19"/>
    </row>
    <row r="11" spans="2:6" x14ac:dyDescent="0.25">
      <c r="B11" s="16"/>
      <c r="C11" s="19"/>
    </row>
    <row r="13" spans="2:6" ht="15" customHeight="1" x14ac:dyDescent="0.25"/>
    <row r="14" spans="2:6" ht="18.75" x14ac:dyDescent="0.3">
      <c r="B14" s="21" t="s">
        <v>152</v>
      </c>
      <c r="C14" s="22"/>
      <c r="D14" s="4"/>
    </row>
    <row r="15" spans="2:6" x14ac:dyDescent="0.25">
      <c r="B15" s="17" t="s">
        <v>156</v>
      </c>
      <c r="C15" t="s">
        <v>161</v>
      </c>
    </row>
    <row r="16" spans="2:6" x14ac:dyDescent="0.25">
      <c r="B16" s="18" t="s">
        <v>5</v>
      </c>
      <c r="C16" s="16">
        <v>20664</v>
      </c>
    </row>
    <row r="17" spans="2:3" x14ac:dyDescent="0.25">
      <c r="B17" s="20" t="s">
        <v>49</v>
      </c>
      <c r="C17" s="16">
        <v>20664</v>
      </c>
    </row>
    <row r="18" spans="2:3" x14ac:dyDescent="0.25">
      <c r="B18" s="18" t="s">
        <v>31</v>
      </c>
      <c r="C18" s="16">
        <v>20023</v>
      </c>
    </row>
    <row r="19" spans="2:3" x14ac:dyDescent="0.25">
      <c r="B19" s="20" t="s">
        <v>57</v>
      </c>
      <c r="C19" s="16">
        <v>20023</v>
      </c>
    </row>
    <row r="20" spans="2:3" x14ac:dyDescent="0.25">
      <c r="B20" s="18" t="s">
        <v>3</v>
      </c>
      <c r="C20" s="16">
        <v>19800</v>
      </c>
    </row>
    <row r="21" spans="2:3" x14ac:dyDescent="0.25">
      <c r="B21" s="20" t="s">
        <v>47</v>
      </c>
      <c r="C21" s="16">
        <v>19800</v>
      </c>
    </row>
    <row r="22" spans="2:3" x14ac:dyDescent="0.25">
      <c r="B22" s="18" t="s">
        <v>7</v>
      </c>
      <c r="C22" s="16">
        <v>19786</v>
      </c>
    </row>
    <row r="23" spans="2:3" x14ac:dyDescent="0.25">
      <c r="B23" s="20" t="s">
        <v>63</v>
      </c>
      <c r="C23" s="16">
        <v>19786</v>
      </c>
    </row>
    <row r="24" spans="2:3" x14ac:dyDescent="0.25">
      <c r="B24" s="18" t="s">
        <v>42</v>
      </c>
      <c r="C24" s="16">
        <v>19731</v>
      </c>
    </row>
    <row r="25" spans="2:3" x14ac:dyDescent="0.25">
      <c r="B25" s="20" t="s">
        <v>67</v>
      </c>
      <c r="C25" s="16">
        <v>19731</v>
      </c>
    </row>
    <row r="33" spans="2:7" ht="18.75" x14ac:dyDescent="0.3">
      <c r="B33" s="27" t="s">
        <v>153</v>
      </c>
      <c r="C33" s="4"/>
      <c r="D33" s="4"/>
      <c r="E33" s="4"/>
    </row>
    <row r="34" spans="2:7" x14ac:dyDescent="0.25">
      <c r="B34" s="17" t="s">
        <v>155</v>
      </c>
      <c r="C34" t="s">
        <v>158</v>
      </c>
      <c r="D34" s="19" t="s">
        <v>160</v>
      </c>
      <c r="F34" s="19"/>
    </row>
    <row r="35" spans="2:7" x14ac:dyDescent="0.25">
      <c r="B35" s="18" t="s">
        <v>150</v>
      </c>
      <c r="C35" s="19">
        <v>50800000</v>
      </c>
      <c r="D35" s="19">
        <v>183770000</v>
      </c>
    </row>
    <row r="36" spans="2:7" x14ac:dyDescent="0.25">
      <c r="B36" s="18" t="s">
        <v>149</v>
      </c>
      <c r="C36" s="19">
        <v>32800000</v>
      </c>
      <c r="D36" s="19">
        <v>99875000</v>
      </c>
    </row>
    <row r="37" spans="2:7" x14ac:dyDescent="0.25">
      <c r="B37" s="18" t="s">
        <v>148</v>
      </c>
      <c r="C37" s="19">
        <v>46600000</v>
      </c>
      <c r="D37" s="19">
        <v>175780000</v>
      </c>
      <c r="F37" s="19"/>
    </row>
    <row r="38" spans="2:7" x14ac:dyDescent="0.25">
      <c r="B38" s="18" t="s">
        <v>147</v>
      </c>
      <c r="C38" s="19">
        <v>40700000</v>
      </c>
      <c r="D38" s="19">
        <v>123845000</v>
      </c>
    </row>
    <row r="39" spans="2:7" x14ac:dyDescent="0.25">
      <c r="B39" s="18" t="s">
        <v>83</v>
      </c>
      <c r="C39" s="19">
        <v>170900000</v>
      </c>
      <c r="D39" s="19">
        <v>583270000</v>
      </c>
    </row>
    <row r="40" spans="2:7" x14ac:dyDescent="0.25">
      <c r="F40" s="19"/>
    </row>
    <row r="43" spans="2:7" x14ac:dyDescent="0.25">
      <c r="F43" s="19"/>
    </row>
    <row r="44" spans="2:7" x14ac:dyDescent="0.25">
      <c r="G44" s="2"/>
    </row>
    <row r="49" spans="2:6" ht="18.75" x14ac:dyDescent="0.3">
      <c r="B49" s="45" t="s">
        <v>154</v>
      </c>
      <c r="C49" s="4"/>
      <c r="D49" s="4"/>
      <c r="E49" s="29"/>
    </row>
    <row r="50" spans="2:6" x14ac:dyDescent="0.25">
      <c r="B50" s="17" t="s">
        <v>141</v>
      </c>
      <c r="C50" t="s">
        <v>87</v>
      </c>
    </row>
    <row r="52" spans="2:6" x14ac:dyDescent="0.25">
      <c r="B52" s="17" t="s">
        <v>143</v>
      </c>
      <c r="C52" s="16" t="s">
        <v>144</v>
      </c>
      <c r="E52" s="18"/>
      <c r="F52" s="2"/>
    </row>
    <row r="53" spans="2:6" x14ac:dyDescent="0.25">
      <c r="B53" s="18" t="s">
        <v>86</v>
      </c>
      <c r="C53" s="19">
        <v>43400000</v>
      </c>
      <c r="E53" s="23"/>
      <c r="F53" s="24"/>
    </row>
    <row r="54" spans="2:6" x14ac:dyDescent="0.25">
      <c r="B54" s="18" t="s">
        <v>136</v>
      </c>
      <c r="C54" s="19">
        <v>15500000</v>
      </c>
      <c r="E54" s="23"/>
      <c r="F54" s="24"/>
    </row>
    <row r="55" spans="2:6" x14ac:dyDescent="0.25">
      <c r="B55" s="18" t="s">
        <v>119</v>
      </c>
      <c r="C55" s="19">
        <v>10400000</v>
      </c>
      <c r="E55" s="23"/>
      <c r="F55" s="24"/>
    </row>
    <row r="56" spans="2:6" x14ac:dyDescent="0.25">
      <c r="B56" s="18" t="s">
        <v>89</v>
      </c>
      <c r="C56" s="19">
        <v>10200000</v>
      </c>
      <c r="E56" s="23"/>
      <c r="F56" s="24"/>
    </row>
    <row r="57" spans="2:6" x14ac:dyDescent="0.25">
      <c r="B57" s="18" t="s">
        <v>102</v>
      </c>
      <c r="C57" s="19">
        <v>9800000</v>
      </c>
      <c r="E57" s="23"/>
      <c r="F57" s="24"/>
    </row>
    <row r="58" spans="2:6" x14ac:dyDescent="0.25">
      <c r="B58" s="18" t="s">
        <v>123</v>
      </c>
      <c r="C58" s="19">
        <v>8900000</v>
      </c>
      <c r="E58" s="23"/>
      <c r="F58" s="24"/>
    </row>
    <row r="59" spans="2:6" x14ac:dyDescent="0.25">
      <c r="B59" s="18" t="s">
        <v>111</v>
      </c>
      <c r="C59" s="19">
        <v>8200000</v>
      </c>
      <c r="E59" s="23"/>
      <c r="F59" s="24"/>
    </row>
    <row r="60" spans="2:6" x14ac:dyDescent="0.25">
      <c r="B60" s="18" t="s">
        <v>95</v>
      </c>
      <c r="C60" s="19">
        <v>4500000</v>
      </c>
      <c r="E60" s="23"/>
      <c r="F60" s="24"/>
    </row>
    <row r="61" spans="2:6" x14ac:dyDescent="0.25">
      <c r="B61" s="18" t="s">
        <v>129</v>
      </c>
      <c r="C61" s="19">
        <v>3500000</v>
      </c>
      <c r="E61" s="23"/>
      <c r="F61" s="24"/>
    </row>
    <row r="62" spans="2:6" x14ac:dyDescent="0.25">
      <c r="B62" s="18" t="s">
        <v>113</v>
      </c>
      <c r="C62" s="19">
        <v>3000000</v>
      </c>
      <c r="E62" s="23"/>
      <c r="F62" s="24"/>
    </row>
    <row r="63" spans="2:6" x14ac:dyDescent="0.25">
      <c r="B63" s="18" t="s">
        <v>117</v>
      </c>
      <c r="C63" s="19">
        <v>2700000</v>
      </c>
      <c r="E63" s="23"/>
      <c r="F63" s="24"/>
    </row>
    <row r="64" spans="2:6" x14ac:dyDescent="0.25">
      <c r="B64" s="18" t="s">
        <v>104</v>
      </c>
      <c r="C64" s="19">
        <v>2400000</v>
      </c>
      <c r="E64" s="23"/>
      <c r="F64" s="24"/>
    </row>
    <row r="65" spans="2:6" x14ac:dyDescent="0.25">
      <c r="B65" s="18" t="s">
        <v>106</v>
      </c>
      <c r="C65" s="19">
        <v>2100000</v>
      </c>
      <c r="E65" s="23"/>
      <c r="F65" s="24"/>
    </row>
    <row r="66" spans="2:6" x14ac:dyDescent="0.25">
      <c r="B66" s="18" t="s">
        <v>83</v>
      </c>
      <c r="C66" s="19">
        <v>124600000</v>
      </c>
      <c r="F66" s="1"/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15473-3210-48BD-A772-8D3031473393}">
  <dimension ref="A1:BP388"/>
  <sheetViews>
    <sheetView showGridLines="0" tabSelected="1" zoomScale="70" zoomScaleNormal="70" workbookViewId="0">
      <selection activeCell="AI76" sqref="AI76"/>
    </sheetView>
  </sheetViews>
  <sheetFormatPr defaultRowHeight="15" x14ac:dyDescent="0.25"/>
  <cols>
    <col min="1" max="1" width="29.28515625" style="28" customWidth="1"/>
    <col min="2" max="2" width="1.42578125" style="28" customWidth="1"/>
    <col min="3" max="3" width="9.140625" style="18" customWidth="1"/>
    <col min="29" max="29" width="9.140625" customWidth="1"/>
    <col min="30" max="30" width="1.42578125" customWidth="1"/>
    <col min="31" max="31" width="29.42578125" style="28" customWidth="1"/>
    <col min="32" max="32" width="9.140625" style="28" customWidth="1"/>
  </cols>
  <sheetData>
    <row r="1" spans="1:68" s="32" customFormat="1" ht="75.75" customHeight="1" x14ac:dyDescent="1.1499999999999999">
      <c r="A1" s="33"/>
      <c r="B1" s="37"/>
      <c r="C1" s="33"/>
      <c r="D1" s="33"/>
      <c r="E1" s="40"/>
      <c r="F1" s="33"/>
      <c r="G1" s="41"/>
      <c r="H1" s="33"/>
      <c r="I1" s="33"/>
      <c r="J1" s="33"/>
      <c r="K1" s="44" t="s">
        <v>146</v>
      </c>
      <c r="L1" s="33"/>
      <c r="M1" s="33"/>
      <c r="N1" s="42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43"/>
      <c r="AG1" s="28"/>
      <c r="AH1" s="28"/>
      <c r="AI1" s="28"/>
      <c r="AJ1" s="28"/>
      <c r="AK1" s="28"/>
      <c r="AL1" s="28"/>
      <c r="AM1" s="28"/>
      <c r="AN1" s="28"/>
      <c r="AO1" s="28"/>
      <c r="AP1" s="28"/>
      <c r="AQ1" s="28"/>
      <c r="AR1" s="28"/>
      <c r="AS1" s="28"/>
      <c r="AT1" s="28"/>
      <c r="AU1" s="28"/>
      <c r="AV1" s="28"/>
      <c r="AW1" s="28"/>
      <c r="AX1" s="28"/>
      <c r="AY1" s="28"/>
      <c r="AZ1" s="28"/>
      <c r="BA1" s="28"/>
      <c r="BB1" s="28"/>
      <c r="BC1" s="28"/>
      <c r="BD1" s="28"/>
      <c r="BE1" s="28"/>
      <c r="BF1" s="28"/>
      <c r="BG1" s="28"/>
      <c r="BH1" s="28"/>
      <c r="BI1" s="28"/>
      <c r="BJ1" s="28"/>
      <c r="BK1" s="28"/>
      <c r="BL1" s="28"/>
      <c r="BM1" s="28"/>
      <c r="BN1" s="28"/>
      <c r="BO1" s="28"/>
      <c r="BP1" s="28"/>
    </row>
    <row r="2" spans="1:68" s="28" customFormat="1" ht="7.5" customHeight="1" x14ac:dyDescent="0.25">
      <c r="A2" s="30"/>
      <c r="B2" s="34"/>
      <c r="C2" s="35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0"/>
    </row>
    <row r="3" spans="1:68" x14ac:dyDescent="0.25">
      <c r="A3" s="30"/>
      <c r="B3" s="34"/>
      <c r="C3" s="39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34"/>
      <c r="AE3" s="30"/>
    </row>
    <row r="4" spans="1:68" x14ac:dyDescent="0.25">
      <c r="A4" s="30"/>
      <c r="B4" s="34"/>
      <c r="C4" s="39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34"/>
      <c r="AE4" s="30"/>
    </row>
    <row r="5" spans="1:68" x14ac:dyDescent="0.25">
      <c r="A5" s="30"/>
      <c r="B5" s="34"/>
      <c r="C5" s="39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34"/>
      <c r="AE5" s="30"/>
    </row>
    <row r="6" spans="1:68" x14ac:dyDescent="0.25">
      <c r="A6" s="30"/>
      <c r="B6" s="34"/>
      <c r="C6" s="39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34"/>
      <c r="AE6" s="30"/>
    </row>
    <row r="7" spans="1:68" x14ac:dyDescent="0.25">
      <c r="A7" s="30"/>
      <c r="B7" s="34"/>
      <c r="C7" s="39"/>
      <c r="D7" s="22"/>
      <c r="E7" s="22"/>
      <c r="F7" s="22"/>
      <c r="G7" s="22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34"/>
      <c r="AE7" s="30"/>
    </row>
    <row r="8" spans="1:68" x14ac:dyDescent="0.25">
      <c r="A8" s="30"/>
      <c r="B8" s="34"/>
      <c r="C8" s="39"/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34"/>
      <c r="AE8" s="30"/>
    </row>
    <row r="9" spans="1:68" x14ac:dyDescent="0.25">
      <c r="A9" s="30"/>
      <c r="B9" s="34"/>
      <c r="C9" s="39"/>
      <c r="D9" s="22"/>
      <c r="E9" s="22"/>
      <c r="F9" s="22"/>
      <c r="G9" s="22"/>
      <c r="H9" s="22"/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34"/>
      <c r="AE9" s="30"/>
    </row>
    <row r="10" spans="1:68" x14ac:dyDescent="0.25">
      <c r="A10" s="30"/>
      <c r="B10" s="34"/>
      <c r="C10" s="39"/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34"/>
      <c r="AE10" s="30"/>
    </row>
    <row r="11" spans="1:68" x14ac:dyDescent="0.25">
      <c r="A11" s="30"/>
      <c r="B11" s="34"/>
      <c r="C11" s="39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34"/>
      <c r="AE11" s="30"/>
    </row>
    <row r="12" spans="1:68" x14ac:dyDescent="0.25">
      <c r="A12" s="30"/>
      <c r="B12" s="34"/>
      <c r="C12" s="39"/>
      <c r="D12" s="22"/>
      <c r="E12" s="22"/>
      <c r="F12" s="22"/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34"/>
      <c r="AE12" s="30"/>
    </row>
    <row r="13" spans="1:68" x14ac:dyDescent="0.25">
      <c r="A13" s="30"/>
      <c r="B13" s="34"/>
      <c r="C13" s="39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  <c r="AA13" s="22"/>
      <c r="AB13" s="22"/>
      <c r="AC13" s="22"/>
      <c r="AD13" s="34"/>
      <c r="AE13" s="30"/>
    </row>
    <row r="14" spans="1:68" x14ac:dyDescent="0.25">
      <c r="A14" s="30"/>
      <c r="B14" s="34"/>
      <c r="C14" s="39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  <c r="AA14" s="22"/>
      <c r="AB14" s="22"/>
      <c r="AC14" s="22"/>
      <c r="AD14" s="34"/>
      <c r="AE14" s="30"/>
    </row>
    <row r="15" spans="1:68" x14ac:dyDescent="0.25">
      <c r="A15" s="30"/>
      <c r="B15" s="34"/>
      <c r="C15" s="39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34"/>
      <c r="AE15" s="30"/>
    </row>
    <row r="16" spans="1:68" x14ac:dyDescent="0.25">
      <c r="A16" s="30"/>
      <c r="B16" s="34"/>
      <c r="C16" s="39"/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  <c r="AA16" s="22"/>
      <c r="AB16" s="22"/>
      <c r="AC16" s="22"/>
      <c r="AD16" s="34"/>
      <c r="AE16" s="30"/>
    </row>
    <row r="17" spans="1:31" x14ac:dyDescent="0.25">
      <c r="A17" s="30"/>
      <c r="B17" s="34"/>
      <c r="C17" s="39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  <c r="AA17" s="22"/>
      <c r="AB17" s="22"/>
      <c r="AC17" s="22"/>
      <c r="AD17" s="34"/>
      <c r="AE17" s="30"/>
    </row>
    <row r="18" spans="1:31" x14ac:dyDescent="0.25">
      <c r="A18" s="30"/>
      <c r="B18" s="34"/>
      <c r="C18" s="39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34"/>
      <c r="AE18" s="30"/>
    </row>
    <row r="19" spans="1:31" x14ac:dyDescent="0.25">
      <c r="A19" s="30"/>
      <c r="B19" s="34"/>
      <c r="C19" s="39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34"/>
      <c r="AE19" s="30"/>
    </row>
    <row r="20" spans="1:31" x14ac:dyDescent="0.25">
      <c r="A20" s="30"/>
      <c r="B20" s="34"/>
      <c r="C20" s="39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34"/>
      <c r="AE20" s="30"/>
    </row>
    <row r="21" spans="1:31" x14ac:dyDescent="0.25">
      <c r="A21" s="30"/>
      <c r="B21" s="34"/>
      <c r="C21" s="39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34"/>
      <c r="AE21" s="30"/>
    </row>
    <row r="22" spans="1:31" x14ac:dyDescent="0.25">
      <c r="A22" s="30"/>
      <c r="B22" s="34"/>
      <c r="C22" s="39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34"/>
      <c r="AE22" s="30"/>
    </row>
    <row r="23" spans="1:31" x14ac:dyDescent="0.25">
      <c r="A23" s="30"/>
      <c r="B23" s="34"/>
      <c r="C23" s="39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34"/>
      <c r="AE23" s="30"/>
    </row>
    <row r="24" spans="1:31" x14ac:dyDescent="0.25">
      <c r="A24" s="30"/>
      <c r="B24" s="34"/>
      <c r="C24" s="39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34"/>
      <c r="AE24" s="30"/>
    </row>
    <row r="25" spans="1:31" x14ac:dyDescent="0.25">
      <c r="A25" s="30"/>
      <c r="B25" s="34"/>
      <c r="C25" s="39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34"/>
      <c r="AE25" s="30"/>
    </row>
    <row r="26" spans="1:31" x14ac:dyDescent="0.25">
      <c r="A26" s="30"/>
      <c r="B26" s="34"/>
      <c r="C26" s="39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34"/>
      <c r="AE26" s="30"/>
    </row>
    <row r="27" spans="1:31" x14ac:dyDescent="0.25">
      <c r="A27" s="30"/>
      <c r="B27" s="34"/>
      <c r="C27" s="39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34"/>
      <c r="AE27" s="30"/>
    </row>
    <row r="28" spans="1:31" x14ac:dyDescent="0.25">
      <c r="A28" s="30"/>
      <c r="B28" s="34"/>
      <c r="C28" s="39"/>
      <c r="D28" s="22"/>
      <c r="E28" s="22"/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  <c r="AA28" s="22"/>
      <c r="AB28" s="22"/>
      <c r="AC28" s="22"/>
      <c r="AD28" s="34"/>
      <c r="AE28" s="30"/>
    </row>
    <row r="29" spans="1:31" x14ac:dyDescent="0.25">
      <c r="A29" s="30"/>
      <c r="B29" s="34"/>
      <c r="C29" s="39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  <c r="AA29" s="22"/>
      <c r="AB29" s="22"/>
      <c r="AC29" s="22"/>
      <c r="AD29" s="34"/>
      <c r="AE29" s="30"/>
    </row>
    <row r="30" spans="1:31" x14ac:dyDescent="0.25">
      <c r="A30" s="30"/>
      <c r="B30" s="34"/>
      <c r="C30" s="39"/>
      <c r="D30" s="22"/>
      <c r="E30" s="22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  <c r="AA30" s="22"/>
      <c r="AB30" s="22"/>
      <c r="AC30" s="22"/>
      <c r="AD30" s="34"/>
      <c r="AE30" s="30"/>
    </row>
    <row r="31" spans="1:31" x14ac:dyDescent="0.25">
      <c r="A31" s="30"/>
      <c r="B31" s="34"/>
      <c r="C31" s="39"/>
      <c r="D31" s="22"/>
      <c r="E31" s="22"/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  <c r="AA31" s="22"/>
      <c r="AB31" s="22"/>
      <c r="AC31" s="22"/>
      <c r="AD31" s="34"/>
      <c r="AE31" s="30"/>
    </row>
    <row r="32" spans="1:31" x14ac:dyDescent="0.25">
      <c r="A32" s="30"/>
      <c r="B32" s="34"/>
      <c r="C32" s="39"/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  <c r="AA32" s="22"/>
      <c r="AB32" s="22"/>
      <c r="AC32" s="22"/>
      <c r="AD32" s="34"/>
      <c r="AE32" s="30"/>
    </row>
    <row r="33" spans="1:31" x14ac:dyDescent="0.25">
      <c r="A33" s="30"/>
      <c r="B33" s="34"/>
      <c r="C33" s="39"/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  <c r="AA33" s="22"/>
      <c r="AB33" s="22"/>
      <c r="AC33" s="22"/>
      <c r="AD33" s="34"/>
      <c r="AE33" s="30"/>
    </row>
    <row r="34" spans="1:31" x14ac:dyDescent="0.25">
      <c r="A34" s="30"/>
      <c r="B34" s="34"/>
      <c r="C34" s="39"/>
      <c r="D34" s="22"/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  <c r="AA34" s="22"/>
      <c r="AB34" s="22"/>
      <c r="AC34" s="22"/>
      <c r="AD34" s="34"/>
      <c r="AE34" s="30"/>
    </row>
    <row r="35" spans="1:31" x14ac:dyDescent="0.25">
      <c r="A35" s="30"/>
      <c r="B35" s="34"/>
      <c r="C35" s="39"/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  <c r="AA35" s="22"/>
      <c r="AB35" s="22"/>
      <c r="AC35" s="22"/>
      <c r="AD35" s="34"/>
      <c r="AE35" s="30"/>
    </row>
    <row r="36" spans="1:31" x14ac:dyDescent="0.25">
      <c r="A36" s="30"/>
      <c r="B36" s="34"/>
      <c r="C36" s="39"/>
      <c r="D36" s="22"/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  <c r="AA36" s="22"/>
      <c r="AB36" s="22"/>
      <c r="AC36" s="22"/>
      <c r="AD36" s="34"/>
      <c r="AE36" s="30"/>
    </row>
    <row r="37" spans="1:31" x14ac:dyDescent="0.25">
      <c r="A37" s="30"/>
      <c r="B37" s="34"/>
      <c r="C37" s="39"/>
      <c r="D37" s="22"/>
      <c r="E37" s="22"/>
      <c r="F37" s="22"/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  <c r="AA37" s="22"/>
      <c r="AB37" s="22"/>
      <c r="AC37" s="22"/>
      <c r="AD37" s="34"/>
      <c r="AE37" s="30"/>
    </row>
    <row r="38" spans="1:31" x14ac:dyDescent="0.25">
      <c r="A38" s="30"/>
      <c r="B38" s="34"/>
      <c r="C38" s="39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  <c r="AB38" s="22"/>
      <c r="AC38" s="22"/>
      <c r="AD38" s="34"/>
      <c r="AE38" s="30"/>
    </row>
    <row r="39" spans="1:31" x14ac:dyDescent="0.25">
      <c r="A39" s="30"/>
      <c r="B39" s="34"/>
      <c r="C39" s="39"/>
      <c r="D39" s="22"/>
      <c r="E39" s="22"/>
      <c r="F39" s="22"/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  <c r="AA39" s="22"/>
      <c r="AB39" s="22"/>
      <c r="AC39" s="22"/>
      <c r="AD39" s="34"/>
      <c r="AE39" s="30"/>
    </row>
    <row r="40" spans="1:31" x14ac:dyDescent="0.25">
      <c r="A40" s="30"/>
      <c r="B40" s="34"/>
      <c r="C40" s="39"/>
      <c r="D40" s="22"/>
      <c r="E40" s="22"/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34"/>
      <c r="AE40" s="30"/>
    </row>
    <row r="41" spans="1:31" x14ac:dyDescent="0.25">
      <c r="A41" s="30"/>
      <c r="B41" s="34"/>
      <c r="C41" s="39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34"/>
      <c r="AE41" s="30"/>
    </row>
    <row r="42" spans="1:31" x14ac:dyDescent="0.25">
      <c r="A42" s="30"/>
      <c r="B42" s="34"/>
      <c r="C42" s="39"/>
      <c r="D42" s="22"/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34"/>
      <c r="AE42" s="30"/>
    </row>
    <row r="43" spans="1:31" x14ac:dyDescent="0.25">
      <c r="A43" s="30"/>
      <c r="B43" s="34"/>
      <c r="C43" s="39"/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34"/>
      <c r="AE43" s="30"/>
    </row>
    <row r="44" spans="1:31" x14ac:dyDescent="0.25">
      <c r="A44" s="30"/>
      <c r="B44" s="34"/>
      <c r="C44" s="39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34"/>
      <c r="AE44" s="30"/>
    </row>
    <row r="45" spans="1:31" x14ac:dyDescent="0.25">
      <c r="A45" s="30"/>
      <c r="B45" s="34"/>
      <c r="C45" s="39"/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34"/>
      <c r="AE45" s="30"/>
    </row>
    <row r="46" spans="1:31" x14ac:dyDescent="0.25">
      <c r="A46" s="30"/>
      <c r="B46" s="34"/>
      <c r="C46" s="39"/>
      <c r="D46" s="22"/>
      <c r="E46" s="22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34"/>
      <c r="AE46" s="30"/>
    </row>
    <row r="47" spans="1:31" x14ac:dyDescent="0.25">
      <c r="A47" s="30"/>
      <c r="B47" s="34"/>
      <c r="C47" s="39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34"/>
      <c r="AE47" s="30"/>
    </row>
    <row r="48" spans="1:31" x14ac:dyDescent="0.25">
      <c r="A48" s="30"/>
      <c r="B48" s="34"/>
      <c r="C48" s="39"/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34"/>
      <c r="AE48" s="30"/>
    </row>
    <row r="49" spans="1:31" x14ac:dyDescent="0.25">
      <c r="A49" s="30"/>
      <c r="B49" s="34"/>
      <c r="C49" s="39"/>
      <c r="D49" s="22"/>
      <c r="E49" s="22"/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34"/>
      <c r="AE49" s="30"/>
    </row>
    <row r="50" spans="1:31" x14ac:dyDescent="0.25">
      <c r="A50" s="30"/>
      <c r="B50" s="34"/>
      <c r="C50" s="39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34"/>
      <c r="AE50" s="30"/>
    </row>
    <row r="51" spans="1:31" x14ac:dyDescent="0.25">
      <c r="A51" s="30"/>
      <c r="B51" s="34"/>
      <c r="C51" s="39"/>
      <c r="D51" s="22"/>
      <c r="E51" s="22"/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  <c r="AA51" s="22"/>
      <c r="AB51" s="22"/>
      <c r="AC51" s="22"/>
      <c r="AD51" s="34"/>
      <c r="AE51" s="30"/>
    </row>
    <row r="52" spans="1:31" x14ac:dyDescent="0.25">
      <c r="A52" s="30"/>
      <c r="B52" s="34"/>
      <c r="C52" s="39"/>
      <c r="D52" s="22"/>
      <c r="E52" s="22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34"/>
      <c r="AE52" s="30"/>
    </row>
    <row r="53" spans="1:31" x14ac:dyDescent="0.25">
      <c r="A53" s="30"/>
      <c r="B53" s="34"/>
      <c r="C53" s="39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34"/>
      <c r="AE53" s="30"/>
    </row>
    <row r="54" spans="1:31" x14ac:dyDescent="0.25">
      <c r="A54" s="30"/>
      <c r="B54" s="34"/>
      <c r="C54" s="39"/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34"/>
      <c r="AE54" s="30"/>
    </row>
    <row r="55" spans="1:31" x14ac:dyDescent="0.25">
      <c r="A55" s="30"/>
      <c r="B55" s="34"/>
      <c r="C55" s="39"/>
      <c r="D55" s="22"/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34"/>
      <c r="AE55" s="30"/>
    </row>
    <row r="56" spans="1:31" x14ac:dyDescent="0.25">
      <c r="A56" s="30"/>
      <c r="B56" s="34"/>
      <c r="C56" s="39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34"/>
      <c r="AE56" s="30"/>
    </row>
    <row r="57" spans="1:31" x14ac:dyDescent="0.25">
      <c r="A57" s="30"/>
      <c r="B57" s="34"/>
      <c r="C57" s="39"/>
      <c r="D57" s="22"/>
      <c r="E57" s="22"/>
      <c r="F57" s="22"/>
      <c r="G57" s="22"/>
      <c r="H57" s="22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34"/>
      <c r="AE57" s="30"/>
    </row>
    <row r="58" spans="1:31" x14ac:dyDescent="0.25">
      <c r="A58" s="30"/>
      <c r="B58" s="34"/>
      <c r="C58" s="39"/>
      <c r="D58" s="22"/>
      <c r="E58" s="22"/>
      <c r="F58" s="22"/>
      <c r="G58" s="22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34"/>
      <c r="AE58" s="30"/>
    </row>
    <row r="59" spans="1:31" x14ac:dyDescent="0.25">
      <c r="A59" s="30"/>
      <c r="B59" s="34"/>
      <c r="C59" s="39"/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34"/>
      <c r="AE59" s="30"/>
    </row>
    <row r="60" spans="1:31" x14ac:dyDescent="0.25">
      <c r="A60" s="30"/>
      <c r="B60" s="34"/>
      <c r="C60" s="39"/>
      <c r="D60" s="22"/>
      <c r="E60" s="22"/>
      <c r="F60" s="22"/>
      <c r="G60" s="22"/>
      <c r="H60" s="22"/>
      <c r="I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34"/>
      <c r="AE60" s="30"/>
    </row>
    <row r="61" spans="1:31" x14ac:dyDescent="0.25">
      <c r="A61" s="30"/>
      <c r="B61" s="34"/>
      <c r="C61" s="39"/>
      <c r="D61" s="22"/>
      <c r="E61" s="22"/>
      <c r="F61" s="22"/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34"/>
      <c r="AE61" s="30"/>
    </row>
    <row r="62" spans="1:31" x14ac:dyDescent="0.25">
      <c r="A62" s="30"/>
      <c r="B62" s="34"/>
      <c r="C62" s="39"/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34"/>
      <c r="AE62" s="30"/>
    </row>
    <row r="63" spans="1:31" x14ac:dyDescent="0.25">
      <c r="A63" s="30"/>
      <c r="B63" s="34"/>
      <c r="C63" s="39"/>
      <c r="D63" s="22"/>
      <c r="E63" s="22"/>
      <c r="F63" s="22"/>
      <c r="G63" s="22"/>
      <c r="H63" s="22"/>
      <c r="I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34"/>
      <c r="AE63" s="30"/>
    </row>
    <row r="64" spans="1:31" x14ac:dyDescent="0.25">
      <c r="A64" s="30"/>
      <c r="B64" s="34"/>
      <c r="C64" s="39"/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34"/>
      <c r="AE64" s="30"/>
    </row>
    <row r="65" spans="1:31" x14ac:dyDescent="0.25">
      <c r="A65" s="30"/>
      <c r="B65" s="34"/>
      <c r="C65" s="39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34"/>
      <c r="AE65" s="30"/>
    </row>
    <row r="66" spans="1:31" x14ac:dyDescent="0.25">
      <c r="A66" s="30"/>
      <c r="B66" s="34"/>
      <c r="C66" s="39"/>
      <c r="D66" s="22"/>
      <c r="E66" s="22"/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34"/>
      <c r="AE66" s="30"/>
    </row>
    <row r="67" spans="1:31" x14ac:dyDescent="0.25">
      <c r="A67" s="30"/>
      <c r="B67" s="34"/>
      <c r="C67" s="39"/>
      <c r="D67" s="22"/>
      <c r="E67" s="22"/>
      <c r="F67" s="22"/>
      <c r="G67" s="22"/>
      <c r="H67" s="22"/>
      <c r="I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34"/>
      <c r="AE67" s="30"/>
    </row>
    <row r="68" spans="1:31" x14ac:dyDescent="0.25">
      <c r="A68" s="30"/>
      <c r="B68" s="34"/>
      <c r="C68" s="39"/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34"/>
      <c r="AE68" s="30"/>
    </row>
    <row r="69" spans="1:31" x14ac:dyDescent="0.25">
      <c r="A69" s="30"/>
      <c r="B69" s="34"/>
      <c r="C69" s="39"/>
      <c r="D69" s="22"/>
      <c r="E69" s="22"/>
      <c r="F69" s="22"/>
      <c r="G69" s="22"/>
      <c r="H69" s="22"/>
      <c r="I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34"/>
      <c r="AE69" s="30"/>
    </row>
    <row r="70" spans="1:31" x14ac:dyDescent="0.25">
      <c r="A70" s="30"/>
      <c r="B70" s="34"/>
      <c r="C70" s="39"/>
      <c r="D70" s="22"/>
      <c r="E70" s="22"/>
      <c r="F70" s="22"/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34"/>
      <c r="AE70" s="30"/>
    </row>
    <row r="71" spans="1:31" x14ac:dyDescent="0.25">
      <c r="A71" s="30"/>
      <c r="B71" s="34"/>
      <c r="C71" s="39"/>
      <c r="D71" s="22"/>
      <c r="E71" s="22"/>
      <c r="F71" s="22"/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34"/>
      <c r="AE71" s="30"/>
    </row>
    <row r="72" spans="1:31" x14ac:dyDescent="0.25">
      <c r="A72" s="30"/>
      <c r="B72" s="34"/>
      <c r="C72" s="39"/>
      <c r="D72" s="22"/>
      <c r="E72" s="22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34"/>
      <c r="AE72" s="30"/>
    </row>
    <row r="73" spans="1:31" x14ac:dyDescent="0.25">
      <c r="A73" s="30"/>
      <c r="B73" s="34"/>
      <c r="C73" s="39"/>
      <c r="D73" s="22"/>
      <c r="E73" s="22"/>
      <c r="F73" s="22"/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34"/>
      <c r="AE73" s="30"/>
    </row>
    <row r="74" spans="1:31" x14ac:dyDescent="0.25">
      <c r="A74" s="30"/>
      <c r="B74" s="34"/>
      <c r="C74" s="39"/>
      <c r="D74" s="22"/>
      <c r="E74" s="22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34"/>
      <c r="AE74" s="30"/>
    </row>
    <row r="75" spans="1:31" x14ac:dyDescent="0.25">
      <c r="A75" s="30"/>
      <c r="B75" s="34"/>
      <c r="C75" s="39"/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34"/>
      <c r="AE75" s="30"/>
    </row>
    <row r="76" spans="1:31" x14ac:dyDescent="0.25">
      <c r="A76" s="30"/>
      <c r="B76" s="34"/>
      <c r="C76" s="39"/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34"/>
      <c r="AE76" s="30"/>
    </row>
    <row r="77" spans="1:31" x14ac:dyDescent="0.25">
      <c r="A77" s="30"/>
      <c r="B77" s="34"/>
      <c r="C77" s="39"/>
      <c r="D77" s="22"/>
      <c r="E77" s="22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34"/>
      <c r="AE77" s="30"/>
    </row>
    <row r="78" spans="1:31" x14ac:dyDescent="0.25">
      <c r="A78" s="30"/>
      <c r="B78" s="34"/>
      <c r="C78" s="39"/>
      <c r="D78" s="22"/>
      <c r="E78" s="22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34"/>
      <c r="AE78" s="30"/>
    </row>
    <row r="79" spans="1:31" x14ac:dyDescent="0.25">
      <c r="A79" s="30"/>
      <c r="B79" s="34"/>
      <c r="C79" s="39"/>
      <c r="D79" s="22"/>
      <c r="E79" s="22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34"/>
      <c r="AE79" s="30"/>
    </row>
    <row r="80" spans="1:31" x14ac:dyDescent="0.25">
      <c r="A80" s="30"/>
      <c r="B80" s="34"/>
      <c r="C80" s="39"/>
      <c r="D80" s="22"/>
      <c r="E80" s="22"/>
      <c r="F80" s="22"/>
      <c r="G80" s="22"/>
      <c r="H80" s="22"/>
      <c r="I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34"/>
      <c r="AE80" s="30"/>
    </row>
    <row r="81" spans="1:31" x14ac:dyDescent="0.25">
      <c r="A81" s="30"/>
      <c r="B81" s="34"/>
      <c r="C81" s="39"/>
      <c r="D81" s="22"/>
      <c r="E81" s="22"/>
      <c r="F81" s="22"/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34"/>
      <c r="AE81" s="30"/>
    </row>
    <row r="82" spans="1:31" x14ac:dyDescent="0.25">
      <c r="A82" s="30"/>
      <c r="B82" s="34"/>
      <c r="C82" s="39"/>
      <c r="D82" s="22"/>
      <c r="E82" s="22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34"/>
      <c r="AE82" s="30"/>
    </row>
    <row r="83" spans="1:31" x14ac:dyDescent="0.25">
      <c r="A83" s="30"/>
      <c r="B83" s="34"/>
      <c r="C83" s="39"/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34"/>
      <c r="AE83" s="30"/>
    </row>
    <row r="84" spans="1:31" x14ac:dyDescent="0.25">
      <c r="A84" s="30"/>
      <c r="B84" s="34"/>
      <c r="C84" s="39"/>
      <c r="D84" s="22"/>
      <c r="E84" s="22"/>
      <c r="F84" s="22"/>
      <c r="G84" s="22"/>
      <c r="H84" s="22"/>
      <c r="I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34"/>
      <c r="AE84" s="30"/>
    </row>
    <row r="85" spans="1:31" x14ac:dyDescent="0.25">
      <c r="A85" s="30"/>
      <c r="B85" s="34"/>
      <c r="C85" s="39"/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34"/>
      <c r="AE85" s="30"/>
    </row>
    <row r="86" spans="1:31" x14ac:dyDescent="0.25">
      <c r="A86" s="30"/>
      <c r="B86" s="34"/>
      <c r="C86" s="39"/>
      <c r="D86" s="22"/>
      <c r="E86" s="22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34"/>
      <c r="AE86" s="30"/>
    </row>
    <row r="87" spans="1:31" x14ac:dyDescent="0.25">
      <c r="A87" s="30"/>
      <c r="B87" s="34"/>
      <c r="C87" s="39"/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34"/>
      <c r="AE87" s="30"/>
    </row>
    <row r="88" spans="1:31" x14ac:dyDescent="0.25">
      <c r="A88" s="30"/>
      <c r="B88" s="34"/>
      <c r="C88" s="39"/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34"/>
      <c r="AE88" s="30"/>
    </row>
    <row r="89" spans="1:31" x14ac:dyDescent="0.25">
      <c r="A89" s="30"/>
      <c r="B89" s="34"/>
      <c r="C89" s="39"/>
      <c r="D89" s="22"/>
      <c r="E89" s="22"/>
      <c r="F89" s="22"/>
      <c r="G89" s="22"/>
      <c r="H89" s="22"/>
      <c r="I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34"/>
      <c r="AE89" s="30"/>
    </row>
    <row r="90" spans="1:31" x14ac:dyDescent="0.25">
      <c r="A90" s="30"/>
      <c r="B90" s="34"/>
      <c r="C90" s="39"/>
      <c r="D90" s="22"/>
      <c r="E90" s="22"/>
      <c r="F90" s="22"/>
      <c r="G90" s="22"/>
      <c r="H90" s="22"/>
      <c r="I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34"/>
      <c r="AE90" s="30"/>
    </row>
    <row r="91" spans="1:31" x14ac:dyDescent="0.25">
      <c r="A91" s="30"/>
      <c r="B91" s="34"/>
      <c r="C91" s="39"/>
      <c r="D91" s="22"/>
      <c r="E91" s="22"/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34"/>
      <c r="AE91" s="30"/>
    </row>
    <row r="92" spans="1:31" x14ac:dyDescent="0.25">
      <c r="A92" s="30"/>
      <c r="B92" s="34"/>
      <c r="C92" s="39"/>
      <c r="D92" s="22"/>
      <c r="E92" s="22"/>
      <c r="F92" s="22"/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34"/>
      <c r="AE92" s="30"/>
    </row>
    <row r="93" spans="1:31" x14ac:dyDescent="0.25">
      <c r="A93" s="30"/>
      <c r="B93" s="34"/>
      <c r="C93" s="39"/>
      <c r="D93" s="22"/>
      <c r="E93" s="22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34"/>
      <c r="AE93" s="30"/>
    </row>
    <row r="94" spans="1:31" x14ac:dyDescent="0.25">
      <c r="A94" s="30"/>
      <c r="B94" s="34"/>
      <c r="C94" s="39"/>
      <c r="D94" s="22"/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34"/>
      <c r="AE94" s="30"/>
    </row>
    <row r="95" spans="1:31" x14ac:dyDescent="0.25">
      <c r="A95" s="30"/>
      <c r="B95" s="34"/>
      <c r="C95" s="39"/>
      <c r="D95" s="22"/>
      <c r="E95" s="22"/>
      <c r="F95" s="22"/>
      <c r="G95" s="22"/>
      <c r="H95" s="22"/>
      <c r="I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34"/>
      <c r="AE95" s="30"/>
    </row>
    <row r="96" spans="1:31" x14ac:dyDescent="0.25">
      <c r="A96" s="30"/>
      <c r="B96" s="34"/>
      <c r="C96" s="39"/>
      <c r="D96" s="22"/>
      <c r="E96" s="22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34"/>
      <c r="AE96" s="30"/>
    </row>
    <row r="97" spans="1:31" x14ac:dyDescent="0.25">
      <c r="A97" s="30"/>
      <c r="B97" s="34"/>
      <c r="C97" s="39"/>
      <c r="D97" s="22"/>
      <c r="E97" s="22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34"/>
      <c r="AE97" s="30"/>
    </row>
    <row r="98" spans="1:31" x14ac:dyDescent="0.25">
      <c r="A98" s="30"/>
      <c r="B98" s="34"/>
      <c r="C98" s="39"/>
      <c r="D98" s="22"/>
      <c r="E98" s="22"/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34"/>
      <c r="AE98" s="30"/>
    </row>
    <row r="99" spans="1:31" x14ac:dyDescent="0.25">
      <c r="A99" s="30"/>
      <c r="B99" s="34"/>
      <c r="C99" s="39"/>
      <c r="D99" s="22"/>
      <c r="E99" s="22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34"/>
      <c r="AE99" s="30"/>
    </row>
    <row r="100" spans="1:31" x14ac:dyDescent="0.25">
      <c r="A100" s="30"/>
      <c r="B100" s="34"/>
      <c r="C100" s="39"/>
      <c r="D100" s="22"/>
      <c r="E100" s="22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34"/>
      <c r="AE100" s="30"/>
    </row>
    <row r="101" spans="1:31" x14ac:dyDescent="0.25">
      <c r="A101" s="30"/>
      <c r="B101" s="34"/>
      <c r="C101" s="39"/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34"/>
      <c r="AE101" s="30"/>
    </row>
    <row r="102" spans="1:31" x14ac:dyDescent="0.25">
      <c r="A102" s="30"/>
      <c r="B102" s="34"/>
      <c r="C102" s="39"/>
      <c r="D102" s="22"/>
      <c r="E102" s="22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34"/>
      <c r="AE102" s="30"/>
    </row>
    <row r="103" spans="1:31" x14ac:dyDescent="0.25">
      <c r="A103" s="30"/>
      <c r="B103" s="34"/>
      <c r="C103" s="39"/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34"/>
      <c r="AE103" s="30"/>
    </row>
    <row r="104" spans="1:31" x14ac:dyDescent="0.25">
      <c r="A104" s="30"/>
      <c r="B104" s="34"/>
      <c r="C104" s="39"/>
      <c r="D104" s="22"/>
      <c r="E104" s="22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34"/>
      <c r="AE104" s="30"/>
    </row>
    <row r="105" spans="1:31" x14ac:dyDescent="0.25">
      <c r="A105" s="30"/>
      <c r="B105" s="34"/>
      <c r="C105" s="39"/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34"/>
      <c r="AE105" s="30"/>
    </row>
    <row r="106" spans="1:31" x14ac:dyDescent="0.25">
      <c r="A106" s="30"/>
      <c r="B106" s="34"/>
      <c r="C106" s="39"/>
      <c r="D106" s="22"/>
      <c r="E106" s="22"/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34"/>
      <c r="AE106" s="30"/>
    </row>
    <row r="107" spans="1:31" x14ac:dyDescent="0.25">
      <c r="A107" s="30"/>
      <c r="B107" s="34"/>
      <c r="C107" s="39"/>
      <c r="D107" s="22"/>
      <c r="E107" s="22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34"/>
      <c r="AE107" s="30"/>
    </row>
    <row r="108" spans="1:31" x14ac:dyDescent="0.25">
      <c r="A108" s="30"/>
      <c r="B108" s="34"/>
      <c r="C108" s="39"/>
      <c r="D108" s="22"/>
      <c r="E108" s="22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34"/>
      <c r="AE108" s="30"/>
    </row>
    <row r="109" spans="1:31" x14ac:dyDescent="0.25">
      <c r="A109" s="30"/>
      <c r="B109" s="34"/>
      <c r="C109" s="39"/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34"/>
      <c r="AE109" s="30"/>
    </row>
    <row r="110" spans="1:31" x14ac:dyDescent="0.25">
      <c r="A110" s="30"/>
      <c r="B110" s="34"/>
      <c r="C110" s="39"/>
      <c r="D110" s="22"/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34"/>
      <c r="AE110" s="30"/>
    </row>
    <row r="111" spans="1:31" x14ac:dyDescent="0.25">
      <c r="A111" s="30"/>
      <c r="B111" s="34"/>
      <c r="C111" s="39"/>
      <c r="D111" s="22"/>
      <c r="E111" s="22"/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34"/>
      <c r="AE111" s="30"/>
    </row>
    <row r="112" spans="1:31" x14ac:dyDescent="0.25">
      <c r="A112" s="30"/>
      <c r="B112" s="34"/>
      <c r="C112" s="39"/>
      <c r="D112" s="22"/>
      <c r="E112" s="22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34"/>
      <c r="AE112" s="30"/>
    </row>
    <row r="113" spans="1:31" x14ac:dyDescent="0.25">
      <c r="A113" s="30"/>
      <c r="B113" s="34"/>
      <c r="C113" s="39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34"/>
      <c r="AE113" s="30"/>
    </row>
    <row r="114" spans="1:31" x14ac:dyDescent="0.25">
      <c r="A114" s="30"/>
      <c r="B114" s="34"/>
      <c r="C114" s="39"/>
      <c r="D114" s="22"/>
      <c r="E114" s="22"/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34"/>
      <c r="AE114" s="30"/>
    </row>
    <row r="115" spans="1:31" x14ac:dyDescent="0.25">
      <c r="A115" s="30"/>
      <c r="B115" s="34"/>
      <c r="C115" s="39"/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34"/>
      <c r="AE115" s="30"/>
    </row>
    <row r="116" spans="1:31" x14ac:dyDescent="0.25">
      <c r="A116" s="30"/>
      <c r="B116" s="34"/>
      <c r="C116" s="39"/>
      <c r="D116" s="22"/>
      <c r="E116" s="22"/>
      <c r="F116" s="22"/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34"/>
      <c r="AE116" s="30"/>
    </row>
    <row r="117" spans="1:31" x14ac:dyDescent="0.25">
      <c r="A117" s="30"/>
      <c r="B117" s="34"/>
      <c r="C117" s="39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34"/>
      <c r="AE117" s="30"/>
    </row>
    <row r="118" spans="1:31" x14ac:dyDescent="0.25">
      <c r="A118" s="30"/>
      <c r="B118" s="34"/>
      <c r="C118" s="39"/>
      <c r="D118" s="22"/>
      <c r="E118" s="22"/>
      <c r="F118" s="22"/>
      <c r="G118" s="22"/>
      <c r="H118" s="22"/>
      <c r="I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34"/>
      <c r="AE118" s="30"/>
    </row>
    <row r="119" spans="1:31" x14ac:dyDescent="0.25">
      <c r="A119" s="30"/>
      <c r="B119" s="34"/>
      <c r="C119" s="39"/>
      <c r="D119" s="22"/>
      <c r="E119" s="22"/>
      <c r="F119" s="22"/>
      <c r="G119" s="22"/>
      <c r="H119" s="22"/>
      <c r="I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34"/>
      <c r="AE119" s="30"/>
    </row>
    <row r="120" spans="1:31" x14ac:dyDescent="0.25">
      <c r="A120" s="30"/>
      <c r="B120" s="34"/>
      <c r="C120" s="39"/>
      <c r="D120" s="22"/>
      <c r="E120" s="22"/>
      <c r="F120" s="22"/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34"/>
      <c r="AE120" s="30"/>
    </row>
    <row r="121" spans="1:31" x14ac:dyDescent="0.25">
      <c r="A121" s="30"/>
      <c r="B121" s="34"/>
      <c r="C121" s="39"/>
      <c r="D121" s="22"/>
      <c r="E121" s="22"/>
      <c r="F121" s="22"/>
      <c r="G121" s="22"/>
      <c r="H121" s="22"/>
      <c r="I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34"/>
      <c r="AE121" s="30"/>
    </row>
    <row r="122" spans="1:31" x14ac:dyDescent="0.25">
      <c r="A122" s="30"/>
      <c r="B122" s="34"/>
      <c r="C122" s="39"/>
      <c r="D122" s="22"/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34"/>
      <c r="AE122" s="30"/>
    </row>
    <row r="123" spans="1:31" x14ac:dyDescent="0.25">
      <c r="A123" s="30"/>
      <c r="B123" s="34"/>
      <c r="C123" s="39"/>
      <c r="D123" s="22"/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34"/>
      <c r="AE123" s="30"/>
    </row>
    <row r="124" spans="1:31" x14ac:dyDescent="0.25">
      <c r="A124" s="30"/>
      <c r="B124" s="34"/>
      <c r="C124" s="39"/>
      <c r="D124" s="22"/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34"/>
      <c r="AE124" s="30"/>
    </row>
    <row r="125" spans="1:31" x14ac:dyDescent="0.25">
      <c r="A125" s="30"/>
      <c r="B125" s="34"/>
      <c r="C125" s="39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34"/>
      <c r="AE125" s="30"/>
    </row>
    <row r="126" spans="1:31" x14ac:dyDescent="0.25">
      <c r="A126" s="30"/>
      <c r="B126" s="34"/>
      <c r="C126" s="39"/>
      <c r="D126" s="22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34"/>
      <c r="AE126" s="30"/>
    </row>
    <row r="127" spans="1:31" x14ac:dyDescent="0.25">
      <c r="A127" s="30"/>
      <c r="B127" s="34"/>
      <c r="C127" s="39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34"/>
      <c r="AE127" s="30"/>
    </row>
    <row r="128" spans="1:31" x14ac:dyDescent="0.25">
      <c r="A128" s="30"/>
      <c r="B128" s="34"/>
      <c r="C128" s="39"/>
      <c r="D128" s="22"/>
      <c r="E128" s="22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34"/>
      <c r="AE128" s="30"/>
    </row>
    <row r="129" spans="1:31" x14ac:dyDescent="0.25">
      <c r="A129" s="30"/>
      <c r="B129" s="34"/>
      <c r="C129" s="39"/>
      <c r="D129" s="22"/>
      <c r="E129" s="22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34"/>
      <c r="AE129" s="30"/>
    </row>
    <row r="130" spans="1:31" x14ac:dyDescent="0.25">
      <c r="A130" s="30"/>
      <c r="B130" s="34"/>
      <c r="C130" s="39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34"/>
      <c r="AE130" s="30"/>
    </row>
    <row r="131" spans="1:31" x14ac:dyDescent="0.25">
      <c r="A131" s="30"/>
      <c r="B131" s="34"/>
      <c r="C131" s="39"/>
      <c r="D131" s="22"/>
      <c r="E131" s="22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34"/>
      <c r="AE131" s="30"/>
    </row>
    <row r="132" spans="1:31" x14ac:dyDescent="0.25">
      <c r="A132" s="30"/>
      <c r="B132" s="34"/>
      <c r="C132" s="39"/>
      <c r="D132" s="22"/>
      <c r="E132" s="22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34"/>
      <c r="AE132" s="30"/>
    </row>
    <row r="133" spans="1:31" x14ac:dyDescent="0.25">
      <c r="A133" s="30"/>
      <c r="B133" s="34"/>
      <c r="C133" s="39"/>
      <c r="D133" s="22"/>
      <c r="E133" s="22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34"/>
      <c r="AE133" s="30"/>
    </row>
    <row r="134" spans="1:31" x14ac:dyDescent="0.25">
      <c r="A134" s="30"/>
      <c r="B134" s="34"/>
      <c r="C134" s="39"/>
      <c r="D134" s="22"/>
      <c r="E134" s="22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34"/>
      <c r="AE134" s="30"/>
    </row>
    <row r="135" spans="1:31" x14ac:dyDescent="0.25">
      <c r="A135" s="30"/>
      <c r="B135" s="34"/>
      <c r="C135" s="39"/>
      <c r="D135" s="22"/>
      <c r="E135" s="22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34"/>
      <c r="AE135" s="30"/>
    </row>
    <row r="136" spans="1:31" x14ac:dyDescent="0.25">
      <c r="A136" s="30"/>
      <c r="B136" s="34"/>
      <c r="C136" s="39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34"/>
      <c r="AE136" s="30"/>
    </row>
    <row r="137" spans="1:31" x14ac:dyDescent="0.25">
      <c r="A137" s="30"/>
      <c r="B137" s="34"/>
      <c r="C137" s="39"/>
      <c r="D137" s="22"/>
      <c r="E137" s="22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34"/>
      <c r="AE137" s="30"/>
    </row>
    <row r="138" spans="1:31" x14ac:dyDescent="0.25">
      <c r="A138" s="30"/>
      <c r="B138" s="34"/>
      <c r="C138" s="39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34"/>
      <c r="AE138" s="30"/>
    </row>
    <row r="139" spans="1:31" x14ac:dyDescent="0.25">
      <c r="A139" s="30"/>
      <c r="B139" s="34"/>
      <c r="C139" s="39"/>
      <c r="D139" s="22"/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34"/>
      <c r="AE139" s="30"/>
    </row>
    <row r="140" spans="1:31" x14ac:dyDescent="0.25">
      <c r="A140" s="30"/>
      <c r="B140" s="34"/>
      <c r="C140" s="39"/>
      <c r="D140" s="22"/>
      <c r="E140" s="22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34"/>
      <c r="AE140" s="30"/>
    </row>
    <row r="141" spans="1:31" x14ac:dyDescent="0.25">
      <c r="A141" s="30"/>
      <c r="B141" s="34"/>
      <c r="C141" s="39"/>
      <c r="D141" s="22"/>
      <c r="E141" s="22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34"/>
      <c r="AE141" s="30"/>
    </row>
    <row r="142" spans="1:31" x14ac:dyDescent="0.25">
      <c r="A142" s="30"/>
      <c r="B142" s="34"/>
      <c r="C142" s="39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34"/>
      <c r="AE142" s="30"/>
    </row>
    <row r="143" spans="1:31" x14ac:dyDescent="0.25">
      <c r="A143" s="30"/>
      <c r="B143" s="34"/>
      <c r="C143" s="39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34"/>
      <c r="AE143" s="30"/>
    </row>
    <row r="144" spans="1:31" x14ac:dyDescent="0.25">
      <c r="A144" s="30"/>
      <c r="B144" s="34"/>
      <c r="C144" s="39"/>
      <c r="D144" s="22"/>
      <c r="E144" s="22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34"/>
      <c r="AE144" s="30"/>
    </row>
    <row r="145" spans="1:31" x14ac:dyDescent="0.25">
      <c r="A145" s="30"/>
      <c r="B145" s="34"/>
      <c r="C145" s="39"/>
      <c r="D145" s="22"/>
      <c r="E145" s="22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34"/>
      <c r="AE145" s="30"/>
    </row>
    <row r="146" spans="1:31" x14ac:dyDescent="0.25">
      <c r="A146" s="30"/>
      <c r="B146" s="34"/>
      <c r="C146" s="39"/>
      <c r="D146" s="22"/>
      <c r="E146" s="22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34"/>
      <c r="AE146" s="30"/>
    </row>
    <row r="147" spans="1:31" x14ac:dyDescent="0.25">
      <c r="A147" s="30"/>
      <c r="B147" s="34"/>
      <c r="C147" s="39"/>
      <c r="D147" s="22"/>
      <c r="E147" s="22"/>
      <c r="F147" s="22"/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34"/>
      <c r="AE147" s="30"/>
    </row>
    <row r="148" spans="1:31" x14ac:dyDescent="0.25">
      <c r="A148" s="30"/>
      <c r="B148" s="34"/>
      <c r="C148" s="39"/>
      <c r="D148" s="22"/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34"/>
      <c r="AE148" s="30"/>
    </row>
    <row r="149" spans="1:31" x14ac:dyDescent="0.25">
      <c r="A149" s="30"/>
      <c r="B149" s="34"/>
      <c r="C149" s="39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34"/>
      <c r="AE149" s="30"/>
    </row>
    <row r="150" spans="1:31" x14ac:dyDescent="0.25">
      <c r="A150" s="30"/>
      <c r="B150" s="34"/>
      <c r="C150" s="39"/>
      <c r="D150" s="22"/>
      <c r="E150" s="22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34"/>
      <c r="AE150" s="30"/>
    </row>
    <row r="151" spans="1:31" x14ac:dyDescent="0.25">
      <c r="A151" s="30"/>
      <c r="B151" s="34"/>
      <c r="C151" s="39"/>
      <c r="D151" s="22"/>
      <c r="E151" s="22"/>
      <c r="F151" s="22"/>
      <c r="G151" s="22"/>
      <c r="H151" s="22"/>
      <c r="I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34"/>
      <c r="AE151" s="30"/>
    </row>
    <row r="152" spans="1:31" x14ac:dyDescent="0.25">
      <c r="A152" s="30"/>
      <c r="B152" s="34"/>
      <c r="C152" s="39"/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34"/>
      <c r="AE152" s="30"/>
    </row>
    <row r="153" spans="1:31" x14ac:dyDescent="0.25">
      <c r="A153" s="30"/>
      <c r="B153" s="34"/>
      <c r="C153" s="39"/>
      <c r="D153" s="22"/>
      <c r="E153" s="22"/>
      <c r="F153" s="22"/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34"/>
      <c r="AE153" s="30"/>
    </row>
    <row r="154" spans="1:31" x14ac:dyDescent="0.25">
      <c r="A154" s="30"/>
      <c r="B154" s="34"/>
      <c r="C154" s="39"/>
      <c r="D154" s="22"/>
      <c r="E154" s="22"/>
      <c r="F154" s="22"/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34"/>
      <c r="AE154" s="30"/>
    </row>
    <row r="155" spans="1:31" x14ac:dyDescent="0.25">
      <c r="A155" s="30"/>
      <c r="B155" s="34"/>
      <c r="C155" s="39"/>
      <c r="D155" s="22"/>
      <c r="E155" s="22"/>
      <c r="F155" s="22"/>
      <c r="G155" s="22"/>
      <c r="H155" s="22"/>
      <c r="I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34"/>
      <c r="AE155" s="30"/>
    </row>
    <row r="156" spans="1:31" x14ac:dyDescent="0.25">
      <c r="A156" s="30"/>
      <c r="B156" s="34"/>
      <c r="C156" s="39"/>
      <c r="D156" s="22"/>
      <c r="E156" s="22"/>
      <c r="F156" s="22"/>
      <c r="G156" s="22"/>
      <c r="H156" s="22"/>
      <c r="I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34"/>
      <c r="AE156" s="30"/>
    </row>
    <row r="157" spans="1:31" x14ac:dyDescent="0.25">
      <c r="A157" s="30"/>
      <c r="B157" s="34"/>
      <c r="C157" s="39"/>
      <c r="D157" s="22"/>
      <c r="E157" s="22"/>
      <c r="F157" s="22"/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34"/>
      <c r="AE157" s="30"/>
    </row>
    <row r="158" spans="1:31" x14ac:dyDescent="0.25">
      <c r="A158" s="30"/>
      <c r="B158" s="34"/>
      <c r="C158" s="39"/>
      <c r="D158" s="22"/>
      <c r="E158" s="22"/>
      <c r="F158" s="22"/>
      <c r="G158" s="22"/>
      <c r="H158" s="22"/>
      <c r="I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34"/>
      <c r="AE158" s="30"/>
    </row>
    <row r="159" spans="1:31" x14ac:dyDescent="0.25">
      <c r="A159" s="30"/>
      <c r="B159" s="34"/>
      <c r="C159" s="39"/>
      <c r="D159" s="22"/>
      <c r="E159" s="22"/>
      <c r="F159" s="22"/>
      <c r="G159" s="22"/>
      <c r="H159" s="22"/>
      <c r="I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34"/>
      <c r="AE159" s="30"/>
    </row>
    <row r="160" spans="1:31" x14ac:dyDescent="0.25">
      <c r="A160" s="30"/>
      <c r="B160" s="34"/>
      <c r="C160" s="39"/>
      <c r="D160" s="22"/>
      <c r="E160" s="22"/>
      <c r="F160" s="22"/>
      <c r="G160" s="22"/>
      <c r="H160" s="22"/>
      <c r="I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34"/>
      <c r="AE160" s="30"/>
    </row>
    <row r="161" spans="1:31" x14ac:dyDescent="0.25">
      <c r="A161" s="30"/>
      <c r="B161" s="34"/>
      <c r="C161" s="39"/>
      <c r="D161" s="22"/>
      <c r="E161" s="22"/>
      <c r="F161" s="22"/>
      <c r="G161" s="22"/>
      <c r="H161" s="22"/>
      <c r="I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34"/>
      <c r="AE161" s="30"/>
    </row>
    <row r="162" spans="1:31" x14ac:dyDescent="0.25">
      <c r="A162" s="30"/>
      <c r="B162" s="34"/>
      <c r="C162" s="39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34"/>
      <c r="AE162" s="30"/>
    </row>
    <row r="163" spans="1:31" x14ac:dyDescent="0.25">
      <c r="A163" s="30"/>
      <c r="B163" s="34"/>
      <c r="C163" s="39"/>
      <c r="D163" s="22"/>
      <c r="E163" s="22"/>
      <c r="F163" s="22"/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34"/>
      <c r="AE163" s="30"/>
    </row>
    <row r="164" spans="1:31" x14ac:dyDescent="0.25">
      <c r="A164" s="30"/>
      <c r="B164" s="34"/>
      <c r="C164" s="39"/>
      <c r="D164" s="22"/>
      <c r="E164" s="22"/>
      <c r="F164" s="22"/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34"/>
      <c r="AE164" s="30"/>
    </row>
    <row r="165" spans="1:31" x14ac:dyDescent="0.25">
      <c r="A165" s="30"/>
      <c r="B165" s="34"/>
      <c r="C165" s="39"/>
      <c r="D165" s="22"/>
      <c r="E165" s="22"/>
      <c r="F165" s="22"/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34"/>
      <c r="AE165" s="30"/>
    </row>
    <row r="166" spans="1:31" x14ac:dyDescent="0.25">
      <c r="A166" s="30"/>
      <c r="B166" s="34"/>
      <c r="C166" s="39"/>
      <c r="D166" s="22"/>
      <c r="E166" s="22"/>
      <c r="F166" s="22"/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34"/>
      <c r="AE166" s="30"/>
    </row>
    <row r="167" spans="1:31" x14ac:dyDescent="0.25">
      <c r="A167" s="30"/>
      <c r="B167" s="34"/>
      <c r="C167" s="39"/>
      <c r="D167" s="22"/>
      <c r="E167" s="22"/>
      <c r="F167" s="22"/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34"/>
      <c r="AE167" s="30"/>
    </row>
    <row r="168" spans="1:31" x14ac:dyDescent="0.25">
      <c r="A168" s="30"/>
      <c r="B168" s="34"/>
      <c r="C168" s="39"/>
      <c r="D168" s="22"/>
      <c r="E168" s="22"/>
      <c r="F168" s="22"/>
      <c r="G168" s="22"/>
      <c r="H168" s="22"/>
      <c r="I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34"/>
      <c r="AE168" s="30"/>
    </row>
    <row r="169" spans="1:31" x14ac:dyDescent="0.25">
      <c r="A169" s="30"/>
      <c r="B169" s="34"/>
      <c r="C169" s="39"/>
      <c r="D169" s="22"/>
      <c r="E169" s="22"/>
      <c r="F169" s="22"/>
      <c r="G169" s="22"/>
      <c r="H169" s="22"/>
      <c r="I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34"/>
      <c r="AE169" s="30"/>
    </row>
    <row r="170" spans="1:31" x14ac:dyDescent="0.25">
      <c r="A170" s="30"/>
      <c r="B170" s="34"/>
      <c r="C170" s="39"/>
      <c r="D170" s="22"/>
      <c r="E170" s="22"/>
      <c r="F170" s="22"/>
      <c r="G170" s="22"/>
      <c r="H170" s="22"/>
      <c r="I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34"/>
      <c r="AE170" s="30"/>
    </row>
    <row r="171" spans="1:31" x14ac:dyDescent="0.25">
      <c r="A171" s="30"/>
      <c r="B171" s="34"/>
      <c r="C171" s="39"/>
      <c r="D171" s="22"/>
      <c r="E171" s="22"/>
      <c r="F171" s="22"/>
      <c r="G171" s="22"/>
      <c r="H171" s="22"/>
      <c r="I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34"/>
      <c r="AE171" s="30"/>
    </row>
    <row r="172" spans="1:31" x14ac:dyDescent="0.25">
      <c r="A172" s="30"/>
      <c r="B172" s="34"/>
      <c r="C172" s="39"/>
      <c r="D172" s="22"/>
      <c r="E172" s="22"/>
      <c r="F172" s="22"/>
      <c r="G172" s="22"/>
      <c r="H172" s="22"/>
      <c r="I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34"/>
      <c r="AE172" s="30"/>
    </row>
    <row r="173" spans="1:31" x14ac:dyDescent="0.25">
      <c r="A173" s="30"/>
      <c r="B173" s="34"/>
      <c r="C173" s="39"/>
      <c r="D173" s="22"/>
      <c r="E173" s="22"/>
      <c r="F173" s="22"/>
      <c r="G173" s="22"/>
      <c r="H173" s="22"/>
      <c r="I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34"/>
      <c r="AE173" s="30"/>
    </row>
    <row r="174" spans="1:31" x14ac:dyDescent="0.25">
      <c r="A174" s="30"/>
      <c r="B174" s="34"/>
      <c r="C174" s="39"/>
      <c r="D174" s="22"/>
      <c r="E174" s="22"/>
      <c r="F174" s="22"/>
      <c r="G174" s="22"/>
      <c r="H174" s="22"/>
      <c r="I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34"/>
      <c r="AE174" s="30"/>
    </row>
    <row r="175" spans="1:31" x14ac:dyDescent="0.25">
      <c r="A175" s="30"/>
      <c r="B175" s="34"/>
      <c r="C175" s="39"/>
      <c r="D175" s="22"/>
      <c r="E175" s="22"/>
      <c r="F175" s="22"/>
      <c r="G175" s="22"/>
      <c r="H175" s="22"/>
      <c r="I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34"/>
      <c r="AE175" s="30"/>
    </row>
    <row r="176" spans="1:31" x14ac:dyDescent="0.25">
      <c r="A176" s="30"/>
      <c r="B176" s="34"/>
      <c r="C176" s="39"/>
      <c r="D176" s="22"/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34"/>
      <c r="AE176" s="30"/>
    </row>
    <row r="177" spans="1:33" x14ac:dyDescent="0.25">
      <c r="A177" s="30"/>
      <c r="B177" s="34"/>
      <c r="C177" s="39"/>
      <c r="D177" s="22"/>
      <c r="E177" s="22"/>
      <c r="F177" s="22"/>
      <c r="G177" s="22"/>
      <c r="H177" s="22"/>
      <c r="I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34"/>
      <c r="AE177" s="30"/>
    </row>
    <row r="178" spans="1:33" x14ac:dyDescent="0.25">
      <c r="A178" s="30"/>
      <c r="B178" s="34"/>
      <c r="C178" s="39"/>
      <c r="D178" s="22"/>
      <c r="E178" s="22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34"/>
      <c r="AE178" s="30"/>
    </row>
    <row r="179" spans="1:33" x14ac:dyDescent="0.25">
      <c r="A179" s="30"/>
      <c r="B179" s="34"/>
      <c r="C179" s="39"/>
      <c r="D179" s="22"/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34"/>
      <c r="AE179" s="30"/>
    </row>
    <row r="180" spans="1:33" x14ac:dyDescent="0.25">
      <c r="A180" s="30"/>
      <c r="B180" s="34"/>
      <c r="C180" s="39"/>
      <c r="D180" s="22"/>
      <c r="E180" s="22"/>
      <c r="F180" s="22"/>
      <c r="G180" s="22"/>
      <c r="H180" s="22"/>
      <c r="I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34"/>
      <c r="AE180" s="30"/>
    </row>
    <row r="181" spans="1:33" x14ac:dyDescent="0.25">
      <c r="A181" s="30"/>
      <c r="B181" s="34"/>
      <c r="C181" s="39"/>
      <c r="D181" s="22"/>
      <c r="E181" s="22"/>
      <c r="F181" s="22"/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34"/>
      <c r="AE181" s="30"/>
    </row>
    <row r="182" spans="1:33" x14ac:dyDescent="0.25">
      <c r="A182" s="30"/>
      <c r="B182" s="34"/>
      <c r="C182" s="39"/>
      <c r="D182" s="22"/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34"/>
      <c r="AE182" s="30"/>
    </row>
    <row r="183" spans="1:33" x14ac:dyDescent="0.25">
      <c r="A183" s="30"/>
      <c r="B183" s="34"/>
      <c r="C183" s="39"/>
      <c r="D183" s="22"/>
      <c r="E183" s="22"/>
      <c r="F183" s="22"/>
      <c r="G183" s="22"/>
      <c r="H183" s="22"/>
      <c r="I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34"/>
      <c r="AE183" s="30"/>
    </row>
    <row r="184" spans="1:33" x14ac:dyDescent="0.25">
      <c r="A184" s="30"/>
      <c r="B184" s="34"/>
      <c r="C184" s="39"/>
      <c r="D184" s="22"/>
      <c r="E184" s="22"/>
      <c r="F184" s="22"/>
      <c r="G184" s="22"/>
      <c r="H184" s="22"/>
      <c r="I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34"/>
      <c r="AE184" s="30"/>
    </row>
    <row r="185" spans="1:33" x14ac:dyDescent="0.25">
      <c r="A185" s="30"/>
      <c r="B185" s="34"/>
      <c r="C185" s="39"/>
      <c r="D185" s="22"/>
      <c r="E185" s="22"/>
      <c r="F185" s="22"/>
      <c r="G185" s="22"/>
      <c r="H185" s="22"/>
      <c r="I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34"/>
      <c r="AE185" s="30"/>
    </row>
    <row r="186" spans="1:33" x14ac:dyDescent="0.25">
      <c r="A186" s="30"/>
      <c r="B186" s="34"/>
      <c r="C186" s="39"/>
      <c r="D186" s="22"/>
      <c r="E186" s="22"/>
      <c r="F186" s="22"/>
      <c r="G186" s="22"/>
      <c r="H186" s="22"/>
      <c r="I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34"/>
      <c r="AE186" s="30"/>
      <c r="AG186" s="28"/>
    </row>
    <row r="187" spans="1:33" x14ac:dyDescent="0.25">
      <c r="A187" s="30"/>
      <c r="B187" s="34"/>
      <c r="C187" s="39"/>
      <c r="D187" s="22"/>
      <c r="E187" s="22"/>
      <c r="F187" s="22"/>
      <c r="G187" s="22"/>
      <c r="H187" s="22"/>
      <c r="I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34"/>
      <c r="AE187" s="30"/>
      <c r="AG187" s="28"/>
    </row>
    <row r="188" spans="1:33" x14ac:dyDescent="0.25">
      <c r="A188" s="30"/>
      <c r="B188" s="34"/>
      <c r="C188" s="39"/>
      <c r="D188" s="22"/>
      <c r="E188" s="22"/>
      <c r="F188" s="22"/>
      <c r="G188" s="22"/>
      <c r="H188" s="22"/>
      <c r="I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34"/>
      <c r="AE188" s="30"/>
      <c r="AG188" s="28"/>
    </row>
    <row r="189" spans="1:33" x14ac:dyDescent="0.25">
      <c r="A189" s="30"/>
      <c r="B189" s="34"/>
      <c r="C189" s="39"/>
      <c r="D189" s="22"/>
      <c r="E189" s="22"/>
      <c r="F189" s="22"/>
      <c r="G189" s="22"/>
      <c r="H189" s="22"/>
      <c r="I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34"/>
      <c r="AE189" s="30"/>
      <c r="AG189" s="28"/>
    </row>
    <row r="190" spans="1:33" ht="7.5" customHeight="1" x14ac:dyDescent="0.25">
      <c r="A190" s="30"/>
      <c r="B190" s="34"/>
      <c r="C190" s="35"/>
      <c r="D190" s="34"/>
      <c r="E190" s="34"/>
      <c r="F190" s="34"/>
      <c r="G190" s="34"/>
      <c r="H190" s="34"/>
      <c r="I190" s="34"/>
      <c r="J190" s="34"/>
      <c r="K190" s="34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0"/>
      <c r="AG190" s="28"/>
    </row>
    <row r="191" spans="1:33" x14ac:dyDescent="0.25">
      <c r="A191" s="30"/>
      <c r="B191" s="30"/>
      <c r="C191" s="36"/>
      <c r="D191" s="30"/>
      <c r="E191" s="30"/>
      <c r="F191" s="30"/>
      <c r="G191" s="30"/>
      <c r="H191" s="30"/>
      <c r="I191" s="30"/>
      <c r="J191" s="30"/>
      <c r="K191" s="30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G191" s="28"/>
    </row>
    <row r="192" spans="1:33" x14ac:dyDescent="0.25">
      <c r="A192" s="30"/>
      <c r="B192" s="30"/>
      <c r="C192" s="36"/>
      <c r="D192" s="30"/>
      <c r="E192" s="30"/>
      <c r="F192" s="30"/>
      <c r="G192" s="30"/>
      <c r="H192" s="30"/>
      <c r="I192" s="30"/>
      <c r="J192" s="30"/>
      <c r="K192" s="30"/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  <c r="AE192" s="30"/>
      <c r="AG192" s="28"/>
    </row>
    <row r="193" spans="1:33" x14ac:dyDescent="0.25">
      <c r="A193" s="30"/>
      <c r="B193" s="30"/>
      <c r="C193" s="36"/>
      <c r="D193" s="30"/>
      <c r="E193" s="30"/>
      <c r="F193" s="30"/>
      <c r="G193" s="30"/>
      <c r="H193" s="30"/>
      <c r="I193" s="30"/>
      <c r="J193" s="30"/>
      <c r="K193" s="30"/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  <c r="AE193" s="30"/>
      <c r="AG193" s="28"/>
    </row>
    <row r="194" spans="1:33" x14ac:dyDescent="0.25">
      <c r="A194" s="30"/>
      <c r="B194" s="30"/>
      <c r="C194" s="36"/>
      <c r="D194" s="30"/>
      <c r="E194" s="30"/>
      <c r="F194" s="30"/>
      <c r="G194" s="30"/>
      <c r="H194" s="30"/>
      <c r="I194" s="30"/>
      <c r="J194" s="30"/>
      <c r="K194" s="30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  <c r="AE194" s="30"/>
      <c r="AG194" s="28"/>
    </row>
    <row r="195" spans="1:33" x14ac:dyDescent="0.25">
      <c r="A195" s="30"/>
      <c r="B195" s="30"/>
      <c r="C195" s="36"/>
      <c r="D195" s="30"/>
      <c r="E195" s="30"/>
      <c r="F195" s="30"/>
      <c r="G195" s="30"/>
      <c r="H195" s="30"/>
      <c r="I195" s="30"/>
      <c r="J195" s="30"/>
      <c r="K195" s="30"/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  <c r="AE195" s="30"/>
      <c r="AG195" s="28"/>
    </row>
    <row r="196" spans="1:33" x14ac:dyDescent="0.25">
      <c r="A196" s="30"/>
      <c r="B196" s="30"/>
      <c r="C196" s="36"/>
      <c r="D196" s="30"/>
      <c r="E196" s="30"/>
      <c r="F196" s="30"/>
      <c r="G196" s="30"/>
      <c r="H196" s="30"/>
      <c r="I196" s="30"/>
      <c r="J196" s="30"/>
      <c r="K196" s="30"/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  <c r="AE196" s="30"/>
      <c r="AG196" s="28"/>
    </row>
    <row r="197" spans="1:33" x14ac:dyDescent="0.25">
      <c r="C197" s="38"/>
      <c r="D197" s="28"/>
      <c r="E197" s="28"/>
      <c r="F197" s="28"/>
      <c r="G197" s="28"/>
      <c r="H197" s="28"/>
      <c r="I197" s="28"/>
      <c r="J197" s="28"/>
      <c r="K197" s="28"/>
      <c r="L197" s="28"/>
      <c r="M197" s="28"/>
      <c r="N197" s="28"/>
      <c r="O197" s="28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  <c r="AG197" s="28"/>
    </row>
    <row r="198" spans="1:33" x14ac:dyDescent="0.25">
      <c r="C198" s="38"/>
      <c r="D198" s="28"/>
      <c r="E198" s="28"/>
      <c r="F198" s="28"/>
      <c r="G198" s="28"/>
      <c r="H198" s="28"/>
      <c r="I198" s="28"/>
      <c r="J198" s="28"/>
      <c r="K198" s="28"/>
      <c r="L198" s="28"/>
      <c r="M198" s="28"/>
      <c r="N198" s="28"/>
      <c r="O198" s="28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  <c r="AG198" s="28"/>
    </row>
    <row r="199" spans="1:33" x14ac:dyDescent="0.25">
      <c r="C199" s="38"/>
      <c r="D199" s="28"/>
      <c r="E199" s="28"/>
      <c r="F199" s="28"/>
      <c r="G199" s="28"/>
      <c r="H199" s="28"/>
      <c r="I199" s="28"/>
      <c r="J199" s="28"/>
      <c r="K199" s="28"/>
      <c r="L199" s="28"/>
      <c r="M199" s="28"/>
      <c r="N199" s="28"/>
      <c r="O199" s="28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  <c r="AG199" s="28"/>
    </row>
    <row r="200" spans="1:33" x14ac:dyDescent="0.25">
      <c r="C200" s="38"/>
      <c r="D200" s="28"/>
      <c r="E200" s="28"/>
      <c r="F200" s="28"/>
      <c r="G200" s="28"/>
      <c r="H200" s="28"/>
      <c r="I200" s="28"/>
      <c r="J200" s="28"/>
      <c r="K200" s="28"/>
      <c r="L200" s="28"/>
      <c r="M200" s="28"/>
      <c r="N200" s="28"/>
      <c r="O200" s="28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  <c r="AG200" s="28"/>
    </row>
    <row r="201" spans="1:33" x14ac:dyDescent="0.25">
      <c r="C201" s="38"/>
      <c r="D201" s="28"/>
      <c r="E201" s="28"/>
      <c r="F201" s="28"/>
      <c r="G201" s="28"/>
      <c r="H201" s="28"/>
      <c r="I201" s="28"/>
      <c r="J201" s="28"/>
      <c r="K201" s="28"/>
      <c r="L201" s="28"/>
      <c r="M201" s="28"/>
      <c r="N201" s="28"/>
      <c r="O201" s="28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  <c r="AG201" s="28"/>
    </row>
    <row r="202" spans="1:33" x14ac:dyDescent="0.25">
      <c r="C202" s="38"/>
      <c r="D202" s="28"/>
      <c r="E202" s="28"/>
      <c r="F202" s="28"/>
      <c r="G202" s="28"/>
      <c r="H202" s="28"/>
      <c r="I202" s="28"/>
      <c r="J202" s="28"/>
      <c r="K202" s="28"/>
      <c r="L202" s="28"/>
      <c r="M202" s="28"/>
      <c r="N202" s="28"/>
      <c r="O202" s="28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  <c r="AG202" s="28"/>
    </row>
    <row r="203" spans="1:33" s="28" customFormat="1" ht="35.25" customHeight="1" x14ac:dyDescent="0.25"/>
    <row r="204" spans="1:33" x14ac:dyDescent="0.25">
      <c r="C204" s="28"/>
      <c r="D204" s="28"/>
      <c r="E204" s="28"/>
      <c r="F204" s="28"/>
      <c r="G204" s="28"/>
      <c r="H204" s="28"/>
      <c r="I204" s="28"/>
      <c r="J204" s="28"/>
      <c r="K204" s="28"/>
      <c r="L204" s="28"/>
      <c r="M204" s="28"/>
      <c r="N204" s="28"/>
      <c r="O204" s="28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  <c r="AG204" s="28"/>
    </row>
    <row r="205" spans="1:33" x14ac:dyDescent="0.25">
      <c r="C205" s="28"/>
      <c r="D205" s="28"/>
      <c r="E205" s="28"/>
      <c r="F205" s="28"/>
      <c r="G205" s="28"/>
      <c r="H205" s="28"/>
      <c r="I205" s="28"/>
      <c r="J205" s="28"/>
      <c r="K205" s="28"/>
      <c r="L205" s="28"/>
      <c r="M205" s="28"/>
      <c r="N205" s="28"/>
      <c r="O205" s="28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  <c r="AG205" s="28"/>
    </row>
    <row r="206" spans="1:33" x14ac:dyDescent="0.25">
      <c r="C206" s="28"/>
      <c r="D206" s="28"/>
      <c r="E206" s="28"/>
      <c r="F206" s="28"/>
      <c r="G206" s="28"/>
      <c r="H206" s="28"/>
      <c r="I206" s="28"/>
      <c r="J206" s="28"/>
      <c r="K206" s="28"/>
      <c r="L206" s="28"/>
      <c r="M206" s="28"/>
      <c r="N206" s="28"/>
      <c r="O206" s="28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  <c r="AG206" s="28"/>
    </row>
    <row r="207" spans="1:33" x14ac:dyDescent="0.25">
      <c r="C207" s="28"/>
      <c r="D207" s="28"/>
      <c r="E207" s="28"/>
      <c r="F207" s="28"/>
      <c r="G207" s="28"/>
      <c r="H207" s="28"/>
      <c r="I207" s="28"/>
      <c r="J207" s="28"/>
      <c r="K207" s="28"/>
      <c r="L207" s="28"/>
      <c r="M207" s="28"/>
      <c r="N207" s="28"/>
      <c r="O207" s="28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  <c r="AG207" s="28"/>
    </row>
    <row r="208" spans="1:33" x14ac:dyDescent="0.25">
      <c r="C208" s="28"/>
      <c r="D208" s="28"/>
      <c r="E208" s="28"/>
      <c r="F208" s="28"/>
      <c r="G208" s="28"/>
      <c r="H208" s="28"/>
      <c r="I208" s="28"/>
      <c r="J208" s="28"/>
      <c r="K208" s="28"/>
      <c r="L208" s="28"/>
      <c r="M208" s="28"/>
      <c r="N208" s="28"/>
      <c r="O208" s="28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  <c r="AG208" s="28"/>
    </row>
    <row r="209" spans="3:33" x14ac:dyDescent="0.25">
      <c r="C209" s="28"/>
      <c r="D209" s="28"/>
      <c r="E209" s="28"/>
      <c r="F209" s="28"/>
      <c r="G209" s="28"/>
      <c r="H209" s="28"/>
      <c r="I209" s="28"/>
      <c r="J209" s="28"/>
      <c r="K209" s="28"/>
      <c r="L209" s="28"/>
      <c r="M209" s="28"/>
      <c r="N209" s="28"/>
      <c r="O209" s="28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  <c r="AG209" s="28"/>
    </row>
    <row r="210" spans="3:33" x14ac:dyDescent="0.25">
      <c r="C210"/>
    </row>
    <row r="211" spans="3:33" x14ac:dyDescent="0.25">
      <c r="C211"/>
    </row>
    <row r="212" spans="3:33" x14ac:dyDescent="0.25">
      <c r="C212"/>
    </row>
    <row r="213" spans="3:33" x14ac:dyDescent="0.25">
      <c r="C213"/>
    </row>
    <row r="214" spans="3:33" x14ac:dyDescent="0.25">
      <c r="C214"/>
    </row>
    <row r="215" spans="3:33" x14ac:dyDescent="0.25">
      <c r="C215"/>
    </row>
    <row r="216" spans="3:33" x14ac:dyDescent="0.25">
      <c r="C216"/>
    </row>
    <row r="217" spans="3:33" x14ac:dyDescent="0.25">
      <c r="C217"/>
    </row>
    <row r="218" spans="3:33" x14ac:dyDescent="0.25">
      <c r="C218"/>
    </row>
    <row r="219" spans="3:33" x14ac:dyDescent="0.25">
      <c r="C219"/>
    </row>
    <row r="220" spans="3:33" x14ac:dyDescent="0.25">
      <c r="C220"/>
    </row>
    <row r="221" spans="3:33" x14ac:dyDescent="0.25">
      <c r="C221"/>
    </row>
    <row r="222" spans="3:33" x14ac:dyDescent="0.25">
      <c r="C222"/>
    </row>
    <row r="223" spans="3:33" x14ac:dyDescent="0.25">
      <c r="C223"/>
    </row>
    <row r="224" spans="3:33" x14ac:dyDescent="0.25">
      <c r="C224"/>
    </row>
    <row r="225" spans="3:3" x14ac:dyDescent="0.25">
      <c r="C225"/>
    </row>
    <row r="226" spans="3:3" x14ac:dyDescent="0.25">
      <c r="C226"/>
    </row>
    <row r="227" spans="3:3" x14ac:dyDescent="0.25">
      <c r="C227"/>
    </row>
    <row r="228" spans="3:3" x14ac:dyDescent="0.25">
      <c r="C228"/>
    </row>
    <row r="229" spans="3:3" x14ac:dyDescent="0.25">
      <c r="C229"/>
    </row>
    <row r="230" spans="3:3" x14ac:dyDescent="0.25">
      <c r="C230"/>
    </row>
    <row r="231" spans="3:3" x14ac:dyDescent="0.25">
      <c r="C231"/>
    </row>
    <row r="232" spans="3:3" x14ac:dyDescent="0.25">
      <c r="C232"/>
    </row>
    <row r="233" spans="3:3" x14ac:dyDescent="0.25">
      <c r="C233"/>
    </row>
    <row r="234" spans="3:3" x14ac:dyDescent="0.25">
      <c r="C234"/>
    </row>
    <row r="235" spans="3:3" x14ac:dyDescent="0.25">
      <c r="C235"/>
    </row>
    <row r="236" spans="3:3" x14ac:dyDescent="0.25">
      <c r="C236"/>
    </row>
    <row r="237" spans="3:3" x14ac:dyDescent="0.25">
      <c r="C237"/>
    </row>
    <row r="238" spans="3:3" x14ac:dyDescent="0.25">
      <c r="C238"/>
    </row>
    <row r="239" spans="3:3" x14ac:dyDescent="0.25">
      <c r="C239"/>
    </row>
    <row r="240" spans="3:3" x14ac:dyDescent="0.25">
      <c r="C240"/>
    </row>
    <row r="241" spans="3:3" x14ac:dyDescent="0.25">
      <c r="C241"/>
    </row>
    <row r="242" spans="3:3" x14ac:dyDescent="0.25">
      <c r="C242"/>
    </row>
    <row r="243" spans="3:3" x14ac:dyDescent="0.25">
      <c r="C243"/>
    </row>
    <row r="244" spans="3:3" x14ac:dyDescent="0.25">
      <c r="C244"/>
    </row>
    <row r="245" spans="3:3" x14ac:dyDescent="0.25">
      <c r="C245"/>
    </row>
    <row r="246" spans="3:3" x14ac:dyDescent="0.25">
      <c r="C246"/>
    </row>
    <row r="247" spans="3:3" x14ac:dyDescent="0.25">
      <c r="C247"/>
    </row>
    <row r="248" spans="3:3" x14ac:dyDescent="0.25">
      <c r="C248"/>
    </row>
    <row r="249" spans="3:3" x14ac:dyDescent="0.25">
      <c r="C249"/>
    </row>
    <row r="250" spans="3:3" x14ac:dyDescent="0.25">
      <c r="C250"/>
    </row>
    <row r="251" spans="3:3" x14ac:dyDescent="0.25">
      <c r="C251"/>
    </row>
    <row r="252" spans="3:3" x14ac:dyDescent="0.25">
      <c r="C252"/>
    </row>
    <row r="253" spans="3:3" x14ac:dyDescent="0.25">
      <c r="C253"/>
    </row>
    <row r="254" spans="3:3" x14ac:dyDescent="0.25">
      <c r="C254"/>
    </row>
    <row r="255" spans="3:3" x14ac:dyDescent="0.25">
      <c r="C255"/>
    </row>
    <row r="256" spans="3:3" x14ac:dyDescent="0.25">
      <c r="C256"/>
    </row>
    <row r="257" spans="3:3" x14ac:dyDescent="0.25">
      <c r="C257"/>
    </row>
    <row r="258" spans="3:3" x14ac:dyDescent="0.25">
      <c r="C258"/>
    </row>
    <row r="259" spans="3:3" x14ac:dyDescent="0.25">
      <c r="C259"/>
    </row>
    <row r="260" spans="3:3" x14ac:dyDescent="0.25">
      <c r="C260"/>
    </row>
    <row r="261" spans="3:3" x14ac:dyDescent="0.25">
      <c r="C261"/>
    </row>
    <row r="262" spans="3:3" x14ac:dyDescent="0.25">
      <c r="C262"/>
    </row>
    <row r="263" spans="3:3" x14ac:dyDescent="0.25">
      <c r="C263"/>
    </row>
    <row r="264" spans="3:3" x14ac:dyDescent="0.25">
      <c r="C264"/>
    </row>
    <row r="265" spans="3:3" x14ac:dyDescent="0.25">
      <c r="C265"/>
    </row>
    <row r="266" spans="3:3" x14ac:dyDescent="0.25">
      <c r="C266"/>
    </row>
    <row r="267" spans="3:3" x14ac:dyDescent="0.25">
      <c r="C267"/>
    </row>
    <row r="268" spans="3:3" x14ac:dyDescent="0.25">
      <c r="C268"/>
    </row>
    <row r="269" spans="3:3" x14ac:dyDescent="0.25">
      <c r="C269"/>
    </row>
    <row r="270" spans="3:3" x14ac:dyDescent="0.25">
      <c r="C270"/>
    </row>
    <row r="271" spans="3:3" x14ac:dyDescent="0.25">
      <c r="C271"/>
    </row>
    <row r="272" spans="3:3" x14ac:dyDescent="0.25">
      <c r="C272"/>
    </row>
    <row r="273" spans="3:3" x14ac:dyDescent="0.25">
      <c r="C273"/>
    </row>
    <row r="274" spans="3:3" x14ac:dyDescent="0.25">
      <c r="C274"/>
    </row>
    <row r="275" spans="3:3" x14ac:dyDescent="0.25">
      <c r="C275"/>
    </row>
    <row r="276" spans="3:3" x14ac:dyDescent="0.25">
      <c r="C276"/>
    </row>
    <row r="277" spans="3:3" x14ac:dyDescent="0.25">
      <c r="C277"/>
    </row>
    <row r="278" spans="3:3" x14ac:dyDescent="0.25">
      <c r="C278"/>
    </row>
    <row r="279" spans="3:3" x14ac:dyDescent="0.25">
      <c r="C279"/>
    </row>
    <row r="280" spans="3:3" x14ac:dyDescent="0.25">
      <c r="C280"/>
    </row>
    <row r="281" spans="3:3" x14ac:dyDescent="0.25">
      <c r="C281"/>
    </row>
    <row r="282" spans="3:3" x14ac:dyDescent="0.25">
      <c r="C282"/>
    </row>
    <row r="283" spans="3:3" x14ac:dyDescent="0.25">
      <c r="C283"/>
    </row>
    <row r="284" spans="3:3" x14ac:dyDescent="0.25">
      <c r="C284"/>
    </row>
    <row r="285" spans="3:3" x14ac:dyDescent="0.25">
      <c r="C285"/>
    </row>
    <row r="286" spans="3:3" x14ac:dyDescent="0.25">
      <c r="C286"/>
    </row>
    <row r="287" spans="3:3" x14ac:dyDescent="0.25">
      <c r="C287"/>
    </row>
    <row r="288" spans="3:3" x14ac:dyDescent="0.25">
      <c r="C288"/>
    </row>
    <row r="289" spans="3:3" x14ac:dyDescent="0.25">
      <c r="C289"/>
    </row>
    <row r="290" spans="3:3" x14ac:dyDescent="0.25">
      <c r="C290"/>
    </row>
    <row r="291" spans="3:3" x14ac:dyDescent="0.25">
      <c r="C291"/>
    </row>
    <row r="292" spans="3:3" x14ac:dyDescent="0.25">
      <c r="C292"/>
    </row>
    <row r="293" spans="3:3" x14ac:dyDescent="0.25">
      <c r="C293"/>
    </row>
    <row r="294" spans="3:3" x14ac:dyDescent="0.25">
      <c r="C294"/>
    </row>
    <row r="295" spans="3:3" x14ac:dyDescent="0.25">
      <c r="C295"/>
    </row>
    <row r="296" spans="3:3" x14ac:dyDescent="0.25">
      <c r="C296"/>
    </row>
    <row r="297" spans="3:3" x14ac:dyDescent="0.25">
      <c r="C297"/>
    </row>
    <row r="298" spans="3:3" x14ac:dyDescent="0.25">
      <c r="C298"/>
    </row>
    <row r="299" spans="3:3" x14ac:dyDescent="0.25">
      <c r="C299"/>
    </row>
    <row r="300" spans="3:3" x14ac:dyDescent="0.25">
      <c r="C300"/>
    </row>
    <row r="301" spans="3:3" x14ac:dyDescent="0.25">
      <c r="C301"/>
    </row>
    <row r="302" spans="3:3" x14ac:dyDescent="0.25">
      <c r="C302"/>
    </row>
    <row r="303" spans="3:3" x14ac:dyDescent="0.25">
      <c r="C303"/>
    </row>
    <row r="304" spans="3:3" x14ac:dyDescent="0.25">
      <c r="C304"/>
    </row>
    <row r="305" spans="3:3" x14ac:dyDescent="0.25">
      <c r="C305"/>
    </row>
    <row r="306" spans="3:3" x14ac:dyDescent="0.25">
      <c r="C306"/>
    </row>
    <row r="307" spans="3:3" x14ac:dyDescent="0.25">
      <c r="C307"/>
    </row>
    <row r="308" spans="3:3" x14ac:dyDescent="0.25">
      <c r="C308"/>
    </row>
    <row r="309" spans="3:3" x14ac:dyDescent="0.25">
      <c r="C309"/>
    </row>
    <row r="310" spans="3:3" x14ac:dyDescent="0.25">
      <c r="C310"/>
    </row>
    <row r="311" spans="3:3" x14ac:dyDescent="0.25">
      <c r="C311"/>
    </row>
    <row r="312" spans="3:3" x14ac:dyDescent="0.25">
      <c r="C312"/>
    </row>
    <row r="313" spans="3:3" x14ac:dyDescent="0.25">
      <c r="C313"/>
    </row>
    <row r="314" spans="3:3" x14ac:dyDescent="0.25">
      <c r="C314"/>
    </row>
    <row r="315" spans="3:3" x14ac:dyDescent="0.25">
      <c r="C315"/>
    </row>
    <row r="316" spans="3:3" x14ac:dyDescent="0.25">
      <c r="C316"/>
    </row>
    <row r="317" spans="3:3" x14ac:dyDescent="0.25">
      <c r="C317"/>
    </row>
    <row r="318" spans="3:3" x14ac:dyDescent="0.25">
      <c r="C318"/>
    </row>
    <row r="319" spans="3:3" x14ac:dyDescent="0.25">
      <c r="C319"/>
    </row>
    <row r="320" spans="3:3" x14ac:dyDescent="0.25">
      <c r="C320"/>
    </row>
    <row r="321" spans="3:3" x14ac:dyDescent="0.25">
      <c r="C321"/>
    </row>
    <row r="322" spans="3:3" x14ac:dyDescent="0.25">
      <c r="C322"/>
    </row>
    <row r="323" spans="3:3" x14ac:dyDescent="0.25">
      <c r="C323"/>
    </row>
    <row r="324" spans="3:3" x14ac:dyDescent="0.25">
      <c r="C324"/>
    </row>
    <row r="325" spans="3:3" x14ac:dyDescent="0.25">
      <c r="C325"/>
    </row>
    <row r="326" spans="3:3" x14ac:dyDescent="0.25">
      <c r="C326"/>
    </row>
    <row r="327" spans="3:3" x14ac:dyDescent="0.25">
      <c r="C327"/>
    </row>
    <row r="328" spans="3:3" x14ac:dyDescent="0.25">
      <c r="C328"/>
    </row>
    <row r="329" spans="3:3" x14ac:dyDescent="0.25">
      <c r="C329"/>
    </row>
    <row r="330" spans="3:3" x14ac:dyDescent="0.25">
      <c r="C330"/>
    </row>
    <row r="331" spans="3:3" x14ac:dyDescent="0.25">
      <c r="C331"/>
    </row>
    <row r="332" spans="3:3" x14ac:dyDescent="0.25">
      <c r="C332"/>
    </row>
    <row r="333" spans="3:3" x14ac:dyDescent="0.25">
      <c r="C333"/>
    </row>
    <row r="334" spans="3:3" x14ac:dyDescent="0.25">
      <c r="C334"/>
    </row>
    <row r="335" spans="3:3" x14ac:dyDescent="0.25">
      <c r="C335"/>
    </row>
    <row r="336" spans="3:3" x14ac:dyDescent="0.25">
      <c r="C336"/>
    </row>
    <row r="337" spans="3:3" x14ac:dyDescent="0.25">
      <c r="C337"/>
    </row>
    <row r="338" spans="3:3" x14ac:dyDescent="0.25">
      <c r="C338"/>
    </row>
    <row r="339" spans="3:3" x14ac:dyDescent="0.25">
      <c r="C339"/>
    </row>
    <row r="340" spans="3:3" x14ac:dyDescent="0.25">
      <c r="C340"/>
    </row>
    <row r="341" spans="3:3" x14ac:dyDescent="0.25">
      <c r="C341"/>
    </row>
    <row r="342" spans="3:3" x14ac:dyDescent="0.25">
      <c r="C342"/>
    </row>
    <row r="343" spans="3:3" x14ac:dyDescent="0.25">
      <c r="C343"/>
    </row>
    <row r="344" spans="3:3" x14ac:dyDescent="0.25">
      <c r="C344"/>
    </row>
    <row r="345" spans="3:3" x14ac:dyDescent="0.25">
      <c r="C345"/>
    </row>
    <row r="346" spans="3:3" x14ac:dyDescent="0.25">
      <c r="C346"/>
    </row>
    <row r="347" spans="3:3" x14ac:dyDescent="0.25">
      <c r="C347"/>
    </row>
    <row r="348" spans="3:3" x14ac:dyDescent="0.25">
      <c r="C348"/>
    </row>
    <row r="349" spans="3:3" x14ac:dyDescent="0.25">
      <c r="C349"/>
    </row>
    <row r="350" spans="3:3" x14ac:dyDescent="0.25">
      <c r="C350"/>
    </row>
    <row r="351" spans="3:3" x14ac:dyDescent="0.25">
      <c r="C351"/>
    </row>
    <row r="352" spans="3:3" x14ac:dyDescent="0.25">
      <c r="C352"/>
    </row>
    <row r="353" spans="3:3" x14ac:dyDescent="0.25">
      <c r="C353"/>
    </row>
    <row r="354" spans="3:3" x14ac:dyDescent="0.25">
      <c r="C354"/>
    </row>
    <row r="355" spans="3:3" x14ac:dyDescent="0.25">
      <c r="C355"/>
    </row>
    <row r="356" spans="3:3" x14ac:dyDescent="0.25">
      <c r="C356"/>
    </row>
    <row r="357" spans="3:3" x14ac:dyDescent="0.25">
      <c r="C357"/>
    </row>
    <row r="358" spans="3:3" x14ac:dyDescent="0.25">
      <c r="C358"/>
    </row>
    <row r="359" spans="3:3" x14ac:dyDescent="0.25">
      <c r="C359"/>
    </row>
    <row r="360" spans="3:3" x14ac:dyDescent="0.25">
      <c r="C360"/>
    </row>
    <row r="361" spans="3:3" x14ac:dyDescent="0.25">
      <c r="C361"/>
    </row>
    <row r="362" spans="3:3" x14ac:dyDescent="0.25">
      <c r="C362"/>
    </row>
    <row r="363" spans="3:3" x14ac:dyDescent="0.25">
      <c r="C363"/>
    </row>
    <row r="364" spans="3:3" x14ac:dyDescent="0.25">
      <c r="C364"/>
    </row>
    <row r="365" spans="3:3" x14ac:dyDescent="0.25">
      <c r="C365"/>
    </row>
    <row r="366" spans="3:3" x14ac:dyDescent="0.25">
      <c r="C366"/>
    </row>
    <row r="367" spans="3:3" x14ac:dyDescent="0.25">
      <c r="C367"/>
    </row>
    <row r="368" spans="3:3" x14ac:dyDescent="0.25">
      <c r="C368"/>
    </row>
    <row r="369" spans="3:3" x14ac:dyDescent="0.25">
      <c r="C369"/>
    </row>
    <row r="370" spans="3:3" x14ac:dyDescent="0.25">
      <c r="C370"/>
    </row>
    <row r="371" spans="3:3" x14ac:dyDescent="0.25">
      <c r="C371"/>
    </row>
    <row r="372" spans="3:3" x14ac:dyDescent="0.25">
      <c r="C372"/>
    </row>
    <row r="373" spans="3:3" x14ac:dyDescent="0.25">
      <c r="C373"/>
    </row>
    <row r="374" spans="3:3" x14ac:dyDescent="0.25">
      <c r="C374"/>
    </row>
    <row r="375" spans="3:3" x14ac:dyDescent="0.25">
      <c r="C375"/>
    </row>
    <row r="376" spans="3:3" x14ac:dyDescent="0.25">
      <c r="C376"/>
    </row>
    <row r="377" spans="3:3" x14ac:dyDescent="0.25">
      <c r="C377"/>
    </row>
    <row r="378" spans="3:3" x14ac:dyDescent="0.25">
      <c r="C378"/>
    </row>
    <row r="379" spans="3:3" x14ac:dyDescent="0.25">
      <c r="C379"/>
    </row>
    <row r="380" spans="3:3" x14ac:dyDescent="0.25">
      <c r="C380"/>
    </row>
    <row r="381" spans="3:3" x14ac:dyDescent="0.25">
      <c r="C381"/>
    </row>
    <row r="382" spans="3:3" x14ac:dyDescent="0.25">
      <c r="C382"/>
    </row>
    <row r="383" spans="3:3" x14ac:dyDescent="0.25">
      <c r="C383"/>
    </row>
    <row r="384" spans="3:3" x14ac:dyDescent="0.25">
      <c r="C384"/>
    </row>
    <row r="385" spans="3:3" x14ac:dyDescent="0.25">
      <c r="C385"/>
    </row>
    <row r="386" spans="3:3" x14ac:dyDescent="0.25">
      <c r="C386"/>
    </row>
    <row r="387" spans="3:3" x14ac:dyDescent="0.25">
      <c r="C387"/>
    </row>
    <row r="388" spans="3:3" x14ac:dyDescent="0.25">
      <c r="C388"/>
    </row>
  </sheetData>
  <pageMargins left="0.511811024" right="0.511811024" top="0.78740157499999996" bottom="0.78740157499999996" header="0.31496062000000002" footer="0.31496062000000002"/>
  <pageSetup paperSize="9" scale="14" fitToWidth="0" fitToHeight="0" orientation="portrait" r:id="rId1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Props1.xml><?xml version="1.0" encoding="utf-8"?>
<ds:datastoreItem xmlns:ds="http://schemas.openxmlformats.org/officeDocument/2006/customXml" ds:itemID="{168AA208-C000-41DA-BE8E-F26D064AD20D}">
  <ds:schemaRefs>
    <ds:schemaRef ds:uri="http://www.w3.org/2001/XMLSchema"/>
    <ds:schemaRef ds:uri="http://microsoft.data.visualization.Client.Excel/1.0"/>
  </ds:schemaRefs>
</ds:datastoreItem>
</file>

<file path=customXml/itemProps2.xml><?xml version="1.0" encoding="utf-8"?>
<ds:datastoreItem xmlns:ds="http://schemas.openxmlformats.org/officeDocument/2006/customXml" ds:itemID="{5D1B62EB-AF45-4925-84AC-917238CA8919}">
  <ds:schemaRefs/>
</ds:datastoreItem>
</file>

<file path=customXml/itemProps3.xml><?xml version="1.0" encoding="utf-8"?>
<ds:datastoreItem xmlns:ds="http://schemas.openxmlformats.org/officeDocument/2006/customXml" ds:itemID="{192CDA2C-35E3-450A-A3AE-79ADB15C07A0}">
  <ds:schemaRefs/>
</ds:datastoreItem>
</file>

<file path=customXml/itemProps4.xml><?xml version="1.0" encoding="utf-8"?>
<ds:datastoreItem xmlns:ds="http://schemas.openxmlformats.org/officeDocument/2006/customXml" ds:itemID="{A4CA8B2C-64C1-4C35-B7ED-77D92F34E6E5}">
  <ds:schemaRefs/>
</ds:datastoreItem>
</file>

<file path=customXml/itemProps5.xml><?xml version="1.0" encoding="utf-8"?>
<ds:datastoreItem xmlns:ds="http://schemas.openxmlformats.org/officeDocument/2006/customXml" ds:itemID="{2302B30A-A6B6-4D31-B82F-134F63790C35}">
  <ds:schemaRefs/>
</ds:datastoreItem>
</file>

<file path=customXml/itemProps6.xml><?xml version="1.0" encoding="utf-8"?>
<ds:datastoreItem xmlns:ds="http://schemas.openxmlformats.org/officeDocument/2006/customXml" ds:itemID="{1AC2F4E2-DC7A-485C-AC13-28C061EA9D12}">
  <ds:schemaRefs/>
</ds:datastoreItem>
</file>

<file path=customXml/itemProps7.xml><?xml version="1.0" encoding="utf-8"?>
<ds:datastoreItem xmlns:ds="http://schemas.openxmlformats.org/officeDocument/2006/customXml" ds:itemID="{783CCF52-3069-479C-AFE2-F34AF0CFE764}">
  <ds:schemaRefs/>
</ds:datastoreItem>
</file>

<file path=customXml/itemProps8.xml><?xml version="1.0" encoding="utf-8"?>
<ds:datastoreItem xmlns:ds="http://schemas.openxmlformats.org/officeDocument/2006/customXml" ds:itemID="{632FEF89-6939-4515-A0C5-077CD4F58466}">
  <ds:schemaRefs>
    <ds:schemaRef ds:uri="http://www.w3.org/2001/XMLSchema"/>
    <ds:schemaRef ds:uri="http://microsoft.data.visualization.engine.tours/1.0"/>
  </ds:schemaRefs>
</ds:datastoreItem>
</file>

<file path=customXml/itemProps9.xml><?xml version="1.0" encoding="utf-8"?>
<ds:datastoreItem xmlns:ds="http://schemas.openxmlformats.org/officeDocument/2006/customXml" ds:itemID="{06EE845E-0C86-4C2D-95E6-FD41071A3DCE}">
  <ds:schemaRefs/>
</ds:datastoreItem>
</file>

<file path=customXml/itemProps10.xml><?xml version="1.0" encoding="utf-8"?>
<ds:datastoreItem xmlns:ds="http://schemas.openxmlformats.org/officeDocument/2006/customXml" ds:itemID="{70A49AB5-510F-4374-8D0D-32E43E6C9FE2}">
  <ds:schemaRefs>
    <ds:schemaRef ds:uri="http://www.w3.org/2001/XMLSchema"/>
    <ds:schemaRef ds:uri="http://microsoft.data.visualization.Client.Excel.LState/1.0"/>
  </ds:schemaRefs>
</ds:datastoreItem>
</file>

<file path=customXml/itemProps11.xml><?xml version="1.0" encoding="utf-8"?>
<ds:datastoreItem xmlns:ds="http://schemas.openxmlformats.org/officeDocument/2006/customXml" ds:itemID="{A847B90A-229C-4B86-BC64-2E91BF39456F}">
  <ds:schemaRefs/>
</ds:datastoreItem>
</file>

<file path=customXml/itemProps12.xml><?xml version="1.0" encoding="utf-8"?>
<ds:datastoreItem xmlns:ds="http://schemas.openxmlformats.org/officeDocument/2006/customXml" ds:itemID="{6C243FBA-CEAB-4108-AC7D-058241FD5094}">
  <ds:schemaRefs/>
</ds:datastoreItem>
</file>

<file path=customXml/itemProps13.xml><?xml version="1.0" encoding="utf-8"?>
<ds:datastoreItem xmlns:ds="http://schemas.openxmlformats.org/officeDocument/2006/customXml" ds:itemID="{FE6057B9-46DA-435B-A4FE-AC2B76F957DE}">
  <ds:schemaRefs/>
</ds:datastoreItem>
</file>

<file path=customXml/itemProps14.xml><?xml version="1.0" encoding="utf-8"?>
<ds:datastoreItem xmlns:ds="http://schemas.openxmlformats.org/officeDocument/2006/customXml" ds:itemID="{615DF7B4-E4CF-4945-A2EA-19B55B7C7CBA}">
  <ds:schemaRefs/>
</ds:datastoreItem>
</file>

<file path=customXml/itemProps15.xml><?xml version="1.0" encoding="utf-8"?>
<ds:datastoreItem xmlns:ds="http://schemas.openxmlformats.org/officeDocument/2006/customXml" ds:itemID="{CB77C430-C80F-4366-967E-263B433A45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Assets</vt:lpstr>
      <vt:lpstr>Databases</vt:lpstr>
      <vt:lpstr>Calculations</vt:lpstr>
      <vt:lpstr>Dashboard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ufc_fighters_database</dc:title>
  <dc:subject/>
  <dc:creator>zeh</dc:creator>
  <cp:keywords>ufc</cp:keywords>
  <dc:description/>
  <cp:lastModifiedBy>José Ferreira</cp:lastModifiedBy>
  <cp:revision/>
  <cp:lastPrinted>2026-01-09T00:14:19Z</cp:lastPrinted>
  <dcterms:created xsi:type="dcterms:W3CDTF">2026-01-03T23:44:03Z</dcterms:created>
  <dcterms:modified xsi:type="dcterms:W3CDTF">2026-01-09T03:35:34Z</dcterms:modified>
  <cp:category/>
  <cp:contentStatus/>
</cp:coreProperties>
</file>