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eh\Documents\"/>
    </mc:Choice>
  </mc:AlternateContent>
  <xr:revisionPtr revIDLastSave="0" documentId="8_{2DE34188-172C-44C1-9EBA-ACA4B92F8463}" xr6:coauthVersionLast="47" xr6:coauthVersionMax="47" xr10:uidLastSave="{00000000-0000-0000-0000-000000000000}"/>
  <bookViews>
    <workbookView xWindow="-120" yWindow="-120" windowWidth="29040" windowHeight="15720" tabRatio="456" activeTab="1" xr2:uid="{00000000-000D-0000-FFFF-FFFF00000000}"/>
  </bookViews>
  <sheets>
    <sheet name="Assets" sheetId="5" r:id="rId1"/>
    <sheet name="Databases" sheetId="4" r:id="rId2"/>
    <sheet name="Calculations" sheetId="8" r:id="rId3"/>
    <sheet name="Dashboard" sheetId="7" r:id="rId4"/>
  </sheets>
  <definedNames>
    <definedName name="_xlnm._FilterDatabase" localSheetId="2" hidden="1">Calculations!#REF!</definedName>
    <definedName name="_xlchart.v5.0" hidden="1">Calculations!$B$52</definedName>
    <definedName name="_xlchart.v5.1" hidden="1">Calculations!$B$53:$B$65</definedName>
    <definedName name="_xlchart.v5.2" hidden="1">Calculations!$C$52</definedName>
    <definedName name="_xlchart.v5.3" hidden="1">Calculations!$C$53:$C$65</definedName>
    <definedName name="_xlcn.WorksheetConnection_Tabela21" hidden="1">Tabela2[]</definedName>
    <definedName name="SegmentaçãodeDados_Trimestres__Date">#N/A</definedName>
  </definedNames>
  <calcPr calcId="191028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2" name="Tabela2" connection="WorksheetConnection_Tabela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2" i="4" l="1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K43" i="4"/>
  <c r="D9" i="8"/>
  <c r="D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988F57-2E5D-437B-81D5-64C141B75C9C}" keepAlive="1" name="Consulta - Tabela 2" description="Conexão com a consulta 'Tabela 2' na pasta de trabalho." type="5" refreshedVersion="0" background="1">
    <dbPr connection="Provider=Microsoft.Mashup.OleDb.1;Data Source=$Workbook$;Location=&quot;Tabela 2&quot;;Extended Properties=&quot;&quot;" command="SELECT * FROM [Tabela 2]"/>
  </connection>
  <connection id="2" xr16:uid="{DC88E28F-1B58-4EEF-BDB6-6AA5E215C726}" keepAlive="1" name="Consulta - Tabela 3" description="Conexão com a consulta 'Tabela 3' na pasta de trabalho." type="5" refreshedVersion="8" background="1" saveData="1">
    <dbPr connection="Provider=Microsoft.Mashup.OleDb.1;Data Source=$Workbook$;Location=&quot;Tabela 3&quot;;Extended Properties=&quot;&quot;" command="SELECT * FROM [Tabela 3]"/>
  </connection>
  <connection id="3" xr16:uid="{84A2A334-AE13-4EBF-8E4B-45B1FC862EFC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8C5C22CD-197E-4B43-A054-76A6BE183FAD}" name="WorksheetConnection_Tabela2" type="102" refreshedVersion="8" minRefreshableVersion="5">
    <extLst>
      <ext xmlns:x15="http://schemas.microsoft.com/office/spreadsheetml/2010/11/main" uri="{DE250136-89BD-433C-8126-D09CA5730AF9}">
        <x15:connection id="Tabela2">
          <x15:rangePr sourceName="_xlcn.WorksheetConnection_Tabela21"/>
        </x15:connection>
      </ext>
    </extLst>
  </connection>
</connections>
</file>

<file path=xl/sharedStrings.xml><?xml version="1.0" encoding="utf-8"?>
<sst xmlns="http://schemas.openxmlformats.org/spreadsheetml/2006/main" count="326" uniqueCount="163">
  <si>
    <t>UFC 320: Ankalaev vs. Pereira 2</t>
  </si>
  <si>
    <t>UFC 314: Volkanovski vs. Lopes</t>
  </si>
  <si>
    <t>UFC 323: Dvalishvili vs. Yan 2</t>
  </si>
  <si>
    <t>UFC 317: Topuria vs. Oliveira</t>
  </si>
  <si>
    <t>UFC 311: Makhachev vs. Moicano</t>
  </si>
  <si>
    <t>UFC 322: Della Maddalena vs. Makhachev</t>
  </si>
  <si>
    <t>UFC 313: Pereira vs. Ankalaev</t>
  </si>
  <si>
    <t>UFC 315: Muhammad vs. Della Maddalena</t>
  </si>
  <si>
    <t>UFC 318: Holloway vs. Poirier 3</t>
  </si>
  <si>
    <t>UFC 316: Dvalishvili vs. O'Malley 2</t>
  </si>
  <si>
    <t>UFC Fight Night: Adesanya vs. Imavov</t>
  </si>
  <si>
    <t>UFC 321: Aspinall vs. Gane</t>
  </si>
  <si>
    <t>UFC Fight Night: Lopes vs. Silva</t>
  </si>
  <si>
    <t>UFC Fight Night: Tsarukyan vs. Hooker</t>
  </si>
  <si>
    <t>UFC Fight Night: Imavov vs. Borralho</t>
  </si>
  <si>
    <t>UFC Fight Night: Cannonier vs. Rodrigues</t>
  </si>
  <si>
    <t>UFC Fight Night: de Ridder vs. Allen</t>
  </si>
  <si>
    <t>UFC Fight Night: Edwards vs. Brady</t>
  </si>
  <si>
    <t>UFC Fight Night: Dern vs. Ribas 2</t>
  </si>
  <si>
    <t>UFC Fight Night: Cejudo vs. Song</t>
  </si>
  <si>
    <t>UFC Fight Night: Vettori vs. Dolidze 2</t>
  </si>
  <si>
    <t>UFC Fight Night: Burns vs. Morales</t>
  </si>
  <si>
    <t>UFC Fight Night: Kape vs. Almabayev</t>
  </si>
  <si>
    <t>UFC Fight Night: Walker vs. Zhang</t>
  </si>
  <si>
    <t>UFC Fight Night: Oliveira vs. Gamrot</t>
  </si>
  <si>
    <t>UFC Fight Night: Ulberg vs. Reyes</t>
  </si>
  <si>
    <t>UFC Fight Night: Bonfim vs. Brown</t>
  </si>
  <si>
    <t>UFC Fight Night: Garcia vs. Onama</t>
  </si>
  <si>
    <t>#</t>
  </si>
  <si>
    <t>Date</t>
  </si>
  <si>
    <t>UFC on ESPN: Royval vs. Kape</t>
  </si>
  <si>
    <t>UFC 319: du Plessis vs. Chimaev</t>
  </si>
  <si>
    <t>UFC on ESPN: Dolidze vs. Hernandez</t>
  </si>
  <si>
    <t>UFC on ESPN: Taira vs. Park</t>
  </si>
  <si>
    <t>UFC on ABC: Whittaker vs. de Ridder</t>
  </si>
  <si>
    <t>UFC on ESPN: Lewis vs. Teixeira</t>
  </si>
  <si>
    <t>UFC on ABC: Hill vs. Rountree Jr.</t>
  </si>
  <si>
    <t>UFC on ESPN: Usman vs. Buckley</t>
  </si>
  <si>
    <t>UFC on ESPN: Gamrot vs. Klein</t>
  </si>
  <si>
    <t>UFC on ESPN: Sandhagen vs. Figueiredo</t>
  </si>
  <si>
    <t>UFC on ESPN: Machado Garry vs. Prates</t>
  </si>
  <si>
    <t>UFC on ESPN: Emmett vs. Murphy</t>
  </si>
  <si>
    <t>UFC on ESPN: Moreno vs. Erceg</t>
  </si>
  <si>
    <t>UFC 312: du Plessis vs. Strickland 2</t>
  </si>
  <si>
    <t>Venue</t>
  </si>
  <si>
    <t>Attendance</t>
  </si>
  <si>
    <t>UFC Apex</t>
  </si>
  <si>
    <t>N/a</t>
  </si>
  <si>
    <t>T-Mobile Arena</t>
  </si>
  <si>
    <t>Ali Bin Hamad al-Attiyah Arena</t>
  </si>
  <si>
    <t>Madison Square Garden</t>
  </si>
  <si>
    <t>Etihad Arena</t>
  </si>
  <si>
    <t>Rogers Arena</t>
  </si>
  <si>
    <t>Farmasi Arena</t>
  </si>
  <si>
    <t>RAC Arena</t>
  </si>
  <si>
    <t>Frost Bank Center</t>
  </si>
  <si>
    <t>Accor Arena</t>
  </si>
  <si>
    <t>Shanghai Indoor Stadium</t>
  </si>
  <si>
    <t>United Center</t>
  </si>
  <si>
    <t>Smoothie King Center</t>
  </si>
  <si>
    <t>Bridgestone Arena</t>
  </si>
  <si>
    <t>Baku Crystal Hall</t>
  </si>
  <si>
    <t>State Farm Arena</t>
  </si>
  <si>
    <t>Prudential Center</t>
  </si>
  <si>
    <t>Bell Centre</t>
  </si>
  <si>
    <t>Wells Fargo Arena</t>
  </si>
  <si>
    <t>T-Mobile Center</t>
  </si>
  <si>
    <t>Kaseya Center</t>
  </si>
  <si>
    <t>Arena CDMX</t>
  </si>
  <si>
    <t>The O2 Arena</t>
  </si>
  <si>
    <t>Climate Pledge Arena</t>
  </si>
  <si>
    <t>Qudos Bank Arena</t>
  </si>
  <si>
    <t>anb Arena</t>
  </si>
  <si>
    <t>Intuit Dome</t>
  </si>
  <si>
    <t>Event Name</t>
  </si>
  <si>
    <t>Gate Revenue</t>
  </si>
  <si>
    <t>PPV Sales</t>
  </si>
  <si>
    <t>Total</t>
  </si>
  <si>
    <t>LOGOS AND ICONS</t>
  </si>
  <si>
    <t>COLORS</t>
  </si>
  <si>
    <t>#EFBF04</t>
  </si>
  <si>
    <t>#A6A6A6</t>
  </si>
  <si>
    <t>#D20A0A</t>
  </si>
  <si>
    <t>EXTRAS</t>
  </si>
  <si>
    <t>Total Geral</t>
  </si>
  <si>
    <t>(Vários itens)</t>
  </si>
  <si>
    <t>Las Vegas</t>
  </si>
  <si>
    <t xml:space="preserve"> Nevada</t>
  </si>
  <si>
    <t xml:space="preserve"> U.S.</t>
  </si>
  <si>
    <t>Inglewood</t>
  </si>
  <si>
    <t xml:space="preserve"> California</t>
  </si>
  <si>
    <t>Riyadh</t>
  </si>
  <si>
    <t xml:space="preserve"> Saudi Arabia</t>
  </si>
  <si>
    <t>Sydney</t>
  </si>
  <si>
    <t xml:space="preserve"> Australia</t>
  </si>
  <si>
    <t>Seattle</t>
  </si>
  <si>
    <t xml:space="preserve"> Washington</t>
  </si>
  <si>
    <t>London</t>
  </si>
  <si>
    <t xml:space="preserve"> England</t>
  </si>
  <si>
    <t xml:space="preserve"> UK</t>
  </si>
  <si>
    <t>Mexico City</t>
  </si>
  <si>
    <t xml:space="preserve"> Mexico</t>
  </si>
  <si>
    <t>Miami</t>
  </si>
  <si>
    <t xml:space="preserve"> Florida</t>
  </si>
  <si>
    <t>Kansas City</t>
  </si>
  <si>
    <t xml:space="preserve"> Missouri</t>
  </si>
  <si>
    <t>Des Moines</t>
  </si>
  <si>
    <t xml:space="preserve"> Iowa</t>
  </si>
  <si>
    <t>Montreal</t>
  </si>
  <si>
    <t xml:space="preserve"> Quebec</t>
  </si>
  <si>
    <t xml:space="preserve"> Canada</t>
  </si>
  <si>
    <t>Newark</t>
  </si>
  <si>
    <t xml:space="preserve"> New Jersey</t>
  </si>
  <si>
    <t>Atlanta</t>
  </si>
  <si>
    <t xml:space="preserve"> Georgia</t>
  </si>
  <si>
    <t>Baku</t>
  </si>
  <si>
    <t xml:space="preserve"> Azerbaijan</t>
  </si>
  <si>
    <t>Nashville</t>
  </si>
  <si>
    <t xml:space="preserve"> Tennessee</t>
  </si>
  <si>
    <t>New Orleans</t>
  </si>
  <si>
    <t xml:space="preserve"> Louisiana</t>
  </si>
  <si>
    <t>Abu Dhabi</t>
  </si>
  <si>
    <t xml:space="preserve"> United Arab Emirates</t>
  </si>
  <si>
    <t>Chicago</t>
  </si>
  <si>
    <t xml:space="preserve"> Illinois</t>
  </si>
  <si>
    <t>Shanghai</t>
  </si>
  <si>
    <t xml:space="preserve"> China</t>
  </si>
  <si>
    <t>Paris</t>
  </si>
  <si>
    <t xml:space="preserve"> France</t>
  </si>
  <si>
    <t>San Antonio</t>
  </si>
  <si>
    <t xml:space="preserve"> Texas</t>
  </si>
  <si>
    <t>Perth</t>
  </si>
  <si>
    <t>Rio de Janeiro</t>
  </si>
  <si>
    <t xml:space="preserve"> Brazil</t>
  </si>
  <si>
    <t>Vancouver</t>
  </si>
  <si>
    <t xml:space="preserve"> British Columbia</t>
  </si>
  <si>
    <t>New York City</t>
  </si>
  <si>
    <t xml:space="preserve"> New York</t>
  </si>
  <si>
    <t>Al Rayyan</t>
  </si>
  <si>
    <t xml:space="preserve"> Qatar</t>
  </si>
  <si>
    <t>City</t>
  </si>
  <si>
    <t>State</t>
  </si>
  <si>
    <t>Country</t>
  </si>
  <si>
    <t xml:space="preserve"> Rio de Janeiro</t>
  </si>
  <si>
    <t>States</t>
  </si>
  <si>
    <t>Yearly gate revenue</t>
  </si>
  <si>
    <t>#19191E</t>
  </si>
  <si>
    <t>2025 IN NUMBERS</t>
  </si>
  <si>
    <t>Quarter 1</t>
  </si>
  <si>
    <t>Quarter 2</t>
  </si>
  <si>
    <t>Quarter 3</t>
  </si>
  <si>
    <t>Quarter 4</t>
  </si>
  <si>
    <t>NUMBER OF NUMBERES EVENTS AND TOTAL PPV SALES</t>
  </si>
  <si>
    <t>TOP 5 BIGGEST ATTENDANCESS</t>
  </si>
  <si>
    <t>REVENUE BY QUARTERS(Gate Revenue and PVV Sales)</t>
  </si>
  <si>
    <t>YEARLY GATE REVENUE BY US STATE</t>
  </si>
  <si>
    <t>Quarters</t>
  </si>
  <si>
    <t>Location</t>
  </si>
  <si>
    <t>Attendance sum</t>
  </si>
  <si>
    <t>Total Numbered Events</t>
  </si>
  <si>
    <t>Total PPV Sales</t>
  </si>
  <si>
    <t>PPV Sales sum</t>
  </si>
  <si>
    <t>Gate Revenue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</si>
</sst>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409]#,##0.00"/>
    <numFmt numFmtId="165" formatCode="[$-409]\$#,##0.0,,&quot;M&quot;"/>
  </numFmts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Segoe UI Black"/>
      <family val="2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name val="Segoe UI"/>
      <family val="2"/>
    </font>
    <font>
      <b/>
      <i/>
      <sz val="48"/>
      <color theme="0"/>
      <name val="Segoe UI Black"/>
      <family val="2"/>
    </font>
    <font>
      <b/>
      <i/>
      <sz val="72"/>
      <color theme="0"/>
      <name val="Segoe UI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20A0A"/>
        <bgColor indexed="64"/>
      </patternFill>
    </fill>
    <fill>
      <patternFill patternType="solid">
        <fgColor rgb="FFEFBF04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9191E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horizontal="center" vertical="center"/>
    </xf>
    <xf numFmtId="0" fontId="4" fillId="3" borderId="0" xfId="0" applyFont="1" applyFill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0" fillId="5" borderId="0" xfId="0" applyFill="1"/>
    <xf numFmtId="0" fontId="3" fillId="5" borderId="0" xfId="0" applyFont="1" applyFill="1" applyAlignment="1">
      <alignment horizontal="center" vertical="center"/>
    </xf>
    <xf numFmtId="0" fontId="2" fillId="3" borderId="0" xfId="0" applyFont="1" applyFill="1"/>
    <xf numFmtId="0" fontId="5" fillId="3" borderId="0" xfId="0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16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1" fillId="6" borderId="0" xfId="0" quotePrefix="1" applyFont="1" applyFill="1"/>
    <xf numFmtId="0" fontId="0" fillId="6" borderId="0" xfId="0" applyFill="1"/>
    <xf numFmtId="164" fontId="0" fillId="0" borderId="0" xfId="0" applyNumberFormat="1" applyFont="1"/>
    <xf numFmtId="164" fontId="0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/>
    <xf numFmtId="0" fontId="0" fillId="7" borderId="0" xfId="0" applyFill="1"/>
    <xf numFmtId="0" fontId="0" fillId="0" borderId="0" xfId="0" applyFill="1"/>
    <xf numFmtId="0" fontId="0" fillId="8" borderId="0" xfId="0" applyFill="1"/>
    <xf numFmtId="0" fontId="3" fillId="8" borderId="0" xfId="0" applyFont="1" applyFill="1" applyAlignment="1">
      <alignment horizontal="center" vertical="center"/>
    </xf>
    <xf numFmtId="0" fontId="7" fillId="7" borderId="0" xfId="0" applyFont="1" applyFill="1"/>
    <xf numFmtId="0" fontId="7" fillId="8" borderId="0" xfId="0" applyFont="1" applyFill="1"/>
    <xf numFmtId="0" fontId="0" fillId="9" borderId="0" xfId="0" applyFill="1"/>
    <xf numFmtId="0" fontId="0" fillId="9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8" fillId="8" borderId="0" xfId="0" applyFont="1" applyFill="1"/>
    <xf numFmtId="0" fontId="0" fillId="7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7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left"/>
    </xf>
    <xf numFmtId="0" fontId="0" fillId="7" borderId="0" xfId="0" applyFill="1" applyBorder="1"/>
    <xf numFmtId="0" fontId="11" fillId="8" borderId="0" xfId="0" applyFont="1" applyFill="1" applyAlignment="1">
      <alignment horizontal="left" vertical="center"/>
    </xf>
    <xf numFmtId="0" fontId="1" fillId="2" borderId="0" xfId="0" quotePrefix="1" applyFont="1" applyFill="1"/>
    <xf numFmtId="165" fontId="0" fillId="2" borderId="0" xfId="0" applyNumberFormat="1" applyFill="1"/>
  </cellXfs>
  <cellStyles count="1">
    <cellStyle name="Normal" xfId="0" builtinId="0"/>
  </cellStyles>
  <dxfs count="14">
    <dxf>
      <numFmt numFmtId="0" formatCode="General"/>
    </dxf>
    <dxf>
      <numFmt numFmtId="164" formatCode="[$$-409]#,##0.00"/>
    </dxf>
    <dxf>
      <numFmt numFmtId="164" formatCode="[$$-409]#,##0.00"/>
      <alignment horizontal="center" vertical="bottom" textRotation="0" wrapText="0" indent="0" justifyLastLine="0" shrinkToFit="0" readingOrder="0"/>
    </dxf>
    <dxf>
      <numFmt numFmtId="164" formatCode="[$$-409]#,##0.00"/>
      <alignment horizontal="center" vertical="bottom" textRotation="0" wrapText="0" indent="0" justifyLastLine="0" shrinkToFit="0" readingOrder="0"/>
    </dxf>
    <dxf>
      <numFmt numFmtId="164" formatCode="[$$-409]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D20A0A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sz val="10"/>
        <color theme="0"/>
        <name val="Calibri"/>
        <family val="2"/>
        <scheme val="minor"/>
      </font>
      <fill>
        <patternFill>
          <bgColor rgb="FFC0000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trike val="0"/>
        <sz val="10"/>
        <color theme="0"/>
        <name val="Calibri"/>
        <family val="2"/>
        <scheme val="minor"/>
      </font>
      <fill>
        <patternFill patternType="solid">
          <bgColor theme="0"/>
        </patternFill>
      </fill>
      <border diagonalUp="0" diagonalDown="0">
        <left style="thick">
          <color rgb="FFC00000"/>
        </left>
        <right style="thick">
          <color rgb="FFC00000"/>
        </right>
        <top style="thick">
          <color rgb="FFC00000"/>
        </top>
        <bottom style="thick">
          <color rgb="FFC00000"/>
        </bottom>
        <vertical/>
        <horizontal style="thin">
          <color auto="1"/>
        </horizontal>
      </border>
    </dxf>
  </dxfs>
  <tableStyles count="1" defaultTableStyle="TableStyleMedium2" defaultPivotStyle="PivotStyleMedium9">
    <tableStyle name="my_style_1" pivot="0" table="0" count="10" xr9:uid="{ACB6FA4A-DAA8-4B85-AB34-C8AF1D245CC4}">
      <tableStyleElement type="wholeTable" dxfId="13"/>
      <tableStyleElement type="headerRow" dxfId="12"/>
    </tableStyle>
  </tableStyles>
  <colors>
    <mruColors>
      <color rgb="FF19191E"/>
      <color rgb="FFF76363"/>
      <color rgb="FFF65050"/>
      <color rgb="FFF87474"/>
      <color rgb="FFF64040"/>
      <color rgb="FFFF7171"/>
      <color rgb="FF3D3D49"/>
      <color rgb="FFC00000"/>
      <color rgb="FFEFBF04"/>
      <color rgb="FFA6A6A6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5117038483843"/>
              <bgColor theme="0" tint="-0.34998626667073579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trike val="0"/>
            <sz val="10"/>
            <color theme="0"/>
            <name val="Calibri"/>
            <family val="2"/>
            <scheme val="minor"/>
          </font>
          <fill>
            <patternFill patternType="solid">
              <fgColor theme="5" tint="0.59999389629810485"/>
              <bgColor rgb="FFC0000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theme="0" tint="-0.2499465926084170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my_style_1">
        <x14:slicerStyle name="my_style_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microsoft.com/office/2007/relationships/slicerCache" Target="slicerCaches/slicerCach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[ufc_2025_in_numbers.xlsx]Calculations!Tabela dinâmica8</c:name>
    <c:fmtId val="9"/>
  </c:pivotSource>
  <c:chart>
    <c:autoTitleDeleted val="1"/>
    <c:pivotFmts>
      <c:pivotFmt>
        <c:idx val="0"/>
        <c:spPr>
          <a:solidFill>
            <a:srgbClr val="EFBF0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20A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FBF0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20A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9191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19191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20A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19191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684448057217595E-2"/>
          <c:y val="4.3351018190360309E-2"/>
          <c:w val="0.9270667934168122"/>
          <c:h val="0.91329796361927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Calculations!$C$34</c:f>
              <c:strCache>
                <c:ptCount val="1"/>
                <c:pt idx="0">
                  <c:v>PPV Sales sum</c:v>
                </c:pt>
              </c:strCache>
            </c:strRef>
          </c:tx>
          <c:spPr>
            <a:solidFill>
              <a:srgbClr val="19191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19191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Calculations!$B$35:$B$39</c:f>
              <c:strCache>
                <c:ptCount val="4"/>
                <c:pt idx="0">
                  <c:v>Quarter 4</c:v>
                </c:pt>
                <c:pt idx="1">
                  <c:v>Quarter 3</c:v>
                </c:pt>
                <c:pt idx="2">
                  <c:v>Quarter 2</c:v>
                </c:pt>
                <c:pt idx="3">
                  <c:v>Quarter 1</c:v>
                </c:pt>
              </c:strCache>
            </c:strRef>
          </c:cat>
          <c:val>
            <c:numRef>
              <c:f>Calculations!$C$35:$C$39</c:f>
              <c:numCache>
                <c:formatCode>[$$-409]#,##0.00</c:formatCode>
                <c:ptCount val="4"/>
                <c:pt idx="0">
                  <c:v>2300000</c:v>
                </c:pt>
                <c:pt idx="1">
                  <c:v>1250000</c:v>
                </c:pt>
                <c:pt idx="2">
                  <c:v>2200000</c:v>
                </c:pt>
                <c:pt idx="3">
                  <c:v>1550000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D-4DEB-B252-D8468693F983}"/>
            </c:ext>
          </c:extLst>
        </c:ser>
        <c:ser>
          <c:idx val="1"/>
          <c:order val="1"/>
          <c:tx>
            <c:strRef>
              <c:f>Calculations!$D$34</c:f>
              <c:strCache>
                <c:ptCount val="1"/>
                <c:pt idx="0">
                  <c:v>Gate Revenue sum</c:v>
                </c:pt>
              </c:strCache>
            </c:strRef>
          </c:tx>
          <c:spPr>
            <a:solidFill>
              <a:srgbClr val="D20A0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19191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Calculations!$B$35:$B$39</c:f>
              <c:strCache>
                <c:ptCount val="4"/>
                <c:pt idx="0">
                  <c:v>Quarter 4</c:v>
                </c:pt>
                <c:pt idx="1">
                  <c:v>Quarter 3</c:v>
                </c:pt>
                <c:pt idx="2">
                  <c:v>Quarter 2</c:v>
                </c:pt>
                <c:pt idx="3">
                  <c:v>Quarter 1</c:v>
                </c:pt>
              </c:strCache>
            </c:strRef>
          </c:cat>
          <c:val>
            <c:numRef>
              <c:f>Calculations!$D$35:$D$39</c:f>
              <c:numCache>
                <c:formatCode>[$$-409]#,##0.00</c:formatCode>
                <c:ptCount val="4"/>
                <c:pt idx="0">
                  <c:v>50800000</c:v>
                </c:pt>
                <c:pt idx="1">
                  <c:v>32800000</c:v>
                </c:pt>
                <c:pt idx="2">
                  <c:v>46600000</c:v>
                </c:pt>
                <c:pt idx="3">
                  <c:v>40700000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6D-4DEB-B252-D8468693F9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11993952"/>
        <c:axId val="312001632"/>
      </c:barChart>
      <c:catAx>
        <c:axId val="31199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19191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2001632"/>
        <c:crosses val="autoZero"/>
        <c:auto val="1"/>
        <c:lblAlgn val="ctr"/>
        <c:lblOffset val="100"/>
        <c:noMultiLvlLbl val="0"/>
      </c:catAx>
      <c:valAx>
        <c:axId val="312001632"/>
        <c:scaling>
          <c:orientation val="minMax"/>
        </c:scaling>
        <c:delete val="1"/>
        <c:axPos val="b"/>
        <c:numFmt formatCode="[$$-409]#,##0.00" sourceLinked="1"/>
        <c:majorTickMark val="none"/>
        <c:minorTickMark val="none"/>
        <c:tickLblPos val="nextTo"/>
        <c:crossAx val="31199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10777783016671"/>
          <c:y val="0.9353600766160548"/>
          <c:w val="0.30934949305827925"/>
          <c:h val="5.2262584115553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[ufc_2025_in_numbers.xlsx]Calculations!Tabela dinâmica9</c:name>
    <c:fmtId val="3"/>
  </c:pivotSource>
  <c:chart>
    <c:autoTitleDeleted val="1"/>
    <c:pivotFmts>
      <c:pivotFmt>
        <c:idx val="0"/>
        <c:spPr>
          <a:solidFill>
            <a:srgbClr val="D20A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20A0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20A0A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690851658167418E-3"/>
          <c:y val="3.6014814801937634E-2"/>
          <c:w val="0.94756395733350152"/>
          <c:h val="0.544499310861957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0A0A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Calculations!$B$16:$B$25</c:f>
              <c:multiLvlStrCache>
                <c:ptCount val="5"/>
                <c:lvl>
                  <c:pt idx="0">
                    <c:v>Madison Square Garden</c:v>
                  </c:pt>
                  <c:pt idx="1">
                    <c:v>United Center</c:v>
                  </c:pt>
                  <c:pt idx="2">
                    <c:v>T-Mobile Arena</c:v>
                  </c:pt>
                  <c:pt idx="3">
                    <c:v>Bell Centre</c:v>
                  </c:pt>
                  <c:pt idx="4">
                    <c:v>Arena CDMX</c:v>
                  </c:pt>
                </c:lvl>
                <c:lvl>
                  <c:pt idx="0">
                    <c:v>UFC 322: Della Maddalena vs. Makhachev</c:v>
                  </c:pt>
                  <c:pt idx="1">
                    <c:v>UFC 319: du Plessis vs. Chimaev</c:v>
                  </c:pt>
                  <c:pt idx="2">
                    <c:v>UFC 317: Topuria vs. Oliveira</c:v>
                  </c:pt>
                  <c:pt idx="3">
                    <c:v>UFC 315: Muhammad vs. Della Maddalena</c:v>
                  </c:pt>
                  <c:pt idx="4">
                    <c:v>UFC on ESPN: Moreno vs. Erceg</c:v>
                  </c:pt>
                </c:lvl>
              </c:multiLvlStrCache>
            </c:multiLvlStrRef>
          </c:cat>
          <c:val>
            <c:numRef>
              <c:f>Calculations!$C$16:$C$25</c:f>
              <c:numCache>
                <c:formatCode>General</c:formatCode>
                <c:ptCount val="5"/>
                <c:pt idx="0">
                  <c:v>20664</c:v>
                </c:pt>
                <c:pt idx="1">
                  <c:v>20023</c:v>
                </c:pt>
                <c:pt idx="2">
                  <c:v>19800</c:v>
                </c:pt>
                <c:pt idx="3">
                  <c:v>19786</c:v>
                </c:pt>
                <c:pt idx="4">
                  <c:v>19731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F-43D3-ADAA-C18F548BFB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2613184"/>
        <c:axId val="1752608864"/>
      </c:barChart>
      <c:catAx>
        <c:axId val="175261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rgbClr val="19191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2608864"/>
        <c:crosses val="autoZero"/>
        <c:auto val="1"/>
        <c:lblAlgn val="ctr"/>
        <c:lblOffset val="100"/>
        <c:noMultiLvlLbl val="0"/>
      </c:catAx>
      <c:valAx>
        <c:axId val="17526088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2613184"/>
        <c:crosses val="autoZero"/>
        <c:crossBetween val="between"/>
      </c:valAx>
      <c:spPr>
        <a:noFill/>
        <a:ln>
          <a:noFill/>
        </a:ln>
        <a:effectLst>
          <a:softEdge rad="2540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softEdge rad="5080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ln>
              <a:noFill/>
            </a:ln>
            <a:effectLst/>
          </cx:spPr>
        </cx:plotSurface>
        <cx:series layoutId="regionMap" uniqueId="{8B8DBB83-070F-4C7C-97AE-3CBE0617FF85}">
          <cx:spPr>
            <a:solidFill>
              <a:schemeClr val="bg1">
                <a:lumMod val="75000"/>
              </a:schemeClr>
            </a:solidFill>
          </cx:spPr>
          <cx:dataLabels>
            <cx:numFmt formatCode="[$-en-US]$#.##0,0..&quot;M&quot;" sourceLinked="0"/>
            <cx:spPr>
              <a:ln w="76200">
                <a:noFill/>
              </a:ln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 b="1">
                    <a:solidFill>
                      <a:schemeClr val="bg1"/>
                    </a:solidFill>
                    <a:effectLst>
                      <a:outerShdw blurRad="50800" dist="38100" algn="l" rotWithShape="0">
                        <a:srgbClr val="19191E"/>
                      </a:outerShdw>
                    </a:effectLst>
                  </a:defRPr>
                </a:pPr>
                <a:endParaRPr lang="pt-BR" sz="1600" b="1" i="0" u="none" strike="noStrike" baseline="0">
                  <a:solidFill>
                    <a:schemeClr val="bg1"/>
                  </a:solidFill>
                  <a:effectLst>
                    <a:outerShdw blurRad="50800" dist="38100" algn="l" rotWithShape="0">
                      <a:srgbClr val="19191E"/>
                    </a:outerShdw>
                  </a:effectLst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regionLabelLayout val="none"/>
            <cx:geography cultureLanguage="pt-BR" cultureRegion="BR" attribution="Da plataforma Bing">
              <cx:geoCache provider="{E9337A44-BEBE-4D9F-B70C-5C5E7DAFC167}">
                <cx:binary>1HzZctxGtu2vKPR8QeecyI72iThAVXGmBopqSy8IiqQxI4HEjD+6z+cT+sfuAou2xbKa6o7juBHS
gytYGDJzj2uvvct/v5v+dlc83LpXU1lU7d/upp9fJ11X/+2nn9q75KG8bY/K9M7Z1v7aHd3Z8if7
66/p3cNP9+52TKv4J0ao+OkuuXXdw/T6v/6Ot8UP9sLe3Xaprd71D25+/9D2Rde+cO2bl17d3pdp
tUnbzqV3Hf359aurh+H2/vb1q4eqS7v5w1w//Pz62U2vX/10+Ko/LfuqwM66/h7PcnPEpRJCcmIe
//mvXxW2ip8ue5SqIyUl97Xvk/Uf/W3tq9sSz39/P4+7ub2/dw9ti/M8fv7x3LO94+uPr1/d2b7q
VpHFkN7Pr7dtd3tv21c3VYqP16/S1ob7O0K7nuDm+vHIPz2X+n/9/eALCOHgm68Ucyix7136ll7G
V5+sy3+Tzv9eM4IdGW6Y4Jw9Cp7w55rR8kjhilRU7DWnflv7STN2uP3ulv6Fcv549FA/n35Q/VzY
Pm3T2+qvdB1yZHxKiFJ0rwDzXEGGHvmG+oz5T64lnivosm8f+lf3D6/+G3Hj1SWM2VW3r+5vX/1b
e/225v6ddx6o9OK/f1CVhrdF+qt1VfpX6lQfMSmUMtTsnQ7h7nk4NEeKaqapeFL6c50+7umf//O9
TX1bec8ePtBS+KNq6R+3bYIc2dnqN0n9BaFRHwlKudS+3nuePtASI0cSWc0nAv6Jf9DiPmHuQ+O/
t6dvK+nrZw909I8fVUdXD+OrswfXPsy/yekv0BE5otwQI/leBYQ915EWR0r7EtDpKXgeRMerNQed
/fP/YlfpS7v6tpaeP32gp6uzHzTindrx9iVZ/GfQDwCDaKGkFmIf6w4AhuFHEhcUJU/XDwDG93bz
bc3snzrQyOmP6jm7wrr0r8TjzD+SRkoq+F4na+j6OgH57Ej4mgvmP90ApX0d2nYFss93dvRtxfzx
5IFydhc/qLtcpm1re/di+PjPXIb7R1xp+XteOQxqBtrRmmvKnqKafK6df2dH39bOH08eaOfyzQ+q
ndOiSCubtr9J6K9JOUxQn6uniugAkPvmiApfcenL3wH7175zig39839e3tG3tfPHkwfaOf1RfefD
w3T7F6qG0yOhuC98+oQGDsKaAQ2BQtdozfaqAQ3xtWq+u51v6+XpsQOlfPjlB3WZ4wfr4r+03GFH
QMnMF+bbavH5kRCCa0H25M/KQXytluMHZJvv7OjbmvnjyQPlHP+oUODDQ1WB4np4+E1E//uAxuWR
L+AQ5Il7O0w3vjrigrO1IN2jBXjV1+rBlrCjF/Pft7Xz+4MHyvlw9WN4zncoxL2M9vp5dut/Tp5K
gjIUHvJtBG2OyJqOuHlKSAc1ziG1+a/39W01HT7/7Cz/v5jTf82q/s47b2672+0jYf0Vsfry1ccD
g0U/ePTJvL+pur30Tu9/fs0EBP07Db6+4plbHIrt4MGH27b7+bWn1JHRnKM+ggYNFQTlz/iwXoK7
HUnK4JaGS7BFPpJVZV2X/PxaU9DpQkPlzKcM6A8AdP2e+iBzmQQqpOCODAik3/sEb20xx7b6XRxP
f7+q+vKtTauuBUmPsFvvb1uPt65IGTGKcqaV4QjguH53+x48C+6m/6egmavomMsHn0Zdb7asFrVX
hKQe0uWjlH2d3wrPyXZXNXM7i03HJplMoWcj8iWunKi80LIp12cmkXO/yY1XNSejKYv2spBl7c2B
zSdZf5F5l012A1kVGQ9jrQV90JOd+/dFMuni1vdlHd3xkjfqKlZpU/OgpGmLrYhauvJNQkk3Vpu4
kC6vAzvKsrygem6w5bgs6XzOSl5lv3rtYPHMVzr9hpDAAT2TEbgHJgxYILPSeYzAJL6WkaZl2icq
8R+i0VZZc9KVohAnhRhap0+WNu7SMVzSGhxjQaKURbuXl6fgN56vvxYCHPy9z6EpbOb5+kvG/VYR
ld5nNOd5GnaWS54ExjCvyXZuGmPXbVzSxSIJPOEtdfV2FHxuWUjFokZ+1qmkavPA2oY7emWk3+Da
y5uECX+9R00AuoCIDV+bCKtZPt/jlKQeSxz37pXnBsI28aJj3ewKX3ScBJXrlPqcSxJ1py+ve6Cb
dV1hhGZMEmZ8frhu3c9WW4/79/EMm1PBQOqi/SUREaviYMzSPn1TRejQdUGSWMZU8PLyqAMOjq2B
RAF8jJDg5/Uqlq/cJ5ZD6pEp4feeLnTDQzkSJW/hSF53apdUF1epRy295Hkz99d5S8iSBKA5Cwjl
5Z0gIjzfiWQAYFL6SipIgx8ooFMpyea8iu4is1TSHdumLqN560Vla+bj2XcTtPLykn8+PHp5CrwP
2hIEmYk8P3yik6jIZuLuhRrh5buZqoXmO+nGvhXb1I+E+ux6SL0JWqW1+mzJPDizHVJL6vE7hkAP
Ipkm0hBAmNVROcKpf7Cb2CyZNHXnfUlSp0vvZOqS1SHKySboA/ZjJhYRpmU7szqYDOPYlUxJ0l+X
tcrmsPKoq65NmZSu2jTSOva+HNKq/fKyzNZ4+lW81SCbCVgyIalGDEd9+Vxm/Rj5jjTL9GVynYMR
kD4nEBaZRi69YHJ88K5rljer03SjXT/SOu7/U2GhGQvCjhNlfMEFQtvzbfgNa7u5VfZLVUgPMTxD
9FrGYJhJN8tzHknE/TbuXX5bZrJCRHV16ag88b3MG/KgSRBt18g/J3iqSpdiOBdTXtvyO2GFHtoY
XYWkGQheBg0rdZCfJj5WtakW/qWNmPLKbda1ddG/bZYuratwbOYGm/N0OeCanZvSzhs/X2bveqzr
6LQ1rsjisFwWMp+XSVN1UVAZoqIu7CXxiveqNPFShoybCSGRedlMqzOymAJvzdNobJrvuCkFkH5m
AMDYvlFGEXQdFAi6g4gBy6yaoRrqz1pamcmwJqC2myCKemNcSBftIbRH8z56Fr3Atf4xnNQ08nFp
Gjuuml0/8u87tDiM4gxow8CRKGV8DSQHZpFPeVtGia0/1w5e1Gx5m/viktGEz+e87WeIw0RDsXws
k2meddAnbmySEAF/VO/jZom8E1eKbPnovL5VV36qVoAwiaEszHHey1U9tuUGJjQPWg7va5fly8el
UPmYB6Qo1qSVQvpQkK1Mgi/57IBE/HKaoDsusxkf7ULizt/UsuXtTul+1V0+xSkARvO4vPFjbx4D
304ZXmEBHrDz1KtWbNDVssxvp1ZVTb0zg6PDteB26S6cyyMXFEXpWBl6cVROJ7FAcv1U+VUkPg5k
oDAy7cfAGUNTWUCUl2PDYQiH9DXRGjhfaIVux4Fp8GiuYmrq4vNCy9bFwcSIrttgtJktTnnfjAgU
L694GI3YytgzirxNBXL34YqtI20ylnz8xJd+NcaxF2v4Y63OkbzV0Ej1Ocr4AiMcWd+18aVGYIGd
vryNFc4+cwqulWIaiQtdHCaAkp+Ho4UPfeMZVX4sRVV2POhsL70H2yQNolGStxXdukjb9O3Q+jEi
Tp1IG29jv2ODDXytx2IIOhY350Xkq+uJu8Kfg3akanjf+R5Jw0Yukz2HEZEkyIiI0joQkaKrsycE
dmiHBOjiNMrybvX8AVMubxjyfT0HPHd8Go5fPvFhXPM5EhTgBk69VnWoCZ6fOFdRUo1Nq2+GviIA
sdI5BhA7LKvdCoAscZLQcYLZTrnh+Ii7R2TrqXo1ad5nI4uuo0mtJs2adCndSVozvobIZmkJ3TXF
ULfp8SLnHF4XjeWKqensl/BOTRu40ctHYgeRzQcC8pE2EdWgQbBzB6G64VW52KxiN36XcPhWV8fr
BjqP96vrPvox2IcZe4uSaXVxxMo1pLi6QaLxEgoYTye5fmWbvM1vC5NpcZKOxSqHZh6tuoqaCXel
CV+POMelane5px3f1b4beBvOyBc47neOdoAycTRD0SkBGe8TKYD3nmurm3Kqi97ONzwe1kjVuQam
tRRLau864uesCubONstHzao1P5aepVDIpMoinrdLqWgX7wz3+vEGKNVBHKPOOKyPDwuiSZV6BiYm
xqJeo1uPsHmSsnpEWOuASLBg2kUEf6HGohBFGQuIout04nWhLPoMLpEYluGvvXzWUJjfviyEAx/1
AReArjSTPspO8ieoS8dFqFk13oeh1BbRYQ9vWeJPQx6iskzi6nth4SAdrUsKDmBPkJaIAmp6LnaS
WUDIetIf2p7CQrq562BQyP2Qj8hqYeU2Gj07tYEq+AyBF0NUAbIg6EFKo5uK7q1WrR9lu6gTPoIB
HHJ479AmQwYoPTh+N1VIVE9qi5uxgiinwq/gK/CiVR1xPq2K8LKU4sPMmRneE1ta7ETmOXJTrrq1
Tn1Z2sJwHO4rpIjDr0kAQYJiQuTPFRXgYOvFZJo/JMmsiijo+pzXYTSSKLtSbBFu3jaJU7UfGMZM
lgTONWlzRoqeTzKogXa8cxeXnriMykTzsBntFN+RtCAnY9QLtcl1ZYt7kRWLe19aVWJEcaHF+EYM
lEzLxs8qI+uwAX5s+904Sn+4ck0STTZQJSnpBSeOmk1VOUPDbOp6FwV28pslC5JqcGIK4ykf4AzD
4sa5CCZPZiLbGUZ7ca2KbhZxSCbaj/1xbcaERsBvUdyddokGMgv1UozLgrIWplifTvkc9UHT1pna
DUbHfCNLb1o+jMqy9GMvijjacNExGs6oT+0cqLhrzcakbMzDWBbxiWa82zSWjMt5ZCpCjulIE7aL
vdZPyLbObSluZjnEuXdjLJmmD1M38e7Sa7vKe4+Moft76ZRyN4se4soGtbU0ad+ZaSny4ygFu7Fb
rPBLG5jccpaE2i1t43+hZeZX9wmr7TBtYCpz82D6bhxJmBdjS7OTLqoa6W9QB8hCHUell6srQ7WX
58eDqllbJA+JX/EOUp4o9524XLgdYNILdW2dvOOKdIpsq0rUtT7tTZQmxUUlp7yJt9kQd+NwMcoo
TtNdJMqxl++jivHmVGUiif0dbEXxPKiHhSCtF62fjiaIPaGabpNEbsnm0zFuvSQ9HtMS2SbMzSgQ
YIc67eUv1uuVbE9hHKMXhSMHbKFXfQ3UZYJu5v6k3hRMa3x0+y+9NC1wjRhU9S5cbCuaL0vfGDac
ZcrVMTuhk+dpHc6ZzHt9PFUZLYtAimHNi0R6KY4Tc4mkcjtFsyImzGRiZPxmHuux1m+zyMvGYqdz
7rH6NO9n4w9vVMZlaoLGmJWT0K6TSf5Rx1HkLedCFC0k5c0NQvYlonaTyHOPR04XFzRtUlq8zbIx
86PtmCEQxFubYlrFhQhZ65bmwSsI25I4mdNmQ+o8c/6m6ognq19YzCqsV2aFMTd97DdN6FAHQ7LM
71NkkJCqZH0J9g/IEjSNWTG9SFqcPqwTWnG1y5JxlRgvuhwftk0677oq9RryxdDFvg7N2FkYwFIB
bxx3xpW4r94fNenkAvE1mcY/5JI2wmpFQlFkVjRd1UNrkTD5D1pMq5wrYTJwSV7vOajCq3I/EQ9N
g4Km2bk0BdIKR5/OuglTP5G9Bw2Kvuk/dlnVpxXk5SWLPU76RdDp0s/0uuUUmq6XawXLwgocl5ov
kTetBqact2pezh6+K0y5imYYKG5FivWbEXsYqhbLhk/ncY7z5gsItwTfyam26jqXIjI8FKMBARTU
OqGQxZP1REtr8Eqdeevhom5+FEYPq3HhE8Y1cpHrX7yV+SUnqfOun0Tt7W//Tcj7+8AUsPxSs7rE
BmjlJcOXPFV16o7Tis84dMMWTIYHMeNxSq5RgMfWBHKvKLsMHUwNlXfv4tOKmjmSAc2TYVZvTNlb
SGlgZYFbWA2OzYWgOaLBBDmZV9Abl5Lhy0LHpPli9hK0NTwIcW1/poSlqNHC2lZqpCdz76/VOdmr
dm8eKsoLyEeJFE9spS7Ww09qTmCnMXXrMolIFL6cbUN0crN4qei7M5yUr+LdG9LSzz12iUOub6Gp
a/Ecuhsc1tV2ybr1vUC9ZVzwhy24FXrrEVnl2enCpJ7q45iA0SLbMe0tfNpk8cp8tCP0mw6aNV+o
iiuYTyuBWHF4NwDsvmnBZa8vZMP6IYbYx0dRkdUdykWu+696FSfjTV/ERZzuqtjHe5OG05if5O2s
aXfO97aSZq3p9PGTyE02OGxnSnmOlyADWCye1WmOPD/QZlHkBsgt84dN3XhdlYakjSMsLrMEk6Wb
rqjBbRYgDEDZQE1Jf6ptvLpzj/yK7/K5V5m/ywEWp/mMm7aY7EknLCnLsDCiKIcgamPQhtTQHvcn
XdPiA6BRFldl0+O/czmCRJNkpKCKGnD5xdWQdxFIgdFlWJ0msR0+qiqaUAVE87La/mgQyrPdxBuG
COO7pOj9bVEixZbbyasi055Kg1Q1fSJqyhBv4sLaPD95opOzrkhctuuTAvXu3SxaDJmf1FkCcRzz
R59prF9AYG005tHykSe+Hbubho/JqE66/dEnE7cQEa+nJceJ8nhs5VYthCLKdU6s4qNTvVoN+KrV
xPf8qd/mIyRAe7aet0tThg8HA8f9TQoq1AvSYgGvbATLKxOAsphVeclr6nCHmulaww6yb2FXe5Jl
obJw0a6vGhex0zhqFrxj2VNvEcpysIaNFDn40ojmKH3LErVTFXYFiAl5XuZq9adOjClI+Dj3O4RK
rqIZOa+dEWmyHWq9VXh9yleqgPV+Di4+K6oYj7u5wCk/jYBnkXc2Rq1z6ZXh2UpS2h7p7lLnEVfd
OwEaa462U5R5c7JTYy2LdgPqgioRaJBA6rOIOUVJjmRooPzFEwtOpapyTRuljFZzc8xRGN9eklln
wUTzlKR8OBsXWUb6Xb70o3ftAKbBKix1Y9RnxFvYlzfWCySQCbKeIaorD8Ef5eXKUhUp8CqQtSnt
WH9WZk4a+kVMhSqulGrqOdoJZtvO+3VMaTZFW2Q0XsigLcB/e6FfUO0+gpEc8+4DiZssjsNIzjyZ
3o8a2Ka5N0M6NOxTG/mgJo5d3g+lCT22tPnHRfRM2KBHdphQ7FNqgSm1lqanPay8zAwLB3zp6SHQ
IzpT0+bpJHtdNnUGgjjED1Tm9ViP4aYohjX+mTleownQ/+q8aVuud1SP7H2UsfU7SYmHO+Z4Xm+M
ONiJcovKfe1tpEVUw5VjoMXoaulmWm8zOOrqlaZcrzyZLDAlIpGRaPagBfDIh6/h1ItDN82O64Ay
R/y3faLj0QYjqcCei3mJDDsdm2r18thbVjqwRZ8IHwKwrDttFgL7FgT9hyvwluvO8xSdxs9PC0ln
kNIamIp3va/YqjRbdB5kVd2Ld/k+YOV7orHBjxRgDV7RrCRk65QTYlPGZWOjIGlU7133qaxx5m5E
F284S1m8wrhETFhDD8W6rf7R4TybI48EkexXJ6/Z2mbcVOO02qSOFpangUzaqiy3SVbAG3d7gYAH
XoNejtErvFe01MvOE8YL7X+H+Doo6MHlID7AghmCm6J/opWTDj0E8NXsOrFWYdc6jid4w2gRZhtP
rB5UDCBekmBIm3Xv36nuntd26/JqbZxgqFlSrH9Q2Lp+st7YalBV+9CYgQPGLlAHwJNeXuqAQIc3
EYwUYC1QVvivWsv6rzpUo583fgQo+ZuNkHyyNmzqSIg32qBnhYisklWpfZpBw1Y4AZU9BceX9/Kc
QsAIMOzHp/gJmEI7HHbOnu8lGjgDfZvF1wZdNfU5lXTF422LMdXtYgGdvyfnPy+ImRcQB8o3DOSi
OeAV88QRWpQket9MFRJFnCPjn+o5R5h78uyXD0hX2u6Pon09IbhbIjG26TNMOx8SmVORibjqCvX+
KWKMybKS9rPis5S7SbT+sMvqaHHv+pHP2absqzWec4fQ4LWLQD76zo6eWzp2hFJq/fEQ10bix3mH
bbHZEG/UM2/eF3unGoHr4ONTn0eI66k/pFBBIvoZnmk4kgOghZesG8lq3vRLODSo7Hey5FaSYEJo
mUOE+ga3wz8iepXOHPVkOO77WfU+zL58iEM1QnGCcCLRMaGU+oddVuTdpmOTN1wlbb5GpuURCNWt
rPp3s+f3ArOTvw9xvN3r6+upiG+tJwkUuf5TSh2Qs3oCGsFvsfqrp7Q3xUmTBcQistrAtWn8H1Fr
koDypxjMgmNgFFv8KRzwMQITPaTZ1T4tASSv2tB5Ab+o2mZNGC8fcI0vX5kpDALtp3W+GPMoAozm
AZ85zsuUukXmJ7ryXC5DXZaaf1YODvM9F/zzUlCdjw4e5s9QZB6GujJi5dzHKj7ZQ5FBgh2BHbGm
xMfLpzroreHtmNAwaMavA+1GIbI+jy8V6ZIom2pzRzLQ1E9uxVS+QkXHy7WcHP2hKkNSCsd0oF2B
TkdQAIq2YcerSd9kI0EQ/M6+9iMiXwkcHCZEYDC4QzAC6fuHbUxC0C/SadIeu4WRpN0yOa1TEj0R
rLe/tkuFRnto2xicrwnKaEEVG3Qy7mh5DhSB0aA4tHkNRuqCCXAi5G0ZyTi2JzMwi7RX0ZTmdJrD
iKEV9qltmhLlmcuYqJptWfQL60JiiWrLje8kKMALPlHL1Vuz7zPmCkUSfxNVJW2myzxOBoNRnn5Q
KQVXk2GE5AQFkE7LTeFlNUzkCThpD48lQb6HO6gcfCQx9Rhe9yVQ/ijNMSkZUgpK1hWejAPzALQt
81G/VKyHuAH9VK+veFusINPbY64aTVvojdQ+XdIgb7uSLkHVOlOlG1XrIuuD36iYBuk8CZ4A1iOy
Q8dvhHyXxl/BhW4GMF6oeXLFtrVvsWSZo9oZzgi6KGkcFlOJ6cdj9BmKrLjhgOOGX6m5M6I+zRTx
VpKiHRz433lfH5pxbnmzSfK+BB0MZkij+xFkSefbKPR6G4+kDBqOqSb21jSm1uM2bpSQzQc5m2Gx
H9AHWTttwKaEqSvbtWhufEhrsODxBnaOMYdd4hpKs7CkAMO/ziiJW/9Mqmlkn6mc5s6/Ap0X1e8q
Y7KcbbOq9QgqdAS0qQsxYoYe/7ayM3S7GSe2uDkgHhiTIQRkpNIPZzFH40Vu2q5dArTJxxRVvvEd
+rVpQtpjQYpu/KJImc/JJhIoBKqg1FXpfqnACHl94O9bgU8xskGfPlYXfol8ku2qpFCsB7p/xH8g
5Ff8Olfdmgz3plE8otRKFzlKSWcwqVMHgyOqpIiwsdXYBstzFoy5N5gPSC7Wv64r4xW7MpWxDJI4
Hq/lnMpsM6djdJyKgZ+khC+npZuGEzAs9r12ioWTkcmVTruCgMse3IcIRn0iYmnbAN6XfMlcXfwS
k9RuJkMj1MgF745RhIPqYpU892vy2eZwx2qs1YUa03qjRZJAu8Rzu0xPYpvZtH+zZEVHtqgWuq0/
E17AYlV5l9T9NaOiPnfCi8/Loe22sgU1jgGZ+GSwvdkkZvTf6TppMG9Qp/dp20SbIqnjYBZVtZGR
ac78hZW7OarQna5qKfBqf65CkVV6N+KVpz7qxC9usv0x5jGi+8bkxXE+0WIJZpPJXZIRe10L9AyC
AtRRG3jcxjfjtPi3hVdJUAx9+WH0WbolrCNngpgkDazn8QsB+nDnuhazwZmO3oHUTDFH1XFzT9GC
Qp1Fa/p+YFmS7uq58ra0Lbv37SBAhCAUbNp56s946+Y8kOXoh5E2UeL/kg7MzKeYjOjvWiYyurV9
3aH8SstkDgb85uLB76QuN17kubPSYExiI2iXvZsGnqN+K+25bDvahJGf2FuStfXFhLHz81bR1UIj
ufZ242E8mwCzL4nOh1Ow8t5ZmvOEbXxEv3s6jrwKlsWnCcr52vs01s340HjeFLKULrdtm1mGSYca
Y43L0sJyk6IuAkxyuX5TL2M+nak+buKA0Dq9mqlGIEapFw4jL/gZfkxa1GduatyO1T07l0U5BWCg
P8pxviN9FF0JCvcZ2r7bgPIkaRBP5aA3crZ8K3RXXdWJcJ/megJWJGi7x23Q55jNyEOdxrIOvJ6L
W3TMbcBZUR1bEBgBI2X3bqJV/q5N5i4P866Lb5pkbn5xU12yoJn6KYyoq7Mgw/7QCfbBBcLxpmQJ
xeSPbw1rkyKsliG7zcp6CdB8Kj/iZzdNUNcDfWfQ3DitmfPD3pHoTKSVuG19NV1k6EMMaIeIHotG
XRD1XoNKuY8vlO/ZNChobm6dB7C18YEbs0BmbfNWjSrfIdArFZp00ScdtclbzA9h5mRM3A2zVX08
9BM9zupB3Toe3Yyo32+Wplz846YWc5A1ZfwwQyDHSaf7fgt4Ol93zsgocKJBJzmPu4Akw3CqTF4f
N8DHNIh1a25M1ZkvfKr5h8xF9suwDMtDDwPfDNqyS4GBh2OCTLFppqa7Bu71AjlWw4Xn2vzzQmx1
zAsaYWIMNPdVMhOBXDYhIpEs9cFTyVydaDSMwrqtsuNc9u4GM2cc+x/YGSUV32WKt5/AFzZvTZW4
EzoX5ros3XIet1mznTRCLsrzMr2qBOnOXC/Gt1UbuQ/O98UdzwcEB9bMw5WYSzgPuLY3lHf9+eT0
eJqOE7fgk/zqOFKl2KBsx+Qn6BhzunguuoiixL1bmJ/c+KB0PjWL331Awo9P4Gz6cqFeh9kqle4K
E8kLdN4pD7vSFBt/mSsOe3fVbok9+zZHa+BtPNm6CTGxQnZuzJpPddeLGEX/slw4I/pzDFDlYC1K
+yHmiykRs8tpy3Xun1D0IsOhXsQbf4g5OgbOu/cihtm4i1mKJTXhXE7A4Bvdg2r3L3LJB91tCf6/
GUUXFKaOLkavjt+C/SmuPDFXH4vO3eKZGAR0Sj+2JRBM1uvsajIZxkJlTdMzY2v2ufeifgyLZCSX
GEHqb1I2DM1xwgouQpNQfS4i6/ydIWVlzsrErzfoL4slGNCH3/hmKXWQLf+PujPdjRtJs/YVRYP7
Anxo4OOSmUrtki3L/hOwZBeXYDCCEYyFvPo5WeXqKndPT6MxwGAG6B9dpZKcmSKD73vOc47X0lY8
pvOdIOAQrjey5Piss8Ct6mYpLQyo0KvQXc3Jwu9jn5DHfC4HWWde9aLtS6mexm6wvIUVvfXXfGBi
aIiaU5CalIbkmFut96etmJXpj5fRI2jKxYtJMHxqwnXszKAVqKkOc0wudcoNtbdQcUZdxybsPrh8
F1stgim7AUZIw8aFGBGvVwgE60s6YCtVOEeUXNMMg1M3A3c62TXLz2nkg3n8sMcbjWy1+SUozTnC
YRdcFQmciuMybbNqeqtT81ySjo0gg7qpVJUitJtYTZLSPw8xaJ4q6pPpUWwh2Y8OC/BYB/kSBTeu
HP1cRwr+wm0+4ThtAO7tjYDidh6jdaiRUmHnlWxej/fTRrJyj/Hxz4HnDfQjzi70mIxSfr+uyVis
zZaN2RRB+NcC90MB27U24RbxNgnN1N+wHq5xxWfIz/W++mWuYr7BkMrNyE7zkKSi7VzqbtkA+bYZ
/eBPcYdwYJMVQZ9DqhtVeMU6JWGTmjTfqsjBlc/WaL0jaenzmo800VWesBgSIbTEl1AS9c2WGE1i
JbfoKAQN47azfWSiGiNcT0QNZgCInKvyPnvaSCJyDGam2Iapxkm64j8QARn88I5DaCmytpeTrNJu
CX3ZMp6Hed/KyIs0vQ2JzcxHmMycnsalSL521n7Z97772PXyS1fKdKywJvBnB+akpQVVxwAPjwCH
RKZgy+X79bRF052KB3OwvSpruchdVjnwUVlxnvJnNU9Zo1S2VaYYEpyvduXva0f3Qy4m2Iudp7dw
PougDr12S7PjYZM8lLqPn3OATaoZLDQoXA+4YCpweu5bKCR7lMusi1bneXejxSyezaLXrjW+s/QK
anaXV4T78oqLcWmieZkObKHp88yCsC3XXlwzmpLbiPnkOpIwU0WnYaqXWIuaKKL262xyc9x9FE1V
kOMh3ASlXXQrw0zcgWt065VUjlaldoGvF9aNdZJpK6sy5BRsK0BNc6UzvLl2g/j+vFOkpSn8+OU4
wvdrFG5KV+0bU3d4yuPhP2RsaoYR8wVeAn3CU2c4mLzMajPL/mUcuvALFEF/AExUHkVQ8kMu8/GB
jIGqLc/612DmH6cRhFqHxe2QR3T8LFy0iiqNhfgcB1SdTRRTX1Hlx6IeINqeqYzwprsAyvvgbY0l
PL4fsZacrQuHd9bH+RdGu/CVhbG7sXCUm1Qu4iqGlP0CUyBilzPNyyoeg+U2ozTG3IrD8XIRJu8J
uyzp28wvT20f6TdhCzK0UzbAoIXILbKrOZ0HUWs1+BUe2C4gYuZuDOt4wjlSZWQY09tJ6uit7/uV
VdGE11CNU94XNcPPrSHL4ZroN5le8cxEeYMV3k4KsxbrzlyK9ZPE1tbXTMZx8AUPXqeqkhTOnsjK
smaVIzkNSxp9vPAMh3C3zFTDRuR9mvrxzdhC4vGAzfMgDAWlJWga38BSVNdyA+xSqQ4jzY3XRr6x
aPVDrSF/2mqwk39f1w33Cm5K7GlGQl39ZuGm2QpOoW3n0cZniOcdUK7B7xjmgbN+T4C20gPP+/U6
2bC/VQTjyNpMdCFpSxYOFjnYbfqy6mn6nEvra6Zj3UwBWYI74/LwGa5fUYJWwgxXZavrp6PDUHXG
6Te71i99P2KUKzF6gi4h4i7uXUhqQy+E4MaDVLZKWiQfQMrgIqqTnvdjwuyhsxksHs7qkWFIU+1l
jbU13ZYhwkwdz3R/nbWZ2X0kQqcbbBWU4UgrM7HLWoWmm7YjCaJxTu4zE9OiYuEyxF8n4Kxkri0p
/EgPMPKYD25ZLzJR1ti2fSIrs/dcmzrHAzfdmh6+WjFVBpR5sjWz3Shn11tBIenU2mABkw+ThWoV
Vx74eWkOyshleO06loiucbhVYO8gJRTPqrJ+Edl66DCrzVemN4T/ohftbdr24LL43KYLPMBnGkTw
hI4SANc6N2pLSDA+jEYy/B4SAozLjCCs4U1Y4Pd4+985KfMAn6Me560pZe/T11SlUf/8m4hM5MUI
WafyItlGIfXyGkHkC1IAjuHiz+A+3PNvXUIDnx3Be++435ZQl8NnI11P+mouIMARbLZ0dBkeETiO
1xfTQ1AoblYMlP4uGMtgS2rTabOw4w7XDb8tPPJGMb7FhZktb9JpNdt8HRu8vb1C/1kU6RowTszp
c7ymcsjaDADtEJ8DY5ZNgI8aVsw42B265SBlMeI8JqtoGOio2wiQGUZ3WeLE3MoBQ1SRHIc159sm
oQ5bKLxDDdTLTC5pu9knw9RKBxKohHYwi+Jmx+hXtJRMGYU7Z2kpTRUmS5m0+bbHyRF+JH+RhZk+
ElA/axUJhOKqxODeaUHB8G/BzDBlgcrvFWtFpsu+sQr8jK/2aIEpumdm+5X+P5dDZx9SULsn6NPD
jQhoXLMoM7djuG28lTEHRGZLGNSSTM9j6V1+tWCEy6t4lltS+dmx+ajWAHSlL6SbERqy7JvcA8pw
tCacVhmeo6ZZ43170gNxHgMCmVpMoNgQ6SjT9KiyZOUN5YV/Izv1m6zCzi3hU8EGljbo+pvfVQBj
vdKjxWow78RiG1Fj2LcYJ5Q+mT5l9ltH/EVxwUQdzfXO+u6A/Jil5MBNWAAaipZyrmmQCNEmW6BP
oRb558lOCQTLnEadqCEoDik21HzTd7zIAtNEQWrWVyAZwDkqJUH/1WBNFosBKYzAO0HcuuuwefMq
WTCH33oYgb5yMcvbnGXTmXRaALE3KUIfYP4kB1ISbUY3xZyWsMrI2h+Rp8AvJvcdqWIwf6dFTstY
GwhmbztAClwbtHw0JBB4n7s8ZKH0Dxt+2U1S0qJsRzAf3wmgKoiHo+xuCI5h/QXLpesf85Gry9QV
R8MJE0x2VkmeDm84IuPtGNtkfBIuprfAN7tvnQrxyRdu98DoqIEysu+Dr+QQuI+FT82DU1OPt4B4
HVzrnAucpjlHiIKl5VMI+TBvylG4qxCixdA4MDufXJwg35gynZzmZByBTar0eaGdOKzRHLxmSodV
mYOP7NW0Izmg961CLmu7Q9YzGprIaIuw2TQD3C8HW9qrLlOg5vS8A1PtqPN4ueV0QTawDddyzrfo
AOcK/m8QI/DYdDa2OHoJchhDtcoc2GPc6QVDwbzp29hIc9NFoS2aIO1kfgCgIT84n6+godcZ7xKU
Qv4lUX3RVRwD+P1CLhOvRqHCXGGm3oYqY7QEJsOWoW/wQB9BhEEuedg5FIBqz6TMWmYB/jVxwId2
Xzy+p0uB+QFn4bKxsfzF6X5uI6p97dZ0+5zjtLDXfp2VbKbFFk86VavBH5emCxaCASoQj8RtPNHo
uugnlgNfohuvVEjLa0L66G2bBnb2ROoHMIRjDTYt+oq0jpnhf+TlVg+pHlWdu2TYGuO2UVeTKlba
mn4oJpy/Kp6uxzDa0sOaufSF0F76OyhXLIYYIPhWTZKHn4cSJEbFAYjcCZAvQZu7dMNSUEZIWyw0
SHnLw7H/wFKvXI3nJqY6zOdNH6uluHxu2b2LHWToOBL0rph4/LqA/ugqa6bPsebiVa1CVGgxg/YI
0hMAV2dxyU/qc0dc0GG28qQmmDxulUHsSEN3+TJ3hlypETd1owaW369mFec1XZBBUTm7gS6QnwgN
ihcoxkOOy6DL3mS0x61PAv1k1RZdMS3WqB5t4S7TWsCB9MyQeHKti5OO+zlr9pJgcOJD6Y9zGtnp
CSneoVEQtxqFSz2plzg1LcaX8HreRA9m0YWvPd38a0nXsJLaBIh0pqzlxUR/Ae4cNEmarB8LjPvH
MKHhmwAZ/xrgW9KKeHxwiCK8IgtU3HrAB0dpV9x1hfkKcHp9kCbYaFWsIghxH+wPZUcYJpow4Uc8
D9SMNUPHTZEDmsF337glUp9GiB1N4bGoLMg675XvQ/FCiil5Hvs44XUCVf9KyjmERQcClMXx+2ag
/quWSehB6g0PKMZtA28e6apXbLSCyyeVaJGk9+vYLzjldVFcmCm1IJcNeMFvI1/gNcAIFffJBsRn
O7oIGZKoiUXg1/4qMD0f9ysA5tv6kQ7epe/pnAh2GkXB16SmiQpW0hQ2TZzC4cVA2cBrA7cxluGQ
BQ2AwHDH2FgE21ArlqnAX5nNQ8WsssinhySZXfElm+cVh8oi2eQnnGNpH6QN5jzwEw3Zsq4DaJOA
/QImjTEetNeGjDZuGuD1SQpEtZfie7CQLdcNjFYAhK2WbmM9nNShY6CYZEcvcDuuwQU2SDd2e7A8
2rhYscIMsc+UehGFo3ZsYBAX2PsQZRr8eDeOQhvRaJcVWdgGMjZ6eTNst+FW4afIYaudSDCSVbvs
cTKcKOKbY1lDsb68kyTrgnI69p23+fLJkG6P0mqgBcPXwOjnmb8mq8bCfD1umk5Z7YOyyO3hv7bn
fnbI4RqCAEF92YU5gE2OdObPriGksmINkF74zoW8ZJvsb4xLnM4KRrnO+8QASbOBJwhgDCMsun/x
An62my8vAKAAwrtouINLCFPo5xcwpBuyUd2Qf2O/vQD+G3nCWTnhiiMCvthvTumPAoUfDvdvPQDv
QiJZ0/U/KoP/9o9/vf29h/jXNts//v3/u1QY//5Nf/0gOP73X/4n//QHXV7O334SXs2Pl3dpUfjp
H/6h0OGfVDb8Vn38T774U5/DT2UjvzeZ/NrnEKNl40+Xxz80OvzcQvynb/nR5RCGyV8C3DYoJPw1
NfdHlwMJI3ACP9obLo14QQ7GJYsQ9Q3zS/4LLu2lwAFVLJeuXdTgYBmPiotL/ftb+ukXh8qK/wRV
CKOfcyIpWvUuVzAiHjHaAS4hup+vnn7F/YUHb3ybU52/bC5Jrzbgh6pKd5zSW8+XpYHvd84wA4aV
CBfbBnunW9yz09FEerlJaWCi17Tf2R0kAdVfL7BakjqSi08bo5LtBWOXfV0ZV83abXvVQ9TydWmh
3VZyHdfGo2DAHvFgDp9MrMXn2VJ7v6uSetzqszOYy1S+4xGr3GHgCbgDNXIYCcyaKpfbesxKvETE
+kaPuEYnkhHnWuwfcOjm2aHHY7I7lUm4m+Zywr2NZtJ4pG+MfVtystzDBLC8co77e0rhokORonjv
HKMrdAoIn/mV2FSyIzJhQB5DjsdXY53K6GyKbnsA8r9sVx3MMBA5fPPkXOAFCkjBO+HIonEeP0aF
FI9lMnZP+8js/TIhhTjmEwjbnhfgGLWwx9GhEAJq+bzUYyIgCkAV8Q+qMGxuAJX5VaIIIPq4Srnm
u2wcDcS6nGiYDuYIUKKL82MBRLpDRGEI9qDxGIVnyDtz4e/ifOdzWK8IHFwBjBMGamS39Fk94mSZ
Z4a8PULL/hPi0YmOnyybGZgHDN5VkQ7U+ju2WAzfwAEGhXyA6BQ/yEJiTMRGGGddnZJ+pPc03MjB
UhFqV8NmiyN8mAaLz40OiO0b6MAZ3K5Au5BeR6CJabMk2l4unHw/7X6EYUh+Dd0yniGVeV5XY2Rw
F258XGOIxFpbt/OKuQjhl9eO9lG0f/bDRVT+trpl5bxKMcRP9PHXu/jfOvH+O2fZn4+yv6I961L/
qv/+WPzfeOCh9Qknxt/op3848O7Z9LUXHMTSn8trfv2mH0demfwlQZ4zT6MYYfw4LfGA/K2+hoRB
jMMsy/IUvVHwsQt86ccJGOeXr/yaZAZ598fpF6P1OL3UVEQJaE5U4vw7px9oSZxufwJrQuBtOZjw
MsQrCGNQVD+ffsqyYvZZuJwT7OZNnEyHtbfrARpA8Zj2cy8wC+PGrlbd72nLFLSbj/2ajt8mnKlA
ADxMkH2uOS8HekTuJVYfQJhP10VXDuPDms3qi1VD/jnds/nch910vboRpBxhqoF1O/Bz5Ck7ZKy0
zWrH+WaUC8EBiJHr1m5G7ke+hcfO7bbudqTADtw6VX62oOaKE/wFjL3rsmWv1nlTPGyIRjTIOfc3
YyTWpI0zDHl12cli+GpX0r8aEEv8JJTAIYGhnGU3KxQThEsJMEeIOwEbel9xByvD3U09+n/yQ7FM
u7wTaLjUVe/RWVPn8zYm9LRiyVa+5SACCT/PIEghzS0RiOMU9E/OseJEO9yyik74PCFsbdw4+O4o
4nCNsTYP67CnYfDu3KTd3rJ+QP9JxWad7kAVkN5kNTcKkeYqMzMc97kA+lN7qATgLPpiX5KwSZHj
3GuWIVQHpRE6QA8iq4BAsI/fdoqhO2VwIAHQN7YTAwj4CKmPI1R/qu5yvpKrALD3QwAtocKSE1fO
JqoasZ9e9YTYI/zy6JmRzAxVrAPYeOHsHpFyTA9ZKbevuRxZ6yYz1dsFcxmERmSg4OxGkSE+Ip7G
r4RYzZHNdsEAPosMXPBkrgpsOLnp2YHzWTRx1nf3aQSpxvaTx4zdsQbsRFyNiP+c9F7SR6Sy+Cc6
k1VWjE4FoH0r76cx+4jgYfcYd4t+cL3NHyfokp/xRPFNBxrlrCA/PuJ6EIfNiuFl0p4+TJHYPsHU
wjjqjIGKC6cA/t6Q35Uloy/YfOOT7zNyTzz1a6URsjpYRKRvaEanIwo8hr0BiM+2F7kUaZVjsP64
AJ54Bq/BQhAUmMcRa1lij7oUlftabPt+Nasoy6py1byFWrpegR9RR+xZ3UssRXxd7nkPDUym7gP6
gfB0LqSiI1KNavoldEmG5Fe+p75Cf9XcskiATQGc/YBuh/xKufTDuOSNHk0SV0ns8xvIOl1XjSgW
mSHJGXtvui5COBw4fZKUkBbGDb9rjAHqEaTR/KK0n4+W5vLNRf2ncFEWqY2iOOM3zdtNYprZtCxu
d6wdjzTT/XkGs/6hC+P91cQ754cSjNT7KFRwTQDjQWRf4vyM4Hl5QND4uy0XegrTYGl7z3b8BvPx
uWSFeQ2ycfq0sX34FLt1QLxgKdinhcxl4xjusIyscNtAC7dl7tbDILNrtDlkNS+G6TiqeLufyzk9
O68viswGLazC95L7cITBsqc7Ur1pFgwPM7DGizziEX3qoGnYsEPKNi2wJw0r0U1Clq0VzsjaUddf
PpcV2Yiph7AY1KjJcGf4TUjgbGn0kqBh5H4l6uOwq+dRkvybTwVAK7hjAUAdF+cpRr99/IARKLnm
2NRvAkAyVTZq2gBAuSoTnd9uTi24NYx+3qdialIViPfMQNKVbhcPMUqI3hA4hgMSYiipSu7kNRbC
BJ5kkoIfnqKkcnzZmn0vu9skCs3nNSVIuUwYpRgPoIWG4Y5YMSwv9N98hYoxfJ8ckDJtl5vIUNem
mfPwoU38GvV0OMUkjwq0o7jtJvKyaBKWOV2ta0RwxyU9RpDFk4MSIQR4zPbikY0aRrFcw7KdAJrc
WT3MtJroENiq50D6TlG/eoiNgLbhsLn42a60eGOOExgYA5w4BFpc2YKo2J4SQosbYef0q0mVuC4z
qjJUAlx4MhNgkO3CmcILKXoN9zgJbnNUsHyAM67v8q40WJZN7JowRjyp0kN/JTi47EpuYXGDtQN2
5aAZLtEUtnHg3xc8855Cl11GVqpr/NCu7kaKJBeT5XFdEn9D1mioS4x374hXpb8Iknwb5BKhMg0I
Wn0JGAGiGNtFjQQ3OWG3zvfFbRkzdtMHIgMktL8jeQ03L5hElXj/UQTq2QMdrItQQVCmUMmRIewP
Qximx2DYy8clVKIlWdQjjamdPnWkv5uY7Q5Q+WmjZhV+glOXHMcuDQ6439/HfS6e0ETk6n6ZwIgA
J6vCXsmzGxnQCEXT6TYVIUZTPdtbMQfdCVr8RcHk2XpEaF484srlzRyU7mHYhPq2eECQVSTDCWNP
Urx0GU3OeIVbEznUBYlUAp+aWMrBz5L0MEWbuApnaGeBDnyz6WAA5QPfGYKLOK7GmyYxfv0cKdU3
UyHgFOTsy6rDtxFaTL3j8XhjHe9MlWnXPyTFwkGoCtZ43gMVjb3+JYTo04JGMM8jmsFaCx2oFV3B
DkkhCng/hD4PNtR3WZCvR8S5FryKQd3bDvUQ7YjwZFclES+gBfbkyplrNSR9nc7uTQXJ9GXxzhw6
ZDy+IY8athtk+QrH3pe+mL4rNuirGBoisAvGUGmF/0fTvKyQRMhOdliDq2CcksYOIRRoQDM3Ozyy
9xJZFJydPTmu6UyqBLrLI0Tm+BzpEZjfOi7ImHeyNctUnuJE6EPuMXkRRGeOLOrt9cAF2gomL5dm
DQlpgm1fa2x3FuSPnt/X1CE7mUwfBtOFtdn67ORA50Lhvd0TJyG6g34KZBkdRJi+L4F8NFBo0DE1
w58f9yOOaFJtEBfDARBY34NVGlD4hAaIALp1IO5yqR5z8KulXo6746YCTuWaoJ+fCljG5xF72QH7
coE4eBBV2TBHFXjOs96nDgn56RYpQPJUau+OU2ZAim5j1+wxfyRsfoDS0h9WDmRvF/A9s2l7LK0J
G5g+01GvUjTrLucGWlyBfJMJj7ONdxzCeXxPVg9EpST5hzWBs7GPVNQg0r4vNCNtCqWxGrjhVTTI
FA8y1uN5EJtHF4Xl+wAHps0JLj+hySnDuv+YEYvehxVlchaIbR3AbrvyXJWncYYl0w17cebr9gjI
9guqCz7+z+5S/wvXpDC4FBL/8y3p/09f377+vCT99i0/dqQiwd/QU6AZJguR5YCIChXmx45UFGhy
h2yDkEcErebXFeX3HekiBWEHKgtIStiiSkiTv6tEwV+iCCoTMNgMVAiE939nT/r7EAZ+yiWYBIUq
ukQQ/n5LGkMZQRRIyKkkJBmrYdz2k8Fz/MOfPpP/RIz6WchML9V7RX5ZyPCnBQXErZ+XsT3UagNN
STDyJuEHTLbwkDAT3HOHerZ/Efa4yFp/WvwufxaekWh/RDcbUiXpRRb7U64NvwvEt21MT1soyvsg
U/YWiRDQt3vgH2TGh3+VmYnDf3x7+aWAMw2w6Iao6rrson/6Iz3T6YLBmZ6GTVFwjotYb0AEd+At
wTimcHtc+QLZMI4OgYGPB48e/YjHDBDPfFzSztSpxQOgMn6GIzIO6lQKTwZQ2ip4m5HIATuoyyPM
xvLodjUcebZFeNT6+QyXiT9ODC1qE1HrxxCL6RndZfKAfsfhjm7rcJd0aOpr4m7uj9sCD2joNBpi
MK8/RggIfwdhv7/0LFEvuexuA7MNrcunuTagN097FLPbBAt7Ufcjjp1IG/7LHu/ifo/d+DEKhrGa
Azod0qWf4c5xWxsxu1MgKCrX9iU6FjZANAodTW3YAyea1lhf5+Eq7nDSIjMNP+ZrMHXkNGUXPkwR
d1o2GBEYLUqaQSSMxLsu0Oma7dyDNd57nNuLgzqliuQQ6Eh9HhgpHR6tvco1XOjNIUb+uUyjdNM3
/SzHQz7n2MAcxXVeBz0qJuGo8vnNqFx+HlG/8WksWfRUwnLoaxfo8ttYoE+mQu48BzeOUYAhejL4
g7IFrDok/fo31k94GgJ1nu6DCSxRjdVO3OTorLnegIy8FNuOtjA6KBBnF/J7hLBaJWCe7pEAf+r9
ENTUj9tTj3h1q8NAfUZ3kj0IH6yHwmYkrTyKd74pzvsjxIr3TY2y6ZBdve7KwmAa2tOetxofTj/T
6XaZ+P4JHZjkMUbn4k2wIyddaR8y4HI2IHgMjTSoiEAgOBvSK4pGJSSeZt3G28BugrEz3zqdrW8s
3Map3TtoGi1Zh/KMj0Cj7iV7X9apdmCs7uYJYzCKeb9henWwPpNriidYxVj3sdQw9BYqsUvKAhYS
ID04mQ7jVZQENfpnMmi66/VIFLY5D8G4zoJi/IpoIlZ0kn+JqYkbMEIbUOdseaJuim6yXj+kGN7D
qijyBJc27h4PoxJ6aYJsS2i/e56TQ6rIeou2rf1tRXdwjd9s+iYBxt/D2UUecV/XpyVdSY2gyROy
50Nr0v2VGBXfRRBf2mjb9R3J9711Zeae57k0dReW9rDx5HHGgp7HVESngYEvS6oVwOb2PmcDliNq
DXyuzCA1NFVbIaOx2kF2NKzjLG0RddlYvU1Ltt8Ubtr81VQGKKSte+ilQUUJnK0Xph2UCyTfjHYd
PgixNGazevyQqLHo1qlCYr6w7kO+rX2LFTrvkAgADFMTitxhlUJ5xRMfUu/R2T3LXz1J0N+DMGsE
dK5wOmiGiWzFQY96WBK0hawoc2Bu76AFp5emHznY7i5bQBRXArqye+iA3hVxJbNF99clJVAYLj0O
6edIAshG4HGmpG+dQlvqy4i2gPQA9CzNv+Ue1FnVr6iiOTMs6kY9M47wGJzgUrPPJJXsubR8OKpg
xjEseJ6ebLBOLzndyCU+H9GtciaLz0jBiaCCOAaLAPpzeUzXGFhdRJcb7PrpKeIkyEFrbLD9+V6G
H6JeYPPVy+Vf59AznrfNuPcsmoGkzeEsD4Bw4ysxIcJUmQT8FjNTciV1MJ/hzpbtys1F7VsoUB9Q
hOJ6SRJsgTm0rEOYadFMagA4Jsu1nnVQ+ArRGhjxlJZfgG7zelnJ/LxrdHBVmI4NaAjM/48+TuT3
BDr8DV7I0B0YmgoAGJZ8b1BGMvWtQnfdFWIX5f2UDtnXiYO9QKWPRROezjFaOpYjsoGik7lGwR++
lpKV/wIcfnqJA1gIExszNHLtXDx3vEfA5fLX1YQ4PFhmcN9Ozf/sgPd/VSzHc/3SWvjPx8A//naW
P8TyH9/0+yCIv1AO7dcxYu6IiGEQws/7MQjib3EElYbRCJMiJNS8wPzwh10IIw+yA8K/sKERPf5j
EER5PMogkBmFu4fcbhb9O4MgJtG/m5uKMMIUc8mFA5vCqHZxw/80xAzZgMa3EAqYxywzVE4KnC3j
ll1LWGkaxH+YYOkdy2fJlmWqVuSpaB3YIoUiqdFxeMIkQmldiCk773ue0Hay4lKLEgT+EVYST47h
mG/kkaFK6tOCFosUkYUYdPUGoREZv0jbG6hyBdpEEA+MKsODPakoaHSUAMFcQm+n2q/2cF+Ti4Zc
tjti0Kq1OB77OnaCnrWm0gK6IstbOW75ewHGq1nB2rTgFiAzg5Vf0QRZYDZoQOUl0U0ZrX2jS57d
QnzJK27Nk54icsh1GCNpN9kAw1oWDs9yHLdH3wfrHQqw+BMfiZ9b9NSTvh6LS8hnToMOKNAon6ZU
2uMF+mtDZC1Oncv+g70zWY4bybbtr7wfQBkcjQOYBqIPMkiGKFLkBEaJEhx93379W6CyKiVmlmR5
B8/e4E5klpYSwUA4HH7O2Xtt72iUdXQSyt2NkVFrK1VExdbObQltSiXczMFIBO+1oNparWM8phxI
VhHorw/CGOXGU9Zz2E9ol4sJsN5smredEdeHvgC8r4RxqyR6HTuXoJQm3rIj+sZb09FAu+TDxdYH
jCBpCuYHZKL6IgOj3FlOYfKazJOTyDLU6XKskAyBUV+hnAqvG3yI50Hl2BXbbu6u9GFTGQV+4rLO
vsW9pHGcWNO2sSPXDzkjXAzpfbGZsa5FIAJfagq/b8Mfyp4fPUvDu+lkuV+mNvpzYNAO7+UPcc08
0hy98WTig72NGrQlZYLx0jDVi13IYT2H4yld5MGYpWKEL4G1Amyo3fXFmH1I6yTz8yRtzhxSld9y
R/zAS+6wrGLAGJPOj8iG+piMc0C3whjPEwSXdcnpYSNsflMNhO9a74PwfnYdypAUY2znx3nh8WPj
uEa2UoqTqSr9OOnda8rfvwkhCt45fZ6q9TQG3sVBEnLnMnlYQdqJAyav83y2NLMFnN1ruwRa1G7W
uvyCXc/AOdG1V0ZiWacJW0pZm9ZWsOyvi9Gcn/oaNSOnrlZxXFRiXVpJWq1MJuzrKkmGXRcHTHOq
7iRhREGnldd931QOwryc4Uzhxr4bj9rezOGTAMcq+/WIMGzVcTzz5dw+aDhkFd4hN5r0bYCdqfdG
Xpj5p2no4luUbHQi0gcx1dARU+siaPBtcrf80pSOc8ji4gEeT75KkWNm2OO3SWS0k59F2BjBk/r5
8k1Nr9iFCGEQDDPmTn+0Og+h3OQF+5JC73pwPbqiXRmuIe0+sRk2N0aZjVutQQjJwAB9AnLcB0tq
gz/GHDyzoObUatKMibWjEyh7RYrCU+8E1YYpVL2DrG8c4uYI8/uqzRCSVS3jgxx/XNBEiIg8nExW
ts4Yl2+GoYy2Cd1b5Htxc3EDM70rXTs89HBmVtOcmAeIIeNdNqbzLm8TY12WZb2bk1FeW3VPoWUO
B0TiQcJIpRnuBgtpNjPxPR12+zxYQuU8YAyGBv1DHmtW6q3pexrxLWZqM7uiC3bOavdzUcEmlXL2
7mMTBbVlMI1XbhTcMvaLbkDfvIBrtA6o/Co0WOJFlr2NtRa12HNT85H1TJVrjMnGKUzzbKvjdlqX
ephiFLHSTYof9ZaBEEqMkf2OZEGQLgz1nucO7XYfsD9zXm2vommcnr1pjNCCRnr1oarHD7kugQnj
FropMmV5q95Lu/I2tANxMJGnNztaBQ4FnN3riIDj4sBAKihWxIuk6wID9qWNnW9loQ9+aIxiO9Bq
5OzmgkpcabKl/49zBw+8RTcLix8cZ3z6iNE1vBlq3rpGi5VZVSOPeF4yX+keFNBvYe2nPn+zOaiO
d4tWfUm0GIynsuIOKJsaDHmT1Dj3VzGM0X3SufF8NVq1vBsRW34w64BHJBlYeoe67e1PDVC6o5qz
iRHAbNqfW1Z/5AuodcoXWuAwfYAhcKlSDZ8yI8z6WBi6e6wmpNetRxNtH1TtAZdEeAMxLf0A9x6F
LpQWZ6eSgIXrzYN6Kl2r2fQoqfcCBdaLC+MDeoNbIxsOp9YCVFmLCGNY6cjVPHTBoS9dng+z7zEx
jLN2V7K1f0P4jpGIRsdw3fZNczsBx9DXjpzGejVzpmUOZgMNo1Seu0fE7tVLVevRE+/kMGeI0l03
TLBuAlBW34ii6FAmp4F5AUPcP2pJOp8z3Tk4QqZfkbHIVxuqa7SKFNp51PZ9ugk9KzrYiAczdlu/
4fwwrSfUtdnKC7iLqzhW7kPXT/ZVKpv0FbtSHByzzkAszFF1uAsqSz7wHvE2GOzCbTdNBu4pxykD
XyQg6Q54g8YvSRR5FptRGDx4DFNvR6eiyM4mpd1GsWzKlWFm9VM8BcnZTJfZXx+0luMbnKEPHiaI
V6utkgti/Q9pwxzIj+Y8OCSC7j8ARR5WnELVzVyZVeAze4D+bTRRwOgP3P11iaHpCfP18BXLePXs
Wla/zbXYw2UUeqG3GqtJO9Yi7m9zm/2GQXGtfbH0qbmZ6hyDj6m56PWdqaz3jgb3zAvHHH4Co/FD
KVoGN3EUVxOq8Cx+rDDIWSu3MNsLI3YU6dpoVmfZlumBZy6KUVzp5QR8YWQ0liiPpnitPwVeG1ib
PALOtBa9Zu+oWqILJgp9h+rdwWrc5cwkXSvesT3HNJdFn/loiZyraWirowBohVDVQu/VI9RP4bit
Fmulj7vA2lQ6MmyJtXKDIsKzVqIp70TXtOvGtr2rVOvpOztBgYzLictD41gocLM0r5+SOm6dVRR2
DZ36sSk+JYRn5JvW8iZc4XDGv0oOUNeBPpRrwsU+W6HyPjoqz17w4hVbUy2iZrb4IEOEmhSaP3gJ
OyL0Cv0QgcK/9mbLee7tOt2XaMpC3wjtGZS2OZmfnQEhWotv8gGvH1J4NzNHa8Vgt1nlhQFvDQxc
g66sw00cm4zg3CSoeqARSrwguzeQ1tvYH62gvbO9lsZQDE7/qZs5QG5CfehYS3oDxCJ3xKtXGRXW
yEyGKL+KOPgUeW3+kbkFdHEzV+Opa7pp18dI1eldUS9mjpkc4jC51ecu+lTlzjmc+nWh6IvhkNsM
bseIDHzIndV6GLscoB4heNNoTUKJcSNTzoYu7KtdRZsGW2fdW589ZzbkyirK8CG3cHMs/jpLY3xq
iskXTaTvvDQMz01r0L1AlnEwkIzvZstu13NppttO17srhpsb2dXZVxUbiFYZ0DlfJY1GxgRNrtaJ
bOuPoe0En6VVBFtqb9C/fJtz45e11V0rY0wOIceshjwKmwZaVIcxrYTEil9L5sP5ql7+KDWVsrWY
w3URVOoxDUamOchQGAPaBECIoLuqS3zXLHDpnpIahl+oc0bMhhCWRaYRJlVX3d6NPGwNuREmnyCA
iXqlgqFXqOdthP1lachNFczzKdEEE0FpiSs+YQr/Joq+BHPUwgFp231WVrjbPDM/VClUaCOZH8uJ
qZgvDFG/hGbl3OKN074K0K7fQ1T+V1L2PRPtv2po0SovOq//XiU/Rs0XYsii/+S0LzLaP/7Vv8tk
+S+XUtYW1GCECFHW/lkmG/8ilEyi6UL2bsFA53/9u0xGUwbbcOm+o50FX8Wv8ce8BMEtCHUHoJ60
eFMzi/lHZfJPRTJKbNpYtqkzgOGnCfke4wbaTZFWouTJC4t6X2divLVFXu/nCa0HzNLGRk/3nxv0
N5OTn6cZ3y/ogLtFxGozIRB8sB+r8oRPXXJItk+mDfRA9APBDV433kqqlX3IAek3VMCfRxl/XM+S
3C+gVMQ2vCOcUWjPjUc6yMkplHyJPS5gxrG4bwi02v36oy1Dnz8HNW+X4qvmu2asDIrwvby+VoMK
u0RYJzBR9kvkxPXebolLo84LxblFAPLgJLE4M+4fL7++9N98SlaSzWpwdQj673lgQ5UQaERtcGqM
2DpQ5QhjBZjbxd8aQgH79cXe0cfePigrUNDaIeKHxs+77xA6Q5M5Y2Qh8ZFciDk0LXQsq2nk960T
hwx041IdCSFBUDLVIBQ+WaKgxBzTiImFkXv/CGO3/EISkTn4Olc4tJXej+PwGnIACQPr5A7Eqvge
Xccdrlz++J9dS6ARRSJq0WF6azv90FZCrqCnaposYoIGEPCW1rw6bTZeutgon359o5f7+POCIjwJ
qaltOzpDA9v4+VmJ2rLWZNFZpz5Q3xqj8TYdfeLffJt/XTpcRDJd5x6iYDHefZl6H0PiMVLrNGOu
OsUuHpqVS0+ChKaEkd2vP9E7bOT3b4oERmEgmOUWvp/PUqUKkl+EeYqNiCOt2XNNEWiAS9K6KZ/c
KrFfLIjGMHy98TKp1jwASTC/v9Doxv4XL8HPYtrvv4bFtqcvj+piTvj5zgYEoATBMusZSdY5mkku
gEEGnntVkkXh6xjIocsmRo20CQS4QOzAw2svIS/sIPX+1zfl776BxWdBvB/fNHign38ZZp1yzJKS
hxfy90XXqZGGvEOUXxIh988vJSVjNUFTlgSbdysKuVhd1E5lniJ4HhfQ+TyyyNbY6l1mAqdfX+zn
rZ7t27KIy3M8xqlc7i/Lt1RtkVZVqR2DCWz5SkOA/EQDrnyaB3e87XF5ur9Zy+LnLXi5JClDjs4r
mNVsQdH8+VaWCdxgpAneEYREtMMugIKtqZvxIgdtvERNwPdqkpB0q9zYuGdw7G2ysS1OePtLoDeR
rPZzxevvbQdprQRv64TteF4FSpvFOhLF726S/faK/fMpt3nxL0oCFqKn4/fn1fjz74zlIbbGzLSO
TarTAFmaB8XSRghFA+IBbPpEe4H5ek2zoYjLSdLts+VdXaOEhv8Pc2KFRo0vElBi+4qAp30FKMfS
9dTMc2WQG6fWiyG7p5gasB8KCuGXijibS8qQbM+0tH2tUbgfcOgi9m5oVx4GI66eWjBR6MMt81jH
3MAVss3pNmT4Vm8Y/XsPqHK02FdeUAn82jY/Gg9ZPawzT8nEZ8AEZCMEES53GEW4hsudpomKDaVy
mRZaPVQ6BIYlVHFVsEJKS5RPxFy2804LZk8eB/yIJ1Ap2HHQBeTqmKSqfU1ocMGUyI3ySHLqdEGn
Mt5qRqvRtCyTMHoWGPvnlTObMoEIhZ3vAdUdaw+OxgttPla7FRv2y8QQ77UBbMYbuu/tFzw0xpdy
DoBnVk51qWWb7eyBCAi0oDRE2X+x9w2ezRtGTKgaNbPiIR2BNtFE03yqNu5oEAUPE7qnXWCazWvd
kN6G5V3ct6Cgw5U3BM6laRiSGr3dvJYejZ0V/hHvAYxS85pA7qQ5SATKZm6oCH2X7uVDh+9NrvAR
09Ej9YdmAuF993PLfbM6nSLt7S0HXtdFKU8+EHwMUPZLpBuz1on+xEDShkRDluXT7BzVcjDR4Pnd
hlXmMSw3xgvBWXLcQOfQJG33VJwJ2GHVJKBqXxxJ9s9qiuOy9ftiAfL1euDIY7nslxp+xmbXWH2V
7ozR4JchHWHRNCLWfZWF4vkrGBCHG2hm4qy0LOWrtPEs+EFB7sXamSzeN20SoB+F2cJapvj0Hpg7
8mPdtnPXo4aqtBTgWNC4Okv4Zsp7edXi7jV9xi3z9eykc7hoNeyXvqjsF6k6z1g1xPUg151E/QEm
l7Gf5yF01kYoree87/N7d46ma5ya6bpqxkKsYi0V7lZEdMiilCYRIBAuQ3gB1u98Lrq13gTyPiUJ
i6QJ6dLmdJgmnZmz6afMIkoQQ7rnLf5t0x9tDR12Pk/3CSGEm65QZXlMcL5yMpIJSgK9ye/askHu
Fwdd9rXARf7NtWY8HIbTnSG+drk/QRqBn5iwM/lzysY16AxdVljby08yTeqGacUkv4yzI9Zk9+RX
RaPX4RZRlEPQSldGaxGDcIO9WJwhuYgB5F2jnkNyFlZOgUNrkkruqnwKTmJqnWqHxVk+lVHWbqe8
nJ8ldPYjYy6M5ONgzc95WiUb2zZmvxGAa9ZuYPc+jfz8OcYf1sI4Uc06gVuyWw6jMFXGqjGAKWUa
6lvVYx0H7pjRF102JtIpwVlcuqTRDhj0gY/WqtlOdjd9hUAwbJQWaXeTV2SfoqS3fFxT7arMFxgP
vt2Vk9QvTmvxfESztga8q/yur8UWjA4/yNXOFpMttn9EDsUqqU2mD9IhmqP1k8pzTJuhi+NCT+Kb
L4crTrruHksQzos86kmbCQIuRMM7YD4YqoNL9ojPoI2WCNT9jZEV3ccykUANyGzZdnYCIU/pX1KH
vpGXRgy6PDFuGy0wicTg98BYnt3xVppRurO9X0mrwlIX6nyjTmjEVwVqnlu9pTmNmp1FrUlOZC8T
dvSzZsQ8EowB7XFTlEyETpK0BKh45thWPrttCxkCmpJfLJqBSZ9Zsnrbew+1Q1N643ajrYPJVyO+
IMwvsNwwQcy+YePcCYTFvB3bue/QBcUj4/E+djs7iBiKMNYv6nT5aUQ5NLskatmC2I05mJUFu+1I
HQU8kiOc7Gdx35eLuADSR7W3RgtFuS2S8qksWbZ0SHv8OEmap09GUYWc5xROG2HS2+KZV02ZPRMt
4pbfphItSoMFj0mr0zaQh6zhK4KPCl10otmPaM1peiuv2cOSC2moANjqoC7G6jMoipcYctHGtqIl
a2Fi+/iUMqjSPkQzro29ayj33NcxzDUADBs1DNU+1uS8hTxXfkSaD+0O3/TwkR5ddpFh+c1I50+j
YYmbBP7Znn3VIX7Qq2EHdKXxGpK5+zpH0fAhBL5V3vLEIzLvE5qsVugM2G9UlEyrCuzyUdoReotx
SEu6zpJ93E+6Jhz2LSFIJ6sqpmtwYOZFzmMEvTlL0DtIvgVUwPQTHrS8ZzI7ija9HuvaupmxitxU
wuouWeSSs4SB8YtFNtOmoP//ufBkD/yunI2VHRiMThvXjHxo13A4aAnStK9StguYh+s4c63jNPSf
g1IbPgxtmNAr7fRrPNb2cwK1kryGVHkLfpXefjWZ4dmzpui6Hm3ziEIN7p3qw+bFiLA80Cf0aOva
3YlUIo35JHK8eifY8rYah1lmdwJUGRFJgTNuyVgx72VSlvs+N+cPyEBwXkzdfNciyV95fTg8dWlb
dRu9aazoCKduRHMIJk6u3AAN+FmONGJ3nuqaPVWudhUDAfxI38sgQwNQcb4ChKSTTsLiOeO+LL8J
eGjXXckce+RFeMrjhhlx6amgYbhHeaHY3Hb4WETkl5ws4NT0Tn8XGnBOGc0HtC4btrynZGzBbEyp
fcXYm23U1Cf0MxWAgmFtZHUXkNADWLOFBASNABeyu3FTx2JDFMPXwpBdsPW0at6GZWgdLAtusZnK
ed90TnRpQFJ/ZADXPLjpZG16ImT8OR4BQjvSWlm6Ushg5tghXWZwmPCAzn4Fhcp7qCVs2kfUFKVr
0GicrGfqlDydHUBNRRDdGLozftTrQbuGaosKIDIrc+tiAHSYTOVonRrHhoNmRF6z61i73wKS6h9L
12y/kKfmvA6SzO2tDg2q8ZuUZBmfmFanXpHSW3yb27mCr6Hmqds7bfkNHkN428QZWIk5atqjid8C
2WiRw5AeI4YHllPXCyWG8Ww6xBtjySheE1fmHcN5GkdApoWDLKizWjqqHTJ/zXL6T0pOBWytcI5v
dCdwkJqVeXqTeymQzNwYtTulmXxr3yds2fd52/h9+vZW1PxvL/R3vVBbN6gW/9Pq+4u99uFrnRV5
+6O7dkm05N/80Ql1BPJwE12xqVP+g4CgKP9DMOSYGG9JIWAlsz0IG+nPfzqhKMfpSpAy4SytEAql
HzuhoOZ5OVM2k7dBJfVPOqE/N1vwLNo2PRBarZjAHSrXd30QV/QdIaeuvXddPGWZUu4qDqvfJR+/
K1AJ+xAmn9ECvkIr2HwfHRt0fWUApQ72XZznAh6X567cMSie87YfbzPiRA7pXFGFkdP8u3bScu9/
6CfZbxen38FsltsGSuHdR1QyTUczcT1KA69I8N43w7ofKZ4yW08uUIWKF4Y3JVFkeWSu4T1FX0cS
wPKNrKWJYBAe0NTFBN32buqblVYdu6RQNw0BmgSrI3LCtF+XmybkUN41TnDJZDqsf1hUf9M//tsP
QYsPHzRHZxbSu9aNXlslJe7sAeofDdBAxbzNtMxizDZMxHHpbIXkYZkbLWNXFPpIEJVHGUGM8sTv
R1fpVrJh3BaN6670fo52HsdRrLBJehiJ60atPIj7LOqWU/DcxvCp0LD/+jP83PD5/j24Dqp+5uSU
/8a7ir+xzK6bnMHbR+zl61qfyQwFb7Rzivjbr6/0rgXz9o3TEja5pu3adId/7i3YGK6AQHGl3gz1
/dTSF22lWx3r1qzu4Gr9rjX87iF6ux4tH2YWLHGs9csK/KE5aogGVI+GX6oPo/qO3QHOVhf+s3bv
2/0j0Yj2Ds0e1zDft2C9mu0iHTR3XxuMD5hjfitNL9onjXv/69v31gf8sTfD42ozA2FjWvaFv2wK
cSgMD0UG5cEs0sPsNAZMY9YMsMBhPWVLlqVQkkNE0SaXqbdpIJLwvob1HlxUl8+nDDDYXT2BB6XH
YDcr6MycwnvsuPsQMPaxSPNpF7E2P/YhuhbfnHVmoWGMK4KDJBcZS2ThGG6ifWPI5nGQc7T/9YcE
sfR+X6DbgsMEsADhG8tE6OdvLTCCFHhdPe4HvHhkLsOJIzO0OWikVW+LpFlaEsW3kWHu2k4wbrJ4
432axVB0RdluwU5Bhk2igeIU7Golc/1REHx1tr3JenaGLHu0K7mpxWB8EHTWgJGC2/ZrTNr3hp6Q
/zBH5Ar2avwInMhY52E07bD9o1MIn9nOkr1sbRupmoG6OqIDx9tFMQ8NOD6FMtpjJIYAbUdEbHFe
3zVm4d4zY4kPsRbjmRSVwtAeBl8ULx4/a5LwYJVzf1OCWK3I7HWsKzSaKV40bIslIhe8D2Xny04W
qd8KfO0JFAJIprmfVkjTSJ/TbhhvT68Tpn1SFFS7CZPW3NmBBa4tljgi56SUa/T3FmgGU78vuwbJ
faiSb6VQBeYC3Zsm36vxOhB6r5urgtn7J4emwtrJDMZGnpce4iker2b8FIzRExfZZ0T0n5lFw03X
5tXnPE7tF0IONhoDaB9lyFct0dxrLU81bHkRQa8OoQKZ5LeGGoET3TsQywbIOyiDlQEasiVqkvG8
5uQ7vYyvlvu5LtK49E0PuntTYCoWmfnEcJCSmHr6ECbYVojHmD5qKUUR/1efzwLMOF0miM8bnfeL
zzDf3MG8dA9A482XGg/6bcx9yg+t3nl+5TTmfWIRmwF8r+7TZNVVpvlSVHWxTZShLdmJCHKARNYf
aRB3hMHgT6QvjhZ+LML9MHVbpcw7I8i6DXtbf2gpBleTNqLIqpXxasLbWddSlHdTnV5Hga18begT
mAppt+6ChOF71nZ+retHvA24X0JULKAzQ0Ru4XUQymeAYvpeta1+CcQMibOWjzBqX4yMlIqhhtmn
xZLepx3gNKhrceWM3QBTIiGztp9HP9M5YndxBSCfPhlkWU2xRUFiF9mbsbMA9QVzY5dg5PfJdAqe
tFJN/DJjsFVoKX2VAEFe1XrVs7j6wUEf2ybbKHRlvia7JFoTMmTs6qbRTvZcFFcgtHWfomx6ifFG
3HVR42ARmGyX4p32wc1Mo4VtqhHVaSIzmlpnTPeCjMS9U/C4SG0qsMOjDJmTbmNAFVgpB6HrDJ8Y
DFkM3rO3wk9xILpXQuumT2ZfD0dQ9f0h6b121YeldYVVleAB2ng+iKX+0IEnvtGmBCN4CiccnD7q
R3HII7Qf1VpUEvygHmYwSebxo9Xr+ZZZDZC5BLutlRaWH08dvGqzi3ZCVvkVIe+IYah2VnbBf5LB
m5RvEt8jwqFkzYwMepjEIlQ1erIN4n761rdk3J3Jk03XQcmhYKYntaoLMNAlLuN1FPLmENiKVobe
lRu9H4wNn7g+OrI1cIJMydpQ+nSaW715nEmCvjF4UFHc6hWBQUG7wORx+n4l7m9AXqrPexqk9RcF
KHQri8h5UDB4Cad2aBPrnC/oP6sbmmWcTnqOfEUx6CR3ezG/HS0YwgQF2cqjLpNLGlrVpzg2E3pp
EOMjjXMhRpNpl0K2PgxWlWxLnPQPJOmkh4p24+usKX1PHht7T82HrNDsXssU+fjsWfxek1lCT56D
owO8ejeBPRC+NO1kTXew3Hh1zyenRXRDEMCALtk0NqhOjQ3Uw/BmRtxG7wakrKD5kTaPIR5OcFZY
T4akgzzb9+1Se0rQkC3ci9Bvk9jemJ6yb1Afpv6MemJH42pmzCBT33M6EjVILPTLADUr58j62NOL
ox2k0Ae2ff8Q9TX7emFUxxi5OjQN2zJoJOC5ASpin4jH0S4TF1BrELwcLwKHNjL+Ift5CGxM5IFU
7UXH+rcKkrC71LpRrWvCkj/pmM2aRMREDlTFjikHWn7Oi+bJHnVYAmwKou7Mc29W1paUmvGQJYb0
+zRW28IM1KbIu3tGlbBI2pZQx2SwN06k39ZBTkYCQNt+V5f9pHbcfif5UuORV1d1kyHViickr+2Y
d9OqzQg4qE2DgAovyOgrWOMExgtejKXOI8xFVIBvr/f/ZwXr/4ceZnqxkuLxv9ei56J/+T9PRGT8
WI3+8a/+rEaZghpIcqw398pSV/67GvX+5UgkMTDm5BKeKb131aiLqUQ6SHOkwwH337ocHV2OBzRK
UNUtGFv7n1SjfykR7IUoZZuU0BzbUTb8fCQTvax6XQ+LAyo7MniTPLRvzHooz3M6uL8pqf5SJHAt
ghP1RZ4ES+J9kdADPCM+TOQHx0TRwEYpznFneg8Td+CqqubfDaH/UgOjXFqG7tT71HHfj6M/FAk1
AnindHWul8G+XzHWALERjzMamdEyD3kbSHNjjq64H2Rk/OZIv5xlfzrREwy69BmohdhXaCn8fGPx
03GOIKT5MNdt+5ql2SI9gDJ8NYl5vIyMHR8CQ//dR/6bW4wlG2e6pP9BePy7uqhtWt4TrpMd3hRW
b1NM0vkYq3lRzRyONuLmh/X+N2XyXy64uLd1Lsfqpfx7PwiPlwQ0gwi5vdICxtvwUQAkMlbMXFPD
l9rL30hVxF/uq2MzdncBOBNh6TGI//m+ItyCtRgseWTFWHGqk0Fj3MzzMnP4LsoBii0gCecWY+ZE
XKrezh/yEp+Mz7AYLWzoNM6lnQyjQ31udwQtlarBHOmNnybjd4Udsor368CBVkk5wBJEpGC8F2vl
meeGMSfBve2QgXKvZYYdnJow1YmHLyqEU1UohiNZTVO6JO3YuPxBKl80j1EJwYZSHiNa64dsKm3E
lw3TEdorrKUmMIrT27ATZ2amjr1uMKbP616cM2OZ1KBwQUnQGQ32Tq1mWjRMxszk1obMA8OE2Xrn
6JgqSYW54H4fb4PI4/w2131hf3Z7s5zWkhTzfkPeLfOg2rTpaLBLyDURpwlcDL3XHmMa92TB1kbN
kgviCu8ERzcNAz/2YCG+skoXr4SIoni8RhfbW3djPg1Xua4QEkg7HrBLoOtYvW0E9ZTxnI59w0lk
wKTpJRXpWGNQlU9vqqe51s2DJKG98se+R8WTmf0tvXt8UV7F2WI5RoJCF7X9Qu4RpKG3yVLWB+WT
uZCHtEoT9/Yy7I3myH6x8brnh3zyxicJ7plSDPUYU7BFNtdZSKLWZQJcIGNaRiZTzsDdIOyhXncu
srs3wpE7c2gCcC/uIbhMl9mtvIehmhkNaxIZSIjsozIH29xORcQo2hs1htBv6pvva1XFodn5yoyG
7jpKxuY1jQsqeMs2yidj6hmINUPPHE3jnKiOnhNE2YHc74oDKnJPt9u0KBseVc9c3+VMgH4o6Rz4
c9My7u9zab3QfiqfVAgs/m0I7y1zfqZlFCRWHrEyiGzWfIvYqVMNl4pT0DJ1o2tER6CX1NY+T3f5
NGIEyvywSGZgbkBGERgoDomditE0DOXyWQfLI+lvEXe+3X80ATbBSa5FdIQDE97VVONXOdrtt78D
Wx7TMHId9o1Z7TU+651y2n49hJ637SqCrH21PB6yTUDYMAEMmB43vc4stBk4GVej611MQGC1uWph
ZwAwS109PrcV1gcbbXtijB9wzjCpxgk5Bv2WHJhpFYDvYdKSRkI/DKJ1evhpxNIAqyHkStthV4uH
dRVqU3ApGVnA1CMQqFzlqmuDK4M08CfpGcNrTz5V7w9xM0e3w6QZw2PzdiSjK9XvGkPlxNjoSYEh
use5AUIQkWRvc5+b+3I54o3RBA2bdsKWNHe/Wg6Bw9tx0I3Ns00V5+OC3gcYjU5tWIz3MusKX5VM
TKWhTWeLRLRlKCs+Ncupk7KObFN8pjfaciYdVMVJr8W+8oyyyKPQQ0Fo+uAXx1NPwOgeUBI1Uacv
c1G9mM8uxI1Xxt3iDOTDOeIwl+dSz72AqBFruoLvl/GFjxohBjMhWzuG9u2rFwH4XhO5FEZrFrd3
xBcw5mviXMhbpSkcPJg5aoG10KyPzDCBYtXVSy7ID4sxJlr7aqCFyl80WXTIOllSU0KNocSi8WRf
Hi+85ljLRpCrCOxbwFt6IXhMDf1qW7TeA1YXgkac0M3w2/b9eJlHFTwsTvrzd4FPs1Cv+2R4GQs3
fIhtyYZJYXYfk1fyGNczD5Y32eYh0KkdIhpzB7f0CAvyUL+seY0W9xJ+/RzF+brhY9AoMjPXPtqk
23qPc1OK56zWNJy18KzdgwlX3qT6LpuRel3UyVEapvl5DnubDkSeHP/MWKO4V4fQ9e4dpar/Sc5a
6Q3OB9qFibNGSHCwzU7r1+ZQCZ/nEofi98C13Mhvxs4Yuy1qtYf3yWvWZODw0lLL/iN5LXc06zPx
dPz9kjdW/dFWnhF89twBz1JFvnmxnd0iSlf4CzqL0VqiXcG+7bh1GebFmXTdT5PjFvvIyt0bh37U
Ouap2jmihLkwEW7whNOMs0jZ0r80ByS6iej5WivSBjZR2lhsFlYa1ufabSaQy7GLG3VCY0BeFVh2
qrBXPY096Mo221siZxZN1bFSmlB318TNL0upA9eyDtUiIDA89tLqDUoae/ycHibXTrbKu2oGvhq0
bh77YMakARGXOw2rqIRGvFJJzhIcTdrJMkWmsg4NxKJp3df7SfXsg70dNtCwMKZfkdTHRIKI2hRL
mcGmZTpIDt/0C9IeaPa9SR6KmgubwWy9zBMwGP9tC3RUR2yQQ+AbS39A63vbDjlCna4crCswlPrO
Se25h2b6f5k70924kbRL30rfAAvcl5+TzF1KpZSSbMt/CMmWuC9BBhkkb+u7hLmxeajqbpTlatcU
Bhg0urtQQNu5MoMR5z3nOTicKoK6wEusdjHazXiP4CSPtx1ZF1xwTrqYncRifC7o+WTHAK7a3f3+
soyKMNBOJBk7CbAZ3L68ltVeFG27B6c63sqBvS8D7IDUNSLxEWXGrejHhOAxngyX8Eqot0H9pEyB
tGA6A686LRveK9QMnrJq08m72PSVdNwtXGnXJILBdJDOVr4+eF4Yj7bLBIcqxhBc3XQfabXz5KKS
Nqup1bJr1bTL+PlPu/bs2fI7sMqecV/UGlpan2hvshUBDYeKHC6vefFLal7wyRwVlwUnfe7kIpDG
Ax0T3J7idqzybUuZHNywMV0+UfoOaG51GFMA6/GxvJT456r7aPlGUUT4mvqSK67ouIo0Q3BqQFjQ
OVA7XbO0dfmIT58MbUK64HNia3kPvF/r7wd3JJAfpvjzE/+CmBoAk4AgOFtYnWOBR2HKUy02HjOf
3XK8G5XEImWw3Sh00q0pHZd5GBVlupYK4psCVrSjO4k9iIdIdAQ1lNwwkxrCVEumDf+DQ247wbHI
5ubE1y8upJkT5LJE+zJqQXrUqJQjqJRw65n8ch/jWYVHAPal6FEVSEK4oP6ojNG9gHqtLgoFXO7Y
Z0m32rjfGnpsUGlh0CsyjsApBxmv4KoYl4r64XrFNoQw44BXjNQgwoNb5m9aajuMtupoH8x1iVAv
BsrjaoiErApvpJTetGI6B6OtDlzXbAx6oZ8D2ehnhznaetDL0O2mcj/2DkXbqOn3o9tP24yb6DoT
CY1dtn22wWeewL5Ud3zb3JcRGo/c+codpDuNOh1S5H7pksMsTn2OXGXxUZ11uCqPDdzaJ9Q5i5M9
0eyQaRUbyFHsChjjWIxurdK4sPOji0VT+pvjRs7RIkmepvCMgowCtorKlMjH1zi/MmzgC7FpWci3
jkPL6rrsF7gjO4KhCTXuwLh6+2FZQZJFGuV+xWoowaD3wtQOFDiK5tTlBRdpmbDapG7LFTkPEd89
CTAAPlOucBINbLv/4ii+nJJ+OJ0C/eHA4SAsMAj/yQs8D2YWcMdr9o3zvukfRsh9/xd5kZ9OP0we
mfgwWefYb3Nw+/G0Rjux7DM8gPuiWkZTvYdOKQiD0lQxGph0lzq14/ty+Otj6U9Hf54Xg7sD6o1x
GifFH5+XI3lhkWtu9tCF3Geple2+7MZi3CovYf2qcaheXDdhLRbDssv99bOj23z8dOGRcCrmB86L
+JiSmboM9YRSxD22FqxtVIOaD/6y6qJOs9rLGPcwsm7LsWTZeRPPYnF/fwl/S437jzUSP9Bk/l8Y
7v+Fmh1pId/6w9f1k38ER8Br/4/vr//4X618/cep/v7aVs//+P78j+uakUX6XBE0+wOL5veH+1fI
zv/txyAd+sq/WDS0WOCT05kVY70wCXX/W8yzQLrjK9FRZJD6GFfzK/mnmGfygAF4GgA35Kb1vwkl
XNJ6f7zwDH5qNnNq0O2Ogar3MWOTTq3q6eBqD04Vef46yzTjoidiPgG/bba1oNuV4l5Pf+k0L2L3
GbSHqayiI/oAEJjWHEKv8AwK4NwKlxqEdXMwihKCWK49+E3ZrUFSw9qodRkAKs/GswGy6TVrTeN6
TOLiE2V9ctPAYg7jpIxOtU7z17oyPbo9BVWuRqy3aicp8NtTAeHe91U//kUM74MexSdgo6dy410g
huZPwYxs8tEvhqY5jC1+E8ShYBdPzANNKZf3xev+w7XzJ/rXB/30/fkCxHtm9uhtLHI/LjQmQP8x
zvPmoJaD5RgXL/HM8IXKnb9aVD4spcszedYScDFQfaFfflhK5941sFW7xUHhOV2bYHVWnF60Hebj
9H4gWLWbqJu4/O2350Ff0sn8sQqxlv349jIdlnBZMQDq3YTmD8BvzEd106PFZHTa6fdF6z/Gpf7k
w/QcXEtI5T5Ryo8CMYQ+av7KrDgYunLyU9WW83Z0meef+yJ4+PU7+5AQQ5QzeGP8Wn3PWkKiHwXa
MQcjVuZ6ehDJWFihhUcTi74o67W/GJCSKRnPfdsb16rLhz3IJNls0o5J0K9fx8/vGf0UpdZmj8U/
vQ9fK+AojxIAKzuIPi9JLnYTlVJxFD0ELkyQv3iyn68hUJvvLjcHRxCK5I9fJ9vmwsJgnUFZmOe7
2m+7tdT4BcMKyJMDnGTqWrwKDvtfPO+fvUnPNYzAIDDFzOPD7ZgmYJXG1H4dKiXoAx74NpXVK4i8
S1fo3/pAF4ypzoAEMw1fr/FTOtamXdIYkiA9pIaI12KcaD9o9Ha6ihlJPv76uT6st+/PtQx3bJvd
hv3TjZ5Tsqu1GtfQPM3KWNeRVx6L1BqM9a+f5+OGYnlPBLrYTrDIcLmaP35vPYpv69ZjilThUBk2
qow3RUf7glG0nPuE1gy5GqnKA6PcNlm00cs4Of36NXy4dpb3igWShQ6gGhvGj9cO6mLO6U3yGoYu
Xjc4nc1VPGt4GaypPELgdtYdW9q/WM/f90p/3KnytIRfeePIPdxDP+r9Q+xC5Ym89JCQ6fxMPqw8
suWbbpoMLGtrNRxVMSaQO1DE1+BxKxCQB+VW43cALaL91gxBecyjKtrHOp0cxKb4x5xpd7/+dP7s
dTqL3zHwiNljufzw08odK1Kzp2l73fLcFyCKNr1nEL35iiC0unvwKI1HuknzYI3VKj/pgzmht1ZR
dMDdaF+B1IgOIzUjN4Hmdt7WHciqQcAIqNr99Wv9+arFqYcm6uNDYuT38aXSWyBrkC/poQx0KJs5
4I8cOGMnN79+ng+/eq4Yn/HbsriZpJO8j/fGVDP5ULQuPdSqnu+IynECqPLauULqce5//Vwfl/P3
JwPqZ3J3ZJAJ//nHn8jkd05njxnLOePadexHw1ovsFcV/FS2gNvisBnVdGX0o/eE1ZLDd+3Iv/hg
8QIvv8QfL1ffQnaGmsCmgJfzYT9QtI1m8suI9iBt2+mw9IH7KwIYVnOI6a650yxXf3GoVwjTtIeM
M9HQFfPveQsDj7ppRkNDdAxQ4BFmAmZUnciaNhR0E6ehmZfziXNhdExSYV7mworehrEvoOYWxNOK
FrBsIFr33hNjfsR+4lwNyKmMHEplXhzKbe7dpNH3kiQjhF97ImzWpNqDhhn/booji5RLlQxnvAPy
uSBN+wKKNjp1GtXeCMBV9Fb6WESOgEnLeVUNTbSfIU112wwxC/ymx5gCWC70pVUlTPuZ2ZDxrepL
61FZViNWyPDEymlcsd+KQdpIV3K0Ekois+QUW/yybYelxWiH9KVPWLwpHnPe4hqiVFiVbBshN+s0
g6k0QJxgNmbvlK2zGaLTuPvue71JlEd4hLtV619qg14Wpkslp/O8Dnh6sGQazLmOtRNQjfc026RT
RvrtT97ydzun5mUgCMP3SVWH6EIC9SGorenEfab4JGAxn98/3shVcmOSxbprLJHkx5pkYHKIjBgA
qwlo7EQ8B9uYmJOs2cDcYLXqjemqlTMrFCFS7WtV51yRVF4aOjKkATs8bfjsMFOl3eIZSx5suAef
+1ZHXzRjvbpd0ET4smweRyVpcgKAFK874aUvLWUNS6dLO8W7YA6KmfkRNwVGS9ajX+FyWWkmn21J
/e9LEZfmllYJ+zlzyOuu+NHgs2SsNN85JJclthrmxPogxnM62dSTebaRfi1cydKEM/WTMVE0sLGW
65Cy+ujoMy+JwynxZbqeR4MNjFFilK6GgmvJwz59itW0yBkcvTCldMN8VzqaThsJILE1Dd2QmzLe
QEfWVM2QprjASOMkzXOiMBKjF3P1OjkBsjZKqKqhlHy8cZ1ae3CTnA8MV910irUiO+Z+sQlmDZx1
a4/nWivEFq6aAUVyrjeCmR4euLq9I0+VHnQK6K+gXds0dRTp2jU7/WRY1XxEjHL3OC6ih1h6m9ru
82dcpvmSYESYo+vhXM7EDol6McuKRvA8mfXk+/zsGrvc6TWN3+SCrDVTccJvnPlCw63abTAyoYQB
VeQhn6r5iRpjGvbQWjMDU2pCSkb1SX2kKqxZJVpPvUpJgkqUvC1ExBanXl7AoaIA2OxsxEjHfgId
aZ3iMj3TgeevhsEa18PkE2AMTGvriPTRjTC/UdFjXhUEafQ+xwolK7XLA7pg8tnAfTfr7jqgK4oc
YXIhLv0CSum56bVuk2mltZ5cm4ATUtFB0/0vzNUi2jqshmKnEctfRDrt65ImR6AlX2CmNxRHqHVu
uw/DEF3RNRp/kbTqIulP4zEpShZge9kjwQW/cVPLOsm5E3cGuv9RG3CJzbN7nXsCFPTKLhFKgnxZ
ROLuVeh5szDpwd5VNHnDHIytjIm5TZg20mLvuncKXlBd2Ja+GhhyPzo4Qrfk4CIGpIMZXEnDEGc2
SnayVqCZ17mnF48teKzH3tTV/VQ77B/qrgGO3gzzdMqJdC/wKg/4sfS/ZyWkI5Td8ZAAbOBJ2UWf
2li/+I5SF+IA08aae2yi3H8W/ngzJGHaiPK2o5Qw9PilFQdbw8ywMnOy9e3EXiSHhFzllUvDvO6l
LEWMDEFrcUegvsbbM4CZtz3X37pkm7cNcGvvejXYFHphKzx3uvxEGBmLo0qHG1vMQCzjAvF3LYFN
ZFsnM8srraHipspy51YHNbZ1vT7+LLNYXVn9uJZppI6Z6nWK49H+v1rZ2EUQmIG8AZdtCcviGj5a
gn37ylTQ2uah5MLM2DtwRCi0u2JqPQbN7Re66p0tlsnhCTy0/ybtkTyiWxnmg1k63udRzcG80x2m
PYClxwVLy36sGsW+gXVxM2oCxADlkyFm1EU0Fd6eE3SwDwjyEcU1+va1MX1/06hsOgpJKWdJ208Q
Ye0O7cC4Rv+u2MJUHpGyIrgrIoGeHVmRxeE/S2xkihZrZAolm2RjcORLDe7pMZ/X3ISXTJc22ESb
9e6OKnpUA1HRyl4Lc03pwCZys4oZRRQ7OwUUduv6cgBFltqP+dTVt7HsLMq9jOyA88E88QmimwMs
E0Nk7AbH4cIOqpOLfBBGVIEzgS+cvSM86zqIodpTk+cwcxDGmulLvcPb2WyLufOf+wWuxkIjlll3
SvhY1mjseeT4u2SoTJzhyqD5vIsAm+mjddPrfn0GXc+2P7DoU2s6Las2U67VNsUUQ4Gjs/KemBkj
4hCMvRo1RszriGqWw6QF06vkOH4tLdXfSVsbfTwAwdARcKy4p9uBasOqHpwbTuzNLi89jwOAUR8L
stz8uoh3q6wsbhvXkWe/G8e9BfuceDpR55JCs4OCjbEajMi/qmFUnrK+8nd2PJQveSU8+mWaQHy2
Y0dsXTfL3wKnBI7ceOSrgb+iJWUF9Qpd8xX1dtwwuLHxdjqzWYRdNA/POgM7xSJAuDtuFmK8b+jk
JJPKIRoxkxGNKIHW62zDN55u8tL8prQAR2/fQCvHW0f2N44nuqP6+sUzquFI3ybl0gH3QJFY825y
JrLZfi5vDX3oXrI2Z80WBXcNFgFsEIAKbA+jzSOe88rrvsG+8u2Vbldj8pZo1JXLtKOZPrZlxTFJ
am+CWtfT6DTmTaqc/hHq6/Bit6n/FPcBjED4+Rp8P332mY05U1l4JV0JZbUnqs1kDtEewIE74BM3
0hs9p0sbh0EBU0BkAEVVboTsouKbyZy8tSwEqoYpIlCUxLF4VXLc21Wmn2xFgrPIFfeM2pyA6hd9
70JUJmPVw8wX496IlDwabdn0axwmNcvZNMf3vpWZUwgGuD9AdeE2YqAOLeV75ALibtYeUiD92yCv
+d64KewsvZHHZk77bw1nI04YSbGutJJPofXTr5G5XMooSvop8RoT45BJMsTVLbgWIBeeNbPR3ky3
V9eRP8UPTjXTYl/zsOAvgkeDBP3KpBrsa9TYKdtJHc9/lz6yMY42GPt0xrji4lqfyIjBP5xZXhmr
cFGVn3Sn0le6r11wf5Dz96qZPid/a8/EftsKNq+d61jG2ZysPQb04CLwkPicsYEq2FQMjelLXuDx
COlHc6E+y5pbZbwnHGpue1e9Eo8OdpzlqYAnKLzNDd8L6W49ml3pQI8YSL44/RZrPnFz6hvXXsTl
rGejcQWwYtfPxvPc8MBJ3fs7c8LjRoFusbNlOt4zzE5Ck4bdU1YNb1pDokNQYrtgRcxjirC76VCz
jinR4X2gIw+Y4zDxe277HZQc/SWnm23FGZ+7Dhuho93X1HEHqdiWSnaU0o3ZdW6Mu9wl9Y5PBSLF
NLoMI8ezIk4JO3Z0904rklAvaUvqRLMuegorsKxHt6PR6Zhwsmbry+5Vtlq9abR6xlif1qTBg6/t
pJXbdqKxT1Kctppj/UCQAMK59py69ram9Y19SnBTld2x1MSTKudzn0dHWbuPTRudWHIRjIpUXuFL
e8tE/Imc5cWjCaZhNw15ungO9FRBHkak9GTwgnOxC2cGmZSLGs5jTU/vRq/NlzEw2FhpMYt8Yh4K
pm5rpjnbrG+uxgSmBbmHb+UQQFAtUbVXjsaJIGYi/5n+lm/jkB7crDe3witSFU7BFH/WG0grq7b1
86PdNsOKvM4KhLaF8X8ziPTLOIzgTmVy7YhH3R/6B+GLYJN06T2ewGRPQi8PWzH0XzSz9TejGiRk
GNVe930L/XHMlp/5pB8dK/W+uJ1d7dJSuP66S1R7SIWLPKqy5TjhBcm4q5XBFjptcxvWLfUZwHu1
dptADnPIM33HcAybVWsKBJ1VDopB35mDqawr6ZfYrFYiwdJWmO3yeKbIs+cJ0VkhXBiRPMSl5Ir2
FEmsFaqmnUkSFwVFDx2Oi1XOfmjvWb2n3chewubstDoDYhwgmrpAzK6TPEjDtjejJz/Oozc4J/wA
eVZGDKRcOIhgo8ZRYPo1x6KYy75f1ywv6EzLTINgdvRE64y2iZZsOwF45wrrxngjuMd98kU0nTTb
4ZScetpGTsLVbzLNSYeNDCaOHb3HsqS6zAorYzmdGOk4vGazqc6ZO4HCNPJ5a8TYdpJcRU+4whC5
YxqgLhCH5MYFKYqXYB70FzIVrnOiFHc58gaS1pTEabrPohrYOhSaq+8ajBoH9vY8NKNkbZNAs1kQ
MfG89Qx4OLpy5Ve3KM112rL9oy2tuXVaOluNAT9iA9l/5pZ/MPOOG2lnRUcrcRAFOg75fu+hESyT
mvfnGxpb20y12x7wMjOzySGY4oYuv7z/kcAvzQtZD/e+9rJgBxtqhj+SN89dSblAOLYmKoFvqbMi
PrHWOGwy65krlyZOPsy0hRtOFa7YvgvFDdWdoYmVaqkghYhbpo2+SlMqRrSAl1gmCsfTLKudWzrd
ZyxhvIE04xFZR+a7DuHlFqOK8YUZOd96leu8ZjW2h9apxtucPML2PV9COGg+jc00UXGn875suhEe
GvxgNwJiXB1S7CZ2bNWWaXIPHWA95JHKVykcIyAy/DY4anM6wbKyru3BEYc80mkjTciQaddBHTfP
iH8A+/IMRdGfr4K2JXdoFIFEkhERLPQqnusttkNsOIWQ+g0wK+cKbBQTstlBvIpmOu+W605LKwK9
Gd+ANUOApydgvktk53JMGrXl9eHYe9PgbiGKcMy6K/rlMykomCWCPt/xXY20fA98bIiUoW0088mk
coWSXKS4jlTnyYOBfn534tdYVrauzRUgbZ3HxknLA1J3ex9jc6LoAItAU9To+R4W7LHy9C+U6s3b
vLLbg1ct/28t+bQMd6n5oYtrOg08EAWHbeCshdL0LxhyaInPZR7siHZRtqSxvcawh5/qXXgyNDN6
mw0bUSnjarJmHhRwfv2MlEgck9v58CghmF8HhoqOQxLVz1FCddgUJfx0NJx9BwLJzCaVjI5RY9TP
udfJQyBGDZQU3Asda04R4S6BFcPN1qQEaBXFtLOG0DiqHQ5c85pzS/tZUrqGIUMv8iOlWfMJuJ95
UTkh6vcfrNnlyfdyLptn2NE89dh3w7GQU3SQSK44H32tw4lFxaeOIicFfy9o0/yKxfeld7ohTIyU
o4dsvlVwUUN6rP1dN7TRUZd8O1JG/NhHfoFRPwUoFhUNoe1ANpMCppOFBH5qsBw/tcohCD67s3FV
xKZxhsgU4R20eOUL5Q8GEMvhTifo0a0Yi5IcX64C1SDNOQ3NTSsHqjYVNiR5ViTLuUq8WX+J9ax5
ZhSpgadPGn7TlJFG65rTKbxi1kfMQtUuBrv8MHMgePMolQI7LpdrsF3wHZ5DGDiNTTxNvkVnnebh
hvZ8j2Of7ybDq+9yTg45YIxfujodv46DzxSqY0PeIqU28SZhW8GdEVb1tdEN1U2iZP+Q6sr/DlUn
ekvrMTgODgj6Ff0d6mynSmwnx5twkFZcAUvv71PmOk4FLw/IPN3cCNxrfHb19Lv8/LcsEA91yX8/
tsr/4H/4jy6J/0Zzg0nW4g/C+E/mht3r//6fNk5/tDD8/pf+ZWHQf8OIA1PU+71e3kKh/qeFwXd+
cxmFmjrIBsv90Kv4b8uCpf9Ggpu4BzAMvGn+32rPwenwUTCn0of/UNbD5B7Q6zJE+ENIJzDrygfR
VuwtP35SeTKiEub1xmUBqzT3noKAfaX34otfGhRuKGPbe9O2G4ejxGu6mTWKLCxVToeuCJCkWaqB
2+fFjoBis/Y0UYXI6O3bRBKFWQqeiNrv9GuNTPxX3EP6RTPx2M2a7NdWwRmFWvh0G2nVuOlj75IN
qX+r5nS9/AqvKsV+Tw4Q6HHaik2nmeZ6UnbLsoBAP5TnqTMdlg1brrJiPLSdh6iK8LiuPeWFBn0J
D6BvcooMxuiAhIvOpRl3ijIFik7jz65dpuykFZ7RskhOUk+Nq8ziNel0ft0abtduHM0Vt7iiN3Za
fOrHaUWJAagM4Tr70hueKbDKUOgGUA92M74Q446vcohq7FLmetVQprZzOqVvWht2miL1HCq7gMZn
Wd9lNlpbm53ZOs2hAEVe/2wOk0KPGY6U/MFTS3F7Uy8MRVlWMeXbwUolXnUpRbeVxbSda+0cLR14
vcb5EUyCWo1ebVyQFIsvbEGbzwwut2Wg7mZDlpec+fR1WuA8X2U+ZbqspcWphbKnNibFh2xuRP6l
n+v0LrcS+2B1dLFYVrUIrfHQ3guLll9CN86VnYMahJ3htPtYuuI6Spr0pq0L9SUKzO4708Xg01gC
XiUK2ysSvJ5/nTAU2HQqt5m5F/6dp9g/VIWFJ6uAlriXFpEJL808N8w8dpbIdM6VQ9BlR8QGFGI1
s2VDDIdswg2kvfYEgOmGekI+PCY2HJN6grad2VTHtovoNSMYXR2FNveUP0PHF6uUwzcgevyRN7qE
MzD5lrE1lZd99cyB2MkYxVSmmQROMrOoOXfTuzCWaX1v5IuvmVv4la0wQsfkMr42TcQtBQ4LNWn0
9gKny7RxI3VohpMzpDe9RB3jTGOPG0qv+f4UZjhLKgyJbI4nnDk+lE7dKj7RCae/tD1oGM2y+uVM
L/lU25o/sxwK+AC1cKAtmlmQrsNiq53qOEoe0jP7ZZREbunWBNv5yemjKd9zJ+XNi4lgjAfxkRs2
844L/WqgNmsHcKdFn9um8Qse0JBjIjbvVXHTQMnpKEtiK/z+dim5MwrrRm5T0Yj/YgWLrvjUcP6/
mYTdfU/FTGlUbzWvzohsE/V1c35/ZVmUNT5pFYOHLwgJ3sVQRMPUaYEzcLb1734nai61cAW9LSTr
yd12oOBC7uPIIenyxqVVTpepd+SjN5b8wSLKzIMDnZKtvsUdi8nFsMuUnX19v9Iy5uMzJ9tg4Hwx
cT5Jl4o8HwrOWUEBQ3OPMzpLZ4FVCt7HZ1Vpab2Rpe3dtQ6oLk47hLFGVa/blg5tM+49e48kzaqH
uHrUyplvzYwUQqECvyq9hMoevXbPuNamK4HZ8BLpmX9RQgNSwRUJCTBwoq+BSW+8cii6Q0IfeaDB
5xm9CWN0ESfafT0Lmg/crL4XMdbqulgSfMu3VSoK8lJw6X7YMUSXiKiDDx2WX+/k2c61IZaBhPve
F4ZowJ5Xsa/yCjAKM1raKvX9J7+1p9DEcx3ii7yhNeFmENMtY4aHQRAUGxygRKlPDscFVeGfTNmf
dRXfJgO0gEIm+zJr3xwVXKFtUqqlBSGGssvYWVtrSKDMzJ9iXPFrRx/9a9flAZvI2YB7ZI8y1aFv
VvVFch9jdmLV/c5IDfdiN9ljZ0BIdwfWcASaGGxjY4WGVy0joekmHYO1GrN1F0GmrLzo1pAaZrfR
zLZkZ6ZspdgsUUObZyufnfhmanIKPxogt8NQNKEkMkdsvDW+0+6EC8B85bCG556ewStkSVRHs6Qc
yHS+tYbcV75zh1WJ2tOht84mnucntIkvneZ/m3rM9JzNyi0JdWBRUzVsGM1MBCtmkBbmcg5sXLe+
7zn6hEOSzd9LckZk76qVMwO6bCT9RAgbZMfynZVJms6dmS84dY3tKGAfZGrKr3PXeHQnHMBewHlp
nEomZKa1VyzCa53W1A0O+milB/2RzDkNuXX9JPTeXo2wNa+nXPeOLRf+js47LPJsfXWjFKFGERNT
zzfami5N6nuvqemle1sJ/avnavSd5fmDNDoEhkmzNvzWuwUY5yMBYenAtyePdhDZCzhlZj2whmIf
ZzPYmMV0EM6YyoPoXpQkhiY4jnrlTzcjTOAGVMuQ0jUpTeJe1QxHkQkWzFLDvSlY8++4rFCB3Mi4
tWbwdwoXeR2WvZbt8wrYg91B9+0Ms3ntHDPfzKWJQ5IeW6tpnvuiNtfC74I1jOMvOgI02jJ3+8AU
DliI/ptu60/oxjt9EtGjMhqkNyuHhmypPKxtRzu1tvMYTZUeuvwMV1laxV/8jPtw1Vlribnwmp6T
eMMmwf+OvXO4UGxmMGsQyx4CuHPYgSw/cnxSDhO3yB/BB2aPmddjBurs8rWLvAzlrS2OQQtnsmJE
sK4HbdhyT1fbvOPvxqXFmY9TrRdl9Z1lowHHiWBntdBaCWL4N83QqK+VPhVflWlYFO2geTrssFat
m84U4ViYjEqZ9l6IzC7CKC/9YOWOWXw9jDI3jp0ZGeOKwjT3xgzEInQKpGJJAku6o3Z2DSKduWWO
ON1rgCJRG2ubIc/6a89piVMYFUXQ0HUbSuRnxW1wBCuL7OthDiijTSSIZEWdoPRIpGTdcuJZMIxF
BXg0qBCe8CEd2CnkO0OvxSYdC1iJykHnTNrxrSpN82yUsXxUbaqoyPHEZ1fIelWwFq7jeekx9hRS
iN0wN/DmQ16yCyuHQTvqnMDDxjDFvo6cpd1FZmEG/xOGNvTFSMB1nOzixesKhNGWYzvjFhiXEeNf
gLDtTpgJFc8Kcgl7htNYZ1tb03YxnOCw8OenrG3rZo2qW4SjEm040/REp1RXbBl3yRBPi72ba5SR
NJl2oCm4DfQRk96iG25nrLqrHPgpd67BP0/kju5F1qm9b+XakyWDGzqvuldojmxA3Elug8alVqog
tAVamkLodoG9tLByAYebwDL0C3fQ+oytgqaxAJpEhx/zk9WMJFZGXAewNCfX8m6AUxqkL306lCoA
LwrvQmHgrh/q+BXj3c6iZ2gFBKPYDGnWgx0Z0aYHowv7rIsOSkTXaSwuuDAcRHA/O0yzO15FmZ8E
cp1pSW5sXGu+BDmrq3Hl9ZqLmEfhQ2EsgyiVxXeWizbKT3jp/+UNL23ASANQr+NYAP4Girx0Bnvv
BcIj+9/5muEFY6LsvWQYnz68UH+pHsYbs/QQc9+mlLh8LyjGiENZcZL7jF3hUkXUGHM3/DxSbKzp
NBxz7qfr2O7VfbT0HxsTTchx5tTbbHDsk6QmWcxWupkb95IGNDVls5SXJIA7VQROdhYeTcsgAvA/
LO3LYHPkSS2NzCnVzG08AYdxaGv2Ge0v53P7aI+cflYOqZBg6XdWnisui+RAQhLHwUQNNAbeCNdA
nz0DWZ0ICbU2WdcIbU4D0BpnSH45yVqypekYRkvTdIM8sBuljR5GGjHQ6KPGbHE1Lw3ViEvfPVNR
CyrK9sY1AK3X9reEHsN1BN7uiJpJTCZ7L76Op1a+6LaS373cIdC1NGSbfmfvraU1u6X7VB+guKwE
exlKtQeZH5An4OjMS8DUTvHloFPMnwskyFOXlN84gMblBgGambOSs3M1VRRPphR6i6XZW2qi/O4N
S923iqTc9kyDtq1BGzjbF3djmtZ4kVEwE301LtbSHm69F4kbS6e4bgdiDTmVX9rSOM6Eqb8SjVVd
z++F5GKSxXkZTiLe+DSWV6KjVy1aesxLoFp4ToKl3pyjYc0+oAj8736ss3AMsWNc0qUVXbYe3QNL
U/qc1HQ+0StBgbr7Xqbe66p6wH9Xbxxj9q/oCKu3HQvjxjfmQzphsaCRLeUGPec31ISpJ0OSb3MZ
GjOwJAkbtlmmSNfz5GdyyuM5q/2Egy/9Wg+WSdqZ6RfootmqSWalcmZel9IGna+tDvtIK7rhLenK
EplepvtWkK0eteqVqk+KqqfI4/jYXect9WVNjIcKR9pwGyeyuVhZMK9zsu1EgAHHOXHtb9rIStdZ
4EdHXtgjBz/UnCCpt9DQfMYqWtz+bu39/6bo/KD77F7rm2fuiR/Fof9C2ccBdvEr1Sd8LtI3hJ/q
R+Hn97/2T93HMOzflpInhBaT5iAyBP/WfcBT/Gbr2NDBpcDlM2yYN//qhzKhopJoYU/FMA1zJWrR
P6Mrlvkb2JilCEP30RwAu/wdDo3Bc/zROKk7ARU+WP8BIJKmMO0POhBD07oRhHlvKgXheVAc5Fe1
hXkzzD013PFTZ/Q+DlW+0fVcPknE/UeyfZT+dUElPv/h4/uTVMdHysjyaugUoRDLs3XbJxb5oypl
V+zowT4PN6aojJsYbghheK92k3AcZA1QStn9kzcsU4i29EntCbwBrBIzXX+hH3jV90BK/cxjJP3a
xOH3ODv/h70zWW4b27L2q1TUHBloDrpBTQiSIKm+sSR7gpDTEvr24KB7+vqgzFu/LftakTX8oyYZ
cW9YBInmYJ+91/qW5hnhDHD7hfBTuO2//8Zv1p7vhKdv39iBI4QE2UZq+16eLVI34drO/aU12TH7
mWkpPg3Qaax97yJwQhg1Gdk25T27WVyHhADqdisswYFi8Rzq/lsySUIJU61Bx92n9QBCKqEj73bk
bdDbzpJrQFynUvrrXBzx/QMpxWc5tdWELUJz1nHRUH4gqHV/uilcRFtYplyCgxxyyn68DEwq45FR
pbyE1eM/oDFntCNyk1ujwTp0zfjIv2sio3j6/cl8J1yGGoEP0YMkbnIv8p/1a33Xk2QrGQtGutVl
5QELIlRSXVaS8D8vSh5+f6RVDvz9VVuPBBWGkRyuMR9vz49HatDgLoQW1Jdeo9OFGSGWhFHvzeYm
b5KdTn9qCYB/e3WQWRThH900qyj6x8Nzo5DOAxTZwbX2/vBAilNImLShVhHLM6BN+zkn+7YI7aWU
O6eDDzgjn0nCsWhHc9PmtfuCikoeR4ib55NjdToB4llNReVW5ScLcZq1Tbx5fmmwwG7hPZVuYPu1
ADVpOYv6wOph/HyhwNuybFhQNwTP6tpc/u5C6Y4iC9yOtAtDReVz2vWALwwt7yuxsea5ik9IZfOv
kBaa82lpE4h5yGoD0xjcV6R5S41yFUWuqLPhJe0s9xt9ysQ9/f4SC/uni8w2ipsI4ilrK08n9sTv
v6WD2kXvkt66yHDJE2ay7SEBU3ZNlr+nnwwkcmr1G9peNCmSJHEDImigiHRNWIjGDEizLm8JAC8n
EkjH+BG9VY1Xp2dEZbfNJ0cC7YyQowaqzjKCaHtr1URlsrocSZm6ovFo7eLYID1SWyJs++aQlAfb
6YtbuJTX8VyRhFsot73so/a+J/jLwghtrtCe2WRtEGpZNsx3svMisb3PERv/U+IwpSJjfB1Y6Ykg
e6GY06PmAfDBh+Et6BJtbQtV/s9Gtv2d0jVQ63Ss3D1bN3UUkWnetwkhQWHkakD/FyKAv6KT64ZN
WrXaF1W6pDM30jzmsAOPBr6lb0zyHJ57q8zvABVNlCqtiE9d1Klg5jyEBgywq3Ysp50Yu3ZvGJMx
7ArbNeJgGGMSDAYziXaltAD4NP5VgnRU3xpG3R941ZiElgAO3Hi9WzwhbUoYBvrNnW31JMf6Gcoe
6ZTLs+fU3U7qU8bcN/fivTZN+rMpi/FVxk1DwWgiBGPfbQ7xfsLozcMxjrs5HpS3J1Zp5TNY5QEa
lb3hBdTVnOhycNm64NQM3Gh0CUyxaemLnm0rerGqDDsn37HLmPWb0TLENpWUyJuMO6nf08SFpD9B
STmHbLUU0Y0a274kGjYlx6T7lkSJaS6fJcJutwRr0rGU13+ac5n1FnDdXqlGv+zzvsynEyKgJRx8
MDfHku0gSs+186zjpYcPSzc4UFyDiFmDDnRhScBybtlZ8D7s6WW3OydHrk2MQ29EV0mLxgSY7ezi
iJ8nJuvnjuwt7qgxIkRiDBTvwj1J91mEKFdYThy03qq9NYhJLfcofDp/U7S8vKIdahsn0CLg7OQc
RDrtuXrN1iILSo3RfiQrg05+RFWwt6u4JF1sgc5CgzAXKiCciG3yIOdYQsrQCLap49R71dQATnGL
EKgPU+Ep79LWopga1nJ7knaCapLtMh+kzuqW7Jo4cdeGwwD5yO/glRML5JTzQZdAYQObeXIauDBR
mTilLRpXLqv5qDUlRTshXGtsSV7q2hXwIQ2mBozzR0hKfnm0Or8vdnnSO7eL6i1rn63pTWdEO0o2
F25iJn0YITmp7ngZW6csJtZprxq+AfkbRbywX5gWn+T6uRkvSm/m1tZ4VDqitw11AtZlF1sMHWif
GP5zOdM35zkaOmt5KXKwXKgc+4JgPDKcWvyWqTjEqQtWyMzz1tqiXoq2Cxhbe6ONXeNfZ9GYicBK
W+KzyiZbtDOIBmJvNIhj+bq+27ADTpaawZYxxjuwQwmzGv7dxvBT5KzkhFtQu4C+LBAqU+1LV82E
3GxSniPz0mCwxA7EG4Rm3c+kUatLp/Hnelv5bX9BSBGvpBjfBn/glxZnK0oTo/rMEAZ0U4tOkhic
0V7SM6OP+/u30C17IqyMTGBuXraHE6B2CdKaL8+QDLSH1eYyILFrl5Kz/rlgaw2DLM6GO2k749em
S6zD4I7spryc8AG4mRGfYxd1NhG1C2NtmRpL3Lzx2ugN8y9GR6NJ3hszzKLBLDN2V5Npjkd08ADq
3gAlld6uN2dGtBBsF8lOfpoFWDC9XdPSkrHii9WSRfeMN5j/ANCQu7tklSQDycBDcOzJUzGvs07l
+a3pETx9nNC/qouexhvFZzIjsckhj+3qseTQdb1AO5lMbBjoXdz1x69ffWR94ns1JbMsG0njjaKn
FqGXBO8V+PnAo9MUcZ7eVJ3LI98pqoK/0F8osqvkqjUEKd50RAlROSJBm9RFCdeM9i1z2mk/4Y6i
x0jXe100eJhA/xgsIKju1jq5r0rAh5Z/wpJO199L7Jz7Yo6d57Gy+BpTl823Vj/p8iymzM3O6qbK
szuPt0UoK53EMD9uPwvddMg/FklqnoA7+eosSup42M6EDsLecmcrbExOK028dv4zLxDBowLR60OL
CCKHbl7G8lBGWvk645hhDXmLIWMf4Fm71JzXzrlT+o+aHjH6HJu43bh0rndzNya3KUTcM7+EP7u1
6cCv6TW24HWUmKCKMm2Id4VZ8ZgsBDP5R1HVRvtSsiDPJ7qYPBvjumLvMhsY5n4almHHS2Zsz4DC
goHFW9APvGmtQaf0brMvnT/499pMmQ5mt2ekAB8cGnhpGO5wTEeTj5roSxA1NyL7ODZcFsa2ue8w
kh2G/gL/a3FHc73dIPI4iHJiwrmMSGuCXDfkEjZFXtcXlTOJc63XRb1L2qocVrNskwSeLcvknkoE
8hLyG1oZbipXCC2J8GTMDV7LW2Bu74q4NdIno8YLQjYeFdj8qektDY0jzptul7haHp+0qBm/Jrgw
h4AIKyc/pr5u3EzkVy1hp1qZ7lKyv3GjmH1mXU95sdiXpdMUxdo20p0LYaA/DcBCjXI3JvSLkOLD
sNt0i8vk3ENGuDMma0IRVpheFwLj4+7HOkQa24yXTdLykk77iCzHuM+SjnuNN53/wL1eyusKdQoL
rNn4jHjKVfE4qc+mp0bMLXk+uJ+gOzEBH4k+FBciKrzhtmVI0fFy547eMf7larJxmKfz1Orz+tzt
msS6Nie9cI7RVPv8rmnCLZt32spskhFrBtWY6i8YKvL9Ox8SvUy8HI/KpOtHhps89wwiXXiAUeL+
5eb9v1bK/dy8/Nd//tuobeC862b/A6Tv6aWTL/P3HJC//+7vZgo5MuzasIoQp4pAy/oe6mv/Qd+F
7Ds2dbplmGxZ/tVLMf6wSF/DFGqvnQUmcv+vl+L94fNx8BVWbIwBbuGf9FKstw3qd/s6/MewZ8mq
AT6Ledp4b4Y1264qLcTxB3/QMJBUndVzozJEOEvAAp5NOmrjuxhxyqnW00Qdh7TqbxL2bGVIcDQN
8g5kfskrAb2uS3sZtxeaarMhIDQm/ji9wSACnyyvyN30W+SqkzbSJTESa2vM6DUns7KfnGp4xiXC
jKooGfVG9h3PxXIjO/++XjWuRQVec1M7BeRv23AxxNCkvVAjL6WNl3nGrXRq4I5Nrz/54LRJptRS
87aq0JnKVW9Xr5wRp+EPRwfFr7Dd6bKEuQty0DBuo8XUqPY1/5WdFBI2wtloag8llhSGZmjq8Ck1
z1j1+90yorNdBOLntxMF5NLbQvL+yvUntRbsob4BKYBwMe8WL6QH4bMdL9VxySmJXEvxh9IeySA0
q4bZMC8OXh1DtpAnVwGlfHrzQb5pPEkHWg6lPi2HfpSI4TTF0Q1vBSFkGrImOIq4W2vUyUnvd/YG
7pRJsigDl0OXearc4mPWPiuFvdPrKSQ3jrKMc3B5ENJHG3/mnBdonIZYGU/0pehO5ZPOpyFwmK48
WHWvSzL6wWS10QmpVfJNK+R02SDGCd++H8s6alHayDP1PwJdE54crpSSSafruNW41ztVhQqLfVB7
zbJPa06y9HACVcsqh3Z7JJp0aaCFUOyCoT93zChJDlGBuvrALqCz9gm5ndDw6PfRoo4oECscw6dF
gKDuBGkPfTaofY9E8anBd+hQYs5o1LlVMMn2JfeC16C/VVJSpJpp4EsJkYZpqX1Xl0vxAPW5uEua
bn4CVyfPvcry7zOkqvvEMjtn25athdRDxWdRK5JHymdrU8BRwS3HxfbwIEEW7FGRDzU/MmOnssNu
JKvQRjm3ye22HzeO3zubKWuWz9hK5tATQGYKBqOvo2ONDRPNsqzZzICjBB2YpfkecFifXNJZ4bN8
VTT0IRwwe4H4iyw2dMizd+TiyVt8YgivFwoXq86x1PZ6dFFC5URFEI9eCPbS2BOWZz3gu8jD0kN+
CwgxIYB06tPSC3NDl3f0Rp/svlDnxC09Ij+es4BybEyA7C4ajoS8uCjjaOkDCa5jn3r4boVrNoHS
8+oUR4TubFLldVCVi/qaqrm8kdjW9/gcSyTcwjjBWITxiVJhV7qOONBPxA5NBsApITWg2OTYCYKx
sK1PE/CxDWA3zI5RhwtgnEbFqJrEP9iUKTfVGGFR7Acwn3UvoJFG2cKQVGohAxmC9Cw/u5qYYp5V
2mhfA5g0d0MykDaru5KNdlyix9l4EPLOC8bBan1zuk+MmNILtkHxnzPDElBP9bGbufRL4+fbCuXj
uMngLWd4GixSS3T+5pn4Ex56LYMVeIjrsr1rfbJKduNgJDuVDBYA17xaPrHR03cLHDro/U13WvSm
ftAcew7NFrnlzsJi3G+6uEFYTQSusZJOekHAA+MwS1W2waNsM8RTxaiD10WyM0ZNfYM+Xj76/H6L
zgiqmWNT1i4UmCXuTgoTY6DNjmLCSyIhGpAKFf2GzqAKlgSFXeCy66MENZN7x431JZgKaJtmV2Zn
Q58RGQqfD8BfZjrpxnIa3OX+MIWJHleYe8rnetHbHQRH81hHrXtZz0q7x0WwqqRN4iR8VDAWhyj6
hmnY0l3jcclPb3ryN6iD6QysSpLAwc9vK0ub99Er3jBop6jYt6ax4OR4e4oaoiDu3jzk3UguBsNx
ltXBrAdWjZk3TFfDnJpilmcC90zB4wCywLDRmNfEZawUqdW6UQz5cjHqI6ruBCtfdcnrfr6UHbnC
W7Y7f8vmO8gXf2WM/6N66d8qhX+YK/3/Jjk2dAvIxb8vmPYFk6f02/P31ZLx1x/9XS15+h98hm4j
YKH7AXKJLve/JMfuH7T1HeZbdHFxp66F1N/lkmX8gYoQlorFh4GUWmFn/6KmiT9wADpUN3SSHBP1
8D8pl961Z2HL4PxeoWk2bY81M/DH9mzMorF4Ta0OpqlwdBa5T4MJrrZ/LliAyBe2uwqJlCI76s1m
8d3J+sWo6V0Lm+YB8yUPYhyEFFA374EhbYvqhDifPhyVOexgQRG7nprY/d20PPwvDuWvoRKuQAvw
PtGO8mowjBLqiTAAKRemMW4sUAs75gLt9p8filPpv8nIHXp4P57TxaC4moXoQ2KtU1qUWNWJQciD
fnLV8feHWnv839W6byeQ9Aq0VRY3BaXKj4diHofe2+YE4tNgMDeb9C2U8zoh+I6rKAvc2tI2bQRZ
lRFL/QH+bR1A/XxwEjTWu5gm5LvfiWo1iqym70O81g7e2SnZVYZoz3//E3++R2yT+xJWmYAZzcjj
x58oY8+SFNAq7HzhdNybkLU39tS6qxympKX/+8O9m7pxRsmi49lizwO4x1n3Kd/PK2yQmCRZ9wpy
ntOzCeheANO9erwX8UmVZ/jq/6ZV/lvw28+n0TZN0zeJ3GP6/BM8KUrybERPq8JMJ7KnognCxfLr
3e9/13qafrxYHIUpgO/B51kZKD/+LqEigwjwXIUWumegsNp5zHxkNsB0TDoQ8d8f7Vdn8fujvbto
zJfjNrYLFXoEPYI9SDe43pnZZKRV1b5PnZDnX39/SHMdF77/haSrOLbFrJcb8t1SNie5w2aCx46w
QHElcMs/xLiCjk69eARmxPlWtbcuoBCAQminnV73To1tHRQq7xCFzrBTkzkSm+c2f06TpR1nR/gI
jvv2bmFPULhJHBh5u3ywMBm/uP4W9MwVM8jG+ac7zpMxlO6ex4ggBIGYURvzVfNto3bVgHqkZIph
zajHrcXZ25nFJL7oC0ZKZXjNpYt2IIjJqrqiexd/8CzYv/xqrM/rE27/PILOfHIWGSr0zOsSpFaJ
jWcTY3TrUfPKNpafptTKAhyd1OB1saCIr7LunCEFmpty6mHZAw1GqLAq4fGdW3TMt1HlQUgyY5h0
yuwuTWfR2Eyi+m6Hvt+OeLTokxLUoGiXPyC4jgKfznvQCc3do9CDamThEyYA5QSuh6paK1TQR7a/
mQr7LBH5J9pW8jIXM746awF+TcDZdtT6K7xWy6FNXUwjVJvwmAoCsZNZf9RoCIRZlWtBZM+v+Wzd
9l5PWJsb54cetPIVn1ztf3+3/vyAeLZNYcBTzzvYdd/drBNwJ4UXkIsuk0uwOVAGPP2ILfdeLVGz
UwrUyv/iiPRiSeax3XW9+XEBAOsweP6S92EHdM2QYlewSfArYuUsJkv0TJ9+f7yf123Pdllt4B6u
aTXvNRkSH0DFtelRRhd45gag12ReWjvP7Obt7w/1821K8CqOSJ0pMyrN98DjWGGvGZFxhL5Hg6fW
WgPqmnI/OIG/PIogfQdXMI2v95es1OmY9xgtUTt3OqEAhA4emOx417//Me/FQLyB+DWeQdwo81mX
19GPFwpIOtb1Zh1uQoneMjTM9s5UomqRVU03VLqUFNz4Ovb5U+c90oQPa5GnHy1L62D+x+V0Ddgi
4Yj9AhsJ8Y4p14IbWdLBlaGYCndHTkGxZwzW7xE6pl5giUUcjWryd51evxT16N5iQR3D2NaHi3JZ
rBPj1uiDK2D+8jvRPQRxBy34p8ClGNWwFpHoEVaxqo56Z+98XTHyqPr2MpIA7xJXNZ8L5kCkiGrz
lWrSOXBS3dz6XlUzDSxeCmMaLgEQgVwavyiG2wFS6uZurlSKfS2FURMnJE3OxaWm9x8VF7/+AT6k
YouSnuf/neQlMjqfhsDISU3m2xip5J6WX/yJ7Rwv/dbNtpFkz0hjoeeN1ZUnporPXureQ8D0j4Bb
CIuE8YsPtfZvAK/V955YXhY7qk4WwuE9w5p5O+ZgXLA7FHumss0Hr4T3qMG3u5MNy//8gnd359gX
fOF6luGsZTEwSb869RCkkCzrcJU6Fnnl0EDL9CMWoSGQsME+uAusX94F/grk5WE0aLL8+IB4M2sJ
chEZIpPu1/RLz/5KWXXtClnRz9K/1ZjLH4G/J38iXOrVEAdZbSZb3HRIV2O5N3WJycgR7mZkYIt5
xVRNkHDAcLKzLCAHw3hB1G2wVLp3iE93tp4hV9D8x8bLuoMx2Lgo6TgeEPE/u4N+58wcKBYGw0NU
CfYH5/zn0s2DpI5DlAoB0si6I/2hJAUMkUcZC0KbFY9VFLoDiZbaQlhLvdjWB3XiL5ZthxqYnSdt
L2rFdzsKWeRA21h0wiauXn1UX7y1h4yG8T9NqFvvJI60avYEvGP9fWHfRjAhXewE4dzF98RuxgRq
rRYvApwc+D/0YTa6o3mnyIHX9vs19hdvXzi5DB0s1JYE7rz7kX0MQTLKdBkqd/6M5Ox6cttbAihe
AR1/ZcvrfPCCeqs93y2mjk6Dm/44G2540j9eQiYRcoJ5KUO24dWtsqh75gjhOsDJwBqWF0at96TL
4EeZG4obQXMf0Gy3xYbxwU//5c1kO4I3i4W+8/1rOVX4UZOB55eIn36rN64DgQNqGF48kDzJR9no
v3hpOohFuMwGe282+T/+cMfP8riEwBbOczeFcWNEwQI154M94i/Pr0EngzuJ0yveg3IzSYK0IRoZ
skfuAm+g+zxUmR84kacdGSHwdDLa30KlKnZjRCI73YACgY12BnnvwzXyV88Q9Qg/l8oZ1fG7q91D
MTUt0rfC2RDJ18btVql+F/dXxEzZiMTogDtBrVb6iTavOT2DAx1tC90gN6EFufAWR20eL4bEIsLE
7HtlBDYTq2+/fwp+8TUpl2zg7Wv356cHsFmjrBpPtCFu2+7Gh/C8r2c3Osu6nobX/zTFrv+60f8D
lul1zaxM/td//tym8Bj+IWFF3ex69vsVjDzp1ZCXc3mGXt8hO2Ta2y0X87ByKEpDCxpIEiEZaJAM
c6X/8yVthUdDj8bcb7jMF39YPxPNS2e7ctrQmaIOsCCqAyFhELFrSP/5oZjbC2StKw4f6fiPh0oz
Q2KEdIG0LFH5KqzZvVmqhIEbZJyPLt8vFjEuH20RSkTkn+87FeYSxVmtuHyppcfYUqrmroxbc8fb
Dc0iVp2NIFjxg+Xjl/cM+2vhGA60E//duYyhsSLgtNsQXcsQlCuqI81g+XS6+REcHmowZ+vdqkml
oa9YadezWLF+PJteLmoVLwYXTpDUvXfg4iBETsQIwLCMqiJwOgaPDjU5OXJY/7U9O0c17RYUT+UN
BGBupdSix3iM5Fw8mM0AYKmrck+BiymYCSD6TJ5r5JoXuYXcYx8nBbGAsjKYGlT8JLr/To3azx+Y
XOxHBNPzma1hhidswl12SHuZpMR5Ytw7ykT1VggAcfvMKCdnZ/lNYj75o5GWL05GswS+JjuYBMxW
Z0VbmCtd8kkWtTEfi4ruWoh4rBQ7TW+MU7kglwilygd5aZeV8i5Er+boxpGIvvb8b21EmdOR8bZR
ws+rbYVyKb7w3Mp2t8q2MNgpwJt3A/ip6NQxZDyQyYaMf447syO/MH0gktXCxKrQ/x7deIybwFM1
rn5CmmZGWw0ayvMMwJ/DmNlvADNICalri4Jmhpw3oEc8KzWEHPQdysbcNqW9FldYns1nF9nLvHGJ
xGNsIurujtgMzQ1RDmXz9Ri5w12Vio6hvNb67q3OKDveMVWN1ZEidtq33uSne1HFKF4FntslAM3l
h1W32sWLaG3/6ZoJIbWVtvcpS1q8TEVZrwbRBL5c1jQQITx1Q593rxA1P0YrhqHQcPb1FfOvqMwm
QhfBNVitT7jCvMfltAd+Vt1GkB0GkSDhQ5MXmiKH6boCIGI1nKwVCWE28pkpqcAzBy5CreAIJHnf
hKWNu2GFSsgVL+GsoAlfpE4oVvgEFfOyyVYghVzRFG6PlkYohuUV3IqlBWAxrCgL6AJACYoHrCo7
Z4Vd2H7Z7YwVgJGvKAy1QjG8FY+BsJZUMxe9swSTMK0QDRuaBjwqJkMrYCPyRR5MWa4oKqSLx1Lg
a1iRHDlsjnaFdKTLbPOf/CqnuzSNojvl02RuFz1vd1PfobJFLIH7JC/PRishaA8YCMPRW8Ru084Y
vWS/LEC75hUeEr1hRFagSLSiRSoPyEi14kbIGIPnACHk1VlhJPA0mq23AkrcuraP3QotcfECHy09
NY9yBmlCk+Jk4g8h283Y5/YMxwn8CemjB9cWd6man5A2VrsR6jPavOipfDNaxdhwj4Nyq/2w+rCY
W9/nqzNLrh4tXPHeTl99W8Xq4BKrlytZXV0Y74brdnV6STXxVsb8BSbJ3RSrH2zGGCZXh5i3esXS
1TVWld7wKiROsvkvV1n+l8dM/W05o9JcHWj16kbL34xpJjfPI4G0+IzdNxObufrZstXZ1nDuL9vV
7ZatvjcvN466isk1Wz1xhJ1ADF19chMPxC6yTXtmmj9DbZaf5wT8MRxgMxIj4GAEHp81w9rrGdFl
wK75zqGrmfWfk7uADragNSoYq50Lma/G7XSuaQ7Mp9z1ADsWM3y8E+1ZHdd53SLb7DhTmz6viu3i
lcN9Qlf/2iwy8z4qqzw9jpkDiQW99KUxmh7232FcNlNLMy5Jpf7V0SPqSfq7kL8XvThrePX92Usv
dnYFEpwgG+3UOp8m6dwJ0GWvPs19kBAVQ37smIO+XZiWf0oGr3ztmg6W2FxK4wsC1m7LFs2+wkDa
fEZRS/ZmIuewp16692aRfR4knzNrAF3Ism1PAFmKIJ2IQcb9IR/pwjEGySQzXSwH3AmJ5bdPCbr4
P9tGQEgHxPvktmZ6yLqoL44WktI9PBD5aNcIbNGlj9BTIrvst2qRPByFqdlICAWsfcexsUKb1hEh
ab51aSGTTYd+ZZ+zbyoPJewowA1pPDy00bhKl3G1exs/HqHgExHU+kHJaJC5L5Ro7kFtPMV+ltwB
Ui82tdvBWoQG0GgPCF75ie7qzDqLzYWv6uTDw2BOarwgMSW+Sj2G+Dgul4saV/K5SASfajVpKPTU
uRt60142lHctwLUkuUJH2HyhdYfTFrvzVdzxqO4qRCT7RU35fqwnmN44xOKromgGN2jsxL7iIWp5
qLi6NOHbU176gqjLpPnaDXF3IxZgwzLlfKeM3sMF0WcIYzI9YMWdzzRuzZvG7pqvsHgrsLrO0gxE
2WakUlKHHeyp5GM1jE1GJ9pTY4B4WQbZfO3npnsaEs7r4rrtnzWYwnazqITTilgzOsV0I0Ll9/Bu
EBhciaXVkDrVfnw1pTaqTeSu5fwN7bdAiIHXwUJqYY3Acc8NXsvNdiQHM9ASr203pGcSd+ophSir
raG8NMZsX6V2HX1qnCSGva7qL07s5NteJQvoTzwl4L89SjtbWeYu7r32NHd6tI0R2p91JT8euMX0
ySP/4ksVR+nBavhrJBLxlfKxZG8Sz6b+B7XGxMICld3lq3K792niQCMCJZeUPf8gGnwgIfFY4A1f
mlptFp5z2liVfJzh9L567iC/ubGwAbXPRAh1wIxB8SQNHvbMtO/SMhkeRN0DLhhrvmRh6/mt13eI
wLLEudN8qCzYysbkanbKytjA2eyeinaZrj1Hqge9mfLbdL3cZhd55zY8zNtWDBwoR7lFtM+qEtfq
5EpIzhqJBvO1Hmvzqw7EKNSmVdRG0z66RRoOd0hPqnPEQnxiveS3FNLTJ19nIrOMSOBP5NzKBNBH
Mr+6DW0+6EjQ9Db0W2S3IUhvrAIIGvgEgByTipBqTnQrEjYYm0bJdj4CLECAlSjuJABZiCdoIHGn
sWYlV0WeIRopjaW+1qyMJu4An59WqvSSgUjC2quQVPWvtaexYyOOMQvaciS1sc6MBxGvsdCjNF6c
IUOAwqPX3rBaLK+1maFCccxq1Q5mtnpBOrvYXDOQH1rTcFoc3uQy1Mfc6BBQGcb9Yhbard/rrGau
M7xMjdfe9FFF4781m8t+mImdziII8aAjriKnTcPeX5O7pYclBcQ00luP57vS4v6xTdNKv+k0T7LG
13lpH+u55uR5lnvBnjjaN2Stsog5pkvftEcR10aW92WRXn8ZlU0cDkVBLrJTcml4bZ5bncjVxnbj
9NoRstnj05OfumZADb8kr0Qy83/Jpmm20dBYX20/tveiQdvfCDwLmM+rwB4sJzQ4XxsmmgKqYsdz
+EYTMkowRRQhaP5ERqR4EUPt1+q73hcXAwnfzCL1lL1M121HrEeXLf0fHQ3SKSubjsPmDngctPv4
Ulg3rIXxup5qF5OjNVfVbEd3DsnwRyjFiqRBgh3gFzNsbA1bP9ppfxpmUKQpz+aFHoOYrWIXzVdS
zRtKfUpA0q3BgMTPvo0tJHcrgE31YH0bCnFqU91gScPFuliy3VWO0QSwA86AUIlH6m0dr+BUf/XH
dc5U9/uEzvKxjWqXaRmxcYchq+dHshLiW71Kxr1LOqNTF+3WHzVU3GlbH7xxeab/V37OS3dZvVCc
JJPgZRZ6djiBO88iCYhgl8dc0y189RoW21I0e4lH4SwxVLOlQh2vhZfr0G4yeadaoM7W6Me3SnIQ
ZUfutULKvqExPW/Y6Ytn7CnOA9LE4pCm7sOU6TCYhzihDqSU25TpXG9qEl0vUo/GTW2Yx8hajK8E
eo77wdP0sEfktPVSGAzjW7oJoOUNWBJ/F8+zc0ZxIR4zYYeVPdVg8jMW4Bp6zyZ2AC35he+/Drky
H6dGGJd+6S+oFkpx3yRTRvC9L1aUv31Wkk32YNiuezNj0N/bA77nvUtduOn6DnfuNDUvC6MmM2ji
PgWIy22QVkWMbG2qGpa1hrxxUhVkMDVZh6EKN9gCYEq5DgW9iLPnbJ7yUzxWhz5vC3gYQjuv52y6
WXTzscc8tedR3CNyzyjUbCy/EOIuS2FHn7APUGYIGDMsgdmmIQnk1tM7YAGl5Z3JOWX10pNdYsMr
yq3OviobuybMfPQNhhbFcpznerhwbJD11GhazgPnVHCGpgzTlAVVGMfR6kLpKralhbYGzjNDG0gA
6LOn0hQw7Qwa8LTWat5YS0OjQaXadO1HVns+08xmV+cOab5BwZyf/DHVb4FLnLrMnQ7RAMDdk/lF
wVU+kxX+OymATM0MeIDsy/6cvi9hBjI7ENriP5H7sGGf89zV1Wovs5egbRxUom6VrBkcvfGEoac7
1qb71Vicl6ir2y9UrMWXQmLZzKTUPpHprAGugvLTu6q8mR0qFqIUDIbefr8GFGNGpByaDniIBgJ8
rXoU28HVpXtwcwOTUiWc+kob19ToanbrK5oqCOlML4N8pYqCRag27OxLWWbVjdl65Y2T0kfepDML
aAas81shTf1rRQL5tzYiciAwNT6wRQVwsjsAYOSTeONTR8XDdUvZ5GCGgMw8aI51LBrCrRd/aj7z
tqRztxQGPpKYhiTqwZQU6SpnZ0qMnTjFOZE8JSj4b1JJmghyVuVrLsiW38ilj77oMjO+5m8ujJqA
kGtJOMAXM0c7GYgoBfLVLJH8RtiQVq4ZJL67W3K7uivaiYVBJiDS9m7cD/VeQENJSCNMuD0S0OjT
pq5wLiYOiSfUmHX0xTZs/sZvEEZuwSDnZANUOrdRZc19vh0k3xI3DnKpbYVKCxozJPcSOJOo5Fm6
2D37Rr1CCBqMDWkYe4pXPnnRPAxZAgqLt02EP2uhNq8lQM+EFFTAVPrnWUIQwNbpUOIHReRwlbSF
V11QTCr6MnQDbJxYpdgpsdCVr6ZSHFW1Fn78UVj+l79Opj1osdr8N3tnttu4tmXZX6kf4AXbvUmg
UA8SJVGyZVvuonkh7AgH+77n1+egKzIzQnbaOJlPBdTDvcA5J8I0u82115pzTIPxZLSeG0jGa6nN
Y0GctCh2hmMFa6PCAbymF8SlxyGa31nox/JdCnv5cVEWRGwwkzHxSo0uEHgxa9S20GlAqpAXd2cN
KCq4hcxb1wRLcn6JtOiH1CWE5IsGFUO/Az8vw6PTt/2vXtCZXXU6PumjULTwPpl6fZd3+Boz/O2n
BIIY+Q2lrd5j0Wkmb6QN71+bHSft6b3K70hVzm8dEeXCLm8ac4X5X0FEDfeEd5fefzi59GW4ir3S
8udnlJ8/I3Yv0Ypf1rmcmr55ibDMpjunA2hC4ZtFMQa3SB/XKWnW1LvcztnL6f8dYBIpgICKlorO
CgG/7YFK00Spma2QmVDBA+RVN9lw8xHm+wUKTIWal9vd4pSeoShcI/8FSLmUkKnMySRJ0QY+aDF6
3yot1AMz6dobiHA8ZQSpAaBMoscZMezDoMPvfW0i/yMV6v9EX/qXUPX/IQAKYs+F/fAf/fY33Fv3
iVtIim/xv64KYn3/1KL+/ru/taiO+BezJwZR4CRY53WNPv1vLaqmLhG+EDSY/dnwTFQau/9u3XHQ
oiKt4D8zLmKIQ1P7txbVtP71qlBdMA426wPz7P/zv/8SvjVn//znlIA2+V8NXxM2iPmqNWI2a5GD
ej4ngNhRNmKU+uXM0C6YEccEAO4I6lCZCjZHpTUdEnYlNMDetqDrUwPP3xQ9FdpajzSv6Uvl0ud3
30wwILfBVAGKLubmWAS5R9e1O5COJl0zdcRF0eXKHYE35brIA+UCTYO2YlbNTtkuRzLqnRZuaBEr
O62siHBo4motGmK8+HngSqsqygFm+cYurhwUSvydVWgFXrKEkxlZfWDoSS+u8kHcVtcj42aJ0pcq
pNS8qimNFaMDarpUHDQTSVSXOG4YVD87SxvoKiJUh00Sr1HmTEcYcdgmW5XWq/ojBAO2qtKGGIA4
1raTOs87ehR8DgN9p0Dx/OJMfbxpysU/kaLxGetrcltoKwdJ+1TrrbElVsVmO1/CQc0Ex8+WOB0M
d26b2443NV10Kwk0cDFZzh4NFkw5xeRTF5c9lNn4up4cVoQmmUmoj5Dz6w4TRLWEYqhahhtEy6yL
iR9bcMKtkkgeQ83xcYRkt46aDQxd5I58OK+ke0UqCdEnkwNe2ySM3tV9dacwQ2EOOT1a7ILW2B04
iTJp2XHTNE+nDscpJOBNanfP4FhcYxyzQ0nD/qJEyE/kCx2gWW6VCKOJNVc5vH6B0ZrqcVVZwnN8
59BOkPfsBJB3NPvK42QQ0WGonbVpipL8n24ct1SFzgpD2LQn/yW+l9hd9o1m966UEL2bUbO2eqNM
bjOqJjZti3m1TahiR2O4Qp60IWPje0lVe8H+ZQ+9i9WUhonbNTWq4zTYhQbqJKcqKzdNlU0SV/dF
Ix7tcb6MIeGilSQSRMkjle7vHO5kmT3NlDUxndtdXPj1eoiBA6qgGQ6V7rwQ3kL2VQ9VnWfiHlPT
Sgw8EjT4Tk4RF9suwAmhBz6QzSW0B9jW2mxSFe6sta/0WPs+8QVcI6YjHCl5BgyJqza0y00cxZO3
oAXW85zbKypsEhkIGXRlUJpeOJvdBhnLuFZT/h1b269K02bki42+K3JI8k0xVTvN5g4WBsW8wHi2
9Y34odZFcMzVMNsa9nPgNOoBm2q1tkoymlJTy0DkidAkaCuKbvkG2xAicdLECfC/MnLqezUfbVeT
TnI7S9uksT0fMVelWztOICj7Ie7fBGMGsmK5yUeNnaCuqDcRwSkbdU6yjcZ2f91Zie7CJYnpssVi
r9HYWEeB3SOED/at1esXfDuZGMPbeVgmKtsOF7yrm7EkPsYZXGsA8alaC9jVitWHyTcJgFEoJLKe
fI42LOXa6WaNPXOS3yWKMd34ZacetBavPvwLAc1sUJJwI0p7wL+UiXWXwncyJnLL+FUhQioYDB2h
XOYIA3ZFIq4UM3mOaG6s49xO930l2dPZPRk6M9eznBvLkyHbF8aBv6ikCUKgtDgAncPcL9o71Y72
Xd6Lgz0vrtraukXLXNFKN7A9O6Ck5iEVrmmOhKJVzo8OREpEbepr3U1KGhUumgiEU6S8ZOY8bdN6
vqhbeRkN/PlG5ruB6Ry1RJ5TmpI3Rr+jxHkM1zREzrXSzOipKgJi3uz5jsCC0SP6gf5zIpXVYHeg
dVUbmF8EY7TOKx6pQNTHSZfbLtOfnIpoQDvCAdNnDalhOkLcTDrMjBR4dFpMKFL10gMiWcl58q+o
5KGQppp2IFYl2cZwrTfJhEWfindp92W2FxrqdZHq34VoLuPAjPeNNT4iy2LbHQlcEJMh9oxb8nvH
6b+kxK25ZSlfRDgM694HsMq25l7XugtptvVVaRM/hFhrxdYuPaY0wBn936Shn7u+Edprv6p+1XWn
upEDLtiau2JnmmhSEZvGmwpB1SXQhxqZHSmoluE7Xso+szHC784El3AyJ69gQHgBobjbEptLtKOd
LuhGjpjP8z2skOiGxshlrPERGhXYqgn7y3WiBSjAOosYk8y6gyIZuqKtooupava0ULFn9TTFg7bT
V2nI5yUkVudbmoxfB7/rPDnJnwWmDKDNaYg1vB12Yz4qW1wF1loSEHTdpj1NPtA2FX4LfvHhWOJ3
X7cWZrrMvyUzpNgMIoK0G9GPJb1jr4XKl84pEQMr408jKnXWwq7b2/1cs9aQT4R7Vnisv9EhROK1
C+j1bQZCV9ddbRPOgstwFzHs2gZyMLZ6CrR4NEttF8j4y9DDWmRfcj/BJ2iSql6VSvDLUEp5SPPU
3yokBjJNhPxrFcyZNDNTD3bJnqUw+ZLPrKrbGuSTO9jTbOTPKYVt+2BGxF0kPLMMKnNvpFVDBuHY
VoixH1viXCWvIhsQ2JkVT19mX/tW7QzlQjBJlpesiEmDMbxKZ06CV63ED/pgdKAeBGmnU81cZGM1
Bas3s8yZ/RWlt+5bt9T/UtTfin7MkVTXRt9IBwUbYe4WVtk0UhgN4Hub6/r/++JxOEbt9IkvHqv4
Im/9ryvs41OU/1VX//4bv+tqISiDhcVWH5W8jSeecv13XS0xctlYjlDPoDzhDv1nWS3/BS1r0dj9
e/H8n2W18S802pJSW9Uou3VH/pOy+kyyQTo7dGSVn7OIZpFtLBKtPzhhE0o/o52UGXbvZnI21nS0
4+s/rsY7+p63h7DRJi6ee4df2Xq1OPxxCHLHl0Qx7N1UxKtkplaYaJUJLul/XPP/xlGW3+KPo9S+
gysi5Cgy/94o34vxpf1MavnZiZzJW2RUgCzpOUQ3n6R6miK3mp8/PovlR/whajFRQKAOInqB7Q4a
73PZoxipeXtoYd5g2gC+FZLwInywWYYOC5rY7uOjvTmh16M5moH90BJvzCXQmcaWFa/2piLgS4Dt
YBVlYFPSoEzdf34oDVEhJjsYm3TK/r49aiPKkQQkTiy0g3v64gzUkNkd1bZPPlEhnUmfXq8hljAd
jISDb/JchUQPCkS3waHyOu8uk7RNPAE6Z+2P87iqgjHbFT0Q4H9+frpmoHxGLoGR6uzZsCISBhT0
FN6UcBXZIlgrUZN46Sv838eH+nsfjB6Vu6brCNbQdan0fM8uZcJ3ay5LpfayKTT8VepDaFcqINGJ
rsKrS+vqppwAjYOJCY+0l8ZPjr8sCefPqI5GHWuKvezrz5cMCJChmkAJsjPiNETOCYpqePj4JJeT
OD8IaEB18WSyRJ6ruzA3tFPr6LXXtpW2g5c24BKThn+V6jSw5klnD9k57Odq9g0fH/q952dx3uoq
ilznjbfBsUy2BbpRe/GQTJvSsFoQ2vQw11JR02pFLiHEtRC0/seHxbv79u3H2GFysmw+TFrWZ1e2
SZUyDnqyEiwlr38UUqjDJlIHfUMO4uxZfpLeGipTbTXtiHRr1G5L2AO3gITM3TT2wy4q6/oRd7oB
rnRuYpyl8qRbBB+4YT8Olw6getIka9U12rHfar3PMETVFzwFbOz7aYlelrGkuymY6tsF4bI26HXb
bjZI0XqvY0JiOVVIv9bRhJvALjymTFBWSdUVK0EuCAGUHfFxaiovVHsW35RM0l4MrSk8qgycyPtK
p/UM8W0TKlZ/0QZLMyAZWxQlXdJd0rCcH6KWfwzRxzE+qH4IPZMHYtjxBilV76JTynam3lwCO20f
xnwyT5Sk2k7pZMpOso6JxVvSMTrN3IJ/hE41ltrRVtnZMeSnBNbH/taQLT+E6KJLOccTPQFbn5j2
NtoRzyqfwphlNyi68OTH/fDDabPp1M/QTFAMjzwGfczxovllyIX/NSwZn7gZ4fIPYkD54A6z9lLX
IxoTqzHbX0pljrBx47R9dPRlajCK1jz1vcoPWi6wZWrHglhX+AUt3DwxWcLNSr+9TIVvIMVaaN++
lctyze+XEPHbSjaDsXLF1uSlbRQTrGTb/Yzn8cGc9ReHhsO3UaePbHZK9LUF3r4ndIFLUoe8SPlg
viwJig6QAMyKccWKEaclN8ECe/EIjtJcZYgt1vEok0PmWM1jtDz6KZbaC3RzIQluoOEMq9Z2XTOE
J4Dr8T7IDWboiHK26H7UXQFbESa3AF/okAOwgbOhQsJJ7eBgMUTxFgcTbPdZrKsqxt6d2YkXW3F/
BwSnu2tLrMlz7dCpSOzIOqUBc0Y19ZODzdqLA5IOXu+gNrAxILDBWNKFshqVIe1JedWi2Ij3MB2y
bZlWYP3ZYTCd7Gpfu8XmGpymIFLv4hyqPTzxyLomuCjehUhXwWTW/rOPbBu3oK74V/rgkEmehFJC
5tBy8pgIhr5GYUW4Ff7f9TgH5gH9SXVZKZIwTFgwe9SQ4sZXDPSZC+RKkqhwOZjWo59V84lQGhiP
eDdVrwsrwQi4BtiBFiEd1/QG/ed2JEILPSWoDEPplF0xhfYvM05AMwY+UBKlGS5qPHXPITrjTdBV
prZaUAAbeisOGi1nuR6+mgiXScjPlB1XvG76MUVUXaoeIP0J7aOjX6ZBYN6rI106n6F1z8EsbYc+
tN5Zgzl8tXW//85WLjypWaV6PaZ79v4dfNhIRj3B3qZm/9AYaB1A6mdXRG0NTzXJEse8w2o6arNx
D9pySlZNQyTpyID9YtCD6cYAUbENytq+iaM6f5pCazjVE22EMQ7bK3h44lIb5XRsKse6SEpSO7XK
IsZlasVdORnQYecJk+ZAsvMaAwkHqJiyhQiu/PZUM3Zjr8aIQiIEEZhRsU1ve39Qf6G1bEE2pUV4
V9V9/NOaRYNPh0UoUbIGH49muSMohW1JI2DXFkSBuE0ZNS4Fpbnp0GFdpIOYmaIVVYg6IyOHA3QT
P9OinwTnXfprnbDkA79twNa/mA8T0SQXDKindWr5GFRjAUQV3kvs7G02C1t4tMKVNBL3VuOQqUlw
1aZEFbOrGZKwdRcGz4QN9WnLBqHdqFNd75XXFNKwsqetD6N1A34Kgpyupg59BzRHq7GgwNHB2tzk
FAHPEE9blrE+ORFPQEB6rE7rllXgexQ5yJN7Kb1Wh+8rVcI69cC2Ll4zNgc6StAHESU9ETenPbcy
p7OdwhD41YDoeZyacbh2NJWA1CWSU8+FdcdckxTaMcgIL7bkkpoaj9ev9KPeBkCy4Rmeubqt7Zpa
wCzr9ZDRvFCuRMMsqJt0cBJGugQxJ23zRY5t42JF4Y+ataFsokhMx9f4V70J9FtSxIlKNMPisY+y
bFG/QCGyZpCVQFX4VqvZegDHCsBmCYcsuifbMdo99ACb/XoHndD2E3X5vEOQmur+Cq0Nly8PQRrV
QDmPIhn7o6a09HknrRi9gix4fWWXmrGvdYMoDdXuswO+ErIjQZ+jckVuBLkKciTpv6OYPYewuDtt
bNSvLYDUU0RLleCABctllXZOPSMY2s1lx2FfhVzjTOQDnEPoUbJS7stIDAMKBW69jabispBGve9S
I/zpaMi+kiXdNKuFdeFrhUOo5QKUqUjl4O1X7B0b0XpvlEryOCDh2OV5Je7Qk8FrMmvAqC1JtMFr
3vDysWscWvwKM/+bV1YYukRnXTiNsQrJIL4x6sl8IrMo3eQlD7jwTYBUPNFrqZrthgCW/IXEkG6v
N2pzT59pfuRBCm5EiIatjTuHiKWsX6MUQhVfl/nOrg3xtWUv2qJF0P3LFOTm9H+TQnUfbQIkjPk0
K2r/0ue+8pDJEktQ28aaayvi931K2tH/NQHg3YymAXiLLs8V0mjlPvATFhljSaJH17pRrDH6lneN
TaO7H7c0bK0vRjeZX/p6UZ5Y5XTFl0pswypU3CmKFJcsWjKnfb84zrQpb4swyzc6wLiNkhgjlCqu
ektUGChS277WE3Wr5hhHnbqJLyxsccgCw2KddzNBaTyI29Eq1AtZhfkmd+J2n02tsSmrTCNeWDV5
iaUzHTo4ude+rQV7DVEbGJDlWZ7pwp8cxbSpK2xCR+xovJJNDqM5lWAGzLavVuSEJtdqFWd7RsXi
q+P7/a71VdOiGcrHUJ1Nbv9czceEJtKRNDJnHQyOka3ViQxYawYEFyrRM/Of8YpFgWFG6efXsp5n
6GFQwMidLadHZEv0CPN5IEqomxpCmhMHohTy9C6R8bWRhAypDT05mF1G5vSAJlCTAwOouhwJcmn4
dMswb3eyKhRc9UDPE1fXah8qpRY6G75N/d6pgxnhPWqyI/3OXFvnMi/u8fDn244Fhxool80FEOuW
XA94azBM+jVmDCxCg1YeKl8MW0PXlAkKe67cN6rKyAh9MhUz+t5V2kPUU4OGV7O16C/OTWTFrt1X
JMSXPam1Wo6svuNxylBWHAwn0p7VwJyOZlY1rjkM6vPk2Hq3GsHPrRQTNGDY8GLi1tIP8zjMpxqB
z0EM5rSx26new6gHwmRMfVmtMkf05Hb2BSsdUVbzSRUj7zwkNuJtfP7hHtVsQFAWScCXXavEa58/
ehMb8DgwcFa+RxqbuYtUY97Hti92A2KV5YyQ1o76mgi7EERwpDMVibI7fUzIGLLjnGydUNmxt29r
FBKT/h25rQ2mMK/ujN6YAJFFykXg9zddOUm6nOTWD7HyYldwyBFKfDW6VFuliM8vOY3ETdWCldMK
mnpr2/WwKYjt3fl+1DNZ9NsLYopqhBwVExUqxPBQzla2bpF56mTXrhP44D9krvwgI/p61BuasyO2
Wuq2am+Hkmi1ObofCjitta0EHqvVjgvR0/RHIxL4bO8I/frKvAO3bryg8SIyrlx7CIJFNYVL0W6V
fW6VjAJlyfnmpYWIF2KsyYqdE5jtH9FPB2TIER0pohTcSIHMaDfPcfg9wAPiJaNG/3fqxh5J/Vzc
lbBmSEYM1AqarB5ehLEob3Iy0L4yKM3h/03Zt0Ypux9on8WdRJI8uinsvX3XT/NBJ6RsZ6Zh55HT
ZGGHCSoT3V0938TMLe7KIEo2PZnr5M+MNRTsWYgNGnYfOl4Y7rA9xNu+SujGqWl0CGJtIjCxrZ6d
es4uNEcxvBmoj4MEsggM4g5tFNkJCq1nynvt28h2/KgBKwc5rlvFqSd9g7y/ohtu/HmCkzzhT8IZ
TTQpXgtXzzK1XCWOEi5ZV9xFAjatZ3QoFbOMcJ6uTa2NT7mF7aDD1fRNIF9OVqMW6leMH9pvSUoo
QEKT/IuPxoeIpbwzHtXlCym0rCQi3Q69Mc+7izCyzWOYNe2XvDUsjzb5gMw46C+wMiY/WuSeqHI1
bm4BZ/2mZ6j5M2ukuu6FZj7h8Cl0XhHa9Vqiw6Ro2YGjsUHoOPW5yV63YdqI28R8MHKY5IlvoRqL
+j68KpTpBUat/VVHFMxQdLbBdKbz1mpSQsqY4a6o8Wayg8Is7FadMiLln2pWsjiNvRhL2KrEnczt
5Wt7mNhVEJVrzEAvbTdoytltouxeSaOvI5ABgJ9xu6Jni1zKYd6VaOUXyFKGmwhywFdQXqrOtaiM
d4UjcPQmWXHZzqm+r2ufUmoTZJMfGGszKe1O8YxmUDKP7ZJQXshdWtKeamuvdcJ+JOMpX7HvtHfs
YhYdaITY0FDaSz6K6Q2lYvw0akbxEFdJ9bXsylHuSkJiSE1DxpTskPT7FuheShpTafOTaWjIpl8z
rZNaMNXp6iE+9Hr3Egz2gDKURIMRRMKFQWX7Iy9VscYJA4VPSa4gKacF8ygl3bUJY9qBW3WZkJOH
jLIq2ysagcEVoEexis00bja2bVXHOhD+uqlj/Zb3/2fLsBejGiNqcmRgehp+Ox+couluwDCz72DE
9DjWjcGHS2obDVX/CY1E8Uwb7LtJtNl3RHJ3c6c35laS0+0qRHQjvJhZ2UtlmQp26R3akqFdh2FV
31oqksO1L5qtCDt1O/cEklo88Z5iF+YuDIW81BNBKDdZT3IfZg5701gPnoksb8jCVQumWUpAdt8o
79nq8D0JnOy7n0nVBbTzxRzN4QKXnr7jp5CJOFbtnRmZPyWJvtdQSKbnYPZ7MhIGG4OWMcVHx5mH
XV8zK3OY4uyqIB5xhDpcFMOXX2QfmvdRX9TbuIt4YWuHuAgw1ORzCGdrKdauNULI5458ZEFOrsdy
FoeKudOqHVqxKdPcfyoc8OVpPdi0CY34CqPrjMwXtP8K/uvojQ1hhUE/5Lf53ARUuAr95qzdE7aS
nVAcihtZ4SEVsdCvNCRfv7Qgz0k6JVGy7iIwD3nYXSPiDS9ha1h3KMmcPFhPyCe6b3GuQF/H2wv1
I94gCS8hd47qyfc74aUDUI4C9O0O7W56B7xfRR+Izp3Bqrqr0+4+gHdDWrIqDsZi5GiH+js5cdKL
g5AvFoXggYVU8TLD6S8p5eRhMLPgqgmqhPq3yH91IFMjoiXKZ6OKy2+I2ruKLUAVJs+FCobiQkP+
fgHsPnbplmC8Cxr9vtOVcVorMLmcqyitAx0RUFWNmBSK0tpWOW3ktR3WzlU+1el9nqGZzqzJwaLZ
BG5JC+te6M3LOOIFU2dKlboySMKehx/kVmYHK9UJBbEsNkkVrC3SDON9Fjnahu2ER3B2fOD9t77K
TDxmAbWx6ReBR1WYYlKwfzQ6LM9CnchKxC6pI+lmJCqeJFsQojcurVo9UUMt8cy0iZTO1n6YTjpc
mAUoCFERfQbItL4OfM3rHcX/FSIFu7EwTJ6a0flVjabyGPDqPRAKXIcu48eK/OQayUYDoH2FhKjY
kXLRMYtHPCOwsq9sjN9XHzdC33ZBdaZOQKSX4RSorsX4+8ckx2gcsqgj+q8SpAUSpP6B9KbZCwS7
W0fSyP/4cO8NQeDFkOMFGcB+Iytj2q1qij1xuKa17iu92rEDGDeVL9VPxi3neJTXzj3KU5zuDPdA
LZ1Rc5x5/t3UJvBn+NG8Nuknv/tJ4M24UppUO9JXUnfCntWn0F92lAP9uI9P973uveEQJiZMA8Di
m+kB8XbzEKgIvHAEnfAs0dLD6/bJUd67qNzCpYe9AB7OKYfm6JudmTGDeR2H9LFPP9KZRqQeqM7/
+QmZhDAi56M15yxD1D8fl4SoQow6A5Ml0j1dfcCEZRff/2fHOJvuRFZLqELPM6Lp7XEW6DGQj398
iHcfDp4/jZvD4yHfPBxObA+1Tq44TisehE7VD3qR0y3vh+hrqDBqISpZxYxHr5U4eHWP5Oiz0c7b
V88AnEMflfcPhNL5AMK0ys5QCqfyAm0xJhYt0mctqS5xF+B5KZ3c/fik3z6MHA9BKQF6gBXluaSz
orayp9KovIwA+wtTTCcZavKT9eTtswgk1UbLTn8HRuQrHuSP9cQJCIpE1Fx5URt066ZElVWU/aWM
aWh+fDrvHImTgGwGAMECZnH2mDhNhHOaSDKPpQ2/u9JcwHi4L+v48ePjvHObNGnqqsa9YuUylwnW
H2ckyoycmpokoRkVYJ0+KXaK+SdfR8DLPz6S/nbYCFrhj0OdDRvZqAo/W0KLOkyG2APMYJUNsm1X
I4mwm6oH/TxZDKYtmqC1W5m0+NS68r8J6tZNO+vtJmYEtNMb9tJZbdAFQyGWHCw7Lg+tMSr7YAjn
o4+J+Nas0LSREqpsKK5aokLauD3IPh2vhqKjjTV1Il2z1yZblLzlT050SXI8GzguFgaL5xEF9MI9
+fuaYg9RoO90XNMmbL84Wa5eab19S8xE9JTNnTxgIWGIkvrf6pE8ChJ32DiNYi9EtkFBWq61qoQu
3T3gN8jXkAHXGGZvy8E+gi0iX6bAO98kA02HyJAwv2NDXwUDYYJ1r8uDEivkwICl9BhwDW7b2vqa
48Qu+3h5mZhoGeIELfHIeu3iD17PMhhdkzN0uFq6sriWsFgTlJV/8tF651lDjqyh4OCbxXf/7FmD
1lgxhp24LrHSXPaAbffc9dELYjwxcBKNwfv4kXs7+QXUCLEEyhSaced88gtZru8HON+eY7fE+ERF
tsGHT1KWURL8ZAftZUj/5d6MQCZ8fOR3Xl/G2qogURGV+xvxRR1MvRJ2IvfY605fezFo3yuavvco
5uOXjw/1zkky5WU1YsPD/85n6AxHKDqnLveQctMa7TU6+bSDydeO83qPbQWKXsOUbVoNOp27jw/+
znlSV2EcQCfPRT6nPMkk6Nh75rnXYO7fwRm4D9DYLolZv2Np/xLx/ynaf3skc1mkNKiyZFW+QfKx
EWxAL8Wpp9s2XmSs+bpNcnadGsY/fkwpNxBMIYxChqGKs9e3bApoMH0HdU3rBncWdF+M+HoYLDD+
ifj5Ty+gCXhbo76BusZMV/97rQjQj+dmWnFaVmbg4p1gLw4Tjd0mNZLPSDdvX0AORmlDaQAUVD//
fFUMiLFsZZyZYt6HhvKlmu2fsEXug0F8UoMs7/LfogsOhT5HcGqs+edoqswIoylXmMYaJfwTGiYO
9iOiFXsim/L+QK/is2r0/SNCJ0DGtrx0558Xs5R2sRyx0vpD4pRPBRFERp1Uqw5zHUZt/RMY2HtP
JIU30alUHRxxudp/fDqthn0HLoPEU7ruMC3WZjO5joT6yWHeFjamilEWx4otqT7O8Uu4/iG68aO9
XtGVe0UCmyjxIW8+fg7friIcBSg0fpgFb3oeZjMqOkjdWEu8mtC2Fdu9dRp3v2QuTrgBmKrZRKRi
3/z4oOcoZXYxHJWFQ1qWhRXo/FXzs7l10L8knmNNtMJSknzXBNbMx9FhVIcZoFk1k5PqK8jfSbiW
s4OjsFHlrh2rYJ8yTNoOlEUwZqpbh8A2NyhLioOlLKgKLL1oY8SDow8CR0nzO63gv1yR3r0xAL94
4jTbMc9vDHPJMKW9mXq0qMhon5z4oIw0Oz6+Ru8+ZegqJXhb4OTn72xmVnxGgiL1clIzV0XRe2oC
+kC2n1Ut77ywYLaobVmHBHvYs6dZpkZeVjkL0YjHJsG9vB+F+lmC8nsrEGZE9Ihw61B9Ldf0j3dm
xtA3Bp2SoCAA1txLPlOjRT4PuWLPfWz+8yqaPaOlEdUkYfHjLv37cNikRY/qImHv6P9crl0diVNW
+18+vkfvvTyQ3ME8cgU5sbNrNzZJDuqBlyeNLPsmmTT67L71k45rsa0Dy/4xpHgiUbE0n3yq3lvz
UMSa1NXOO5se+idqaEC48YJAv25z5WmOg20ZP5IJecdy/cnR3nvg2fbAWMQaCyX/7GqmnKMUsBG8
MijJxRGWPA06DNiPL+YrJu/808FFhEhskjmMhuHvm+Z0sGYs+m6e3Q3qYwSDdqugOCZt1+ih7TRy
eIg1wpq7ou2v4X0nV1YqjV1oI+yapxKPVBCXrgbKf5MOZBuB6Ig/291q7155yQ6bN9MgUuLsltd+
o+LMyfjajCa9wrZ60loSq5CWNPtI2l86ootQ4od0MnMjekyGvoGWVXwPGetCgmwP5QAHgy6SsxKT
UoJK4zw+vpDvvGsMtihB5WvI9vkHMYURFEcj5faQzz/LWWu3aomiyk8ZYk+fgBffuRzaq9DQWhSr
VN1/3zNdm1TVtFtKe1/7qdJwcIlFegKGl3vSyWM4PqL9pMJ456XTNNr2VDR8sd6U2H2dTmMdFJxe
bH0No0BZ64zuaWbW88rAvvJQ1UPlMpLtvY+v63vnqmnIOelIUSCer5Sm4qA5spvCY692VYkB1Eqd
npAlEy+aBI+TbQWftMDeu5OUbLQB8KviXT178XhXhrYxYXcoxB2sJ61nNJkb7QlYNuQnwUb64zN8
55vDCVJDGXzYKBbP3sDMr8n8LLi0Yx8g4TbxJalVUbkGsrj/zqEcyFM2WQ2I7s4+CKXE+0K4BtxA
p8hvLFBAq1q24iLqNO2T5eu9+wZ8iceTqJSlH/z3M9qji8lnOgNek3X3XVi8WFaFi5H7FwXVCS96
+483RyxgmC50i3QLKsSz26aNNNz1Zs69WZ8R+sjhtu5qt6QP8MmB3lmY0RZjezXoPGPjWO7nH1/V
ch6QgfhsAdPA+gKnZGfP1f0nj4TBzzhblf86xtkz4WAeirGT8T7HUlsy88pDYzXWrd4JH3/tQDJt
oA7QA+rSbUQcPBRDLVEMMLAh5gzQrNYhicohlRAPjwwGFDyeqwkgjNES8mWa4Ul3gnGdT73/zS/V
fJc1KDTY3U5wfgJ/H1o2am11JH5XqxHsxczwbmcnQ3GRa5gZi6ypdyoJLg4bqDG4jlOV6rCIoF4l
UX0djjLcaXUDBdNCp9UbYXbslbr37MS5jwqCirnCyTajV1SvQtRCHgqlbFUMc7mBDGWhGCRprzAN
/JQRDrmPL+97zyZfcanxnMDCP18/RdVULZiS3EMr+FSN7ZMdloC6oJhkxcZXhuK/8dpRc1Ps0b5H
GX/2LuB7ziuDVHqvrcKl53Q16Ml+aPNPite3LT+TXikKf3qZtOmcs8OYYxIa9YinDSXpqSwj8MiD
/aNKHphEHZlK447VvwckP318NY33j0uXlivK5vq8IHPKrMrKwaInUkzz13AkHcSuTeWE2l1NNwzO
2eNUoF03bdLjjc5RCinkX2M+0HsATkii4kHZG2qnbLXWBK6DOowHrtxh/GCM5cTPltazUR/RAyVy
Dlyn1QS9Fzm7gebfkYxO7vVsVaQcxkSttHMZbGJ+H7dNyxeE39pNbKfEAo+4vHF08e+z2VqHTRtv
pCL1x39j78yy40aybDuVNwHEAgz9r8N7J52tSDF+sKgOfWdoDXOqUbyJvQ0PZZVEqcTKn/dVmbki
FRGU3B0OmF2795x9GtN+76v43ZoO0QO7Mn4EvpDlkv2wRkBeBPCaDeVe714VvpCVGvVdZpCd8udr
/7u16IfXeVsYDfVQ5JUP48izcz0o6TcA8Yk3f36R322IDgQH5grM20Bf//xhdOBlVWPJcs/QyQuA
Lq84jD9XGZRceI3vmM5++2L0KzmzEPvxS9nrQGkpS6KlEeE4BSfReTdAw0IGhqCyS965fL9bCBza
/uwWWPZ+KX5zpUwnRUpBFKm8Ey0kGwiCz1Uuv3YJ5q3YeedKGr+7L1xOSRxg8VK5b+c0c1vnXF/q
tHTKCYeZhYFxW44HQS9+TapXvLfqpgNp5Zv3CeCXvYpQNkcAuq+9yCN2E7LQBxdfABrtEMTNO9fj
t2+PBZE2Ev1b/+3COE5hi3udMmds6q+mHz3FYnggWP696/7b18HFj9od99ovxUE7aCquEeXsOYnW
dHO611Jp47rq5Tsb6e/KVppTuNfIoiO25s1zaI4+Mm4EWPsO4XjconMbyzuJgZ4w3pu8ah6L3H+n
zfK7G/iHl3xbsKazlSPU0Yu9NoLG76uvvpWjcHWOshreOXP8EopMR8fgRLpEyxCRRS/p5yezGz2r
nie3YJkR6m/wBN9G0G/BkBsezKyFgFlrSVCwIm+A0SE41oxFniVR/hB3/GzRVHkOG6/d9wLZMtYW
zAZxJx/AKlVrr8xzPN+tt53c0XvybFbNFQgIVBPkHqxhLixRGeKbPpKY61aQCWr977Tqz3gS601H
yZeQEwbixUw2faHEQ43yks1e/JuxZEtfa4nlW1pbDvft2wEsKNMWYFFN5QfQYwbGuyL1/dmu7RM9
U1BvanznMfndV7zYM3AMujRb3172OjVAq1AM7ZPG1xDH9LLezpx+14D9Abu1izD1z0vwbxYq9vXF
bexjxGH68PMX7TvKKzph5vvMj6xNLJVzDaBt3qu0ap9TCdMFHdKnP7/mRa/xpghFewPpRfCIcrR9
c3eB+gR74OXF3ilmP4jHHr5vDB8eyhhowirPn2pB7mlqIdm66JS9uMufip7M0g4t0U4bRySz77yp
X8d9FqoEuj7Lqk3Sh/j5SkSTPcMU5olu5xA9mxlZW1Rp5hY6ebvzXcdccacgn7LzjR/JOFDMZJBf
W8b6z2/kEq339urgC0eOYXDMsd62CnWkEU4BjRLfcgp98yJuTsx8vkNgWcI37IR76FIkifgsYPHk
NJENrWCOStjacDuao75V8NY/xiQXBCCk9Y+UxcQljNxS2CYygDTg49HlflUoMlmyyTdw0niDYNBa
S63s9rHTuDBdenftRSdRZeZDZpbTDY8tThTFg/Ace71/zHX3Re9Vtv/zBfjNGs6W6eFBd5cJ/dvG
Ee22NG/Bf+5d8BIPMf5cyGhT8pwYWrz9918K9SVaA9zobBtvChCGTk1TLNuSX0EtrxtvsfRMZGb7
kP2f//xal+/t7fe6dH8JkaHLiJ/75xus1Jy8H4uEw8Fgh96qY2CM42O2jB3BxsO6dHPjZFR6eNuR
K3gWQovuRAfdzzLzelcDCTlc3tD/AtLewTeQ6bLM+v8TJfALIO35tY0T0LZV+SMb7ftv+85woJvy
F2c8mr0ILkz86yys/2KjCesvzkk0WA3Bvf0jFo2xj888DV89EML/4jfYfzFKX5qQmNQtnvp/C4v2
8+NjkcLm/GNSZmbH3PrtbTbjEei1tqdBPuTFHJTJ1N9JHihi2MemfUcG9XMZdHkxhmbL1uijcPkl
fC6yJwveIfbVWINBXFqVgKgy+E9Z0klnRb+1foloOL76A0FYP3wnt/88OD9Okn/70os4g9wUVgl7
2Ut/PAlpmTF1lWHdXSCbpS813CNqBFbg9g4jQ2+CANrq2LOCNlzQjn9++Z+36uWTU2STw0xnjVaU
8fblhZlEeHhy8y4vtCwJPG3omkDv+rmG7rO83FSAVf/za74ZtH1/UW4Vzn/kqfyijsJxFfZR7Ys7
W5TisUS1dRCFM8O3pZ37VHc2IPdkoT/2Rs+uFXd994VWPwYRzeE6NA7T/dqNCLRotSV8YGb5eaX8
axuyLAfdOA11CFMzWYD4q7Y2cDZNNL7NdxpdPxcd/3wMzn1M/+mpkfHzZv/3Rg9sGtSbO5pJ3Ct9
jqojR7m+9WClPV4As1P2bn7Rz92E76/q83i4BPUi1X1zw5Ci7qaTLY271BiMxxLA6K6BRvtNTyFz
K/yx9/bFOOb6Md6PuE92f/72fn0wgfahpMOk73PfvG3W4FBeEnUn4460jukeE3X9onyw49HQGO/U
729CIS+fld4AT9ZS07kISn5+OPBeIKLXe+MOUcx0r9WMJbYDtud8FZpm+2XKLOt10J3l6Vw4qbU7
8rBcPH9w07R3vu7ffXBamqyWBnKqX+5agUHbb/RQv+u7hofEcsO8uhJdoQ8YuXCP/fky/+4hcZfK
6fJfxB9vNnWjTmF8m4O4ky3as1LhCwusaKpOvatXp0LClIeRVJ2AMnKXY9M3zgCqJgTqqUEWgAGJ
6qRh0rqP4L+S7YLK5IoGk78xOvyPcTyQx1KqlKfM9hApUivoff5OYfJmenb5At2F+UA6FBpW7tif
v8A0j8LeU76BLj4ly2h2pdxf7hvYb/WLlKDsc29kyVVcwMIbQWgncw5dTqHVrFUBLS3JmGrv5nGG
5WuEhA54Up/u/3yxf7MKulBVmP9bvNlf9MvaJPqBBqtxBzaYC3K5zEYt6xdDD43HJpfv3dnLDvpD
Axt5MvU5BzMGdlDYPePtmazoIpHqmWrvRiwfJ7sr7FdAP8tfzBTAHeEpt9J0WmcVJiESKn1ICRoa
R+UTB5NBMoaR2X0xsX/epjorgK7xECRUbFfWck9cLlHLrkFAeUKqfTu41UkxPSIHJSEexOUDzap/
T0Hxz+znv4pDPhafhO/Z5M7lUPRLK2ymfe02RCndAYVTgV+rWa5TV0tvGjNX3b4c4mFEwz+k3VrY
Gnr+ZCjCeOvHUQLqe5G3BIrmTiBS8HV6gWtvwLG6lPItaXAl50qciiFIhzXGQZ8xRjxqHwBGR9jl
iNeRqzHCfY8kGyLBGq4rTwZOmn7DFkCuUpbi6bEwz90xXolPXlukV5zQqjM6brdZe5XUSY4gpOCj
odzsxqhU/lnPWhKuqAMIvlAz8Gx4JPEXZVfKgakZl+ukY/8+6j6KKbx/aX1L0kNVBFNMCBVZZK2+
tl1yNpAXuFr91Jd5SqZ16LoP/gU40qQRJiIphmbAbRExLvRxBRCs0AnvU6PlEhAk9rJsD5i4E6um
73GkiwYk4QF3rXUlIvIuVuQUHOmq+Q9qHMjjdK0lmkQbgUOvUrsr7aBpBZKVAl5CfetGRS6DyScB
ce2lo/8UxT3bbsY94qqeR86pIGZxohjpE+emv3ERGvPuMHe8tmQsJUHpsdpQArIQDzW7QAtwHGOt
28LlDs1SC7w2zMnZQiHnXnnkKfXszEZseHUwl73u1the8HkAja2aK21i6ge2tirgTNfJ5B2sKInP
Q+Z3n70yc6pVJGJ9pyepXOPzjc5SWHIrfeyOTVW/jLo+fzRaLzmKgYDbpQ30SZEiFNA5b3f0C8Kt
mM3q74KI0o+0EO1VQxbMF26U6WvUhzjb5jgq14tRljhUAuV2EMltQLDuEHBjFboZrcJymjzSkbDi
evDNrQar2GQnUf2o2V6SnQa0QZl1pDGLScYdwgqPPnocVbnrAvCsRtNdEREIAI9wuVDw/4YYIWoH
WAxBaoNq10ggWZOH5OPFjAfH5O1mKCbXiiQeD4v3UvzM9nRfZRlXutSG6qRHyCNY7TXrtfFG19xA
4wNZU9Bj+TBpjKtWKuzYFGjiktvhEviCEYu1IlHclUSw4MTdWmXDn+Ebbv2C25tvlhAmvtQkrbRA
16UHOBKoN27Ylq8e1eOLhNty17ve3AWzcqzX0KYxBnmEerXLATSkxWi/4sPyn0YBxLudY+vg4O27
0izWIdcq/E2BKxtuP0+oFxRI8+qVamzeHCeO6kRZFz7hg/bWmSqqU1Zm4rHR7eWHkARfdd3A+sxy
FsKHsnzyoQ1jSYqJAKS3BLHhmBe6zj+Y3YxYN8/m4kjBTr3qcpOfkEQ7nfuyYYnxaV5cRQ3Udt+t
pnvEg2zqicaKelkjqeG8q9BmE3VTwEVh5bVfGn+5lL60SPxpe355ebdF3wOiN8Hh3FaUnQJjYaJu
m0stkuWE+N2URSYRxQzGmd6PcR6IDDkpMRqPg0FoBNYodd8nHDfMJXKKWCW2524id0Ut1aMSXHuj
UHwoHkleKYtJvcHKPt2ny68GuVA+o5TqU88G+9XL2UURRbRf6pzdtvGj5iUlmQFsZNKq+0uhMGdN
qY6we5xXMVHfp7SZXyQtu81ErADBbjmWx4Tu0qFqNP1MdI0WOFWon4mByqorbiO+u0tAVlk1bDxt
JdHc8o70VKcIrypyJrGq1i8h4vKEsanQ5CakmfDqtPOCea8cPLtNK3nnA7+HBJeKMSm8GaAEwaXA
IQXQJ5AuJU3gcvgxl9JHpX5arHNgO3lgacQorcBL9tb1aCvvKgY59Ap3VeY7th3eYC2wjgH8KDH5
14URfsq1mBcvL48Qkqh02g6TXMogdp5uLcc7zxrbL7nf8h3VJP6Ijr/FZsEGXFo2a1u1HFWymBQW
QxkUBliEDjSZxjMWePfAx6lO5qA5IGR7fLIQK3m3Q58sFh523G65Pe0yN856lLIzZXB7YIAOICos
NMr9dT1GTDgKGChUaU7JXUvgkgcgiv9cwcjkBu5w0fJXlBJP05C4jzB0YFh0jZ7skKJyj+Rxbr/G
xcg1neqCz39ZBLLcnO4J5uCq5FniX0FjQu7u84TVzvLyxdh5Qbo89Xln1C8pjuUTSQoSNx2FGMk5
fKuY8QmuYCPnOoyUoD4BdU8aKOTbSUXOq0Rwc8r0vChw0c0aoSZQC6+kbHknlzvRmsgJPY0JS4Bt
wOXYYMVh8bGiJmpv/SkU48GDTBGu0sZiaRJViH0GbMlT0s2Tj2lnBmwzOx1FEVFD1EACns0DBCb7
leAX41FoHmcAP+UYYk2e8TiakouM+MbA+UuSNCEfiV+/OFHNg94YI4EhyydkJ6JGXkQCK1nJZHc5
8M6jVr/MDIIeMdeLx4SlW1/BOzIeiWswHitmKeamW6q0Gb17/k/FeNk21axzR9W5Zh5ML+azz3bt
X5XCI4qtF8VagkW6v1w1WQ+Tv05HPPprubyd2OFTZAkBNXXf8bxi7odJkRHIo88KDrhrzua2x00H
eLaNWI6SjIcLLxyrY9xKG7QJt3zPDR5O93ESOuZmHNxmrxI7LzY2Vkv7fpLjEkM2Wjhn4e7Yr9a0
rCz8tP9UTjrH1ry3DhlUiwq3qjfmx2Jw+N15H4vmgbkYY3KQVVzoedlc0B4sa9+E8G5XRQaLPKVI
tBzJLTKigrjgnrhcgH/WouXgPhA/9nJZWGXksuNc7t0wwnuymjr47JObqE907MO7y/1piT7cpTQC
dkPZWNm123vcIp7ey71lZ8MxjhQE4X9uiALi1rcaxjIZrXKQezwHPhF8tf1KYJ3xeLkrHMwn8yoT
oXF2yCahMV8a59Reug1ZS9Zm4DB/LyFqlKxEas60gIg8mhDSTpMZiiQfSKP9CUZdkmAhrZF/pyiE
4BYYwjgTPSX33HKYK2KnGtdGTjxa4IYNO8wiTdhWNTdNn1as9mZi3KBXgIgSz9zUumYQrYIVWO4v
K6CVdRm2/NDlYpMxsmzfHbnSK9MdeWyWDQiKfGSSz1kPHYtCFckh3MJeJyer7Jd3m/Ydj5nZKF43
qtV0T8i4dFYEv/hP/qQo/OyIz00KqcfdLaxOY1ghJ/Dd1ELzw2DAZ9l3/VDGN0ab6tUBDpBxlvoC
sbaRsxJplFTc7boRzvKxs3uKkEjL/Cd9JIGvrKfl87r+eGv1wn0gqKW4EaYNzj/UgsxP2z0KK33l
kuNzGrMo/RaZLVgV0ZC+7nCkDobK5AGe2B7JAGJHWhIog46Wp0+FopynLEVUT9odX2hlj/MELC8l
E7L01IAXGtgYcMDikNR1em1arQFPobKLAyf7aV8aNRZEGH/ldViZ1Td/yqkXHIGgh5B47jAydjtv
M01tpx+bZfE/MtCgEYkonJqKAFlOMDCWD1ol6MLQZeuDJg9H7SFKsccEknhYOlW+wUUybegxdADH
lWdi54Tlx7rUDNQ4TAyn+yb2iNwixGkHjA4RSjPyzCwH5QxT/mk0F5O7Hzfk2OqStxfOLs0mUVEf
WOHIO0X2wZ8Xxqzbs4126GtFjcnu4tf+Jl32cEMjdCz0Qu6gy8Ew0qOyPhKGUrPkdaxplTMRgE0/
Da9wXPlXOJCsw1j7xplxkv8EMKr9ImblEdKSWQfOYHyvpSPYPyXiw31fRKxWs5OIx4FXDi7rJhHo
S3AQGyaxFMSlgKNjUa9DotYK6SXFOqxpX42TVQPbAPZQdax7suERQpVCkRpq2VGr7C3Bg7zvea7Y
gTjbxVhT4uSrNTh6e8LVyRPXaQCt7azxr8jHXSqMhh6Jxs5cZCA8D64LQO3AgW3q8KABHSHpUO6q
ru23xLoIj7NKZ7/q2YyO3TOqE5+YVYk+D5fETTW2jTAUnCQKh43FGZRDPKjurOfGJWmSZJ2znKNl
ObiUzMy1vzkRDE+6ZIW+JaIV7LajOrHllePHWPbThyl25qvYUsmHmoyCdcsTwurMaWfesiH20Nid
QheBsmrtVpLUNAWU06W3MaU57UVka5/72rS/pID2vwK8G75V+dRSbo95tKKuEnj/iaI1KMp2Oc2V
jxZvV677MMzBaDUkGWxILm2Otjkl58StAX6kTvJc1F30wCxwmAI8OWqdtba+Qz2qzr5Zhx9w62Wf
q0bxJ9nE9rRUykT73pJAxok1J1cO0neny3Ql/cF5uXRn/nfC886EB3mtzvj2v5/wXCdty//+738g
VvtxxvP9N36f8XjeXyivabazttK7pFv9nzMe3/jrnyGOoD/1fcJj8svvQTem/hcDdbiLvkDR79CA
/XeI3D9POnA9spehdl10hYva5K3itdc75t9DHB0aCO/XeiEVgX3Q5VcW3C1jrUex/Dz1Q/O5hqP1
jp/E8X5u8S2vbjPioXHtmMRu/GIBA/BIUi12gUORgg1zI7h9mmhZteeCR8DuYh31oU1shjA6Shqj
UZCthkqUqCwr9WEO+6Zhi20JNCeVAhO5byhwXNlyWuNQTAguwvkXyH+S5Ik2Tfr5FCY89BvCdsTG
pINy7buRvuddIoFQMWrE8xCXUApTxggBcZY8/rEJLTBFMHzfLHBSmYaoZ0dKQ46zcAZNskDcwQqP
HP64bk45lVe8TQRn2GMJNfXhHXo6eeVlT/nJGSQ1VmSKaGW9pwqKevnARt1rR2+KR4N2Bt/SlyEy
I2c7+qQnP+lDGCWboo8mHmQa6PZLrPsKrpQ/+vTLqs7MPJOcm6YebxvhIl5wI3hV5xnOErHImTKi
exAMzlbPs6Kx0OAWurcV7UDQghZzvj8Y1vKTEYg09+MkM8B5DoeoFUVDgnYGBGlGn6h1OdaP3mx6
gZE5Bq7EVeGwHjtgmKJPxayim8FV1abSaRWvWNOJdTCixvs491OnbUpq6c1YNu6ud2Yk9yP5cPog
PxOdNJxdjxMqIcaRuc8d07gDMUb8AYw58u/u6MXnu0IW+jX9pHzn+dtaDl6KXshpyLUdt43V0N+L
yVCxu9ol+qSnYNSUH94NwOo+ZLWdfdSh3WEtLOPARA8YdElmf9XKKb1nn5lWjT81UJQ0fxsT3wOK
xjdfUpu4hREvxjpxZXkg6bk7WiHeJ8PI7zlDZnfD1JXlytUws5Zjs9OM0Tm2VXmYfPUI3RQFvub7
7Se7IqG2wGK0pvJKDhkCjI0+dsXJhQ1EPJJVBDCh8g/VQMh0Q+Npx6Ha/+xEBECuJNbtWw6vzSuN
ChuWX630M2EcJP6CKdSOiCeXaGp9SV2FoLcbm2Z+MkX+mGq1eHE4VkWcRbLPiXCMJ8fjobJG09oi
+KFkyIoBOSvFmDTHryGaqdd5yoyNX4N8WbEmkNI0t5t0ppow4tFaZfV4IpLeJru2zQlPnM1i5URh
tZeRlR0qVJiUbS5YMNF7Z8Mtx5DTYHeg6MgPpaX8gAINbmNfRTfmaFf7zCzM08hZ9Zwjdd0XdPhQ
AFPJ9UOdfmxIQH7hG81309Sbp76a8z35dvU5Q6z2mXxNsE4EUrnHRJrzbUNG01VBHsaaYwBny7D2
3HuVdkW+0jSTZYWN9RruinlHYqKDqZ9HYk8kVaitai9JjqUTmTe912M6l2byDEtzglSLAPa6Jlv9
uouz5hFm9PiAyoVGaQbdTZsS/wVpY/okB6c7wb9DBDP1bgp+x53FlvZ2Ae7GDw/I3cYdYplorae+
t5XNYH+zB9ns6Nar5ykVuBJ9sHJZXZD3E15TYhLY0kO+Hn0yPo0yOgi/PikbpiqziBUk0/5LX46k
lhCPvtfR869g0lX03dphJyEYbmnOonabnOZTHdr9ieNvQmWl6CWW1niXVnZzjtHN7ytJYF6oRvWx
r5L5sx0awx0XJLyZqrp/nl1lBOSf0AVtu25dFVO6H3Mr3dVW6sAb7KvsA5JtMoFANa5GbdEqu1n9
xSTYfUdq+9Ti2dfNDRob4qgK2cEoHkoBJguicSpAiHqtLb7NIvbJz3FC8ux1knsxsj0S8zxcx2Fx
yznKP4tKRB9R9jBzAgm+nUylDStdJfq1k2T6td9l/lmrCnHHIKBno2BUdVVVBtGE+XSTNz3ZqwYP
6pGuoLWe6VEC5Rq76ZAQTXMkCBb2n+cAZuP4dt03EBJdk6WmzEumdXZ6FI1lPDiqsEWgdxo4scZR
n+N0hJ0FH1hyWmvTdN+qtvmUOcibdCJO2Uv8TdhU4u+0H5JD3tr5rsEU8WjItL2PQCadRQekRuub
mZ6SypoPbdn758l252vSxrVXwrV1djRjvM850UXL3MK9Kpk3fVHEQCsitBobgqE9HrWoGHZha2Ba
6KR5FOQ6bL2kaZ5G225vJ1uFa2UN885MpviOnY2Gi99Xn7yudL+pJIMLTQeHo6wffRlheG+sZMZM
19WYI7z+pGB2rVHRdwE0bKihvtZqBw+U1LjS23x4hTRr5MFAnnkeEHSZHhfP6xNmk25TuXV1QISZ
hIHtpNk3+HmElvlD8+xFcJM3VhUVn8wo8nZELYXXvRF6p8ED45VPszzEvrfHsytoEgn2N5rLXX7u
gMncpF7RXmeG6jY9NiucvFp3HXb0t9DS2+cxJ35aG8r+GTEkjaka3WjQWhrjgtYc+7s6ar2rGczu
Vx32ZL/y+4Tt2ucag17utMc4tp2XJsEdOWXYildVS9NiWbRxDs5ziCdA96obNyvNM3pnCA4wgdaZ
lwO9S0Pb27kwz5d7YkzMgP5fExQGnr6pcr3XTJ8Rhifmq9W31bUWlfaDF0XQePXJvBrJnmYZVOIW
paYeRGFJE9Vujw0BE7u5Y2CgymRNM01c914HCV3ACJVxWd1WRAh8cL0OpqSr5dumqeyd5qQlrkEa
TjTKxJoWI8CHyqwPdMPaO9eOrM9dLCGeGh1swX4c/AcSa+ttyVhqq8eSU3yYxlZQAKq9zcIGaKKg
OQYivXR3I+6vYNTNK49IKr524LzXjW5cd5YzHX3GZBsj0ZqvKB1gzWtq9Pdh15CdC+g5aPNWBWWo
2tt6zmvMsHWzT2Mh9hOehoDjshaM4+zPu9CQ7jO1gHicTJ8AYMLP3G/kQPQvReXZ2zCrP9pN7m60
1L8z6QelfD69o+4YUQcLljyiFLo0Po611A4O+aWQhC1Hhmzazfw5qSW5aW0SjkfRT2ubw/sJL1HE
rWm12yLNbHLScA0Z2M9OvZNZ6Xb0pJuuTZgIpEKzCJ/NqG/WbSOfkNAVN8OI7J+DoW7t2O/K7WBB
vcw7cum1xHD3osq9G9dwsSfpbvJCgea0gZYSg9CocN/XaQhoNvNhlBoEER/sPDIC7uz8doQgFNPW
mlIbmDVE+nJoFQbsbLx3JDPQcTbHg6Or8obUaEKfctOR3By++4XCN95ABhC7TGdZwVBAMQ1ld6KZ
JvTxYdDz6IOeVfkHwlS9LUS62QpsYsJuCDr0T3O2AGciOzwwHuyLFfNBUyfFlR1s5Q3hIekHEqan
yEyPaUdTGgymkfSUmH61LxoRtV/NInVbn8jpTjFoZCDD/Gaws/XUeRI6XdygWGnNa8uSnGkbaaw5
50dBFzXTMS7HeRNR+H+cHe+UWs5j5EDN60VyLhMbYqxpHYvMNf5OQAqtpEL4DZ0XPp5bOB+NeRAH
BQphNYyxuV5ka5vanF9lrD4lrnbn1fgQfIZ6azQaZCETqg4csBx3OkrVIKOLOHFEOCW5QZsVqxpf
C21e5VmBD5d8beYUN6A4b0g8M69b23oxWhLVpgEMX5Rl+TrLPBnURc6FKUZ/lReK3DjTrIn4s5ag
94ZmTe9tGXKqo5cMNzHS1CdTlnkWEGgMN9kp5daA6hLM2jQHYUau+VypDnxusXM9ejMzKXQvCijD
jq4iOWe+t/ND272ZnDgLaqfMrktuv1cN/4Bw7fCxoEe/r7VQHW3R6uBR82Q9RKMVzJ5km0O2SFPO
9baqJf+6ZnBEs6MfSUnvojOR5uzsdPZubJ0PhzMJ+DmpFk5Tyy5wavc9DMmvx1JUVIuY1cLC86vH
JQ4tlSc9MYEplj1KOFphRzl7rNI2KZoPkMA5kVJLlWzZevaOSvpnGchyKnWQaqOQB66F0+6tmGtO
SumouU4OxlTJz3OK+axO8vgGHUX2jsZl0Qv9lzTj8lLotjjTLKdfxFRvdGNJk6TOxOjqYNSiKTc8
I+CSSxVVX39oQfxG0PiLQJjPhDfYWiTfKFuct8Z8sPh0mTM3OvSo8LYxVjcmwJPY5GXS3TYyQ+kz
IDZiLGgVr0xQOVGPcxTfAHlYDtchrc7N/98G0tKp+lzVSiZR3JHt+71ztShuf/qbzSV27a7/KtX9
1xaC979igJef/J/+y//z9X8S3oZnzuJm+u97Q49fp9f2x6bQ99/xvSnkm39xHlj8aggJseQvmvF/
CX915y9kvwInJgZQzHc8Mf/qDTl/LR4SJhW0jXS8vUgiv/eKhP0XGXCEOGFMRYO+RCn/69N/v2n+
FIpsgC35+X7Fz44DDH6tWPqTJq/1s3SM4lcbmqrSDyPzl+dBswiBz9VnbxL5eTa0ZhNrAP4n+GP3
2G+u27YePjpD2oCaIOJYl+2xVw4dT4/NyKp67aBC0wmBBKfxLQoA7bV33YqapdKbveWFYGqhCTCJ
LF1bmXeWlWQCfx3TWvcwG9ITZ9+a9epDmzeCsl/L5srcsXPV9bVXSzSZgT4wgiDbhdT0gnysEIfy
dp7RDTP/ZKjTfMi9srMJIiqL3DgSPuog5xGh323cWKcMiGlHw45D/AJiJi0zECLktSikOAlzXOPo
Vko8WSpqMbfB96jsoLPCydsB/FL2gU6EDagaMb6bPoZIVfphZbiLoTSu7Oo1LUPvy9JKd9ezaIkk
2ciYrohD99tN9AdKYCgVHW+h3WVTJU4IMuclkdaPT2HKDheMnWu3W4b16bCZORJ4yKVSKkgUOBMP
drFCYNvtUwpfwlU9+0UNNpxyMqX2SZs8RIsJaTX16XUjymqfivEprRJypLuRI1ThkyE9RuhVmyKK
n5MpQXmkOMmw+1xXljzhremf26gogz5vb81iAutdDj5pnpHzmdSEEXvJ+DLTSAlE4wfZZB4YKDIh
J84a9WF6xCL1iVmV3Jhsbw8zh2/Y/1qx67mkmgnlCtDduGvd2N16Aqqf798Pc/Lk5ILuetKd5rYa
V35GqytuXALjuxcM3oxGq3KfMdZfg3VdEwJA5w/kx6mudYOj93wbR0XFrDF7qtGkrHvJUJVOyFeG
W841gufwliQeB3X3pHEw6HFGMeXNkGDtrIEEnGkebkRqOuthoCuPDAHRwzjEV4gq5LXXLfFZ4P4O
Lq7yLfBeG8x3FAdz23ifkl4MO+Kxkk9eTH0zkUazqRtbu2cMCLA/jb6GZljd2Fr3YHfJ9FAWKt/p
dYE9PamTPaorhxwLOnMmEU4aJ/5+23k2ykHHirdSCn8bobYgsVrzd/DkGDll9BPirlqHrB0rQGxY
68Mp+VSZVhUMNlETUSQ59ulFu64qujkkjWKlRyewsvUhx/rTEp0gpkeD8QIctexJy8MDCcwY5Fry
BuxOe+ZsqdOGmNJj3Ng+3j0r+Wb2tvy7n90gNTrCkplrow5qQOT3Ss+uyFHuT47T8cT30gMZQWj0
N+Cf8BgHhj02JZJHq0Smw6wCVUzanvCL/h7FwOg+5Egtbtm8C3ploUyWxFtna1aJtwldMOGBkRMt
1uJxCjrdmKMdEyBxJClIMjc2O16NGyubac12n3tkE4yUhuGWbBbaHAO3ReRjQ1x506S+NDWL6iZy
LWIzOpw16E44xgAe56uhvQj4KGh4twQntGP3zWg4boBYDOstmQt9/E2lqPJWiGfBVVg6zdkzhsj2
hVJxHMQqtuJ5awyFfopLv9iNCSK8uNHETofCSrLEeHBV6uwY/LFKTCNQaOJ6NrYJPtysZ2RZdWNu
Qn+mpRARbyG8+eME4+jJTWq6aan2yiP1LAB2AhHPKuLRuyMcd+sMXClbM9BKT6WWfKHlJ9cJuQlP
KJdRYTq1nVwLqQaD1s5MwUki+21ThB+aXGQe7QHTv6qtvDoafrdFjD1coaOp7y3T1x7ws7uvorCT
NWkvDQ18n3Z1H3E4xQMvxCasymmrckXHJqRN3IVk7kRd153zNq42/DnlttJ0tZPLU5tZIR6TeTC3
ITrpjdbkRI/nA0nGVrJJVLsfDT0WdCjog2KsQgUYOuXdaCoSWCp7bw2F/1kKDrmTFY+rNjOHvel1
Hx2V4mRDirYhV+dgodlYZ71hmkh36u5bWFn/j73zaI4cOfv8J4ICLmEuG7FVKENT9Gx3QbDJbngg
kQmTwKffH2ZG2lHrfUery8Ye9qDR9JBdBibx5N/6B4zV1s0yivwYTaOTtDbyK9mZAlI/yo6okVkP
ouWumKPqfmuOuSBfKZnY8LMVrXF3hkh6dH0Uwgy+S7t6TAucPUNoUhSGjNVRp8XKFGvwcIlHVq3V
Q5MUQ9EALJn2aoA42JEXI3YZsA+Rai61ZF11YOqnkXfs4nNPdoe19PEVjH+KX9bA1Qdx877g8zrY
ljfsR8eyEjaufVI2HbQGdSL6JS5KGuqjaiE1tY4TPfRX4N1QzZb8afrwtSnC7rDG83i0KaPao2lG
iuL79HG3htLlsTHXSLs+6NS61EM63jimrnfrTJZ7TRnVvctkcuuSJHRo7YV9cjHYVysejbMlwnjX
S/pFprbFypJVTPMR33lE97tzm4r1rg++rSuQcxsRuZ9XwzdsgdWNkMgJnaXdbAXzspPwJrdcA/qk
C3+LY69+ktAaH4mg/5ZJXrVaqXYhgQH8NAVyd3dTydKP9fR7I52ZZvhBPaRITPb55Oi72Y8mHu6u
3AV29rVzxE8Z9z/8oaiPtWBgmIz/uVEj6txK95/qaOuaUj5VzrAZP9XoUxeoyyqB5ml2IdV0D2QX
lo8xCoArO3LX24lYh+McVt/GJrUTFtOOVbuYPkcoJvf+4G04crsnO4eiNxOxrtMV8t1tB3ffuKjw
iLMOjojQwEliqz3qcm1uCWucD8PCBp1Sle86TwHp4QfBiPkMc15VBzvuo0/EHKwPFaINDiiNLQGt
58Tcc8AkH38aqvIrt301XIa5jV76UPB3PXt5VmN6FcD57606RkyKbPVBDGn5lUb6Z5xqlAzVGQUL
nT57Y0RxhMlLeRAaGh6dUu6/xqLa2uYCRbd5dPDxubrom8OMMz3NC8w87RdErdEGnnXuh4AlE8nC
eQadc7p7NJfD2cYVfqYmNvo2V9r+OtrmvaSb8H5lT06cPzL1cykH7140wXSgDAEQw7cl8RRklexj
l/3LLhWCK8JunvooFk/zYmt7z6ppMWK40t0LmrF+akXI0HajZpxT3GcdGmkVnKR0BLdMGxBRpXS8
jvvR5TGPmAcP+IJ8e7BvsVeXX3QQ29/brL+uZ2LTk7Kj7qXPvA+KusVzi+Di3UH8gRbLDwA+rGI0
V5TsKcARwidIzheLebdhPBLwXf28zqq/oo4ovEw5vRZxGzysQXsDkTKEycTjwJwday25nGnJ/Eiz
ELrI1eF9PIgCu7jyLw7oZQIRRmpJ4cm97EDVEtVTTQI32D0pz1ds6zgUd6Zy6eyz0w4YaUDnkKzo
AxFDGgIx2qioTxnYNE1R8wD04LgHyec6DSqwThQmpg2Wprr4zGpWfeYRN36pZ2M/V+WQnu0yLK5I
O2PiTXsaIWgVLneFpalvWYK5/pS5SINuCFBoSA7O1XVsudwQuT1XB3bWMfi6mtClGUgE47cyCabM
PoBSqsdhNcNnyj3HDyHn6QzYG99QZzfc+zDTrx2htfB6usO64PV0hDabKJnpav0Uq6HpKMETen7J
cM7Ge/ZJY5yssfQC2G25TIei5H64IccOeWSU1sHrnEZr8CWr6NtM0K1vxVGjH3MjKjPsFhVg2fEr
P7hDcpN/nUJ61RhWxud6beHKNYLcS91SA5Y2oj2qNGp8xESmvhrH1gY0KbNoBxZngUIjivtspwaK
kl89m4blVTXx89wwG+u2H7+3DV1fVh6Wx2BYsxvVMpLW7QQ1MTRT8wIfR2OHHbqnOWqqWwz1/XFp
BkSgWV/vpbXWeicUBRKz086PtS8UEpE1bXY0VFAIVDrjbdOuNE26JfB1aLIHV3rp8hSFperuTZYb
QfCzsfsAPCoMKH35aGQeLzqiQdJ1pf5g3CwiirvoYZn9Z0CioNIsY0sXhUqfy5guk91cLtN6Uxsf
obIunUO9StTzns5ZR01UQwHrwDsPeSA+u6iPxoSuABmeoaCl8x0raprYqKSyW8p1CNzhElblgYoX
WnOwBqHTtxDd7Yh+6G6nwZLnUcfOExUo7AWc3oIpCvJkom78uidx6kpxTSZIOItbWYpinyLq+dmo
zn+32wosUBVqKNGZSorl4rT46jg+sTR+PF8G7kd4qnUVSaCj6EcXyexMRi4juDNgaOsLFX5ay9k+
0Bu4+odY1/jgXb2+4X9DW4vUcVezP4YLIVuPl71e3X7Yso4kuUN+8zTPjrgGb5r3buPLROQOOKGT
k1WYVRrEz06ZDnpSsqDEnD2FOx02j75JyMfyXyF9mgONDjEmDqc8ZDzrGM77BdG4gh2pwytLtlPS
sXF/GrIiPipMZ2/CNzANlZK7tGJlqjsZ7Wgcz09FRuC/6jB7ekVDXF2l8/l7HVvTiTjeew8DzYdN
pwdqTgSJA4oo6boLebp1zyg1ZrcVW1qKF2J/PnDd9EeJf+rwm2wDU2Rt44Ar8sOcNvkhrnmMp8aq
vmlm+l0XkwhCt5CXWDNPknamW2oX1QMIuW1RTFJussUtbgtZn3U/eOvyRKjqmT6q+mKqsd0LemEV
E7hVoy7N8x9SBj4Nu0XBQttneAUs7l3Nwg/Qvl9QZFP7ioZWVcPEQ2deHvPBju8mk1WHsi2CcxUU
4uDWNOPYxD1fF7bzENHzttNaG5IlZfamCVFIWkBZHDJOH91VVo+Dh0LggwO/TtMtMoIMG8fOmzW6
1abIm6+W1F97L6xQQUYnH6WavQPc/6D5Tp+jwl6vlga8k06tsdhNAjTZtFmNVp/89jLMAgq86jcR
e/lh4mxRsWa+yIhNRBYly9p/tGX9RZfTdr2NdncYh7YiNd2jjYXUgF1dxOl1WeBcqLRJ8aRgmGFm
duz9JoWoDwrhDfyo6W87qCOuFh2eaN4M967yi63GtXoAf7DtZPTNGB0maU93emDexivgJv0G/5hI
y6u4R/2+zlTiZWVkU1zMFg0eZjo3Ps0xs9W7j+UQgghIBQNliN1vMJrZWJLQT4xJni/yKpJBzwMY
vaEbNtPjWuXZMSv67+zXGMWgwZbEX6kjbEc5VfQJ6eXzNKR6B95z8ZCKfmKUeoGB6vehGsIbqmfm
fW9WBscuv0qpKsRsM1oqaafxW+z0l9nBxJaX7ieiFCq6unz/KANsXjNR2Z9z4zRQF6pNCHwg92JM
xcvaVWIn1sq9wQV6i/DuK+ITCtl1/qwC5yfOWea/hemozWT7nHfuVy936itvav0PqGCFtEp5CS65
T4aQxZ9SNhZ1tW0UDNgnUNRaRiLlWYPmKVoGGwiWcrZkkFH6bbKxYUA1UCy5i5f5qXdIXd3VUZoC
Ow3zfBQaop/hv3HY4xhxgjuIn2jOEcMOjWIH8z6lIZJLlQ8Wd0JzCOxK0a/KKLkWmWGrQ8exz9e5
VKWQ9xNumWznwITuaFouUC+5a90epqh2NH21ubxznSC64l/4EerOn27mPvllx+IRFfl1LClvXQQP
V8eb3+Hsxv4EdZUhChj9XRjixhC1uV6LsOJWdz4pHkn7Gk5yN7obFii3eqd4U2A6wbTdE0x5ZPKc
XMEkjPSLJSEwaprPpPicw6n/lkXrteGC39eFtNHbWJc0pitprUV/KPvwGnnIcJy9KjyEdKVdSwH8
18cIkFpG/T2TqUuYW3+rsukROfSH3RRc8ekiDrFpH3tftgnATIiipYKps4b8xN4FAHFtrHvk2kSJ
+PoGabhMZgrQ9xmhyafcJt2NbgHnbEo2Z0qM+qodMhvkYthaksSHnNP4cbRsYLh0LvZ5t3yrMgfk
bFg86h+gk8vB+46R3nmeI/izwCyz2pdjN/8QOpyeWfvcHYESiq7UfrxWPWCU7ZREg1n+Bb+iBc5S
FO5B2RVR2kF7gUrXUJWePyZuMcfjIcycJtyVdk4wNs9HJ167Y1Us9PLiO/lK7oXX0MG+ru+Vm6dm
7yyV9dYFjbpHx2SdSx54tD+GoSEtsVS3YcUWCUNGicuf1i46ULODh+vtO3MWt1Ymm7eCiN77bvbS
yzrk47tVBD8z5cCTxbkF5w0M/biSj4llMKQxThb2/BoZMT64Lukzd8pEHS11YdOdQEEbKimGre5r
jYOj08G2JkFVmES6kDlEli3yWEg3Z7+QWndOoSh6JnbSPxfp9LJk4pUJQTz3adYdsx5LLPfBcgiU
dthcRZ/mzSOIzd19zuwa+jr37iNHp2+NwYFVNimKOIg6mr/YpFs3s8tQQ6Qv0Cqx6PkNM8RgiPtR
HdLBIhiv/Zb1B8GFLctTliKEAyRCBTyDhTHTNIGzIyq6ZLyD9hX7MOjUJyVphe77KJpohaajeTfa
YHzLxhgvrAtf0SPH3h0F4/bLxAsESdSP6+dxE3ZwGyOr8QCo8x1ko76g/hhvQ64eIiXkTCF63xa3
q5RSJTywsPSoMWNiWmaEAe7QDDzmt0mIVeZrg7jlm6/yiFt7LIezjPIOyZqhIFBHWwlNZtXT3o88
8yxGOQA+2RWSCbZhEWeCOIaaQuUPgV8uS+jypFMETG15WtA3V3uPG+2w9obgmlCz8TYuj2hG0EYm
k0dGGOP1AYrgcdO+UKsa2NeyCoYEufl8yugafDTZ5H6mSrGFy/dZsFclnAd05w7+q55yFS0Uz1PW
su6B+pXps+UX47WX9+AyREVFF0Wn4+dKbta6Zl5OriQKhc2r9h411N0TDWZsX5STxjeWlWNnrYvq
etDR9Iy1ADAU1Rt3adeyrOIZjloqnHWeJ4XQJTfl7PPEGmdQwZ2n4qy8A+EfeJ7EtNTclA5RetRy
z4Iz3ZSHdFBZmZhKP6yZ9ks0mJtaFRjqBWVZdl36LJVtnS8/a6wfX9FmMqjhwUL7BsB0l8cxwoes
LPrPYyC642zx1M0o5eZhP3cJm53iQDQhIi5rxmICNHqjCJy8mmZ6ZqUOqlvptK1msnfs227t5teh
bFFJkpPUJLkFYxwoP2U5GaxHWfXyTiyU/TW5kx1on5anWdv+3pMoKXaWmodLVDfeF9Bbi4fYLF9s
5rtbhUPlOA5M/8CZISiNlT8teTntozibAO27ck+GYHMZh/jdmsiBZXFKz0EuhsRaVucST9waXumS
TNrjh8TE/NAiMruaFzFdB1ZIxW+Q1omPSJKLJg734M3qWufxeLFUWN1GQfyd6nLnMKWLfSyj5S1b
mnyPVJKdQVQCKzppA1amlk9W4aVHvPn5QWJZPlhc6Kd8kno/qcW9ou8YzKarWvot42hNcs84SeDY
IWaljlnWXtXXAuHdnq0CyWeKum4eZHp8iMIOHNiJ6zpphTvVTwYLRbLkPGxKgU0WPGuqbi0c8LOA
vgFjdZg0uvzoVBHKhW69E9XKf7fTR+2Z5Z5kVnDgqfoUa/eLl7FYC4sAPd9bE5CStxhOexdjLErm
Oc8SbdU2qVBWd3Sdyj9TZHjys/JpjSRbBV+IfTzaGImy9Z6WDo9y3v6z1H35EGTjObXcM4PVcJpW
f/pmGWgQ17O+EKpARfXKhGx6iyiYiQe1ica3Br3S4zz2j2Pn1suOct9NobNtBPPauo+8eKsmdvOr
vrVdghKsD98Kxwsab7VTrP+7AhoMoCf2vwyzQF3RmNtJSnOl6v7z/11G+s+E9P84/eju3pof+jde
+h889e/M9D/++P8KbW1vVoO/oq3bH5ga/pm4/u3v/N3NgGVBYCH4Ta/BS/1BWsf230gvQsFBXBVN
Zfzzz6Q1UVLULfguNgjyNlA+/N3g4P8Noya5CIwHtMMBv/wnpLUf/kssNcQgKg7fJjbZxh75S15N
iOjXyknWvbImYiPkCZ96Bl9KZDLoAUkxkbNzgtCdbwd43f22d04cbbwTpvfw3Dd+AaqYagy0InTu
dI8OyVTs8YLCRjWaAfrtZ+UdmiwwXxpj+j5ZsHy8xVnrXLnSrvdjLNh75EQgwlAh25XD1eTp7CTI
CUuCqOoZ0oiBWBH4UU0Kvxxi2Oh2RE/po8j7Zl+3Efh2uXRffGLk3lqlm6vRZCs6wgDraRgm9jDR
XlwW2T0ujejcLkX94ubexB5S+wPuRDfovuQOk7c7Weu1nqhRSTI3CL6nEQ0EEPayRs6rsuzSqWV4
BdSLbvFp20/jrFys2OEjbEh8Qf5FIgdNod/qXDNyedV0XsNxSirK4GhfsBX8DYLIuUBDpbzlsZNd
eKVa5Kj099I/Ok7OfRvG11lbIbgz1YMVocAOU5p4HZ4ihzrDbDhWvXhWttce5t6395TL+7dxafTV
qFeL5QfanaoX67rWtLdWbo+l1SppR8YMeemDPMwPfWQBQJLk+OIUVHVjzQlvKfcWJ0KYmqNLdjKv
qtdHObn6EhYWFP3ovgSmMe9LNQYHPTN/0duj2XimvNAS1Mdg7ExiSbM8+UUZfh+ZgXErfmNq0SdH
eiWddZm7+b3TT1NUdMeyTIOPiEzE5QKhXV4yAYVDcbdhtCFo5xA19ZQUeRSdNSK+Yx8wQS42qGuE
5GGXRcxualHxd9RZ888MQua42q2J0Lg17YH7xn/0l1nXt0spX/PRKRmO6WywePZ4AP/CvlhdNd1E
mw+vo3ebPIs4lwfaNzUbuDRK8rWKrimFb+89gqov9ey85saSqDU9v6dYo6seDUED11HrwXg3Kr7x
+yIw2MZ9BhoCE5vwPFpjsRzJqCDXIh79qtrj9pivKcw7li2A/G41yjvmviSYwOkzyLrOpWZ6RD65
cRP4evzRZrfnjqBZM5K9pOwRQ2gHztu4a0PqgzjHAm1Fzuh3UYH71tV9mN5ieDf5jXTqzwHo2xMp
KKfUihzrShejn7qnevDKKtxNpEzH76u/9MUhS5f1fgXrftCjGzXvceul663fYs2mqPdVSOM9KJIr
FZ0gVfjip7o8xGpk9Kjb+HruQpQncYrahZa8QD5JYzXlvC+WKTtLBjL16tYQ3cyelN4CxLbUGIbX
LaOjtmi6KF37noWS495Mcj2mACyBOnRZan9FvUBdtC2t7K5fwib8jFIMQPygxeI8tiYe048y7TX7
IETZrHC7HMOOf7DH7pkrFwI6ihuEelsCRrU3E7venT2QPx4ysFrniBrP7kp09QxWHY0IUqdRYRVO
yeAkoyFr4k9oE4GENsQfrBG70BVxuva0a/vZPFAp5NNS4w3VyU3NJM8Ye8I2IfADbmNw0jQ+tGLL
PlrrjAmD1F7nxctWFIx4RLBs/WY6Zu3jHYcKt+POjTXJbw3RQtD9uGrQUUeLCyixjH3uDTdVPQsb
NcJk7bLQhNmBnIvg3kyBOUKd80e7njA0Co4xuSjp8kKErXsDR8H2cxOm2hv1PJ82v9aljX2KRAsS
SX0j0kRUCMhBbzxMSI6bn9oQDK7D3vTQuvUtzdpAdcoR3a3JBQobKcNjNw+452ufUFe0LYXsk7Ed
ieotA/caoPvEjFVu92rJ+oU69cDmgkR+1L32c0ihzyEABnb23gxWHFhtexfmY/cUTWFwNwT99BVW
xV12rhffLHhy2aYggK2Mn0G6DKtGaz4CmVJysLz3S/+dZ5SCevBxhoWYtYupsDHZ271N9LGTHnEd
RK8CCS86KSvl4YARus5Cfd8NkXWsrcW+nlo7fV/dQDwsKYRFGGRXLJ0pvYCF/YV5v0g0OtKvk9Ob
bjdAmZ1L0ZubED/LxRduhIHbVIlkG/Mtdz3nWvTEQxPMdRysFmR1sNdyT0O4I+EZPMj0JV0fAphv
WN34pNkTv65hN1wtwTSeHNWuJwH/0e9KZ6ZjUlsImuouv0fGKMpEGTe6KWicOsR4KBOpcNbPvP8z
GUkCQ2DBftZN8we5UFA5rXl18Ms4OwV8gSPs9wSKOvs5S+PqfyGLlb3ZJKh8myJ3uDjh6vyYRrqX
xMBMXzlUVAe69z5bWyG4G3dUazs6O+Jwp3a8xXVQ2XP/aeQ+vIwKIlkIJ76FrkaunrflbZUbAv+8
fLqrOrHuhVvTN75O3/oI4HTxcwKr8XLcpSnBGWOpAyaBZjN9RB2q48YjwgUR6LAvuPMfRBmaU+wG
6i0KWyjUoEo8UqbwdwnT7PwmCq5ITYofqyBfb5yy6r7PVJBDqDT2oVqQ5uV29jlVLbHwuJ0ZHkK6
tK3FOxRuRSiD7VhfTJvaBzbC8iKKwr7xkPng5lNZnxgLEIUKQDadxhleLXdkVznqTOudT2pBvNVM
6MkE8b5Hw75n28x2vc3cYd83SN7IS6h+9wbav1sFl1FN+IbSQvyeaYMeg1yAkBxinm6qioHzMenl
4TP+e8o2a8Z75J4IeBZZPP7/6f7/RJSKzZiAv/9+uP+f9Zt+f/vzbP/73/hjtEdt+jf0nmyIWeO2
agPG59/He0CtvyHrcFCsChcCNUAM+ockNXT+hnabXyeM7nd78z+me8GPELnyU88Lfdv1/qPpfku2
/ZOAevs4BHgA52x1dPRy/xroHIXT0jSj7f/IMdaUP0mlTT2bPa5r9UMyDKW7fCLvsBiOeqEOmICO
RYh3k1KpeYtYs+vdo7R88hoqRkY23W2cUmAA78Qd/arsxsJmpXwZrMGuSAGYLLQXU+9Pe68eFxRS
RK1o9x53tQzhnniGz68EoxIgRDUiGSMJrsfC7Zl7ubNPDP34nXemKEWs9rDnDL/Hdio3wQ28QQqa
+KcT+V+pvrckx/8tL0dfQGvSBr7zP4GY99ejA73qkKmwih9SY+/hHs/CfOsV9j2vusSZiHlL4xRt
87MPVLG8+JjF+WhuPiq+D57dzLz+9Udy/+UjhWHMuO2LCEU6fdK/KN7D0kUdrFX24dS2qC7IBbPq
evXHnjC13MLgUe2asCARDK+zjEbiAcnM3nBp2VVvHUoFHN/hKDaXmT1pOz+sabbCHNeGU3EYUISt
n3IVpDSYByRqBXfrWiEWOzSxr3nUAHyNKJL++kv9s4rfD20OMlp++hpY9sme31TTf4oLTvPKFFZV
tz/sGWHgs2gLq3tq6rRbH/76jTZ59Z/OJ29Env7WGEApDwcv2g7un94IrqaP18CkHx5n2/EOktQf
32YG0NWb8cLSv591J7wc1YWorWEvnSycnrBxt+XPv/4kbOp//SRMoWA67DTQl/3a0ujQDGTHpgw+
JjSEwZ1AnkVNN9GhyAKvCW6CfP9PDzJejK1X3QN2DDkKv3x3y8mssKPF770ee9WBzS2SDT2S0RX7
6r95r+0i/OfjzMK19TNwwYNA/JqKAGlQV7IQ7odxMuRmP1xKBXJ4Qzly3WVdvx3iegnGMT789WH9
lytJcA0RQxrYqEFZdH/BKohJ0wq/tH43doz6D863jqanFP0FR/ev3+qXWpftqiVkHDdIIFyuqPjX
tNMSf2w1T27zodGHsJmDHW5f6bZijdoPgB+ZvDfxmtrNbVcwTtgHMeXV+qnUoZTeDvsQ+pUdT/Im
fizLADcDyrptkK6IucRZPM6+3/y7YO5/OTECSW3sU1WygUbBrwuaE1fIkV27fSdpVfEpCOauyp+T
s1jESHZNAORKhzixNf/uYP3riYk5Ky60oeMSzf3rspVaGDSlEtb3VZAIRfZPKIpR78NI5sreOx7M
Rg2v5lfhG6HAOPjBjpWK8WWRYzu9FA06r3ZHqNA6fAcZKuOjR1jPciNIfyLB7a9PLffFLxcwHzBk
AOM2Qd0JzvbLzSIyLI/NqLrveVQQorgD4R7WBw1RykW1Ljbl46dYA/bfWV5acDfp1vd5GLQBKhu0
GZWfLe9cgE35M4Dx5xVIQKtA1SfH78qfvy/AfipZXYQZs+CLzuI4HTB2hxVX6oRug7PTKnY5Q9IC
MHBGSJHblmicZrCbibuYOnpMczmYr+vCfU+QhFmRJiZuCcrU70jQDfry6Po9/MKuz+fCPCDpKJsf
wTw60NAefP/6wO0fiy+UxnFpKngDPiMpzTHbeoed2hfweYl3dwxMvX5aBy+cXibVB9OTLvkv847p
nRVkl5MLxjlzc3LsAcIAvatlX3rS4kZPEZ3xZTpcFogQSJcNWrEDIXL5zcBBsQK0EoS6CdjNmHx4
HCAleZgtPVzvsNfKL7PlUGYxb23BtPLr2DW3d7MyfAl3Ho7H/msfFWI6p/7UF5faJyzrNANCtjeI
wpfxejSj4VoymG05dGz8nOUmmpDmVKj5hu2Z2UcpGA2MXD9o+AhEdPC8f3wBUcI9zLuW3vSgTGwo
UA6osFsuP03VLotY3YS21Rx6nQb8H/lDS1PutYTI/ftr9JIYyINXpKLI91xyHbyll6+CYzB6BaKV
s5FsJa8Xr+M7Zb8fVQChmSMnIjnyC/NMisJ1W6vRqveEjWzv6FkhU9si04DDIpew5+ux0G+XSxcP
PLW8qmu5aMDSyuYJp04XhkekQNvlIgFVuKemlpQN8pJc/AnL3jPQqpv6wknD45ANZKNcW74p2EE3
BnPKvjMTyVxs0cB90+eopnK6TMAwSei8QkQ+QQBlK2lmVMQ4hqKtZIFI2r5EGcvAXHovndrs0Flq
O++hO7EKHNSKxBS5pbuFaCSK1FH+lEVe703XsZ5oQEm6pfO5FYhCi/iTlQ0E4u2U2w18JMTr2xvN
Y7l9Fj+mrzfYYxDjFlwiUt27xFuDwD9PNOHy8cqmwCG/N+lkV8Wd9lG6fgH14g/72FtCPlbpx9sx
7qeGIwggN3I4VwgnXqlmBPTP5QCxHh4RAG2X6DZaTy8yavln76C5QoJSDqwNjI7Ehh38ueA+X9Sy
botHDjn1Vvae2m5pP95eVAHxcyaEZm7EWCwdb3oJsWpxFKCrpV7Ok7F12Vym2nd4wV5pUiD3kJvj
dlUjTFBDIqt4dcQZXaAw5FPbL3EuinhKnMgPt5WJJu1yPQa2dRSIuqV3HKol8238USvhl9lky/VB
LGQVuNincIUgxEMTu7QMCnOHZFOIqaK20R6It9sHNAUX951DxKKG3Rq3M9wWE/jrEUm1nqyrQtuU
BeyM6odO702ttTXfVKmmVwYIWnNueh+YV7y12sEei5+9xLb5HDd96rd3HTpVsNrALnx0uSzELDeH
wcvKhcA0iY4fZpm53RBU4uKEOadeSaExUXAVy2zwjrB+S21ksV34zmDf1QrcoXKT50jsOuDe8G4w
oABcPAj7tysRJr2Xx2pJt+vSHo3mGkq9oq+yGzjclZ/1LsgfEePCY6nUPenIgJEV56PdGWIOx/5O
z4HLklsiQOUstcSJ8yzolmbmtUjZ31bBkYPPlWsXCLOnoz1IVD3oSXXPzwaVbutSZU+NeSQWcZsI
c3/MWJ6kbwKOH3JJVoeJo8i9gLpAc0FNPURBd8XZ7xdxE5Fa6p+jWq98cPDokbf2HTL45JHlksfR
tMiQp3yTQvxTr+fX20N2GMaey9EERO2RDRmphfVhiXLLvzf2oojUY4kS/ln2VBfkh6gjVHSHM2wb
sTY+enlvIpKoLn/sQ1j1t4Mzd71H/xgqyYjo3Iy8D8+6Gst1RTaJZzlLehKeUihYRM/PaW/48ojy
alb7rSuETxyWcO8TtaN5yI1djivjNCq/cTuCf1zWTTFvPyP92ePCXSE7+eRBR/w2QhMr4qHlANxx
jL1QxWom7rzObO5PKyu4c7FIQkoh/icr+s6lNaRMdFypAUpldZbgGym7tXq2G1O/xK4bQ2oo1Rf9
ddCimjsG3TTKd9nwjLlRWYNQCF1m6O27Vhb9t4I1dz1WYdvVH35ZrwqUHbnP27w69XxPeAHQJGJL
ojcRlc0SiSzBnqRn977nE+M3zyKa7lSPVghjUWM3zi0htYiP02hAxdpzjghi6EzUb71I7US6AWqP
atpGesoFsUH74VK78Y7shmX4SiTM6D8HNZHd2b4kc3Rz59XuknY7SRq2k3KdptmA3Y0nWb0PaTZb
1yQu6tVWx9RdiW803BwjupvqMtu2I48T0V9eIhjQ1pcMKUHHgy8Y0CAuEBQ7zx9chyJlVriFlKNB
x4RLuJujlBA1SkpJZziHrjckfWfPxIrFdGKcnNnJ3WMqjdMi1A7rFSVX6gnrQVZd47+Ouke8e7Jl
SOTFIe5oqn0xg8ELZOmhtZ6A9fX6aSAgsUa9HQQKuJSoW8R9QxAqeUL+RKY2GkcClpPYrHV1SouB
xMcVdQfutbjqPDffh8Q2YTd0mjJqP3J6MCeTIJVZ+h9xKbwRkSepLCGwsxaDfRrStheAfJUt6uCU
0jgT3IGEW1WFiVAy1uY/cjigAedGF0GTkTIkcKEEh8AbPDgL5fJlyoc/pm97qdPAIXCs6QhGplt3
e6DKxmukeEWcIaWfyHRWKeHStk1SwnmZQsE0loKvyqMyyzZrkl9YMkERrThtj5WYhYSbu4+28VHx
AOd2yP1gW+EaYW8TJoUnKQh4udRzBsXgaTlHN2ufWYykUKg4gS4ib0qeMsTuZ+56WsKQ1zyOotum
PxIWt51DiKeWT0tSDgWLp7FviuCLoDqQj+JIoha3KsIBrAEFo2CZ/F/sncly3Ei2bX/l2Z0jDZ0D
8MEd3OiDDPYUG01glCih7wFH8/VvOaW0SlJVSqtJ2X1mb1SmSokRRON+/Jy91xZdR2UfZKQ82HvX
FlTBo0ntZqxRZdasZWmQ6E2DQXOI7sYpgDdulVV6i3OQrp1TEpU2J37jWAyFyS9KXQJxGp8CFD4W
RHKG2aPJs3EpTZj/9VyguvT1zhkwmuGbtlHs89kD/flquVOuIJpgXRFZwQ8z0yrkXepE1fL9O5nq
dTJz/Zy/YqeW5BuV4E2s9kW2UterMlSsNnY/tN6XEVFYBXg19ctTVKWKbRFPta6lytrXJUssIWth
hqxKr7e+D0ZHVMhmzC01kO1jlfQNULHig0apYgLpLS5Yw2ddIr21e7yu0LvUzx3MtSquY1YhI4Ql
IYEqlSvLCQ0uZB3R06/2c4KV43tOoA+Fa8C+wjcYOgPL0+HPK7E0vEKroXYWKlKSd/iJVdF7ODAy
q5wDeu1I07hktNh53EQxheKJBBF6Tz9uIxumZUFIM4f+PmhCxlg7Jy0t7tHQKR9VVRllkESulzE1
Q/msMl+k2SGuvagYjy7lqLpffFtXsRZRfzSf2nZQSXyszVIXFWYPpGME5zvrg3zgNTwsBf06a1on
o9n6/QY1KVUKEw1dzauqbltxQDXaqeAaeaRdJScv9OEzHrAY6PfAcVqTX1VlFJn3OVN+XpGmaHTD
C5oofyFUri7UrJyjcdJY+gFzwiFp7D2UwJw6O/qxu8ZKRWyaKEkpVNcgSqgCPafV9Wbv6ecxzNOU
ytrkCqTfAd2W/IH/X/9tqpJ2uR7zwGe7tHA3sYfFMYprGqreEOli3qn1t/3xemQ9Sqd7kuoqbmqL
xqIvTs7kqOizglgIZo6Qn4w826LhWciZrVITpDu3dfWzm5e2LC+K0YqYKER5F1io93qyCihqx2rm
3g6GKvisEqOeujdrlehmBaKQdCNh2yuYWzJpX1Q7JNrqnKFQZHGZR9c5uaPVZwAbhc1zBudVHwLT
WnBiMy1877xGrqS85ODJfe5nscznzojx4dzzJcSx/WQ7TfaiYvLcqbp+VD5dZCpqja4KWn7bZMKo
Pm9/noiDpZQUBlMUmZy+8JI5/CnizNJugQQY01eMvjjVTQM5yJowhpjjiIrbqGOe69XOcI8NwBmM
tTFaXH8jlvrQ7XsISGmJTIARmLFI0E79Kqorno+Q3F3uWl/Q0K02U2AQjZm0OMCpUaSolgeuul5x
F6vhzHts/LocO31+4HHyBB9Pay9c9FJZsyaDkfHF1MfbEn8tFY0VWDFHlQx36dcfr16pcl1a5Uah
vYlzU+Vds+mV6vSDUY66f2SEzqwfSYAXY3llutNUwnWLFn3iFtLouZCj5etXnNMykyoPAJPOxxnT
aB9iSh1u4CMv3TEYJivHF2ZzpmBjw7MacQjsUbjvPKzP/Bjp9i1rVQqnkjtJuBmr+BpdgD41AjjP
eEubVFksUhT8g7fu6FzZOUGcSp8Cfxws8hCFLD0AQH4zbr/Gmxl594GGnbnAKHnQOSSZPP1jXAJx
2ybWoL/6QIZTVOi4y7DvAQaiGb/wa5oj/EU0ycv1bGd6weq5jQa6kKxLkpJJcUJO6K6Msaq/OBVe
O7mdf6wcaIJ0oVtYmX4qf981+ic9IwASmLgZ6PjkwH3oGSEfgZov8/HLFMIUTdbajxiLjYF6Iper
jrknt/T3H/mxq0abirgl8RaGa/9Kn53rsgzM3uu/CG/U05sfj0aOeoet69/9KAi31LiOHhgxmvrQ
WbUJ2VkU3YkviRvq9anyXIe8lonFmufg95/11g38a//YonXsk0lG5CKas1+mUp1p4Z/NM+fL5BRk
95wPcWHzJArEBLyGcVugniE1oWLRGAix6GiiqLwJcO71qMcv6ULoyQZBobrDA+VCr7U/Zx9lG+kj
AkCUjj0Bi9XIn37/9X+5Kw5tYQpbHZ8H8cXU//0vUwagmCRhjb546RPs5di1yPpgHWZz5Qj1+4/6
5ZlzaAwj8/OYBNkkVX24K5RRiY3jpn6RceAM8yGcg3R8sBZfvyJeGDFF/ptf7uMIxeLGIEi0MZ/T
YQcl/v6Xa5vOCSL69y+1G+s1qp942a6HhJX9FmSa3rNCSb1PMTHz52/Y2832itWuEMff/+4fLzNT
U2QCNGkZkwqL1L7332REU61GGTmf6UlwdMSzRpcqQB3HCvj7T/p4lUFpmfy2+EH5NJpjH2ZuMAWa
wLFS6/NQVn52AVNVH80TNDJs8rGtq8bff+CHEEbfJgGRtjNDXsGEj/bR+1+tT4OFxWRuP7clc6J4
2yK1YpljUZy5r2Hb5OQZxAnoeLn2MwwB8/b3X+AtXfevbyClFlI700GVCvhIOPb7b8ApMc6t2i8/
N7E5A2tllrVkW7oesUz3P8oW1ca6NPZcvEoY1H80xQ0EIRwvCg85dXwcf1ycIhW6xUPrf9YvIlkE
nBYWyEFsCV0GI7PbBE5vBOMqsbKe1dofhd4sFWluqtrEoalVRNCddP+19weaR9bYTgBDVEaLbhtQ
zNv9MWG0jIS8ygz9vncKwMC8NlqSkmgjJ43ezr06obbxO0dv8Vg2ar6W/6NB31Has2pmma2LpjQA
/M72alu6WA5TtGp0bbpo5PoHUdrSmbTVRGYEAJKMtuzvL/8vDxzEPddEEkz8MS7Uj4/2wMkiRvo+
P1eA7qhZo7rXRyC59LoC+Nmy/v1H6rfl3Q1nqZVvMxry7oJfSGoMyua+6YLxWUae7jEOifSyC4wb
dmZcmh2cAILfcpgb9W6ygE7RhM0L/W1+/zU+/uaO47kmK6cHl5V37m38/Ze1s/SacuRexs9ZRfvz
LCnavvhkZ6Pdnuyu/5sozo8riENx5jt0ijyIBaBMPzzkSD3JZKu77rNqiNt4QDmkH4s0BZpW/s3v
ZX94pfnp+HWJ/PR8Jm+OY36oDiK8/jkGdPtTSfhGAJ3Y8nosmbRROekm6cjusGLgXfA/Pg0bnstJ
kGjCYU2gOtJ2b1owHHn0/L6GFEsdaiHspcJOIk4oqHZ5K2I4YLqtNRm6DRD0RNPERxV4uk2cFUxH
7pVhQUmE9CXYi6LI0JMiHNB6veZAkE3NEXNOMue7EmKOe/H7m/vhenMN0F05Ju8pKvNfJ6ZCRL0s
PNIihiLVO3NYMaoA8TBWnJx//1HOh+dZ31MWL3Tn+Nzp638kA+L9oqdqueF94FZvnzUIWqegw3Sp
P7DUswT9mL3niHS4ChA1dJf0559ahTM64YBgcnGF6+t+JmfBmpXOLsgBHI9Glg7Gcup4VSGyJXWR
jfvZGTgwbTFxczxOSLniWPJz8Me0SA+RDNLQeHeWwFz4b6oq9A1fRMqnGG/Tcf9Ha0JZdEAx64hY
38nUomoZV7gz9X3v20Q3ln+O0HgjeXZTZh7se2FIl8NZzRYOrOpv9tvg/e0DqEfCpG3aCJYEe6Ew
PzzCDb+BCsw6/Jorx38C6yjsnc149OBl4EDp8cf9LnIneT7Dwgg3tYuSvbCz/EFFidbDBkPJ0DRy
VtKYtYo67ptPIefX7pqsDwCtcaDsAzigm4JR21dVux10mZZYqTWzHO9KibA6B7HYXbAjxRqrFqts
Y3Sp87gwR1ZnkHQBvNa5NF0CGwW0rcXoORwgdR7XnWyvXXYl4gGJsbrA1aA2fT03W2bi+UPMDJ/w
GJspQVr3tPOqbGSE11v5Z1QTAoQz1p/VsIDo3Th169/b7M8vdQz4ZhW2XkwLA43fHutteT/6zvCQ
OE6MDso03BLHlaifs0GSwmbU7Z3ndh1lUTgcUthxO8YEc70umRdN62mUibECXqPO8hLI0ygVDZs4
TR+HwCPrMwjRH/djW90vWFc3lJ9GTLcP4qrpmTduP5tf7LnvPqPPdFFuimEdT15xnvldApN6Ts5/
/5K9X6x5IBgrs5gBGmWmT6Hw4YGoaP/4DdyAV+4XwWN2WGLryKsex11rep9+/2HvX+gfH+YjlNPb
PDXcx4okXFxKu1aWr57pF2iEJvPeKumvrooiu1Cuoy2PUVXcMCLE3vf7z/7lyX/7NdHqMLJhEf8o
mxhEJ6vMbYvXBggTFN68JhC7cPDU/c028faT/rENv/2Wrm0jPCDXgw354yFyguhkK7Qyr9YIyZD6
g+1iVXHgSTZkb/q3pV2Et0mHPXpl5kLWG0dBgNmrRHjEgffIvhDreVet18qz0gBMxX4LhI6+Yv9Q
FBQvdl8WpMz1lntD/m75vRgI0C1pz94oe7YfZco5dWVVllmvo4yggYJsqJUBEpjuTcYszgKpfzBb
Ob/iUO8ZJQxwdiNhvphTT14S9+9vaiFLP0XvLokuAyiDuC4Oe/THksAy/G5yg3l5dQd98fHTxXun
SvPDtEwvJQ7AZ8eQ02awI4YeDeFCB7ecRbn5/SMgfvkavhZraj2IhXCMWPv3FbGVhQXjg9h/jQYG
B7TTIOdMAXiuDerfpd8ot5gOftFDpEqMumDaUxWHir7VBWmyql/lfmRcLVbkHmBv0DhrQ/m5wMMq
1m1mXCRz6Z9mZ96XhDrc0wPNryqDm4YNE0vveuknxi5gasK1X0vMtDaH7x2m2O+zlyaXjk+6VEan
+JDArryCVJBr1XA34LKNh0+msLMbowzYILzJGncOLD48zZBh70ecTCnoPKIiFZgGCeEqYgTgp03K
IIQ98c4VRnBK4Cs/WnS1Q41nxvD/+4v7XpbEU8+1dekuQA/nNOt/jAUfaAlz3/3wtUlccWmQOPxQ
J5DdNkR6mpfWyFnibz7Rei98fftIagOOOCQIIcFzP5weLdPOwZfX6be0Tt0z2mZGsQqH2TinUQl5
AtwZKz3Rxa+1Y+YPYB36U5JI88ZQ0tn9zW//66NFqcnyaSPxRon7UQzYjoXo4PmX36KJAQPn9ir8
XEEeVxuoX0T7Ah2kw1FUiL5JNovnTRp74hAjh93QJ5GSGFMDU0hbef5T0udKt35poZdGF1+AYekO
jeNMl95ATFEk/Aggvy9tuH7kumICqM1iwLcRVOuA6LZ6b3BZdmnWGxfYAomYoJVhnLwunq/naWQ7
g/5T76KR3XuNNzw7FYx5qSidQkU4MHIyXRTgoq1i6PkgFEdTapHurrfB88VF7mBLxaRj8iQyLlrj
AuyuHZkQWeCjqANpNDFX6r08j9aEiNUXYy0Rz1cJNJE116+yjohTxnZvkkj2CLooeSLIo//uJnai
KZkpyKzf351f1x/f5ZyA4hrBHPfn45Ls2ExCs2nMvgUe/QEdG5R+QeUxMzXklnGm8l+XTtPfSuPL
rNIROqun6uLvvsY/eWADLUFm6wukS2/g/fqDUqrDyeLn38LCmwdQStwQbxni/JTkXo9zWMl7ECvD
DkBwuK1lOD3HQYvjKMZCc/831+SfvLAAK+gts3Sgtfyo2F0wTCnsh+m3yDe9u8azuls7h8zh09g9
Z18cLqGD9me1WxbHfHLINSh9NjI/76frhORwBMnlqMC+DM53lPONWAUEf979zbf8pWTwPfSuglcc
zTSHyg+XjBT2uZCNO3yj691En6gsYOnSSYSp18HesT2VMVPqwONvglZU32NC9cAQ49sZ945fdQ9C
5tHJ9MfsEwifgQkJuwDxgG3O5Y5Sfw1Fihjst2/9/4Ph7uf623//18trkZAf33FI+dr/1TWBBFxT
1/+10UIHw1UwIP7JP/rTRi3/4GzC4RIHlmdTrf7poxZ/oJrXJ0Gf//Onx8I1/6CRYfH0wgdiTqw/
/E8HtfeHCQjc5PHhofl3HdQorN9VMMKUSBpYN4RA1UJp9/E5bC2PMgn75hm20glaWB7pgsB9M68h
yVTPZlT4l4YQ1W1Sz+XlMhLn0wSFaYGvHNKtpf1waZ8t87a1p+wqfjPMYYhLVxIT3SQT56zXvjp8
aFjsRDBhhmOOTdMszEYfzSV+PEUD4WS+mfQACZzQ3WbXHIKDfWHKeK/pv3v3zeCHkiXcdMQEvPX5
jpl2Ag4dETjL0oFro83ct6tCuwb9qRo/Q1yZyaPAFM6kbVD71LD7gyqr8LZqXJeWnjFOx8H8kgEX
f/GzPLhYMifUc7ag3/IXou2ozYnE+3pXIyPvaGt5MjcRfuDFsubQPWStbXzVBMjvlDnyirlycKzC
omW7tMMG7mFtXdPHGfY9Q91bt3PHM8yrJsdgEhcKjbn4hrXZXKcC71SNVK0hUSViWMxI9ryrF+Mr
6VW66q0r+9JYmvI4J82TItTsNh1tb59xMP2E0La/k6BogIIbS/sF/V/01KLyIJZLsKKQFQYIhbnk
gi2tPOZwv+BJmAkpPGRvwgCzkQo07KADlIzxEam0zUUu8y+QuPuDXLDYWKQbfV3MgRWdlrmxROIM
LVJ9xuhwOa9D0DCl8LudDyTM3sBGmhGqzYPdrgh3yp5kIkHUcJUGflphdETUgUaZLT9ctyi7+UUn
SLudFQ7EaAqIQ8KM91MT5vdV6caPYJnJvSBxD1LaPFUwjwlusjYYZE1qbtvJulXCs3dsWAgvBldq
kHplOgAqLQJ644XjMcotKFCw2mJCQRyCUoScxu9JCthljTsYvkaJLm1fp3F5nXgUkS5+3VPUVgts
RTJM7TYoLureSE+24VjkMyGcw3Trzv68Il0megiJBYPCAWPtS0MpUpOoJoA854C8KqqYwwLaGein
70abKiABeSmEvMG3DLUsMLZ1XADJnNXGa8Ul1Ez1tfSd7Gi2UKtGsFLADrth3rtlPJ0DE/C6XYqE
9pOs0vDJgOVnnIUNc5ytLH3rtRnNbkANOQ4w1ccqRLKWWc+9zMNyHaH/u7EwXH9uZwh/Eo3fS9Y6
IDrV3M+33Ygp4eA62dit2oCkl8Seu5UsHGAdYc8UYzWElvPgMP0+b8zY/TJ4jYmkw+Wh1dqk/FDD
OfucUoxcUIrP5pHZuLwHd4IMYU6xRq7cmCJwg/qh2gVxWbxwbpGf2sT9YuAn3nh160A99eZvom5n
InwsqyrRlYXlUxrRwFrnLXw5blbZPmNfpl04+ylIuZB44MJQ5Nj05FKeYntCddq3N1ZHwbJqEt5n
wrdJNA5adxvk9cJei6VxUUO3mdw62bjwYwDb9c1ZVln+mTA7DXCO04DrQChaBecTazIa3LUB9WyP
2jW5Bbgg9lVi4gw3JHG6W9dvzWc7i+V2AbW3UrZZQ68tQeCRG1XnR5J8m0sA2ChpZOX0t+TyulxY
v0gfsyRt5lVj9c7IYhYORxBKJVm5xlh/VmjKSN82AqplU0YhAu+5u3IR2n6thF+0XKVUkSsFDjPN
lliuKlKT2pWkBbszIKZ+9kA+fQO0PT7PbmldOAQjAZYcoV2vHIFWby1DpyGnRobZJrDrYuPFY3iM
bQM6OaftO1iV9SbI5IgZG+BskQOg9kr/zK1nzmZlmZOo3eVEziThESY8GmrLbfbwne4JwRr2XUui
TkJHCMIiLE48q9lcrlFJeNvGnJZXJNZTgXzKazaVMxChWMXwc3IzSJF4Wrkazt288Uqaxy0514+L
gW3/MBO2k5lPwZyRgLWKW8fq+6dhmLv0CvOKsUIS6V1Z6RjuEDW2t16Rm7ee5UfXLIvT3g+y5UhE
zoNwy/K2gSxyO8D9slG/kt08tl755BggAxjGluNZPEfZQ6ATmDEH8FoFSV1eI8QtriVIth1BCdhq
ksy9lFHRrSu12NtUtBHLNrsd2Mg5uRxsOeyawG/ImOqK4jKVJl/Xy4wd8+SYC0P/jVedYNiV1Xbe
qbH4+gBy7QshyhCG6dKHdy5+rGOaZON9NBhBA2gyjL85iwHi14iGYg8HvjrN5hxeyqqu71DB+seI
X/wros8FnVkr9lPfDLspbJbPmZsCu0RcBcsRBdcudeEc4QwetsgQhi2CHtajIbGWc7tf/CMk6Gpd
jOl1kw/tSjS2cxWi/XBZZLPwdlzCI2RJ+4Js8aiCAOH6vGtDdR0tfrLX1/MedZ8F62NpDywXPpqN
1rjKEIU6W9sexU0OPfg17N3kkEwGQIO2wZTDk97PZ/Pizzc4nMe9nKU8KmvoHtqwKq6VhbFCA+Xh
YQ/Ifp2aaGduUQQdZcHtsoFuRX8VRiKYIgecB0GxjlwTggKMXCTmIW1y92pg/HBByPd07NgYk1Vt
j5elDL6aVSK/Wp1jk1bRiQYhfh5/NscwO3aVUdMNicH9JoqlhscvZpN2c+AjjFf8XaLS7DqUlCC1
74+brLe8Z3RewZU9k8zQ09PA8I7GFVkOYtoFRZltV3flLJ+YmUes2HEQ1+dNh1gbcVaA8FMRNfUM
EyK7w6fYNdcQ7Dg8M0VqDPhgXibWRWo1gNo9YuL3tbRKE6xuHyc18FjJla8IFL9rm2gDTi6Yd07s
+buarJo1qhbiNtNovFksNFLnKGq64jD0RvwkkAUkL5xFynKNnMUU23Zc2oi8CW9qFu/CsqZJ9fsK
oY05nPHI2m125qsSYsNLEy7PlL3TY5YZ5ddUTfaD7Af/HlZIfdY0yX1T+py/nYaA+Kar1/6gijU+
hlsvX55ZADk2xy9p7z37wzh8caAgg/hr4Yp0Ynj2pZEePD/Ir8HTbkFcGSduDli2ts7I2uyb784i
lPYrNGDIx8YJklUyJPkBj01/g6aZ6eswuDHzqlZG0T1jqHZbLPZyExNOl6z6akQ8/B8+Pf0vTEXS
PUdOFP/6YHSsxvf+8x//4OehCIiUxRSfhgEH9r+cichDopn91tJgrMOB6R8nIx2jpIfALp0G2t1a
HPDzZMShCcWJxGWJ8Ih0Vf7VvxGIREP748lI+3Edj8au5ByGtuJ9UwPkdq9KPwnOTOxF5wZW7s1I
tMztxPjmtSgVCyrLlb/2c+3uQICeXUKnbZ8xTDIcIrDEuMaiC941hkd+7Tp9+JAtduieN8k0fY37
JI2OtKcaom7LwYE1PS3RjpRMkkWn3H+YRT/eDG3tUInNGI7PqEXyV6VmcVLNEDzEU5VidID/Sc2D
MGoGVzwVa+qHYyzd5KgEKS9p7DTo4hHvU+AWDtAiy8u/lSbbQp4vbEKTesQU6t5moTEQFKnq8Dv8
5eKK4edFlg8x9VWZpLyPTvPihpF6nCKoVRSF8XcDPSkBM5H2ibWTj4FPyWIzzczMUhFNrKgtvGrQ
NfN3vzCMm6pMR8WcsIgulWHTk3JrKrAIsWeCmNxxT3acZmjw04VWL2eR+GWhmDzkXthtBRvdMxjf
aFo7QRHsO5+TLnWpl9/NVhxfMU6Cg0P68CEZ82gfAa8gCs9Ve7OaavQcReHdFXG0sN5iNvLhjVMh
rirLHvAHZqUFs9Kt5Ots4QTVNaLPGU/XHZ4kA88Os+ZsIF5qm3YWjD+7AmmTNwwTWwpb3GMzEHFT
1sGlO1cy2YXKp/L2i+aACIYoZMPsvsQG3oi1TIq8WruLV981pJGeWX5grCt74uIACwTPVJc5xAHE
wKsgWtIroOPVgB/BV0/5QIqGN7h9cE7gKOFZ8TKTZUFogDxDIRSim2Vz3sLNaq9KvFprQp0oKB2P
Q7c7TsA8mU6SFJNigGS8CRUeVt/3jp8yHMx+aZKNETjV95EQDxc8KR6LVeIu/deydTzAXGGQk/o6
peDNyma7yDl1jnXpERBryYDxCxPLqi7FThoO9R0mTwdUq3QIpEwsHCUk0KYPjclBGt6zgbeKYQ0D
0H5PZnByO85+fF3YhNLnr9xdGwxlXLTYC3RiAMDYE6RFUtEvmXwU4SW4U7kpEJZz7OjV8yhG7xjQ
Lv4UBXxGiBoVR8udi/2RUHLchExKCSY+hKWFz4izOWlMqbdWCCXP5t4F515kBa+30651vnwd0Xfz
S6vVWMJqi7ikWDfAkHYp8j6GTb29ZW5CU1pjGPPMojiS1kVlwheaKvfWdOUhH00BdRW87Wy25nZC
Jn5gv+S6D9NE81W5NCxgifIEumVj0lypZm/TdYOzdpi87JJ06c9wfOLWTIERO5McT4OzgHdsimzf
iGFg7FYszblHfXBmp0NxO1ulW66SyhN76FP9rSHBm8W8mBmiZ2b9nyyDZSAPstcALP4m9ZAFVEna
3RsD9HpwFf6aaAKkApOw7lqXuPZVUBDPIhFHr3ASTmviVZg/j1GwVraLC3gAGO6WD9JtIbkuvNjE
z+I9jG4JLYfIUMEnDplIrlPG63AxOo6VLcRrdLAMfY20Gu9RosQbU82SQC13AcfuKaLVUvvWqzmU
sTxl25kN/0jmFhhrQVr2ivDW4YKWhbnFgDud8H0tjw6qiCcfCtcmzsCrY1WNz/yh9+8ZEQ/n9Ujw
CYtUx5qiO0pkBInQ+EocCYThOAOCCdWGK1dG6fWiWBuzqA4OFeoVAGgyPY0W87tt1MFBwmk0rPGY
FbQRRLSOkqy5LDAC7P22CM5pBL2gHKJ9GyWov2EA0WJo+m3RYeXkNSzjmzEHZASWuWSMEuVcbRtn
YMsRT8qvSTJriyBYP7JE8A3RYjLKUyLi7ipF+fSqTGFsFUbofdHb5tYMQFXDih12bRcUT00VBNdx
H3HajLj9TykJurYYDDiiU3mFcwP8HN6ye5rlZKTMbv/sM+y78xtNvQZfuJ0pHXd5TftELX1wTInH
A2gHynsrAjtn0Y2T4Q7gaHUWxJ3z4nQ80o7TjKeJaMuLwKq7w2QI66rrBJwyfcQgBmO+g+zqBavC
sJLLXsn+RGC6OkFIJ1UkFilUwy4DSRqwZObgDWWXAm02kmsjG/xglanAX3NijjZO2ts6ESpezoA0
x7siS4vLxM7DT3G5EJaBAan7PL9NWRZDJSdQqd2ho/8GZsuavhT9ALwOGO29oxxSDUK0VDQ6E+CJ
VJ6fmmi0T0scjieaJXpO5JnAvUQT3wpvsO7sSNmMU0jrm8eGCDWPovqxbmpGQ+A6ruOuCqMVC1Nz
YEefXuKsye+d2CU2dcACsh2hka9N213WKU/lmWj7m/7tkBr9OLGaDUkytLW80eI0S4AUR9tq8tvk
kXlzyJm3r7yBnSjTp+Hl7WBc6jMyGi1No9QH51qfoQN9mg71ubp9O2JjNOa43eqTdxTPw37kMD6C
sNxzeoy2PKThkVuZwzzj9O7oc7zgQD9EsM0bfcb/zw4O/jeWvvL3eaD/0yYM2d4Xv2//5E/4kslE
gMY75SU6P9cV1Jc/ZwKW5f6BnANWCFw+nexJ+//PQFBft/8hCtGtf/svVM1/TgagL9mkFPHjNEjD
Cv6d8td+i/v8h7SBwQD6ALJriSM1+T4Uwu/L36LxCcPIvJGObI1HF8neiC8MK6ggwfOcYIvALpBY
+Ljm9iR35oX52KNOsVCY1UV3T9xJv7QrLdcniZa5VD2ma46GTR3cEY9Vdx5pZoRxWMO6Htnmd64z
EqRRlnIm1HIcsUyg4bILdWwHxJyKV7kfyr6+KPM5BVKoEmRakmXwRJL5dMaQWZm0Rrz5YnbD8J4K
pEZk4j0ZXaX2vNd+tDYnuYE+V59S7YkrUDhZKyEy+z4Galmuk3ig7YCxHJ4hw0m5HREgjpu8XSJc
rrk33S6ZEi9mTT24QhOlLhIzxtVjx1qx0LLI4ohzwMjvS0iNe/yNebARskqOXhE1/iUNegV5YTbB
yRlGpSP55n7ftxnBf4b2RMWFmx1qlGI7miQ+Nh8svjSgmMVM60KFkDpFSBTFOOPB9LDV7lEz9Zu4
61i0WPrtaY11fUG1XOCxF4166qm9H8KlwnYFAA6uMjaQCWljK/hF3dAc7CcMYM1pFFa+72yglWAm
1daL6saip9ieRjgyZG26/rg1kfDVxFyRA0VB7j/IdJ5OaDVkRw4j+INd3LVmvlI86uQwEgZ5Q77Q
1gYeWOydPg/RAYgJ2bTu3iZdmhproQrl45dz22pjDnD/OEAUh4Y8YlLHFQHa9jiO27EndK+IbAWe
w+5NXXjV8MG1CeO7HybmyyKsaJcJ3kbmNEm7NYlnfyksKe2dbMHCgnat76yyjc/xyeZPoD68VWii
YSRKKeoPuYojc2O3/lVRzC1KHQbUJLX6zbpGZc5DY02WIkuTkGxwoNMWB5y8mkRT78moxG7buBHR
sjDWV4RsZriYHVETWjbkr2ZqVEdi1uxjX/i0VIUffuZtaFEb4tH8AsuGg8/c9SrbR31j34ekYh/H
tvB3do7MaiXLsLsLXPXVhBiwUTPy8RBnNfVrPidH9AcOuZcR4It1BI75xFnIPctiETwHnmPvVRd7
NIqZr1sboch57mwATpsubO4FxvrLBpXnl7wvwg3Tv/mBrMfiEC4hr6BhmAxjyJnC/F8b3dVcTeVl
I9J0pC2SpppEnpDc0GXaFhhWn7yI5KrRkOWxBE7/2Dd5Qe5BH+a3mUsuG25/uMwEivdVwHPoh+6w
ElSYN5h3h/WMRVrumPKg+QgERl+yXAPCJUVfX7UFxTBhABxYrWw+NrKriKZr0pWaZrkqw/5rCoNh
48wQJgWd9AOpPBIJv/2Ck+uRHBZB7EeE/Eoq22+zTYNmJuJcUzcM5LzrsTPCiI/N2Obn9j/c6/l/
lTduu7aDhOhfN4Su4qR6NyX/8Q/+nJKbf+BOg1fFgJs+ptBMwJ+bYqD3RN+iX8QuggCRvOs/N0XX
AmOI2EM62v7j8c/+sSkGf8D4MtHROzSUsIn9W7viB64WWmqkjwHWHgxgtFRoP73fFMPRiFRcCnEE
elKH4IyW7DbO6/BMMGtZO7PoHqUD1qPWy5E1TuEZyJX6WXbm9EmUQf0ML6Z7BH/dPUYTG+NfruT1
j835/xDmc10l7C///V/vNSVv387mjKG9R7bjeVo18FdzF1QxKB2jdI8p/uAXEbvTNUO68lSKiRFo
k+TzntmVWnfw9twfDzzPYfSt+iefjdyHn/6XggHpqaNFqPTd0It59Ofefzph8nntYUJmchU+gUpx
1jRuE3mRScRfDPbgdAPmgV3qzJ5/Prky+WSlbfJ5Wsrl1R+6Rm3qZYYwByh8i8U43/fwhLJt21Te
DbocDjfT4AsSnor+ZNVOvXPN2l0tpFuu0qmAYeCqrriK7Rl9KH0FOudBQwsEq6m/GYaFkEoQ0Eaz
cnpQ1wrM73MUEF4KvwVsUxdU537HObSt8uE2Bg2wqxiWca7tnSAjOkbKmDEZgkQncc1Ho22NbQBL
eiDCgNTPBRgLLt26vAR2EW2N2OBI3OLPPWCND4mzW5wVx/oBTro/qmYVhV7MDlMSQkq06lOZBoVY
GYTcncSYhoyB5/4RyyaniMSknwDaNQYoww3wDoCC5t0YA3SYpI0NgKWTbCzoLreQgdIbE5+ptUmj
xnzOq//L3pntxo2k3faJWGBwjsuTZM6ZkjItWZJvCEm2Oc8zn/5fTLcbLqO7/lM3jdPAARrVk2Xl
QAYjvr332qrlFRiga88JRzY0Hb7KTa+P6H4Rt9J19B06oXwyrxS+GmH7KLqC6G9rD91eOhiMPPDu
7XWMOicEhDY0yHjYBTdkVH1nWYET2uxMqxT0rwWzfszHWh2oloiWZRVBdRXXs8HXGivGjoeQpqxS
gxbRwTRfbBrN0WCs/CHJ6xEJrcIs0Jl45w3K+qibUUei9XFcb2q6IR7AhdD6R0Hg14r8/yZRow3b
qd7jTpV7rHHZddamHk5N0cWHmT5GzzFb+y1Edt3NmTqvZVq2uylC0N+0Whuwu4q1ySIHbYygzaq8
2WJcEQAdnPEgwUd9xprR7ZwhHErssWb4zRjU/h7z8WgyLbCzbxhGKWAjkKWv6FQiCi1FUPFA74Hw
cB6sSVJw730KA0ZLd10SkfFYAdSzhk+izqKxXFXgV3o4Pn4F9WRkPLVyyjah5y30IwfgTrzV1GL4
ikSWCcJkOATAaAF3Uc8MwOrorY/oeN/JvDc0zt21f5i7Wcfcocf9i0UxkzxNZN7fsI+2nevLbqSq
RlQKIz2/i2kRBToBZrsF27AGDJEr68J3pnPPKGlyG9VuaVehUCD6RLB2mmB5VFrnKmwQyNfmdUaJ
N57N8gstikxdkHjMnMYyk0YmktjqDkBHyKOgzU81dDfOlKpevGGa1PeinlIu9RFy+ZQ0yVWQdmUx
DHn/kJDy+3ju7DutK6iVVzTJbyP87R+m0Dc/YTYRw7qimZaGt95oGF1bsUG9Y8+rHwN7Zvc4zruo
GMrXxjeL16EHSb6SZk/1SThwIzPP66DLdOrYvatx3annmMIo9U76g85BBJ7KW92kEiS1kgJnWpZy
yTsPXbgM2prsI+toAvfnboy0+XPa6EpUuMlA/pAGR1/zU+wihiGmN4Z0tVoeHODb/Bu7EIklJAXA
Dn25EMzLXvJgTKMGfLOZv2FbQpuc6rk54q217iq6LHqvJ2CobCB80aBnKDBiKmYx91Me9hT2FBHx
AnT/8dJFgXZvMJOuAfk56X1tpozo84ANt+dMfc+un6klZBlyrqeMihxKD3gFXLtZaexzIRw431U9
0rykm37n5U1tf1H6nGJmPhw8RCnQNIFrxZoopwqZjq/Cyh4oVlaKu9CaGPrDPStg6anGPgDhuMY9
Urw3on3SR2azvQRNsxWtRM5ge5x6Cooto77QqdC6nYhWGa2QvmtATN+ITk3Ood77+KCUKT+F6VA/
akk3Wiv46uYHop7FBlAXIfx22hy1QplplDPHk5HGxdEP+/AEM6VuVi2Z6z1gmdIkg1kLSNhpu5ea
RiURF5DymPCcAXlGRw1YtorKWlFlNsFkmCEUoRYaWv/U2jmud3oUWf16K66XkrTANQPTYMLHgt9k
evP8n52U/LduHNnssdf79/vG/1Mn4Nbeml/3jj9+5ufWUSIasvegXMYgoMzU5J9bR2lgpwRka2mk
sYETS7ZtP+cp1qInMutfRD7IuosK+XOeov/B5IM/7RD4X+Ygf2vryFz0z/sj7Jr8i2zasoc1eaW/
7R1hc2mchzpjb6aOgzFPAaGVt/129sPxkAaVuZupP5vcYhimr2bR2CczMSpmEUIM16LouPmaUnlL
7VTFW2VIYDC+/mhxImP+WFoU1jSGfYds1VwnqoAfYRKl9EP20Z7+GvGlKH06WGI7PgDQo2u8qd5J
IcfMbR34+aQ8R3xEXTl/qGVCAYEfUPLt0yr9CaNBcpA4ro6+rafbDkESCEd+Lkx2H5jKMk+Js/Ag
+mbY51GW0YaqWLqnKYF9yKqupOQ9He9poU23ZerwVGoCWh5sa9QuUGrkHTRB9SymSD2TMVGogSz0
aoPZPd2i8QQvAvPgnVCSBzFa3dnXxOOsTgRMLYBfeWXgRlWJFX4nkUHPXsYj3UHt0dyadO4DihJL
TGyDWDPMESGVI/bWTNXyK2PZaqPXeASp+GViQyXKU2XEFl1vdKBsy2yMd7JpW28whsxT7UkgI2nd
c+FE/n3bhcOlLaL5A2gRm7e60y9BAhdXn+KaFgcWZZPKF8a+WrSpfGQIdbSq90zvRtxSAb6LPu2R
vhLeRoCIZyR5ii2VyqIqMbqvitRXPJUAXsryiB1kbyzQIdwL6ipRi9xrTP+cJWW2VxxlT59J4gVV
MT8bwE+3VdWb3wPJctzEbXRsLWPY0ivi77UszB4EZQ+MRZQ4wdLEIrjWyeodS0iEn4Mpkq92ZWVr
hmjlwS/ZqJT9UD1K34jOMxm+88Appl91tR49I3w3p7hT009GYZTbjAANldDg0nYm2jV871TXL/Nk
R+cgMOYNSK40Rd2kao+YFHPpnNUZI7ben6whUh9kzbVCZGvxocxG+rHoZHe+ZaW7aez0o4V3bpuV
VvTaOXb0UpWhgNlUmpcMiN5uDKfxTlV6/YiNiH53VOD71iiax5jFHfNVk+4zpUOt9JmFy9x07rSq
1F5z6AbnKjCSfSTYR1EuSNtoRrMJ0aXQvE/L4aiFg8HlWNU7hfo8tjvtG1wJdNhpTMRaK337rdIp
6azGDGtf2a8yFCk0fd/YEPqkttfOtc+6kXxMA1K5qwSG9mo7+WPR61Aam3KiXjRXL0WIZrYaUXwO
pgIchCmio96FmJuEOyhW9db4dfxgBygLK+juiEW+Q8NJzw+haKdPdAtnsOthuKowB45xwJc46Dpz
xy6lLtJIs0+23rTvOCr6mqoW8Qjbiyf1YB2KodrCaYH2hIKBDJbGyUUXIr2afrqzJiRqy5/zvZFk
hdeUXYJ/WOqvLSo3slzmb6aI0ijSExwiqBm+lg20/nmsCldPyGjN4ZQsrKXkBXDf+GQT5buUWlaw
6yyRuOswoVrYEuWDwglgSC16MGuIO66UdHfE2dZvBvUMZCbdVuml9/3+RVlQA4mli0usBvouB2/a
uJyP+rtc7esPvaWt1QccOqijvS04gK/7VHQKUzvdeWnptylXpTqnGA7sqYAmNQX3c1MkW2Vscf1M
k2m7db9UYOC7LDikTTQMzg2zZ/yfjidl/xTME1u4NCHemC6tGpqyFGzIslaPjE3L87T0bwiKOGIM
a85Ss0c7RypRh3HKunLp7kiV6DlxBpW9eqOuGUhWK23p+kiX1g+/COXFXJpA0NIwdM8QjS7UMSae
TWWIyeD8zVpaRGI0gge1sTJI8EvLSL/0jTi36hHNSS2MVYX8LHlq3HGwC58xsUanjNoSOA3Wjifi
jB23oeM5MCIupSE+NbGVuzSqy1PWGfVDu/ShxEsziuJH6R1D5RJXJ70pYmlQmTX6psym0p/JIms7
euz1de07xSYccbRTZNmdBxKgb4a+lLNES08L+aroCe4i5S1WlEgQbDS6dEu3S7G0vCiCvhexNL8w
wDBXfUAbjNrx0eehOXvT1JbrZmmNcW4FMuPSJQMUf+BCY5IrFTAofLMd9L9A77Y5Euoe6mj5lHb+
NhK09eDPmR+Snuaasocny95uKbTplm4bzCoba2m7EbR8HTjGJV+GSku8QUO87OkyOEfc4kfcoVQk
CVhKq6Sq5WtiWZGX5YP6kvq1v2NlgiLfat6Eoelh7mLlowTUfiiXhh7IvM09ZQzp3lz6e6ylySel
FO0JCg6b3qXnJ7xV/lBgh1F6UiwMenZ9hwX6PV86gtRbXRD51xmm7dIiNOqD8OalWUhrlKNJwSKx
jbyOsB2De1vMazCy1YgVLVIvy9iZZ38cB4+dyUZkFXdVOrm5LttLFVTprgi5pdHObdxyM3bdnN42
p/ouFztdvxjrjHFQTpGWrScnx3eJEr1r8eGZiyGPtRYx22Ha857g14Mi/abi3wOR+erg56PxlqHy
PBAkX8x+9WL7g1T6qC1GwDK07ce+TLTPCem0D30xDHLMe3V+mAgJEiCQHDBlLAbDEkMkdkOkmMV8
yFaLQ85qvvkSI3DLxnphSiBJm8x7hrFzHqq2muCXW/53usx0h2H/wBenYP7BCtLPnL4LddtN7Hq2
WVgWZxIqSvFasoCy91r4xOzyNxUs4uzgKEntLVgDj01echTBlB8IBNmv5mRWX8iHYiCgdys92qEp
6scuRFHe4mFIUZbGZpghZgatGX9lENMoTyYYQnMt8O/mmLWjpIDLFulerqjTFqRcvumt5rmxgwFn
VZB6KqLRqg2M51HRhp0VlZhrUbVx+ebjRqY228k0PES1ceokMxK4t4W5SgKeMordKzv2Ik/5HKbr
kEnJgSeI8ilUouA02qkgESCmO0SQ6q7m2zzMLWP+MBrejEROh1paCoA8hUqnfFxMtst2S5+1jkO1
Xh+jaE/oDMDcxGHVb2H70hSQwDvfNpapAr82LtkcNjS/KcF+NmC4dr7vH+pMiw4Un58skaauaovy
FPr0/U6BXX3pdAsI5mhO26jqI8rlG7lWAhVVJkqL9eAbJcYtrB6r1qeoFUK9s+vQ5EApaNnWVH31
u9HBa3ZLWh7GCIlQF18txo7OM2d/kn4fnWFXifnkV8YSEoe9gynr/0//v/1f9RHpN6/mvz/F7d76
tz+F5MSPn/ipiZsM+SFZ6STRdAAOi/D9UxO31D80wyJcyizf5I9wWvzHGU7T/iCCT2KaVgTjdvb7
5xlOOH9IYnfEl6GmLFq6+DuiuPnnATvWVd3hYMXLAvyG9fRWzfALAYjHZjrjbdQ+sXkru1U5Z83E
E4LX6c5pJk+lEdSXMErrD1ZSdOUwUa6arJghEJABcxk5pps242IXBNPiUejotlLhSUr73iuoJ/4e
SwkQ65S+iB7imnocds3m0oI8JpsOCsG6pF+CDBJMi1DmAyVFybQttCm5zrE+7yTPGToEle5bPpME
A9E9GPfKGIX3Y56yTwmbdqC+tJzeYMlPkReEfGxuGND5t6qTet5wuKwO5qSU7yih8RusuAk7ziQ8
DSzoKxOqmswQaA2G+HP7ra8DsdJojWQ3qYpLEFoX0SpY6AkGaE8d3WaJ98uh/1/KDH86Rd++Aous
JN+qikUB/OSfVYYMZ1as+I31aa51uTf1zlyX2lgTvSpG8q66Vi0Cs5bJBxRS7cShirdWWk5hupwz
OW2H5L+xhhV7SWPpefbNkGmjUXwlLq48g0turuESUDejOD4jQwqebGGbfk5T39kGYV3SyqoX945T
P7VovTuzHE6s0xqdrNrWDuXXuOKo99dvWv45pMmbNoC78U3g7lBxivyery6hCNEmWQI8KDL/VSzf
foA0/4JENT4ozPdBl+v1HhAYsUVCVRqeq3beNMwvz9RLqO9lIvgYpDmM9wGgygN+W/OTP/GfKpLH
35h7imPAs+U+xLR00tl8PZiO/xlijraVUZR+huzZu1aSqrsoH3LanGply27K8vBMtutZzbim9Vbt
j+qsf82t7jTUmthRl2XuGBgSrzZ8GrXGKVmP5qCt1VKGGzN6TUsJZdMohg/SJZQk4l7+KKlf2MMH
r3d1y1HRD8PeLftuQxfGeOWmTO54pnEzNUm0S/SvpDriGhRFbTVeEs9g5o0gY37hjJ0XRU0FUCCW
Wxyk8EXQMTw7z8crQFKO+nDg4nOGRfoERVh7ntq8/OYwPKUeayCDgzlEVpA8bAGvs2l2ciyjI6Q2
9exz5HxwctGfzaTizWk6HpV1Fc4xNeBhLF2eddqVYp/xvsF9etLht29gLs07pHzuTSWZL1k/NM9G
yBhGAjM5GUYtXZVpwP/CEfttzYKExNHbYk+iC/3Gp1lku1/WLOxrPr5tW7mG7HgvrQR0pOCe+Ezc
kz4Lu5MuzDuuHZSRj0FzZrdpOZm6xjCFX2N66e9KKmUPVatWz3ZlcOoJU5VJdPkySgNNvbOyJ6Y8
0k16Bs9LN2S+TfnuT4VP2ZqK0rLGLTmup6zQrqNaIzzCN5JUgirT2UDqcFmupg2AazYV5Vwkh9os
0R7MVsFpq7JPRdzrx7s6KebL7bItY6SBaHH61JUpUAIL/3uROkTBlAz5NRbNc05S9i5qojrGGxiC
n9BJeL7nKu7ZolYyt8PBC7Sv66ytMc2JvU6YRt87KhUl/4sk+1sn2vLxk952oBEwfWT2aC+39i8f
/1CJRgnm2r9qdWkpXotGzaC/Uj7FmKjPNZEZGiuqRnmMpwiBxxxLWZ7BZIfj1sGxjYObe5D8aVqh
JSd9+Zb0iIMrWQ1MFEoqoV8x+fBmYIaIfRV1yuav155/9QaQ6HlZFkF06I+/XT850kYtwsC+ptbc
rgFjjHdVGQSbiu4UJoY564xfDawXGmzb5bSmrNlulRwBVPMoBvbe3Hs6C/NUvOmjLZj4jIyftLLz
N1Xq+I+pXaHyhHmQOj+2Yf9Wk/6tKun24Ru4k4QA30Jy7vfXPmAiR4AczGvRkaJbDU3jf+dqpkYb
USmFRRrN53hsxvsUZ9q2zRZ5RyMOtXfKqD8UmRO5g9TqfWoONY6bSnkEOy63cjBaCO1Vl9/PThOd
bI33P2TkuVZtMzTfwTmXfEVkWhsfJVWdZ6dnWzyPD50xJPnW7m2M5rE5r0atZhnqOv9ZoxZvx0DP
OYCD1Ei82tYGfSnYlGk4vpKfm7f10Pt7ktX1eiaV6LiYYsdvsL1Yr3Db0bDalJpYY3TlcF0kdATU
uwbOMIJ3Upb71Oj9V1LF9Z49wfhwu/V8qQRfa18JMX0l/I9dniAjjrV2TbUGkEcW670rtSr8qpYN
vc/43V658vpvzJSWFWT5aAj1Hroop0RWXYLWBl6taxnV6mrSsuSRnfnMCbGyIjza8YdeZBx1gnDc
g01ssKpqPQJ2qp0oZ2oQc9PxDvIKz5K/vojZJP5p28CVQN8bewbG+RjF2Q7+tm1grQYfnvQVbg3R
cnpSucFWt7UZ83u1nXw0PpsJXESugiYotmLlm0XukUwca9I6yBradCvbC9M4PeCkaIbVlKlR4vZK
HGWMefJNWyXL7Sps9X2C0fO09Lq9k2Xov3WRbSietGhi85rQKZi4sB0793QercHN4NnDAKmnK8Qx
P92kglPpipw88nOgjN40l/Z+NLKncSiEzqtsphRpFKp/ZSkXYGTTQFpf7b7ScsISmRBxr4uq2I1i
brYGd+3OTnFcrtTley2HqH3G17kzlaSfvFGLkMb16VmUGMr1gnECryckQxlzQ8jA4GKNtcZwiVzZ
H6CKMq+mxuOAvR+NV8L9X1lg+bdzRcfGWRt9Q7qMCcPPPAeiz40SM/ady0F3SBsQcm6Y3oAOTyor
2IXsW/A16qwGqwYMOmNvW1yVflg2OKRID6oz8qiie8tbYjYU3Yddu24p01V5uwlLXkoTj0raEyEa
c3jHbcDBfvZdx2oMg5i/yB8Dyj32vmrw1JlFrL+HNKLhkRdWmRyJnyzbHzldgpZqmfWMZeKdfA7r
altlTG9Z2VVXyWdxCggMkkItEgZ6eCKPcLMJw5pC119EMUcO11M3X2IaRqkms+PxWrO33OF9lGiE
zTx/18AQgjOflXXaZQleWsuHQaDW87A2ehx8TmNFiPG1b6+GWuEqjCp2masxqL1WmomyMktf9SJ9
Tr+TJ722BadW12Tb6q8GalwYgSbZnW1n4YOW2QPCA6DBVSOn+XK7kf5jAJj/B33ctrVYm//9kdUt
0qJ++/on09qPn/l5aFU1jNwMzxl5WELXliPJz0Pr4vFG6aPTk6ou5k4cKP9xaMWzBvsHlp4F/Qcz
24KE+Sk8Wn9gM9OkY6FW6rZQ5d85tN4YUL/4slQYyZyXpLQdfh2hpd98WSqTLWrhZuWIJ7OinBBr
rDN1L3Uvjbw+xCqVrOSEEEBDKAVNa0XmSZdpNrDoMYm1W/gWk1EGB0P6TqKfc4WzNoFrpcU4G8N9
TOuo2XZJ3I7+NqHqLopOdBRimqAaN4lBSRI253dBekNO4mFAUL0bwxNkV5O912pwbIXyRIURcM/G
ITuwyuDFSPRh6eiqmPqDVMhrOMmFRS/k9Cmu8LTq1EMB/7owTutCeR9FLU5haUAhIz/GDs/scsBf
JNUJx7PhJDdNjK5g2/rjyfIfuyH+a+V6srd/6fM8MjDqPpLpT3r9jx/6Kdgvrk2uc1MuWd3l+v/p
9JR/IJIbBqo8F+0yBvrnXaPLP4ShSaGqKgbHBff6613DQVnq+AgMyEnLT/2N+K9Y1Phf7hoEywWp
hvrPOBQn5e9kRx27O8BlPzj0guCRy/HKvgwimDfEFFpGk7Y89Oo7SYVxX95YQnHhyCuWnXYHQ67f
6pWotmqL/cf9ZfX5FxMQ8/dkBi+NNwepSYXDYwj1d8z92DByTjQUIrs3y+Jekoe7d2arG2gZ8k3q
x7riUwRjwVhH1HC1gS4ZIvXQxTj1+F+dPBeXBp5oVa9pZczs5xkj/N0UVgOAjbARr1kYtmQB0r6c
N2TiFMdLqWNU7zEUOI3iGVarOLsh8WfPUJO8DT1KwyjtIsllJ/UTFJuABJPCMMKVWJGujt+keGzs
hmYWJcnlwak7sWZmFa/HWj5WmDLrbi0pQ3qYhdUBtcEyMNQVviB21Gmw6iCkvSOtqleGCAXuH6Mu
Y+IaBUqsA2VGbHpfC9NDqxdpAnphYtMRd7pxyStGAkMwbFg+Po9+oGyx5daHKojFtsPH8EGAo76X
mTl62HKZ6ReHsrCaRxv96EHIcWI97NojB9n+MCq94kX2XBEdgyxyVxn6dMqDcKMwgiNK2Iniqhjy
Ffsdpq6oKQqP4X/4wmmjtFdqZw5nhS6eC2uiHNnETc16iPrxhGsNnSvAtjV1KDAzBB+2NBaZBidR
jPe6yQBplWGzGjGVzG6nq5F1VZ2kvPZRrruZ72QPZj/bDEn0WiRn0oWN/hQHdQjLQ4nu57lakzfV
NpVMh8dJVUfOaHq+HzHkbtM0yzelTXenK2qrcxtW9uVwIXaj7pdre2bcr89qRYa1LPbEgQcXfIN1
4VOvjo6V1BvY7OohYPSAbmY5h1ComEb9XE1fOMQ3j4VN/rTCgWu6SaeQem6i+U7PtfEEQghcqR1a
GwMu9JoRAhNINCw3nXoyNVHREtPA5LeZOVyi7SVl+JZw2XOQrEc6jBEAZpD3V9XuhzvOfv3RHJpu
DZZHbo0KraNV5nylDZHOG2p1ph9ZvenUWVsFdRRySRO08DcDSUEIppVBGxh/iauMqYKRDRSQKSEj
aQEqdhZP0zfEKv8M1dnwnHGExUOT0uBSBmS9NtrEUNS3Q7HXbh6x4uYXm2/esf7mI8PhiKdMu/nL
GCnhNaOrZfLSmwPNWsxomFNUG5PfYlFbzGqyNAtzPfI57vubmy0TaXgKiKoeAUbz6aFxzPidl0h6
H27SSTNjINa+8QGXaqDRd7HNIbnlJ0kmgo8PfzIgGQx2yMK+q91cd/Ry4MAL0sWNR/QVZx5Z5uFi
52pkbu2ksPZJWz/JcJjf7X4e1/7QGHtqDgpMwIvrD9tvccdKOLz2N1cgY0ocgtnNLZjcnIPBsLgI
qYS3v+S+LTvPvPkMi5vnkN44Y88hBaE9gzIRr8TNoTjd3Iq4Lvt9cfMwYmPCzxgv1kbz5nLsF8Mj
UOzhYtW9QJy/OSKnvEnvmQ6WW6ZYIR7Hm3uyvjkpy8VUabEcHLNQov53fpp99tu8ukad3hbrMdX0
M1OM6qQslaCerVfqfUT3z6MN6j/1REfOBDNudbK4RuW6FlN4wOhbnwctDB+wOydPZcZ5A9MxitrU
ZV5WYk9keWbxJSqTfMQBxwEi9ZQZr8jIWw8NJHvlpdQJT7tjVcmrpg9OtLbVDAhqUAJawt+eyW8U
0FaHKRMDbvUwdfHn9lfR9gwmi9KbFUup2VEV4U7V6HJb4ek1jqHs4w028/qTqRdUMPrCCi+CNN1z
0WfR1Z7GTOyaugkeQN+W5Qr0V0JzHCfLLwUnYxhd0KvNbT3F6dq3uuQtrCSJMFOM/bl16OBeBWIw
aaLHGY/3l0AsGsNiUTD7hl+XBm3/nfVdXqUSDpvKtpovFmXeBMWlOp+w0urU+enxvk60cV0NZrVm
bRj3sZ34L33SC/7BRcc6z02e6AvHDdsTNW8ziD+pZhqpcrOyT6CdOV/ZkxYu9ReiOoB0I9baEz8+
tszjbl8bM5XwSAUfMPJO5032wl4TjfqIdXXwBsegfKAa9c+RaMt9DKzngYoWnMh69qFVjdSYmSf6
/agQGvRZ+mczPQWT43+MDQKC3WUry1QotxSZ4jlqXq7L0ojvJqqMtwaMIH5gHrV7Rlt8p0PkDHdm
x7xP0zrNy8JJw0zFPyJHVb7Q4VFdak0fj1gZjJRZTpi/GiYkuF5Pm2NCoYBXZ8W4XfYl76mSFB9c
pabugqCLWDpiu3fWuKTDE4FHBok8Tuuj7lS43mjEoflTAGg11lCEJ8NjMAYpeKpxL3vj3KmfLUpj
8nVlVcm7QT88yXuZ60ventI6L24URhRgm5dcV2gP+DTxXW3LJOrpluvV+jVqwuQzBx++rvBNMeL+
XuHMfZ1U61NCG982jrOAQmiDVKObM5M6N9FgQcdi43XvJ7mBbyIsvkxIyJu2UzKvaFW+L1+Np4Kb
Jc6/6GaV8XdG/VdNAHKHd0GlqE3Z0tmpGnFqMBFzFzXTDIug1/oV+y4NvzUnHi4QakLehLRfG0VY
njkJNOqBxudD7PiKveKuUyBeTKMfoqLT+rpWiiq7DjT33BF3my4GeNtPY9qrumfRoBDgItQUVKDm
GsiBhzWG03NoFqQWcURqmCQsYdLg2TTwBo2IU4iZGQH5A5DJ6NL2xxCP1bsjK/xinE7kwTaaYdlg
mhoIorigD0zMLa72oZ73TmzZdH8WnXVqSTEYK4DqHZQuZbYrEgxxDycMLvJqYB2J3TrnJOqyPamf
qXeclAt2l8zYdjz0kRuKeaB43Tb8tSxS69DH9WK6ppSs2iVY1kZvHPzQ59FqsP8qUt35NI6EOYvK
Vhqur8k6OmRVx1UodepKCyuNzzUGr5F6ZBueWe6Mn2vEzis5EftL5TtA827oygRh7cMQuNscRqj5
tmpqODVKkEHBDAXdPCQhwm4bLahMdJIQr8WC0gxoMv1O86oRuakaqHtigZA3iUxgSNA7S/XGrgr1
9mg5kwaP5T875/hvPdaBomU88FfDELDRH2300bW/Hux+/Ng/znW2+GOJpgv6TTglMQ7R/nmys/U/
UBBsDm+2YwhbWhzffs5DGKIgbHJswYT9w239cx4C2ImDnWU6+hK8+7siPo+w3492wJykBnOBPCGT
4d+Pdia5H4lTqN8VeYCwjV6/DmGkUeHWvkxW8u5QPrAqC9SOHKHITeA5rUaky4MjktJVW+fR6Z3k
wGYtQV1NT71jNIS1LXylCB2pynPejhnqTZ3BgomBcGPoDC2xO3HBO5UEu6bgnLYQzVAtLiUTDqJC
OIFiti9rUdksvILfieuld2Mexa6KQcyLk+alTyUOrqhYVfBgXSio75ZSql6a8ccTgaGJoHu9L/v6
RQCQo9WKSBSaqLLOfPszhTHXWBfvPes+P1u+pEX0HQ+MDrnGjlyilRcROg0KCO/HKsd2rdbVi4Xh
gDSSjXyi8PbygKKGMctVr1fsfV07+yCn/9Bv+Gh66a+DNtNXc5x8p5uJmIrFR0lLZuOpFX8pR0od
t3PwxFvgY1CdfQZY2fNr/hTnAXoJSwOzpq8Bz6AXdRdz0tsU7JM9CwXB7RPjMjhMgZefjA0iaBEI
YhxgTLeDiY+gTPUW5VDMl6BIL3JKe4BI/EqSHubRNIhqEebQ1l3FC9JLK/FAZT8ljcQ0ai/+ziL/
PuWMzisdtdj0YQcDisOOQRLuw08VwecgHzEmtGuOWZR4k08jtU9ICCwTI261x3cey+YRXmlyqiR2
5luOqJxVlF+HT09v+KWDae8doTzeLhIgTYyaDU6qpc11AOOKpRrdqVbl44CV3dUS/pGp5qWPeFFB
nBh7rL6M8ehe9YogGw+2BEpExImrCMHcBRCB9inQZotGW9s9kUXLJ/E4a1xY6NSlm5nmHdfzd9is
2AdhSqzSIXrXOaKTZ+O/xT6snV4ouTe0TgO1oeBnMj4lNtOOp9nlfFbZHLmIaC+37zsjSLnq8bW6
7UBuijp1aDsS9bWALrPqLCc9qCL4zk3OVc2Qj20EV6djc6kUy70QAFZ5SkP+K62074xa+P5HifmS
PcZdx8eFyPc4zXzzQ8V9wgjcPww0ApxDPMWutJsXO+EvtGy+YafjYnK4G28fRl5yUwwKf7RMsves
wHvgq3Z1QN8y14bPRZsmDfEy3ODXrIlLVysHzg71xHG6LcsNCE1tjfasehlYJK8iRbUegrA5MgkZ
t2QkEPcrROyqhfmZcFpw8XqfooEEI5kCrrKc/3Mc8uTsaNyoMChVz+k5nmIqTNcq94ma9tGlD827
2+2FY2PeqYKw2WiAj+gANqyINHJiRL9aILXJAc9Ovh0xIa5xHnEbJrQj3L5byhF0ulfzk9X7yxLC
JZCXaOX6wGdzu8pnO5k39A/LLb5fNnn0PG8YdKUeZe+le7sAliucW/wC/Cvf6hPLmOy5vw2wiLvb
19x2AzHLmsuIcEi77mPhv5ULtNlcxHyqTvF5dgJkmEQ7pI/hHeclX4FIvmNgp19J5+5RFe7mTG+l
q+XCP6h1l5/sSB3vzNHcOkP8rgTMfhV7yE9wp5I1DkcA97Oq7AKT+7SA+XCCGSY3tsVFBtguP5Gd
5bfnLF92nLFDZXEQDACi0djStUlAlobWE+no3jUa3XLtlu0cPczNqtKaej9YdGjZeU9rbJSpO7Uw
9bWSBiyKgWBxG/jqbiXhfqddQqDsW8SlaVu2LCZMAnoXWhBNfD0v4X/YO5PlyJG0u75Km9ZCmztm
LLSJOYLBKThkkhsYk5nEDDhmBx5NW72YDphd3VnVk3ojk5n+RZe1WRUZjAjA8Q33njv2dKTcItWB
QTT/8HLr59lkBjjjPm/aIXHZekbGI787vnMaLonGse8ZiE17FwPqykFgz2MH+O4EBBUEAhDPrMrF
ZuGGnrVr65veyz6YzvPRTNwBn581xvBskxX8yl7yvdol/A3MrS1gNxyp+aKQJkYwvDPR427IJ833
flh/1EshWQBy56ZXBPRwnjCGSHayad7pS5xtaUDBoAh8Lip4aJkR3xljf+MtSUqUztFpSnSUAjBp
c7kBpCC2JOKxliu14fYEKcKZdXJGeS4VgbtF0dXCK52b9JuZVnqDMjtAmCXMRwfw3AbSlUqvp6jt
T0Rn8xVaAjM5kDtp99tUgH6Iq6S7iyOb/NAV6lG8NGRNg1WZsg7S2hQ0LejlWEk0FbVxUmH/ZnRV
9b2lj7ITUfWryNLZh19bxswWzgAbv+b4Hw9d2VS7oMh0oFaNUVus5xvu+dRm6hfxKNqY0g+vSVaf
jV1ukaB8Aw/N945lYANL7RDDGV+nCAZA3EdDfg4pkslVbnKJxXjK6uTGGVxz2kZmGRqXsqd8iD33
8ZdS7B9Mhn+vTqR48pYgNegILsEWTMKpu36VmuSBYc521fQHL5mQEc/xR5LxcLFK/7HHis5lxV1n
J/82EpdxvPrdqHx5XWSZzKMRb8K3/f3rBpNNr9+p/iDHz8OOe9BKMDKP6PFQMH7863fJXuDvX83D
z2fako3+soX49V3OY2TY4Hr6Qz5xgSyVQAC8chvhnNn8320C/h9cdoKNYjv5z+v7zY/8bXxrfvxa
3P/8md+Ke4ddZ2BbAsIqFf5nBf+XtY1HkgWqFBAEf11o/qW2Z2vDVUnhjwjjU7rLlfnbrtP/M35o
iQfTdczPrIv/aGsTLGqkX6/FJSWU6SFpWD49A660318dWUq5I2dke5M7xV/hI5ULU96Co6RnjEeA
1Ypup+rpLoeHPK5pyimuvYAeVhAsxEh9cUHP8muY9AXxdWXmrklWGn/oDvEWD+4Ujw0DKUZcdyVR
1ivgVK94s7nLIOjsyggc0mSJaNvogB0pH2JyCCm3HtKOZ5nGZXSTp4BdqVIoCaHPhfYS4NqcUPBl
PO15bhteHqPARxfEYqq50jVPOLdAHWJoJ91jNZfMwBtXHb2ZYVdlNN0FmYF9wqYJd782viZ5waOl
Ll1kNygocAREW7X0HspvFUhx7v9Ct/cDLAVEILzJkHcqY/Oe2zjbsU2KN5NjGauUwn4vouxD4fhj
dBB01aYkGnLrKOAm6GzVrp55dVjt966lxSrxumuUCdaqN6kfpP8YDv01PNtyFevygd2vPGvOd/Qf
YDVMH0CG6RfnairONnJCgqnN9Sw7faI0eqV2Pi6eHDQx1n02Za+1Q1nnVdWDTo35JcupfBQxhhvi
HXvm+tRrTDLWXIKPrC62oQflKQvd5U+omdHxqwPGfHtv9sStlRnGDuxS9RC1Qf5c0ac9SzIg9p9F
PYN+a+di88GkSEJjLIqPdlZ3wrXnQ2gbp47M9LfKxuOhIFAQ+RaacDsVFGoqvLt8dA6hP/srJsH1
7YQS7Kud+Y9um1T7SjfJXrYTvocQzSHEcXlAw+NvAYU95Wzhaux941MEZ/dkFxiAqT7a4t5EVfJu
CPKT1l4trPvOzK2bIqljiUMp1vQdcT1vc1gTlgFwkAjVJt6YlXVp8w5+EtEJyB9jdx1y5+DoHxJE
TIjFhkLXwb6pLSw+kZKSZz/TtpTFIDjhwa1uTKn7K2JYu36HJsV58uwxubILV8B86IZNO6GBQ3tr
Jox9s6raSegzINgJfbgap9rpjhUeNTS0aTd9gIeYjT3sUbSaU+CN17nZwENdtMgUdwnBWzzLMbKl
8uH/+zM8kP+asPQzwKir/vT9x58Qr/yv/1l8S95+PdB//oLfDnTEJoJj3Lf9n8Oav+3hPe/PUjLK
wWzxR+KSha8isBGKgFzCCeG51AR/O9FhEBLQjX7F8UyTf/Wf7OGXouX3B7pwUNewnUC+6VrLW//1
cQ+NJCNVTotDRlhBEX3kJBXqiZgJ39+gRD8UiTi1uIO4Sb5KhFKp1f4sA/6pinSZgP3dn0BRhZqL
94z44A8CmspxXeX7kThUzSRuQvvrFKhzO2TbsthFGXNmwcZhgy2iJAEgvFYqQkhj2uV2NF9sRgJz
TB9mRNfoI0H0+rsuyFbKkzf1QmiznWFFFbwxhggRr3q38XwmFU1zSbRl9prSwi//dyInhJTUp3au
mJRC/jC2kxMc7IqFD7GH7pnOtAQuJADgrIymtayNyMCrWeXz5GerhmvioBcWK/Nr5L5XUc/oGtAw
wazAyn2kt4lvLBtCau7Oardtdsb1dc+p0rOGjFYmASf3bvAiLWPbRt4bpliGSqlcBS4rCFIEihpQ
cBxv+4ocEOa7kJsu2gDEWI/NNmuJ9+jUK88isWeCfRe13hWTrW9zBFI3zda1O+Z7l9j11dh1+coq
y/dC22KfpaCKJjG+l+TmRG7fnst2dJixqbVyW15s3iXsZ6Iijf5rAvx/ZuGirqOo+ucl4vH7W/w7
MZz8+RN/OU+kRNhmQ9LAqYVagL7gr9NfDhOMWtzK3ERYeDhofpv9opJDocso1kWfa6Ml/etpsqDd
AkRyGLgW5S5H0X9ymnAy/f5ehr4BgoM/a7H92UDc/nCcZDKsmSeF7g10NOMY4VqvrzCkTubW8CX2
b4DlyJat8qQ5NPOHOVFO8E2a3o+YocMDAhcSPmQFdsOVJFt4RnKFgo8AkBzTdQieyfUBQc1E8gLB
nKfuYuRmRBERjWP9JMqaXJoSbpNF7nGAam4YMOXeeGbMin5EDL9jkVYeiQZE5otFd10ADNqURW5v
qHmdXZwgVNqmQX+fUXs0q5QwknNuKU6j3uz2kzvUJzNoxu8k3rzaRed/t4MWDNjIOlKoRL02RSbg
7BTu0bXaN6tJEaFqP56orEwAmfMU64NQlb3jizJuSuREGtv5sIuFj9Ng3VBKDlCkVC+LYedQX2BM
YNZ1a8Sx+WUACGr3ltpI6FbrNonFZWrL6tL1NbzWTnzJnSR40o6eMKNRiykz+KK1724HMYHBGop7
nF31we4b86YpCjxNvhWuRYqekOXVeHTcOLkOjPwNcJWDV4Rtq8MM9wooerDPK2P4RnxLeJxCx9qB
9M9/YDhHKp/68sdi0agR2TbVAWTaj55gMgRHif7qSB+vc0QUAxN1P1rXRe6/sp5lde9BhdN+9aVI
ii81ufPXoGtnjrhxeAk75iJYSqqtnSXe2lELO4Fh1cCEuxgcSfsbwFyYtb2gRmN1XK7Ip3po3R1k
MSzuBEBlB8/s4YXhf8bRzNge8y9ZOHuBqWraQNylZXEzGV3sTGZ309TOtyE7yXU82/U5tsAOQIbT
Dq9iVVtC/uw9maYYQ4B8Jg+Ms/KzU6jpHE+udQ32O92RvDneIatqdmXb6vcOLgTBXcICw5sZbNra
loy4aLTlvsBXf27mMDlop2zPHfUsUmR3jL6D+DPWOfzVQyw7ngo4p70riZcLSUjniZuxZJvnNsGc
r5rSFCXn+hCsIr/tn6kLEajV1mTuMiurYfkx79+YUUzSfGwiDzIKg3kxKQBXQwF9hegWMpXXA4ad
XYDiJan5o+CTqBN2+PYpYiEBSZ8hzEfVz9XW9/OAuQcPwsYxvruzI9CLxymDKUA29EskWdEBYgyz
FnCgl4rgC0KxbDU0HvF1ZXJXoH/d5YRFfxuYK+3MRLrvrEVn7BCA19buELvEGBnOqpHd+DWobAtf
ZOiBhsHA3zOwi4CNjtNVNRp2t/YJJDshkCLRrMBesZ16c77zHAZocx2Ua9fV5QbyqXlsoURccuIZ
934+9s8Oi+R7GpkY9lZINeMFUXJlKIuQOTQyxdoPeEtuhTYTR1CApM8b69XcDBNxCkNKuBPEimT0
56dB14zwcR/tYpSEm5hdyKrp7PA69svmzoUdLoHJPrKadS+B1R+a0ppvx16Ma+DjJ1QKdHxpbuoj
SWEjGDy3uksL09jKUbYstZQ/PYBKUdeQmc1Hk+i510TIGkdrFqLXa0YSGZI4PJYsI+jYatqvql1b
WonrwjNg9FbjfQR07DwRcbzm8BQ3bc/XXTkQEcsC0dYgSHmIrFEc51p+R27i3iib+EMAEuaxaHs0
TrIlToCYdQQ1YbRvTMDBYaIeDU9NIe4Tq3uYg3j6UQjFJszwpsOUFvY9EJACqRnee9oigpUIHMz2
Xq/VJgk5yIU5d1egoPVTmQt7V6sywvwwuNdCkwNcVRxEQRSPmxDF9ItVifgwqRE/hs6RBdnwM5BL
OO4LD8H5QAFt/JApCU16jK315Nr9RxoimrLZf11a0CdrBXSGnlm8RXMRbQkzQoSFfmPvD62BRwhb
ygsGmu7cFPkFTWEPaxhMh9U0kIGWIcRcOmRta3++E5KleRs3xDFju5wBMroNYJ4qWSMq8Tfgeknz
8mL7B+SCYTt6+h1mALYkzkwITRkShAYtyzk27JrEQmf8ojTjbFuq+eL6Y7BBXem+wIHk3iBUZDM7
4NXwzOpr0kYMDixYBaOT2K9ZPrDf8Rh5yrAsIdxU8m1E07Rh+PEU9hzp5jiZB+ahRGEIBKsP8Cr1
RomZbWCQX2Yhj1QPOGAaS7rbTBA8tSpREW+8ZLgfVRZ9YRKCIKynDJ7IVbhL85bQcgOO/7OIXGRA
Vu2dEEspnxM0DA6cmwauRnFuPcO6zHN/B/6+W9W5yK/QnmawjPse/51ZnMJq4fu5GHQCyR5ljuJj
4BuXDLkbW5ymojq2CBO1y8gnpsztd5Hf5Vv0CMVa+OEZJWiG6qElvU9QSZezILRDFSC/cFPvSMlO
QD2zsTR1jqYSWgvOkobjewzHtzgR5FsPwr2ah9Z7lxCTUH8qMhza5h7trPMw+4joJ5vRcxAC7R4t
9q+oHPd+75HZ5njDU1vE/clxi7d0TrtjnHrY9DImD0M/ZQei4T0X6UjUnhKTgDc7iexLG5XV3Yxz
aIOui1YkTe9lBB3JQLl3JhUQJZElw+GLTBLjkM+Dcy5Ukp7MxNlVVlrjNBG3mWs/awNUkvCLfIsq
NVx5DMEfAz9S+77z61vlI4vTrbJ2og5/+FnEERjF8d5vGbePxBAc2iqfzzGRq1fggqKvQ9AmK68d
KpCwOQE2rjN/OAQrxAWRImaWeg+wvp1dJ7Nuzd9HMk5qXQ+cqiRpytcQYsWKdUV8i4H1nI84TbWr
z1Mo7ae8zspTncKBYWw37JOGLVKis/C16Se9t3XSvGqD2VkU9MG2Qkt09Ma03+Vo2EYSX1fozyQJ
48Mqw2aMmwe9U+9Mm4ap38rz0/kUkAHiARe80t2VV5FzBR+lGG7svIrWsS+qdSy8/Ck13PKBoiq7
KmufR70jsf4kY0bIQ1V1ch94kbpBNbYr3EVtg3H2eiRvZVNqx9jHqV3sRGxGZw/P0bYhAuYQhWkC
NmdM3bvaQUwX27ncab9vNlOaOiiRxle2t+m68vDX7kcIkLdq9NI15HR5quam3Dn+qN96H53lqq1n
ipSsdaGIQKYrV+5U2xunmvV7yaL11WXcJihz34ooCDf8IR9FX9S7tCiDaj2VRnOcWuGjnM3Y2M0N
Q1SQGwiZJaSza6XNDGwP26BxKLDdGXZE7l9jbmzCPHikuSTpOYHQlyxLb6l7SVYUQLlMd96JUPEE
HUN5mjkHQH1TbcaY5g+hZYgPjDDOqmPpv+o7MFHYRcjrTbCFUXo02zbP7h2PfN9VKyaNqLsV67o0
0yO5w/3rgjY64F8Lt17ZK1gtU4sTue3bdUQA0aYe854YUZKZvtaxWLbvkIhXySzuPXBm5mqcovRG
jp18h6GTM2SlA0YNkK8t9pe7sJzzUj74GvBquAkHP67emS8Prr0iZCcoHj0dZ5l9CqGYZ1ed9oPq
cZwGPrWq+67hYIIto1KGpuvKmQY+lx55u2PqbJwgybzNFEflxgA1Ty5PNOkfysVON4LMRqreOl/5
merViEjCnMxBHcMpBPUnB19vROsnp37w6+ta8V9XrVu9WNx5EIabHa9oAG8O6k0fTeY+8VCzIkzV
JY5RQeRRon3Iu3LmDmY0dOP17uPMWn9VN4773c4VsGBwc+oqREq9deaguTTLgjp1GXcbhSruxcj8
1oUuGzHCHPuDnXf0/3ELTKauTOwElDDm2C7uyiQ7uE1ub8laM69E2TLuFjAfEkdgBMIgu3HcCfWA
Z/B6IlPVk04G+wsiCIQMLWh7ZHrSAK8ncsJY+OQuWBLZO+bdRH5UeBulPh+ryAP9oMcg2gwp+Sjr
jo3z9aQic512qFQaixiMRe7n9mwkFX5xnsLoVnTdH9MWm+iqVdiXdJGmjxHY7xfEhwDvAyhbUzlH
D4QVtTuUQ/U1A/d0z0CF7suBy3djhHCJoOpqbLi9EkfIXPVDGBai2zAKSqFkBc4xa5vy0kUBcl+s
Jc8ETsqvUvn117KKnkNspGcb7QK5lyVrcstc+CRlAOgKgeYVqZjqYYA8VG6wI5TeNQYs7BFx/Ya4
PGcaNWumT0Ys5jVcMh77yRzZjPzz0L3N8in/kgqVPvmEqZLQBCALaZM097RC3VPW9KQTGRhTlWkT
WV1EiiA67LBpk3IT4mQnu9TtnIlAz4ZaZ8FgbsLYGb/NVH1U/AY7eKJBp7uaTFYmZeizL00UUImx
XSBDdwHvtr4Bbw87wnHMiLaL5zk9OwCzjgXw95vcoXPwtMvFJIxvuV/NT2yIQ4cFscubsyYODeFk
05eMo4LUsGEU6zn15ltjIt4571W478whv6B4ZY8zc11hGkedWovoFJpZwlzahIiZEIdcpqFcp7Rl
Ff3nUshKpzk7FsV1UgpnOcFQek71SHxDm6RF/bXq0KncyixtLVb1Ls1YjcZKQBXECLzuY7cFmM1I
ZP4O7VaMuE6WYMu4YghYDsb0pSu10ij5jZTnq9HR8HZ3vWgx6m/73kNngKCi0eMVH0nj+7sqYqi4
tlpZwer774VNCoTdGfpmjvQesWv9iONDP/8y/rn7OYv9lTr/Of/8ZUSLEQkVHSpXtn+C6Q7Gq9+N
aFWtxzS35HjDDtbZGAFBYRINrgcV0WBKG0avZmHth9Q8WZmzM+xm58Ry63uMSnvoEBU6u8HYB3O6
YVG+/9d/3B+2xT//NsgFkhkkZFhz0QL+gl8oJGhvERLoqlRz4ylqxfCQDP+OsfGHodLyAeBXsz0I
x4Hw/vgBsOHQNL34UBKTLRj/c418V3rV7vO9/JfX8HFSP/7Hf3v7XiTlz+XFe/frvsIUSBt++do3
b93bn34OM2/eCn7y+g1m+Fv5/R/80G9bjmVt7SGLcIWN+pTF8F+nkl7wZ740B98g+CjEqn8bS7K2
Zn/hA5ikvqQXZPb41yWH92dMtQjRWHHY3kKs+k/GkssN8ssNxMuj1xBcq2xiAtP9FKz+cpGWok+b
Is5YCEcSKEQ42OU50tH0VOC4WEeR4/wcbv/TlcZy1f/hBT0kuMIx+cvR3fxho9HlQUzj4E4HrdPm
HnYqbB9ArP/m3kPM+8dXYXlkWhCLGAP/nYWyc1ox1A4jxYlTH1eOru+ziqR5aAgKCdiYrySowY1d
p8aF4Hn99Ms18A/OJSKv/u4PwAiKj9pCV8yHHPxBENP3k8+Qx+sO6N1zvaMJn3e5F4sDtBkfTmDc
nIgRbFjZo2CXKwWLn2eRSlAktsJyHirMqdQmCxYfiX6CPEra+cqfx4xKKuO/zVleM1LKjXlA6QJA
c+WE7UTipD9NH2gas4uV+tlmpj8/xGx6sInRnxaEyyEwAAsWDgVefxXJqUAqaZHXCKAP/V+t5SPb
OnXTjNBaTfg3d53Vo3l0W/XmF+y81rg8po+Y/M7dUObDc96jR2vTT40bUVINEQLAYysTgnooqtc4
mdSLjAQ/OOokOLf1IkZz3fASDF5BhnurFh6/15H/E0mmvesQ/pm1X+hBaOe8RUg6J+bjVCEo8jTw
Taeey3NlB8D/88jMWWglzX2VD9RRg4eTNO2I8Gshml7PlkYEIYpxA3yhOWW9Wd+3RbfkFXh67zLz
OH6qJ6XVDc/Y0YfnOp3dB74dczu3hKTQ/Ofr3tX1+1Sh34vI9lgnjBqf4i6sXhBS8M0wpxEHd0Sk
6I3EBVhdGUAXNJIDAtTpY+zV9CQafmQSTfvFJS7xHOrIBkXSycc+n9svPwUaVQX+tPD5RIK0hvNq
F2hHVy6FII1QDoJUhfmaQa+5rSCEXpQbB6teUuYBom/ebWRfLONwp6PTZWxzMDRaqNLua/xC3M6+
0aHwI0b8WKEVuJk8NeJiSPN401plU2JrafOjalHgdjMdOdAQDaspzC4R8smd68f1DaCwxeERDT8Y
jKCyg2GxI+BdcGjI6hX65/BM7Ph8HdQDvwrG215hEV1JzTsORgOqcrbc7Ebt3H7Ky22ykbauvUi8
gxiKcJZxKRJxM/yQWTLtCVW0byObbwJxo09cqZo2TJjBgOSq53MlLfPNIy+B4UiYpow0DY74Kg7D
iyvC+p02br4ux3h6MseCoUrFzZA3dbbDB9wRkOXKRxxx4yaOUA1Lg8+WeQSp7P3yUS+XaE5N/GPC
17qbP4XY9cw3YbvVtLcl1z9+FPWCCDA8QQN7GQ10g3HSkF7sf4g+EMMqMQqXUiwszGPcOq/CnOrF
kds/RybXJlvNLNmbovI3ts3GJPSGHyQ6qxvYPFyUGjiNjvmiXM/ogBzZ6hbUrn0bdKNz2zNNeCyT
Vr30BOK9Gp3N1brIa5lDVq+Ma6ar1DKcB7JWfLUyUh/IRzlWb5HvtWTNQTpnwBVkm88358fcBG3V
Ghc9qbJDhAq4bfSn9otqDXxUTAQQQ0d8PpIo2pPO02LtjiI5dBWg9LUOdbJ3GF28K8Ir+ZqKrIdx
g9fgKxO64JyKCQQ6Sdf1TeeakW9+8bNAZu7LUJVj9540vf2SyLLIogNk6tI+JN1slFsWaWN/TTUb
OqcRrK59oS8EyWDr6Un60wJkWAKipaObTV3P8IooE7EgmiaSn4px327oy5u+wkXXcYWhK83uOtES
dizyi+H0NzZd4A5HmXM/N+CZHE9bQEijh9AJbwpEmAzXuYkic46PhZk9tY5NJknO6Kq3p2+JXzDD
GvrvWWxSaJbROzqemN7AjVal7NWZqcu4zZ2BWLww6uD7tfU2SlrmMnW4wx8rT+AJAxT3jbcm4YX9
soqSG3u2p2sjUMO0ZgVyclP/ZGRkKCd5TSejmLwdbVMwpTW0vaZDcFZFkuGILPL8I1KEp64sgjT3
fWtPawAbl4kI8S3Ra8FVSlzKdeumI6sYbtg6LeRVQi++7RmUHYGlyzXDbXEULILQDVcgTDsSS1go
kFm6JNcOpUz3TI8QqRsFIhvWaYc+kg/WkpPmot4/yzKw8q3JZ//eqnF00SUHxrwiK3iJAc274WCq
xNu5cnwtq7A59y0jChY1/TEaA7mhLnDJsw6XZNGwBdY09vvIiXjm8QD32dPwmItNfCFp6dYXa9ET
yS5rd9HQx/jCMtqwwNev/iLVGq1MkwcUDYgLsuwlMMLKW7vaJYIKCdKI2wQrAagmsEuDbVEhWvU9
1Zm/s3s2qkfF+So2E4dIDBRfYQghdrG6trFzXI0z4+0Kg8/R1AqJfRxzV7Vk9DH6LiuuwKmTzkm5
jX6aRwtbXFoMLP/Kw5hvrMGoTrJx5zfF1uVoTsX8qJgSRvgjA1h/TnAs+nC6Q1Uwb4awr08ZNuW1
a+YFl3uGHo2E7G3L+vvea23Co8JJsjZrRmbZyt/VxlBsDSihzMKtJVjESr96bpSsfDGNON0nZlPB
YOwwqFckBRf3OTBHdqViPCaJpTHHkGkUGVHwnPuR3OcJVzwTkvjoDxqNC/Tb64rdE0Pq0bgUTIpu
ZD1PJxCLYLVxi8Y2Js6m+GGD843D2TsHujNdYH5jw9jIMZ1NYcfZNTAveQSMR8phEiMyzMl3f+mx
DALnc5gKMnbBcxpPUeZjQErFD0WsQw7DoXQZGqViYCmDsUCRJrNHbO68MB5LEoAHSXq2u6h9L6yU
wADZ2gPAF0m+uvMSDEIcxjhjvISbt2Uzp8tsBy15+Falslp3+bjUBaq+Rya5GH4G9qs+fuUrdiu0
8eHkpR6XXxEfG2tozkHdVva6wWcJLaJyWFbif2/Jm66c28lkeTnHpfpmKt+AM6ZQNvLdwERaSqQ0
tXgO5XI+pE6LRd4MHQ5n1X0n3AFMdTSaVbYTWYvzR3EKf5Q5VgwFROaiMm+5BzLKBA/FaLj59CN4
cUJIeKyc25kx+cWoFJFvQ2Ix8sf86G8iwbCpoMiLmWRr9U3T9yrCr/iS5MzTeeqpCn8WX3VCwEUq
p/a7IqoDsw0J0NTJRYi6QC8yBcpQ90GzmcS5QMFYbk1s0puUzezR8tzyTFwpiyfRjhvMLhzGTYo6
v1BmzZzWaXm4B0WFAp2Z53NiWhHSGSqNkgyvm2j+/CuC+quFqzxZYsGWQ5nctA+CjxavlUd5EtS1
vOMYLL9joKqGjRFhZiDRg6OSRPRw9WmTmVqyDeA69s9sNfjuZG345VoUzbSPCne6wmDH+++HcRNF
PMsriq0X1bKdbael/MWd9+J1Oj+aBACsrMiWj36hpw9/UslezyHk/jQJVjIZAa5NTshQp1JWfsyw
n97/myZC/n0T4WFipGkUiN1Q1v+hV3J6A3HnNDYHXXOWYLYGJl8XwbSrJsZFChzqJogt72Mgf+yQ
MEfcGdJ881P1ZSwj2P8OjynDGaNNr4rqemhM+2UAtnadzGDEhSisV9POYn2NRLccrpo49o+hi3UH
4yviJs0HibgpPURB4tySAqeQFhfUCQtumAf3vENKMV3ZELs3Td2POML4Zk27Ny5D1LgPhuNNHwXi
NWex9bEWsYg74GHhUm+MVX5ECpEfSfGkVqJJwRwTZfxHMzk6JUmrBXfAZ42ky7m+L/N6+S6DpVzK
KKQAp2AMhkfyYFuZ2jI9VzcZekGCQWqe/ZJWj7TE4TmaDaaLxBbmr43VZ+6py2cP53I4RnxICfE1
hiZCYosFBIFDryysdqSLgwlo1g4Jsq294Q0RpVGFNrm0n4pVD7FYdMSBnmxIVEfCGlJIhctAG8dF
mKDfHVYOlc5VIOz2OyYcJCk2hoRLI2Lig0G68I4j1hWo2xCWwNSnhPK0FCuDLfGaNkYc6Hq4tDF3
fhFkaixWJWfdOgaQ5iLAAqcbCmY/ttW3Ke2zXZN0yb4feKqJbEQqPHcUcjEo3OcuyV+9hrp91lK9
+GNuJeyLmEJ9fnZBBvbhNM98+NzsxqVJTesouWHvM9Lg92GGx22Nmjg/do5fvenJqN7sSfJMNnNS
0UvN92l1fnNHB+CfJ0bcLOBpttyckMmyoIbExm0dhe6q126pqUsQGLgWOxzz9pyT6DKhPNhJxBHH
pgUunQKJXPHM8u4Lq+mfP81oZkmSHIvIZC9sKlslPxPk2G9S2rE6wW5OI1/XubrpoBGwO7J19daF
JfNUv6MiDW2wAmz3Z+6RBcMugdPwLyHS1u/MvflUCjQjLVX5ih3yfChjzqJa1UxDzJFbXQfL0fVp
tXQm3IF5YdZfx8nzz3KkvQWWEJwjqZpTQubK2Y344BoOrj2xCM668svhGfIgbdU4JXt/6bwBjqib
IqMvJ7aBzmws5w+fu3TeJv6sXjKXkAPtqW9dj3p5FA7x9IsrthgZr0qbX1oaS8Gy/NXaDhge+EnF
hVHly3cAuuwol1tV08nyIMlG1pjIr5xa9zvdFGjTkW4xwR1QdE5L05BoQeMUa7u+F2XDN1OlPAI+
z0AECGW49NgTEAifS5Vig37awkrJQIt3l3vT1Ry57DgHphqfl6G5oH+4vGtx0J+c3YhO02qn+v6z
0y4tLp9i9PK1K+lYa+AyRxZUyQF6TrHOoU2f+xCSwGdbhlGNj8Gu6SgY9PDRLwMUmIfTLmP1tWaH
8wEoa7qeud3KtSYrASahZgbhYyME9KyzS60WVSuFR0B9yKOwrzx9V/cDQxEQmDOqIzg3euYdCaK6
aJ5nbsEKAM+jSUwmY5dMOGAlDTblBIbuSwYmI+Jb7phIF86tmbnOAw8aAY7WHdovHXuykjMsq7/O
ls2AwunG+j1K6XRbgdEURxv9stnkR2Npai3ykDMuYyjHnx2y4dNY+61HlGE5J/ymwqTJrokx3lqS
l//smz17QWtnzMzKKraPhjB+CIJlKFM8EJbrvOAhVbci2/28NNns7pRNS15WMrwImZdnDNz4SXF1
nf2uZVEgmV2whGSW0S81ylhY8S3Rjpxbkeg43A2z/V7lQfWqI+wmDfKY8+hxzlYjASmr2Kmbd1Eu
TsssA6/1mdfC/pYWMeWeXq7nulmO4Tas2ivMekyCgsSj1sgafhxJ3XSVoOl8jJdp41iny1OAwvh1
CejjnOjb730dVm+xDKNbj8CMnWyW64d1zIESkyGQy9sJl6nDZ1nhB0ymoqzMLgWMpd1s85h0Mfc/
fj4b8D02p94nIhLf7tLvM7waDMe+9SIDrkwwBj72aT5hvHPm46cbN2CZQYY4FYhNG7KO3VQ+KlSM
hMvwReJIyo9TLsrzbOEldRBYHIvlO4ipl15aGKFq18wVRdEozS2LquF5GilPFCuhs6hy89EoSg5b
zrGvVeurl9jNwxN9o7v+HMUMhG8cfRKfTlGJ+CfVDDJaThNMzEZLOiyx6rvP7Mm+o8gsuLH3HQlM
5FHm3BTT/2bvvHrjxtot/V/mng3mAMyci8qqkqoUbFnWDaF2YI6bcf/6eXbZ3aPQn3z8HeBggJmb
tg23zCqSO73vWs/Sh+oRaAiFwZFanZWEbNE6NiyWS8C8SVEPMYZ6ec7T7ORxNzixz4e2sqNPnKZm
4mrMQu3jBInCU2tN1y2H5Y+1x26JZBWOigMYqBPo1mQbD4yjLLBYtdyhZm9t8a5peng7IeJ6NPOp
SC5K22n2Y51TvFFTpQWpEpOzlYEzRmyTg4Ck2qCJtdUErA9EblMVpL9kLMvOm6/wrRgf0Nj037wy
nLYdH31RNhkDN1FI8BqE6p9AidlyNELmF0gU2DzWZBCYXvk4DA53TaLEuQDTxFAZMu5Bl2N/KtGr
PbArSW3c3zP08FyvAvYtAA8wR6O7QCPLdgIPibWED0WbuOeBI2+XV5lJKfP8x/PAnIuUJUYz+vaL
g/jntmZRuShlN11PJrBx2q/JthorBnRiN/uIeFcgSA5vtl170oHyAxe6diU7YXKiNpPIvve2rNx1
LDg4nAt0niD61OREMKpdwEzkFTG3puy3HOD4xuOFl6fjrvftz7KN4pVUFXAAwfUa9TEXy6re33dh
Vy3e366+7sVR5caVZ3qW5UGfBcvxqhfXVxCWAaR3OzuhOLx0Ze+cPBc+QNThmZ9tprY4YPPdRWQI
eFFF3JtwrJ1kc4AYmrMLGT17ctnmQznWzUPf2/ZpSMzpI1OC/NHP+pddCKUrr1+2IWDCQUy1kH1j
QXn9YdFrZN6gWWKnJahnBlG6d3PNWUw30viErIZ7jeqACtPAoSjrMK7plDL2GXuepxQ32+L8sN+/
g6ZSgL/8UJbjwQZRH8ojTuTVfj/qeZPJsRe7orDwAQeBFa6E3zeXNGGHbQtseMXpXa5ny6I2EfYU
2dKapws9mpOcPWS3tGqbvaXAy8QfVF9B9ng3vhvVa2ZZNoYadOZF0zna6v1P/g8nFYBJ56fveSSV
KO7K814n8J2sUn6tHUkOzT4MqNtQuWf32KRNe5Or4issMX81MCc+iplVBAMN58K+c372Xv5/q/IX
rUowvyr38x33RPk1eSqfnncqf/7Mz04lMfceZS8gt1gebIbx341K3/+DIyijhMGtrK3POpW4JDww
qjhVGfZ4sVUuPZqbLv5f/8Py/qDvSV/RBUvwA0H8G3YsetqvhgfjFWsto9WxMAHQHn35kvWmiBMZ
T9pFaMlpZTV5/gRWEDd+f0ZusTbT+p8ViUv0aieURSAy3BhSlzxDuwzF7woVycvDRXCS4VQ+BmfQ
VxRkFMr4qQKSFiSwopTlY+EQBqIrTlh7RoalQ2tdYW8gpyI7Q8VwcLrbxPXvvDbLb9upH0768FQo
FhkTYHbPetx+rs6oMjnkUPQztqRPWBeKaZGcwWaapSBn0xl4Zp3hZ7XioMVaRi/LatW6O5ttqIil
xF2hqxYEmgb9FUornKK9Hkqkca3p22uGGKC11iKDYkEEubVt2AXhIlBUNiv1ALRZZ1ibVua4pjLF
cKsFtSJwZ/LYi5nDr2K9YSIevyDHhP/WJbS+cOqyOVN8uLlOoycz5tiH75Kac9NTYofE4Sqq3KT4
ctKZqmvHmiviOH28w1DqR2+bT0l29K1iurFzS27qmawtAHZwVHqMD/jEhrInQ8We6dIm3rXRKPJd
CgNvguqwsKbCvwZxjXQMQ/WdNYPqB9sj1vY4Wxx0a04TRJqUe6eLvFUKp+Xgn0l8UkH5BpkrPt+Z
1ZcobJ9/Jvi12pzfg4Ds73qF+Ut7A+Jfr+B/icIAdgoIWCs0YFkG2uUoTRwBZeIuKvIX6WGG8lJG
Rv8pz+a6WTpB0V6OYdscYt8fiK1DTIKETyEJ4USqfXSZr2uU9ylTXoCeEavScJVrU6sMbAAOG4U6
jMTUOFsQGKhvzHQUj2SCkk82UghjxW6sCMt3UBp0k+fkNq4z65MZFclNIB2uZulee8exPd2AJbMP
xpnGGCswo2ZREV3M0BrNDmzjqACOUM7YPBfp9JnGRbu3FOhxbEev3bhn/qNhURRYjwoLCWwWo7ro
gMc+pJHlXsdnhuQAvI7EdSGzL/aZMtnHgFIiHbZH4KC25VBXfuA5Zh9HQ8TX3pSKK6Gwld6ZYGko
mCXMKRvJPke2Fa9r9cG3wF5GrSJgagqGaVSRfdUMds8+mm0FjDevIrJ8LBjlDxPdCJWE+SPaPJuo
odV7qp46v1RUfLuOU/swpy669WDS88sSDF1JVo4gmmhXjLhBwkGyL53HwZr3sROnu2Z0rw0/Zd23
IQWygcZiYrcB9D1GD/mPff45DNHXGnk45Cuvx960pDlQYRkQzl3fOz07ZVCOS2XSXsZloh/tupgu
O0o8W3QGzoImW47mfUamFeLg9DktLFvGy20oJgisCY6sjxNh8MWl23d6eu0lbGGDlV3LXr+zpYCc
mJNdXDrYoxttN/btvZ2TBqxlPs08tubjhdUO+yEq3SvKwCjwO0JO80nxEvtivmno/BLWlDdQsZwI
l4TIb8bWwgMCFnBpZ2myCa0gX8NYKla4chdFSMHcaOIjmKlFD90Ft2lyOaR7tH78S5bWbHsvbNZB
Yn520dUtnFTbpyloSdJ4F4Zv0CBxgatPjbDvY/oWFyE2qKXBbdnAYROnRLc/B30drUZpoXgeB+0q
lUaIoBjE4tzrn0rQmAgeQ8bA/LUVw4EMynwZdvohTcxuXhrwpze6iD9OFt1AUtjvfW/2Lgq//kI6
X76eEvNWn9tgFRKjFVntyR3T9Lprygc0eig85wO8En1T6NUdNXMyeCevW4469R59zIaVibyB3Nmp
9ncwdjNcFAoFOojGW8iYBF9sIPvWEgcCS6PNHPjD1rQGDHMC7MrCRgCz8kAa7EkYthO+Xi0/o4MU
V0Bf7I07El/Ga3RwedqXetSaOBL68lZnP7/VnFJT8UC8TegEj3MbpiHvD5FUQO7rm2YGcIpaEM0i
boL8JtOm8eQG7VevivV9lkTGQRZBs9YECsBlDaZaTbMNcgKf1++Dp7fRCvZ5tWomh9ZxIgoMrtF8
zClwL2aqpx9lhjuWU7E4siG9ccDSMCQyfBrDII5Fm2GyLcj2HfIwvHHMEINwDyvCAYtNrWc4BCGE
U05l8VM+hU+x0Jsbs/bGa3MKpkOCRfjWTYLyrh+rYtlZ7l7gYlsiR2Dm1/RPjoibhaPxnzidQmh1
fFIz876ME/niPlkdS8khbWPNMtjgJc6/wzEuj+RZiF6S/tXZECtauqBH5hjtkixqD/ltXDS3DgFS
q8Yrs4PlVRaUNbPeQsuMv9h5ztjCJwRxLOtveQlzAi71/Dp1lJazdL114kqxMgz9Gmamveo4rV8U
0rKuc98KVlo/1ydnNB6doXWx0mjZXREAjHY6z/zUoSbeiBGYGm9GDLWWfYGq5HklGcZmS8CG5W4p
INJtGtxg74hx3pV+Ml24HUvklEn3QgPmY/zYs/+37ZPVhb5U9dzCxezEf/zPnxdWCrkXf1if0xtv
+m/tfPtN9Hn31x5Q/Z//2b/8qbn71RaYzRg9lH+9BT5A33oSL3bAP37k5w44sP9w0I2BZiRskRAA
A13ZT8SMoaI2sA8jlwPeSLmRE+VfHmLOcX9teVV+BholxLwc4gy0Z78jzmP//HLLC8wgYPX2cRs5
lg/P4JVnuAk7P0+jyT0UdBNp0lPHophljPPYLHuh1V2DfVaGLGgZqcvhsSpnOgWto4Pp4+RPVe0u
x+KlFXshXNS6a42IJZvE4LCnWdFbA1VVrwEAcsxizqPepmiHwh6PnZ4l9NVn0xvtpS00/AybTsB6
vBzsRnzJovGmsxMvXBqmRnE2dr1NjuVs3ogmUsWI+U7zJdAVSZ5rvWxwNOkkTeMFlVvTaIV+WU70
bpep0Hn/PfgxYpdD42+u8f1md20TBp9FLi0mHNH0xrKF0lgfXOgi7IXn4EGzXLviErMr1xOk/mRL
PUonBnAuYf1WiX/KgNB8bthlIgquxkck+em1ZDhuqh6RHNYbnB5UZXHdVVYM96wDmbzNZEHNCG/a
oyvQyZnCYqdrVEnwpQr8L/k0H329TRO8n8V8wX/Cq6F3rRO5I/qOEBRj3aUq9p0tFf+PFTQ3fUrJ
bqnPs77qRspdC4o8AXq7vgLlb4dgekbDGXZkxhWQ03pxT8RQeGG287iV0ptvAmHOe40WJZtpKiHw
4YmJ2sV5mnzlfXBuUhRV+BUrUzthT/K3k+O2+Jkmgx1pV36IpZdspd9X1xVtteWA0r5a2n5nXiEI
ND9pRGXaC7cxrRPVPoWRyOFceJ53MSSGJG7QmYdV0sM/M0xYDER14TbBl72xQAFRsE/BYpBeJR+1
uag3fpJrWyT2kiqpKb+w0/YQPhn1ndTn8NhrTXVZaQSwbG1yUU5TL93BwCY02KgEgHX9/JUtiz3E
V5qjXATQ2c4JMc3PvBj6tGO5Z1sy5tXK+xEpwwTKmmDgHcCBRDaWXMMzNfQv52ni/+XJ0mQ2Yw77
15Pl1ZMQT1/iXnzruhdz5s+f/DlnusEfAehcji0/E4MoAPyF5bL+gK4FPYEwE6TFjgKA/TVnmmcV
8w8OrqpccJj/OYdSUTBVpJGa937wvH5nDn2lwuefNjycvhb7GS72RohLwJiLiEqrd7yf32Na1FvN
J7oK8Pn4iwLoP13JJCSVCRuBLLXFl+WJvLRLW7VZdz54rwXW38e6rKYFZOt++ew5XP+oCD63PfzT
lbgGS4NNufBNFnDUaaFsiaXYdSMH6LDXT2LA4uY28v63L0Q1z7RhV7h8rdcWhsHLabm3st5hSfue
5dl3pp/vKb/+O5dxFJeZJ/7mGXVIdUXsTDUFyjEA1IgYGU4+h6Up+TduHe8qSVRUupDcG2rBfaZ3
j2odX3LMNxpCzu2TjlclrEx6l2X6iy+l/qXnxVxePN9Fb2jynNgIqLrY8yt5Q4HmNhjrXTyOGTre
+XaOpntDm+/rAdjn+3dQlb7eXAxQEChLk2r2axuIxmbe8oyqBupFqdqjBbJL/SZUAe9Puq9CaW0Q
wJhIu99/FRU2Gw8DnAfYJq9eeretUHGgdtpRh67uepheGCi17F5L+d3731HdsDffkfo4swJVRUb1
yxsq+7SfE2oBOw2I8q5AV70mGii8e/8q/zC2zvCov66iNDnPXhDlyBg0RMA7LZicg9lO90PBonNO
AfuvXenVrSM2L64Q0POC5P28cqf0SVb0rn89vKw334nWjGOYqCKVD+XNS19PSaX5dp/t4qKw9xxg
i++VRRTRYuxGoWNytJGCUm8C8ADCsDuqRJaFgdv2VBulyW6peCqmqtz7JiX82eTJYmxErp/PvXOw
TUT9ZZu2dHpFsKbORB/5nL4cYWnfWhMvxtr2ivDOsnX7iZ0bMraA/2xZtr0btMy+hcJuyu/1JIHl
IPxuWQJv8JejhLHxi5fI0d/cDOiMrAqMEg+klum9mgEqmIh+UdXFrh5gq9b6ACp0runPSbuYKc3o
1coIWoPQIsfZ6aRBrnCYBfQj7XKPp8R18TZ409qfOCG3iJi/nCV4XkqxmDK5sVF43Nm3rYtIEtJc
e3hR21oS6WwGNF+qmv+FrIxijVTHxFpgOTtvaoobqhQmVB+zunA47D8OBU3GsZhA+mEcXlRzGWzH
lLGd4TaMEKtRq17QjaKl0tAf7rq4XPegCdcdnc67TkvtPS7p8UsTsuIZnctndw2uktrVYfQF2NrY
wwu8nu2cKLEsxmTIEZVsz8B+KkK+dAY0awNapD4hgq5WnYPTBm1SGGKl7nGrIgHsApjBdLcbndcn
baAja22tAQzn28mCSbxIKadg7DAxnzDRxlFSrl2X5bBE7rTp4rrqlkNgWCAHaQWndMkPBhQxeAA0
tfyg0JZEPJmfALU4hyky0sfIr/J7d0Q53wir/ty4hfkp5LvXC2806s/gDnrJZxrASsQenCKKFjPz
HthiNCm4//J7KiLEdBPteUPUZfcYcmsOcdrUJ7dPvwMK75d96pqfiN/9PokxvOtcWV2MapmIhagO
c670mS0tY/yzAcEa12niTrfpRJOX1a0DxIzZYIgYP2yJwO3kZl/uk8jiHbdBPxwjqw5OqRuV34ml
MY5GRUC42+dOiap7ROl4ngJyENl76pP+Zexyy7KEmxD2AEDhC8/gzurogy9NJbMBO/MYyIntRoPj
lUD5FHtER97GEl+9m28TFNb1lYE2LFhB4Rke4rDWgjVib+ETaJElcuGi+rnUqkR+8kElfkAZW3wn
j4cQ1CyaOb+ziui6DxwpNYL7ysQ3AX2I98ehyw4rnpNEtggISq82/YQwsJ3AfWI14xF04ZQ5QK1q
LKtalGkAldzgXjQtw86GSLccbJZ7SeEMxUI9QCLIxzq+70otGra9X6ZPwUjcCXXv4YosEvxQSTDk
WwFinN53MDzIVmZbp+47PPpaayabtLYcqbhL1N/IGAJu4E6Z8acMavHVlIwtW0M0vYKUKT4OXld/
jlLbOXgq8J0Jjg/bIrncY+RLEFCPibY0Mp6EE0fZYwM/eU+QW4kIkhiCrE2/IyII4Hq71p4PYmyM
qJhX2izQFMRYP44RaWtr4tWCbUp9btFbbAMomiKA8+l/OnEQ3tFS6rNVXE/xt7IOnB3MVzpYbuwS
VWT0D7WYh61FT6BdBOQcgx/wyz3BLt8FFq5Fo3Xot418G7TRt65vSQgW013ZmFgzhj/7eE72Reki
9Qpr98C2wLuJewYlQv0J83A+XA0A19dRxjjnTBguqNBln3ygKwc9mDaFRGMTyanulsWYiWyBwBp3
fpfzUjMrTtdxjiGn7NPgZLHBRuLMqM964vaGoQ7ReqbzWrbMbsXYDVtD7UFqm+9tFukTzS//BGvd
oTwo/Btr6IxjhdHoQ0rK3p4+GldjQoXZh+1Ez+dqNZR8fUdIhlHhN8GpK/vxC5gaYsAjwZwTQzq9
MVxM27ZOV9Bhomxb5g+XqN8bCWRjYbbtvAq9BkGbY/X+TVhlLQq+XgUwqF1nH7TNNgd1TxcpZRIz
+2rljlwacGi7O69KpmGMX2KnvKhL+FW0ynTeYExibZKfrLqrNvFowTtCSH4SjTpjVGZ1yI2alwn1
CCFzhWEvM4+7k4QBeiAXsdR51sXg97nLgIXp1OOpHPCOOLo0jlnYJcfUmaLNMBMr5mHFbhYaVuxj
GjkbgQ5sOVQqLsKSzIhdNS0H6VYfsWIFJ+kBX6Wv0C5tysDLnidMx0Rv213EavBhqCOVVlyW+1D2
xY3omXu0iNljDBj02VBwz8n+2Vgp7PYIcNzRCk39z8AglBC5FHvzqj/5cJh2wtWHbRpXwbYIIu2q
a5OTlVjDg5am4jRPcXcVpvJTolsj1h8sfP7MrsCWhkOIMwnQkACKU6214XWeffbw6RM1DFgrUqib
LvnIeL5vBx1Ahk9OchwVzRJ8fn2yZ/wjLIvRlsn9T80BPWl6LHoZPOILLYnz+6Zk5m1LZhy98DF7
6UZNWAGPtP4xybq2IGOBZ7DhHEr9zJ3wLfk23K85n/pdYTp2u0WwujCRU46LTgQEK5DvyGSWcuCF
kGemQbHE2ZhdlGOjB6CpPFLos7YAfDI0khJPbSUFIvKm07G2jE2xwM4PKQfaz9hYxZ64OWiSFXUv
NBuiX9GVns0cKRuhKO5hHs2pkCw+ecv8B24rvG1QpI6IfNOY9kAyFPGeNCmLYCSzAO2xx5JUlYvQ
7S16wZxLWlBVwC+872JOY7jAlKy+1Q4mJSOJvIvJ94DVj2dwPXFeOqLBM87e97KZNI22gzPtQiVs
U7sPCGj0o3Td1XFrI+XojQHFvCEe/UyHg1NN+d2YWhNeTMNlX8lBA6NI7c3DvszpqSW1/qft97s6
ZYupzXRabOr7oP4YX0wcww30T+3KsEoNI59He1wDCL1lnJqkdKQo7XvytHZmQwrH1IRPWUz6gEdF
fW3qKMKJdjIeQDgTTcAajb43gp9f2mZPZBs95yPDNfoS5R5umUxlAOQe0TpprmkXyUQleOMRsZ5h
7WP6tiN2J5wcIVCMdpA7q5ovvMtQNaO3np3hFzblsy7mxZkG/zVubkQSaBoUFvLlaUNIYBe90PMd
6jLmG3Mk5S7q6Qb6LfuEjq3lcbZAHBKOwr4iC9rqwIB3Dp1VIFgwgl8dWt9ILNTnoVpieFRrOPi/
PrRGJhFzTKG7tjDuex0dYMacOnoIS/L+NpxZ5t4/BL05JXM0QU/ClYhBU6XzVzfAHpwiQg64G+h0
n8qwD1mgWI7LMj5nnVcX71/PeLP9VxdEsQJvI7CsNxTOsmWDY7tZzoTSjNqCWaJCUVAO9SrlmNNp
hKBlZMKfgM2P1+dlh+AFw93G5gjQzgBCGGa581TJZthOgnX9F5/vtQZMxVc57KIUlxHqqOKRPj9/
AscNEcCKbNe5kCEdTVSLbgIxO1r2Q5N4Gj39mjYgrpuN0+J+pWe+f/8jvDln03RAXoNBliMjj+bV
J+hmd3TrBEl2wHl76xAde6jt8Vev/puKBVehUGG6yI1MD6D/y+/ZJ/0QumWV7FybDaMbMVhLCCPL
BikZ+RoZoREzKJwjyu3h4f0vaL69x0rhpOo/yEWJlnl17dnI7KHNx3hnizEKqWTjqdLo7j8WPdtB
UY3OfAo0J7gv7fk+A6ryXaudcd3NgxMtu6qMScuNWjoITQ4oFH0jaT02UpIde87gMsVi9rUJyW6+
0ELBYe386f/bStHP23b/sf1WKY6FOHfv/u7m/ejf/f3H/zuae+yulErznXp18iVOoqfyeXvv5w/9
JXAz/wAG8Tz5++9SdaD/YdO3Cxyb4hmV8efxcP4fyM6AObiYsHQKyXyK/1OqRo32d6ScAgv/1d38
Wcbl3v1rUeqr2ZfKFqBvhHdUC3Xb1q1X72UzEWXa5MI4lAj2u2Y5oPGZdq3D4RjTUOnSOYrnooL1
Z2gj2zzSKzFpxTXmg6B2noAUlqaBczVVWwIH8c7cggCgUXOIzEajwR2WjK2mFHAnnt3pn1/leUVa
fbJn6xgKMz4w/CU8aibl/tef3Bf9mIetJPYTce+tEZfa0mFrcjkPCs2qzZwG378gi9GbS5K0odYp
6vouOe6vlioNlHGt9VWEgCK4rDpPA+ZJR8ndpjYWVKAJDURfo9XxQ45kyE7L3h48e4fmagg3ThQb
1UXowdtYyAFm3qJ0Q2oHZudO136Z4FmvSOC7jpUvITeNTm7tsKwOqTDCFit3SQ3LyMLWBTnWFHKJ
2gRHKd0p7rXmDtNtLimVQShznrqyrsQibXwuFXAEJ6DDI3eDKLaQOI3R1TiJuzwRNpQdMMhNiDLw
anYhXrSGxUswWiw3rcXyP9taAFW4q41j63N2J6MhQU2ESWmENqc+uQ56D0N8HJkfDGw4klwMwXcT
LSZHDZT9deSOfIzJTHzSGuixfTaHMZOYG8wmPtF85BMFs2NdsNDH08cWhIpMOGiigTbT2BAHs6Ij
cZTZ6Gkb15vd+sFExhTvu1bw/kX0bCkhec5wC9UPY4MFxvUTjetJe7TMjjuXiInPM3NUqS7aGpzI
ckA7KZehi3OR/fLA39Z9xqdDxEaFcZLA5RcaYXexMplRRavaUnlZ8Xgn0LBK5yllCr/vZ/b5Q9/y
43h3OEQ0iXsTU1iRS1003KRktnkKrk2r6yGGolHvbKkXxZr7aPVLJ7G4LYmWc3afHKTSd7OseKyD
6ZjGIZIUevZSPRJP3ZygSTKeX21Vh6DRqCcAc6MLLodhvAK3LW80X6d5TlFo2ikHqY89DWXYWrQz
gzAHf8Cm2vVGbwXkMScKzouIuW8M5X2e5g9I5rsjqw/nkSINcX5JpwfekHbO1TxH7r02APAfhzq/
RpKDJpOCwI7Cse0vE7P0nsooGz7Vlp5OGOt4ZeMRuf0AL81fxqnaxxZ5mM17c3IdfI+VF9xrbiO6
GzMh0XnlDB6vDWhibu+YAEQ86d0E1Vo4EdLRZdE3liFRxvmxtDgp25r5hSolzy6x2CR8J0esrz/z
2yL9Xk/jdEukGcd6N8+TZRXxjgh8Jv2S06LxAY4NjyfPtMaFojvybDEv5pQOvQpd6mAyuGBMMiiB
6gEQFLpWiweBbuuWHSwDQaO7Pe0SszbdbYZf4+BAa0AuNgnOuENKnS4Nzema5kWz62MJItwqe269
V/VchcIQqjaD0RasQRFxX4gQwj/WQ0U9lHFmth8yKTXtXus92Vx29Jnb63nCB0/kucX0KwuOTh8T
Wy+y23BIMeliSW8oAFrWhRxUkVvOBfeScxT3ctJHyuJBEHEj6EG1uzD34QLZzCrxvm5AGS3PL3I2
aTy4Ch9/u3Jh22FybDHoQPHFmspkXpkfkl6D8kL3KXYfptzvzVMaIu/H9Gack5lH4xiTZRhBPyi4
ppZF6bTzwqhNH1ujxfi6cHqgFFbod9mnlhnCiMF4kCh+qkCcEtQwRVoYwDuMtJZENYN/Sed12iN7
45l3eWsc005a0ye/D5vsm+OVQJgXqB6jcF1AnjRPBeuPRO/R4129CEuidnBJV66uX8QmsjWIo6qm
rSWRDjZG4qNKIv9YWnrw4Ax9SOnSuPOGaBqXRlH1HwH/aGssGPGKFwOScw8Z18qBf1KMTrJFkQzj
wrAg6K9ir3B2VDvcETxQ2mgJpWOOVxubQy/pSoiZSHDM6+qirn39Xji1ubQK/VGjvIHCFxNUNqMS
TWKgxjsjM6M/cxF636YIqmxptOWpy93LfmybeZ3l7XTjVl706FhDuSZmibTiEl0bTbfy0bDjYmOW
OiUWTxYOskmvvQ6iOYNfj5iXw1yWXyV1lH80U+HBdRXdRmodx95hItO4xQpK06k+DbksLh1O9Wsl
c7thWq8fQfDHd4OdX4+ePqXbFm3lppnBVersO7dDUiVEC7n5x7GwRbRpuxLIAAvYKs8auc+JQt/A
rEKe0oylMlRSsUgGq/rAolM/lE5Rx6tUihI1h159il1X3doCFyw9M+SqLrDqY+1O5ApSfVhFoSe+
J63XQjK07Z0p02gz4gw+OpHw7FWsO+SCTDPbgZVA+ksRsqiAjTez6nJZiMDjydxEjnGThlW91ae4
X7V8xweMgVRcYOC4FyX9oYG0SK8/NjDE74I6drca0uONowXuUks16W9m6IZHLe6aAxP2vNPLcr4Y
NSO4kF02rmfRtssOG/ey6ecU36dwPwzJIL/qep4ecC7IQ1u2Qb56f4fy6oDDlsjHt6/7DF3b5HD/
ajM3w53ugraz9zhCWcM8fJoJkz8nAozT1GsoOPBTS60Y+L1OtWzavf8B3uwmoc5R6PHOB2scGOoD
PutkNlVhkVuNb3DqamoYpaqljharoK1Rh4WkUR1CpplfXPXV6ZGvjXzOcWhDs9X20NC9vKodytiL
RyfYN3jxPoNYYmaqO5NNzvvf7tU5/nwdDEcu+3XuLrKLl9cZ4opIliAK9zbFaSZ1vWXRUHZuZwqZ
sX7/YqrnzO00kKbYr24lEZBCi9iF7iHlI1RWttuzQEFLIDW/f6m3O2kKEzjCOQwQJPcG6NhEgVdr
k+7uyWIwjqWyczojrnnaotVBeJS7fvt6hgMrl9eEHDHHf9VVN/yKeSMvnL3EK3L/Yw0sY+R/SwIY
2A6JZOb2vn/Nt+8IzS9HBSh6UA4d/dU1q9Ju9CmHxtD3SbsbRwyZkzFWh3/jKp6Bvc+losLJ5OUb
koPeJAFXuPsIy+9uTjDZev78q4LNP30XXKeExyjdxZt6jUsOa0OWnbs/Ky/chK4Jxul/4yk5KvoQ
NDDTCvjEl98la+iI1uBl9maIDRz5Is9kmAEXrpF0GMeungb5iyPd2+mDOZ3BzNeyLX736vaVyRDO
Y+7ae60K3QcDyzQtyYGtSJ9TIytxqpsLV0gmr/cf29uBjVcMyQxRY0Slv3khA0rcuqwdE1ofgyus
mKY6F8GMTGEDvH+pf/iKvBxIm9iDo155PVd5kLi4VGHia1ZO2sKoDlLQFcS3w4SpTnCTemvev+g/
fb8fGmLdocT3WiY2QFuwSFIw9rmLjKUsUArkuh9vOej8cqCdq2gvz+UB1Qm0zLYXgCB/M9JUq1Fn
ONOhFFihU6NwYP56en5bD7I9VgAAaRjMbJOnkX0d/a5ZHIcG4tOGIqTN4aKiSQcb46uBAZldpyzp
efuZW+e/uC1v5z1wKLCD0UuhYDJeS83KxBkTMEe84QVl22VCnMbndNJYroaUat4iDdjWv/8kjLdj
F5Eho0qVItG5va4DRsRFmCFLzF4jT7MlFcHi/NDBgPrqtwYrVlyH6n1PEwLT+rz5jIFcGisSdqbb
RpikGDdRL5sNuyQc1nBR4t+emymIo5xEp2bx7M51zGcruN7A2Bx8Rn0hfTbdupM+GhENakEMcIIj
Xf9VGefNu4moUI0GSjm8oojdX04zTSLUpn+W+8EO7ScBewYDYlPymk5K7/P+7f+ni1E3UkldKq/v
9buJgiHQoyaY91NEOzktoQXC0OGU4+g1p6T3L/bmUfPNfOICDd1SezHn1bakyDQDKrw+793Q4WCJ
bYY3i4HIKfH9CynDwctSGHI4xJKsCHw5l7rYy3uYWzHpHJhdWMDbWFzrnOGw0viiyz6SvyLFoU4H
KiF2BH4jHmOaXXntWS21ZLUMVs10GxONQ+bqyGGJHhtIGOnRtiW4nFIWVS+SLHJV/RhxT8rtSMfm
uitBsxW/OxHjq2R3RcE0cBB/vtYUJiX0SK8QYo+c31+NNEoOMGiIEdHn3970cCneAZtWACW9N00Z
iABmN0yAOVrkxMAuUr5/UzXBWjOn6mCX0y/rh2r1ejYxUvNnPjQZ+jQBHMDMr55SKQvLIC3A3rvN
ZH9zXXPY44sI7s8FEdcTVHUamTsfq2kyfzHTma9fEVuJNBFrWlxZifKUleT5zpykxi5BXpLuDRiZ
hVwR2OJmoIBBJljmEoep/ycYrsxegWo3xDGIUCCUVhslO0xvCBhMM51v9b6giigzVa9pWk/t6/uW
35/5Fm3hCuD9/PvXHsFAhKBVY+LsAmQ4dGcz36punFTQWlevV66xGGznrjXq/dDONSHyrpiunXGi
NCZCeqaHjMIRsoVmwGXrR3Rer7CYZO1KN7LiZqTacAS0r20nO3Gvq9kgGabCZgVSsINcqXsAFS8p
S5PKJTynDxax3daXXUa6HwqvWoIOmxvJAVome8ynxhJcjdNjtTNijLPYCROno/atD0BMLZkqVXVu
pBSP+trIja9j62cUxbWU8RJMtSqGgg+Mr0mF4/ee1iDhcitKlChlgjDeuUPGoaRsJH8rG+/n5nPI
QiovQa72NU3NWIvL3AGlXAqQkWD3lbR1bqeAyFpfm25rQp3ja8Q5eXWZRc3Q3Qg0L8UKFQ2juzKK
+n9Td147ciPptn6V8wJsMMigu00mmb68keqGqCpJJIPem6c/X6qn99ZogD4YYGPjDNB3rXKZzIjf
rPWt7KFaUXFs26EXTcgWlFgRHalxbNtV9sDuvfs2s/pdmfAqa/1u2uUgL20jrqOoKedtBszEF/Kn
W+8WtIT1sUbYzHrSUPI8XlGITDQgVhJD2WdzaNfQw7bMQZhc9WvCINwtFht3iBnxHQfUXwihJrM8
NLMatMe5SvnRTYZFeuvpbMtx2+VmZ9yW02j1DyLVkm6b8bgkd7SL8KXE4gAoRDUnD+PYdg6Z0f2o
+StheFiSDI5wC1t0fSzJokPs6Eypc5ZjJKYDln0Qgv0sUJFUbc5Mi+Dkbt3NOS0kKX4eU0aW3nP7
JEqrzaFkWTxgZYK8+kZLW+6Gn3UAM3uePnBTjBoSmy3cESIFALqIQYhLFNlSzT+8fo3u3HVEzflz
BGflA7+MmcziSSrDek+jBAtRN3Tosv/8WNlXpZp+ZcJMDsTs99JKGb2xARRPYhYJW1BuxcY3evQE
fmtbPEWNa181XrnF62p015m5qbrhA3HyNIYzesC7P1czZIW/kwh4LSRiSW3nVg7iSqGuk9iW8fym
VrQ/gN+YwP+8/hx7YMiYMLtyziRFDusm09NZheAz9O6EvIaPaVFrbBryRfLCSnDtZqiIRkzvu7Lh
FxE6s5Owzo3uoVxFM78Ns2NqoEMdK8seXNzQw8Wac/FkK1VKfwDWvXx3SZNrA/TihrxfRM0UOFmo
jQnTFpNTcB+zBiBmL2FawLMi2eaghpS96bxSmGc9W2p82yxx83Ss4bBGEVoFnyPcUse8JRdqu+Qm
y3MmaKvLRACR17HQfxqymZD3LgOydRjV9OeN/7+2J73+oP/vVqB8IH4pR/41jSAtvxNa8f7PK9Cf
X/TXCpTIAfeK6GHRebUl/JJG4Dk/fTcYHH9uORkK/Ldbx/sDVj8bc8mw5U+Sx3+tQE0yDDwTAj7T
LsvjO/9bK1DY/P98M+ueoL01HOZm/IK6IX6rQU0W/kUvS/1EmAzx4gNOWVvbwuwjPaMXcx1k0gRe
tJhjTVCQxsAmsOve/D7POXS+Yk1LNkhLdwHjJL0KmTLqs3nNpXwRHnXTdurER+wa8XMxw5VLY9t6
HUEEXgAqk2k3eVoUppWyrsFAmnOJJ/6nP9qzR0KaSrJ926vy5KgZjsBs3edtb36QPxYtJ/ZMM/xr
2+ixyINffjazaHDO3dqswDVyexpQPRXm8E39XMsa3czWC588SKSQWMmJq5z4IbPVTaTZ5vAVeeTE
FmmA03/JzBRSGuI4pw4z3ttHeNwFYSsGEt6gzqP0maBqdHpstla/TRWDU3IloPjB+3m05UDYo9Mn
O2NW33Iq7iB10mvOQJOSIcTAfkeS+tMChOvOVuwm9/wT8wLzNiquSZFw3EqTyFekvmbQC+19ziQ5
jLoqJqiNDlcA6OegoalHfwhXa8sEsLGClQbyQei5dRk9Nk2iHxxxGMh0op9fvehlLVznsXas6Knt
F8M9tFFvXhMMaysHEic5cx1s719GKFeBZhqOn+Fu4DWox00zzOXR9qr81NcOK+6hmNJrzRKx9V2W
6dQPfez6WlwngYNv+6EpY5nquyhm75IJ3IY9DsuN0U/EMk5ruWUsRM6mjBoVuksUEW1dGF/q1YQD
sHba+uTlTi43fTw56V5qupu/pK07lM+xi1lSDwZuz1kLJhjWXbdj67Ho3SGJLVJCC0XyrHiPO1Bc
vHMQTSyLtMaik74BmhBmSjQFsx6hi0fmfGAq/eAmkR1AU76yIqpJ+akFP1lWTQF4jmgiqonO3eQr
WaubzjLAjK/RCIvYrQGhOE/ZDGfZMg7x0F6sxVWbFbaJk5L72KxYhsmbhIcYHZ2sDEtqzmdNS+5n
5GCblh8TxiuGWJwHX4U+rSHLgSiMxuWROXl3aODDBnB61bkpNP1QWzILsWAaR09jaZJRqAadhkq1
kHN6lAyJwsmt8LTny3rQGz6ahp0bz95ivJUEwPqNiJ2NSnoNmacaw6p0+v5IFIo6UG99tNQJxzYl
1alh57Bd10IPICnvWIz5nayHUK41r48GHL3QSj9uNE9De6gSMtOS79bafMFhABKcvQK2OB3KoGwB
SpP2AjJ3WOJzac0lLpal3gEXe+xTMm0x+ooNC4TIl6QT3/Hbq5OyFq1lpdjXB6Qbw3e4dcvWTQDZ
OHzY9k09Ysjg6ivjlaiPpkEJaj02Zv6QuekZlAUV56CT0LA+pXa/q/TOOzrx9NB5gPDWwtjC5g5i
2NJtbCe+O8rnrml27jJflKHNcGuHOWzrvA/GiDUZWIwXG6nvZoI5shVF/j2Xegu5b7LxqCTDY6qV
F7cRwvd6QHxwvjgEU/cChwTKTTGzI3I9qBPo/u518PlBQUQWa89x4tmqO1Hyftg7KprO1xJv2Ltt
/okLGQGAoXtHm+PyOLTswmAPqZvE6xWQOTPZ8qkQ93HS3I+qI8qaP2qtypvZleo9v55m2RA55Lyr
TjvVBHU9pEZjH6u6T3zeMIqVufYQ/iZfdK2jUDHmH0lfiH3sdDQfaZNvAOouvsVK8ogezQw6jvX7
3pxgc662dyCQ8SGy23sW3HrIMeGeKqVNjt9ldv/KuTJsjdGJxk1t9upGGcPoN33W70his0K9agZ2
VVbyYM6zd2lnHd2C1m+lKr4ChCV8zRuQMBdhSZTHZlY13I+ye+jsktMFUSbOSxUC9AYloVXyHToO
EOKE26GJfHwH3i5V/VOOqD80ijV6nLLpUmtN68+iV88IVp4t0MqbXBvfu9X7YsdQ5Ul04DkeapI1
crj2xhR2U3uobLXDPB/xKjYS/Evc7Ca3/SytxQqsdu32em881ZGT8QBnrAiKJB9PVjPpN4kwHwav
Pudd8mJnBkxb+HF6JQn5Bf2IB+VNeiQfmpIY5OtZWmvunduZOyLE5oeZtw7N8hjDardX9y2LYvEl
t1x725oOHzVN0otCM0LnG4xNdqTv7UNrbIxTS3jBphnrlIW4VyV+tuQuKKhhPSRVv+9rdRzTKNvB
Xkz92NNqlpBayGWW+2vkoX5FfEvDJwf5KTXer6s9371ZVl3eJ8UVD+q0zQXuu+ZD8KkCMjOSj3q2
oTMZw3lOscuXU/4sJNZ6yP3euHKxKg/fS9s/jkw4EVIWn+Nc7j13+aKcLA9G/h4kAVXmS8tJT+MC
CBkNbChB6xl+bFnrzQysFbJz1NTbgf7qZKUW1BeNgORuiM2vUTXUD8yFMvJgWbvWgZtxMo2FWd7F
2ojAuGoB+PbcazUJMvulstRWCFGHhD4OZwPSLvoNg7Zk0AGgm9pzok3X6xl8dwWMR3OtmwmL7gsy
jPJWj+tx3soll8iAl1UNDySmuwevy9bjPJrPctbrD0JGtXgfFageQsuZzG5j5oK0PykrWMjcs0Yw
9t5noY13InGQfMupf+is8m4qNY3WULsvlmS4xYX72sEJCofZro6Ebby6ncyf4HodDQ1ZCyPJn6ic
5o3jVe4nxN/vEFTaAIVTezBnjdz4akx2NnDPjevWmV9kkj+2G796cdwFpU7YY4wO6QXH1rTxxs79
YQ+EYgws6DdWYubvwM2WR2fSkIgMRB9nVu2TlOO8ACFNt1pk6z6OJfUErlhHKcFY1HNyhPcmPrYZ
GsEU8obByZpNUKlstvlc8+vF9CZBob7Vbfax6Jrz4Hnl+Gp2Y6CzY7/B42Wh4+fKdlQtkH+nrUxo
d1u5qfU2P6HdrsDHks3Jvjy+CCPf91mUQc1xQG0OXvWA7KEBYu4mwz2JIu5+dezmVVu9fdUv89OI
ySsUXkrkoUd6wZk8nW9N5n5yOueYD21vS3c2PKdKAL4wvV3tYWCxkG8F+Hm4IGibwdBA3U2sa9y5
VikDDYWJzsawmrMS3brJ+245g/Pw9lMl5q2TNJ95XAh/mPMUkn49ikcOyA4pGPA3Eov7Kcl3BAyj
mChkxuXVaSUQDc88xfZihTm14MvVorLgWcjdq0p/MR+LxBQfjErsD+BgJGasBEVuIuA9GgPxgIlW
Fhr4w1AxYTHB6Hd0hlUDnYtE3zRuIxoVk89t2ZIxBR18W1B54JBKxzjxi0gwcTy1qB/CrBjjRw+g
WSsuFFp+AVgb1toBzfw3FlT2roGfui3YhGF4iq+yk8rYrLPlAdrQd7xrR0uRrEgCSL3Nq0rBzh7e
xp7AdGO95lWSwLW1clw7bdRw/2UVqVklSK+o7jco2PK9iYRgk7QKS4M+BVFr3qhEmQiAyLrOa9sl
ubtAINizScocDwEZme5j0z60ySh3uvgAK0LBhNIhUEX0zDyp2OTXPEpNmljz6nrbWS0WDRUhGFjK
ACrLfi157gr8ZhtWZsKvtLLGyD1uUQ41HCeptUEaOW66BkH4miVvk9efbQr8UHd5iSHFP+ParQL4
CGh+0uI02ViRlHCRx82UhqjW4HTGTs2dmFeHqpIPHrKRHWkKn3k5PKOXIarJXu/7gj7FAAdCjhlT
g7but7VciGeurfaitfMI4FgzXlindZs+L4rnuScfnSklV92iSdZOUF7MCtVHwqoUwF3FzKxYn3Ey
onVCgeWnVZR+y1oISbOzYtjiKZ9ze7PoZJTbpFU/OyI/46GSN63E1jk05Q+KX2DDSRcItZJsrIFb
muWIiLFLwjUfiudWqnSb47oMse56gZQUOxiYrc2iqfxCfJSxWTBhhyT0NTe2G33oHVwsL5sR+0/Z
fN8siBy9zhb+kjtUPQJHBlmkNyWZvjcYT/yiaiZ/7drrNERfbrADHQGREPBpA5dyxhHRh+dMZ/a5
3yr6DfJWvhru+h7X9s4R3XCmzV14MTI0M+shcrMxQG+2y5MfmtsMG2GDyRGdqvdN1t41qUmkTcLx
mDSEd8K6C+ua9haZnLkjvWxnVBa4RKVOUDS5QJWOf9N9hvhrbsx0fZ+d4TMa4o+qgmvmVub90F+c
KnquxrWHcFbGb5pG5MAAyxqo8urHpnNePfeLW+OA87xql3E5bghwIsYLVPVGK3VxlrK+VxPVmdYp
/ZpZCy8uI/AB41o1UZ5pd6SLjC5sonnlSlCEZZMwz9GAlC8JF9ftDi1P8NvSJt/NDDeGGU3LJjGN
rt1MEh8rbPHia16pogpIai9uuLIkWrjKzCnwKhyPRtKW9xOCyf2ozUSCKzvbqVSLya83iFvwK9yN
X3FuIMBjrEmTUzfP00B8/Eg6xIGqOsO0nZQ76ZUyrJc1PuH1tcO2HJ6WdkUrXXm3njuouzLVxA8r
7YbTmqT2kVCkdm/kS3YciOEJrUm2T7LEzeS2xjs9vLpkJQy7KNZvsfiMMLKr+Gwyi/MHYVgXhsGk
5RDVvDMrLNxqpFsayVwLe/YVW4hbFAAlaq7SlNsYRSD2XjZxKSTGLbMNjcUVsEQ5IByulRkYSR7d
2giA906+fJBNBbrPcJDj5rxiFLWXcsjLfauWg9WOCBKn8QZhHWVFlyAxzTwgqITFN66DorNIkNvW
VkkZ1K7bKePbdx72QT47sT1T7tH1h9Igx6KfDXxfTCcTQGkH6sYDEDc02HkxhlcabMBpvvDWW2WQ
Y9hWeGpoptyHQWlyRyvMxMWc1deRmGcqaalnF65qbqGJbuFm6bxT2ZXups4UERyRYwHoLHyNYfam
EkaDZ7cj6xQ15b7L5BUQRRwyGkH91GdNf+wq80ezEiCGvgm+VfLFWNMbwekezGRN3KmWt7HKiEIA
0haIPJ98Db3Yxq7SniBYVztN4KJSA9liVhWX2HZeKtfrdtTXjT8D2tx08xyWQt/FE/MOQEn0Mlay
XDN3+FZIMpE09t/XqkYj2JPjvKhNu0TMrk3UvjBA2VSUfgH3fTP1CX8eZHl48j6qYU5lS4/2SZWj
9M5qi6JlOU58Uv3hmsOjDz1npCVaEsPGj9FRH1CqD65s7mY01Ye0W4wtLeSJI/qljsYylMMc0Grx
JDO/9/uxw9gmYFOuYjB2oFIZo6xcukxz0WOLB6yvB1cNwTramU/cTunR6KzlayM1xibTNLmhwfSY
s/PBWOKFv2jsg8ye6LzcCS8S7WCv6ZuVZO6BicBWROl0TOBFEzRcfpR95d2rWOONdK0dmE9ik2dz
fYa3dkfCMuFztTAACOqwxixnI9tW2T6FskaiiLMQkumopyJKvruiuelW45S59rspDObd770odkPv
/mhH/J26m2JiFavyu8LbNqr0harVFsvWj7pvMz/Xsrek0ZKguQ71r/7hzKgqhious5JVkcJdlswC
EgFBl1PrTVXqrk04oAELt/aMgFc6t5D2jaNGTV8jmM1R8o805WOztPwjbnKk7AQe6TUU2W4u223S
O2zs7VNN9BrOed9WM1uZOcuHkCkO2pp8IPF+FU7DDb00A5b8td1JXK4e0E/ZHtK8YbXBqQayrBOt
VVAaN7g6Zyry/knDvtiFhYuOM2y1bGp9k+VZdbLpERaOD2PAHS890RDbwmtkgdRs8Vwt+nlwXPnR
ZbOT9ZjZvY6JxZ+L5P/pSfx/lBcJDPbfDuKrsv+NtY3E7vo1/5jDC13+8ZMR6KFM0/EdsQP+izQo
bBKDOXNxG2FVhFHy6xxexyuKFARCPCalq6bzLyuS/AN0CiRuxJBo0VBf/jtzeHlFc/26IEebBCnG
5D8TLSda1t8W5DXnI2mVC8kO1BmCj0zBNYQkwfKtxs6WvYNxouTAiwk0uIr/LySxan4OLPJbFzEB
2uCqNcio0JNmJhmx4ayrOsf+XFuD+WeZujBDi3o5V1Q3+Wu6yuZcdav+TZnxTL7WkM3DRkcofg39
BHK3SzW7emZG6DDLbrxxPNKMtNOlre0ySNh/4s3mPmb+a5Mxx57UF0PUb7hxzjpwznSD24SgPVWu
xpbP6Ns4GIjbuTkPcpz1xV8U9ntEKnwIFzwboedGCcmjU8nRLu0kveRs0A9DPjh7rR3aw1gVio9Q
Ws73Y6PtDKLit5XhvU5kYu0SDca3X8TV9beiO3+dra5GuG4yOcCGkHiCvd+1RRaCKxaj4HaockWZ
jw7EIv29vGZfcQN0/goOcaWuIyaV7Lp1ENxKqXXE+d/dEbOo7NMEl+2TV4SIHhzqUfu02vV6wDTQ
afLktPGcBaolYFhOxL/tWrdOSGmcjelC1gUZf/m1ZgBrWoYMeIoRP7hMkt7cq3RO0KIwRgPM4ZxW
SkS6LV90QhhzQJbeoKgUvLhFpX0QBcOu8YQ2FhoK7GWB4Ofnmtxx6m2Nkf7rCDDtoetwINGeaPM3
r3Rq9cOjS/2xkKE2mTdG2VkFun96vtAG2YqegU2686Um30+SE+SNZ+IPsyNbcgQKENejhLp8UIeU
2s0M2jy7F6JqAz1l2Bkl2XTbLYxrrkwhHkuK1+1SZzHuJCGOYJ4rMhv1NSQ0L9tlZAqLtJ4fenuQ
hHppubFNvTYp/bzp46Pr9g4QTJNX2zeUG6Ev17n1cnOxDsWst+Hqrd17ZdT5p9E3wgy9jPSbTdtw
e/Ru5NJiEQvEjLjzBPkWjDikGedHVdDa72U5vCVKjr2/VtK6g/VIV1fJOn6LW6mf4JMUIYsmbTea
kkUFP+4CwL3eiVXM9yXhrNdexVW3UkQOx7wL8iQz9Ox0nRFy1Rsd1X5ml4dx0q2bFAYEXVKfyzOS
jfVYRit3tQLamw3JO78j+w+dodeQxzd20oEmGaR9RsSLZ2rOorekTbwQX9S4o+yUQdYAXh+EUz8j
JbkhetS6vz7Zt5HoIB/rJkuNRlxWxdUNBbT3XfrF0E2pzHkFav1HJRb9trKy+Etcp4jwG4lvY8Sa
3eVcqktqxzulxmyHiDciEvDKcIFEsiNd03uMpQaYF9fgmSCPl9XQb0tTsTJiGHTO1tE6M3rU9iAo
plerIadoo7J5YjRoGl/Jx2UUPuDwijdTrpsPNt6AQODe+KHBRIJIzKsRZqvqD5BlPhHKeezUIpAi
2rA03iYbbflYm9OcMHUaq0/pwlRmuBDrG5gi1gfdMtFMrIL4HrV2wOeDzQSv4qYZiCiadIZoGcQn
3wWGQLYxohOzjN39bNmkVxHE524GYGBhb8WCB33o05PwkuGpT66VC6/PE6z4ex5rBkzGQrIy7CYr
i7y9RroLkAezcY5uq+HZIIXD/TbbZXLn5W4K8a4qvzmp7m1zHe8VLAo86MFSSZ0+W5D8px76onUP
bFbnbcbT/SiIkyw20GYNppJm5E89tZqusJjOFtsbx2nAkyCiBGiqm29VHsMhSgaWtZOQCviIbX3F
Re8hSqnXh2pm0iWddnqlaSfc0VTVxcjrDIGnM3+SyMkM2TD7HzGNoJ9ZDTmredIhKTLMLwbLkttV
pN7tSFTg3VJaVShy9rUGhf8Jfov+6AhgQD5woawJq6qLgw7u7TtCk3Yr56F6wFQPbWqZEtar6F82
UvTxD7oBfV+OpfPVNPpV2648WsHKkeMnmL3tDTFR07asOPnd6QqqdUf7YjRr7POJNEMZC+MZBWN9
cicrOVZeW981goagR8vLK+sly/d0YeRsMUFXONsj0rb1BQA7VsrCj2aMb4KAmcPaLsvgI8H5XhRs
OMRMhIJpGdWFlYPySXtrzzj5pvvc0YJhyTzA+IaVbljNJBFBTlp2SXTRbOmL1FvejSRddXl9cWqX
1d0kOgZ1hIU/SAJZ96Pbz4dqjlJJfqwkAonwstt2rLPXAjzZa+yW7R3tYvRSZ1F6Goic2CSTuz6L
Vi5Boldqt1A+BtECeVi3S0xZkr+28ufe0PtDma8jexlneMberC+bVHblVktpJ21LkkqmJ/pd0zm0
QY4bVcdy0pi/Fdm0nCy1FBmkOdKg3EqavI799EXO9H3WyFKKJQwbWvYq61Gkwv40+P6aX0Vleoe6
f6Ka1r3XZbXYhMiVi94tdfRjXdyloZ1m9tlJ6/qJjG1WqRr6z4xdmpvKrTvNZ2D1bdjVpDz+LwtQ
ftWf/EcZ9aHB/m1xfPP9o33vPv9ZpfLnF/2jOvasP4ChSPmrG/+v6vhaOFvUzLaL6OQqN/kvpKz5
BzUz6Fjb+Sl2/9Wnr/87xTAL0N+KYVfCERQSyCVFucUvxv//RYidm4Omkwo2ns1i9cATr1lrGDxF
JsEOS3nGMyuXumB9T3PKAeg20LKy6clyW/vQrX30mBdutG5Kfv1LK5R9a7SdfZ5RbiErQH6JjCyn
nDLMli3Ymg5fZFcUmLydRm1HwxtCr3fTGwOBOidjGzORHlcjqNHk+6wAzZueKF0Ye3oT6qNb3GWZ
Xt710zQ8eADAGBwhh3xB8jAdr9avYTNjSfuiE8wN4iXRkDsiDHvIE7d4aI3+xSbV7NBh2mZK6cR3
NkmY19jA9uFqhAxNQkGIziEzVZvM/pjVVIWYUzM0MmIOZCLZ9KdZkz8NbBDfHadogGdVhPTIFWEc
kJfuDkdG8toQFL/4HCj11oxHI/QSh+rPapIHa7ZVMOpy5LOql/O5jSdu+aZ7LvIUsRkFKHtKSUXp
A4Jan8p+yHxdzB/ZPDN/NseMQ0Ab03OTlipjsG91b/j1KQEa3sPnnOyeG3cak1Drk/XYFqinNgk1
/zYfXeeqw2NNoeDc3hlep/ZaHt8yBVMhkh8yrBKLmQKOmb0+VZQTSTmciXSEUiIKG4g4luBHTsYh
zNCJ+j0L11uX8f1+MZry4jT6dOZAXPaA4813Jc3qyCKqfwTGks8cg1oWlEbNtrNN0MOQ/T0QN9To
YSMcbYt9r7yH+GY+9ovsv6LSyn8sRqc/GeOQbm0aoFuCSLQbk5D12NL7L7xW9eI3c+lx5LrFF7NN
x1C4dbktOauDqcwQj+uWhrimnb81U9fdir5GRzv3s++R/9psFA8OhnrN8z6vmbit37SCRbi2mljB
Z/YZgaS6uC+7UYdw6zU9bqRiBX1cMQLEu8DaQr4TyuSefvrYEJjVN7IVsT+UOjMgY8UJ3sVzSGQo
TLqR4vdcr6g785jEDa7Q/LsqY3Wn14iA0yxebzNL1TX4rUj7ZIZNLn0Ud4IU0clmWY6ZbjiR0+OQ
IpAkx5S+coOjW22vUsQvjI/113ZW89kmNCRIZDdcUodsDES0zXjfavH6lRBZw9poeT2faiuNn4gU
tG7dRm5om+LdODrlXYpX98EY6Q0zy+wBU40rcx6SpRzSLxoUmwl2+a3d9U626dijTpCmbS5ppeC6
s3U8WAuX8waVBoNsKgC6XLuNiheOkZq6Jid/Nm70YBwKK0i1Wr8QPFJO13Df2qfccoMWoddtERfx
bZtIg6xy23zL09xDbM0m5rWLEpBdszssj7ZNipQP/EqDiCiSPfVlcRzWsSRWVIMm5o9aY41hWVOF
Qy9FNkLsSFbckCcTvziibKBq2lVEeHHTRJwkab1u16L6lgsYUtSoxXwxV6fgls+slBzwZdRe4rGD
Aasw5UWMDGJSulKhwK4psIThzKgKOYFbz/dGrovXltiOwWeW2NZNmNuVpc8XwZZwTnnj4mLAHExl
EhceseiL7cYIpWBlPUYMORf7OXaKun/ozWQYUd7gjyuPa20g1/J7F7FLvZWjkU2PrZpj95Ns6Yh+
LoEnOlnPBWrTxgncmm1UqA1Dr74tjDlEBnRUtC0XFxSa/+nx1yX9bKuu+tH/zuL5j60Dru6KvxuS
3VTj+//Zvxc1uW3t93/SrP75pf+oBhz9D1sQF3RVqxrc9/+oBBzjD8vCP4rH+mqJxL7636UA9QPj
KwvG77WO+Ame/2tOZvwBsod/jgiWh8nQzX+nNLhe/L/aSBD48Y1oAV2eeZea5J8LA6bic8ziZMVe
zaDIJGcOmVv88surcvfnt/sVrvObUQpWOT8Eewz2Uv7Of7EpQvPUagxsZDpmqPRnp1shHYyOX2ey
D/7+R1Gn/cvfI3lZsAzqjm79bk6sQP82JH2t+3lMISHkKZMEg50LaHHW1bim9gW73N28WpI85aX6
f/z4f3k52QTgNCUqQwjetN8tR2iTXGuyjWZPjOmTUTivbtpt//4v/M1neM0DMCyLqSvGSC7W3xNV
WsLfyM0Tzd4S0xNkkxemMpU/ML1lvtZ8//sfhofw9xeU3YWBMJpkRObonn4ds/5SOcJ+lGiHu24v
J9JN46wQAB898lgyi9M4R/Enf4IhQRb1QCJNdp04wTwgGcVPkCSlE42eEXPLJWBtD0ghgE6O1eix
ifoJo+TABUxpNAJkQgGusqWqPLCmMz8IkttxIPc/SnmFD7W9brywWMPEsXhDsUWeZN4gsKY/TzJz
C+1vflmYIJ4ZvEzED1Jm0d01XvFkW3n8Srx5tSHszryP4sq6tXoClm2LofAokTJAFIlvhpHoW87r
aHtlWuLjs5pwHNb1wI1yYe83hmZR/JBO/lCl8pOB433fkgA1Sbc41vr8Fo9wFz0yygOaNMSzSLe3
Wb02u6y5ooZLsbU6NX1nCtUcHHJaa7IdmNQx9ZNGMQSUZPbNjMjH9zQ7Ohqx+eJoIjqqJIUr1yFC
TMcRn43mQTnu0u0ilLpZvSZ+6m3ktoNLHemNMZiRmHX/FI1kjedRoABTXJhO+kPCAi7CQn6yYt3O
AkYCZJBxN8XegTsHrWYKTuepIW1xm7gWcT0uHpgaeBFi9low2CzntrWfZelor0k2trdEcvN9XDxm
T5XImKC26bDXTUJ50rbF8oS1PDlFRdNeqly3AoOo47CYkMZx36m7piJ9WU2lCMZlMMIxzfUXWWUg
2kcmt1qSGsNXojFR2hJBI87wcuKnNGGwUqZQMiO7ANHR2CjTpvTKyoDBeo6ipL2vV4YARdudybsz
vzar2z9JZDx7NmbiImbT3hek8aH0sdNw6Mt5Vxbm14TRF+P3FLmFcswZtF7q3evAQHcAC9vLGmvV
3ZUObHTDcolnii6fvBk9bCfYVJVtUWimdk15P1vprvXkcEojgMngJOw7GDVhFJk4HKPeITZRxG9q
yBJkkdbrPMZHWUQNu8Ppvl6yZ2bKNA6jgpCKRujUd/RpaTIyZhpILQI0JHaGSWCPwGW6X9BgHKy6
a05LpV+NQLFV3RYL9wZPNEsYwESxfm9GzfLeaZV+pRXR7sVKO/WxbQC391hh5tRNbM6x5WRR42wb
veGnxZnJStHTNBNBFnbqqE5wumpu9NXN+tKPXLjscRRNp5kxoA+TiCGGpyXQrfWIz36hbYjloGuK
BloDi/h6086n42ok4jx7phtGCuJVhZCJxiEtt7aTvJuR+eqJFUVx3+sP6bzoe2M035DRnzU3jx+z
SpcbWjo+2+l67GVFKlxEACZK/X4bkZWOBgAWkL2qi9Y1SDuaKN/iO/sGngfNOVCIZeNG8XiIyPEJ
hKbfo4QJ+7mK90ob4Ot4NblFgIH9OLKbZyxOTrHpuknb/l/2zixHciTLsltJ1D8dQlI4fdSPKqmT
manNk/8Q5m7uHIXzvI3eQf/3KnJjfWgekeURmRlZgQIa1UABCUdGhKm5KpUUkffevedWML93vVGa
b+0AZqeMKztopx0gc/PBsipvW+hZUxwLZ2hveq0y31i33WOiRhPlVEytsR6445gROHPkajmHedbh
ugqr+bHU3fySBWk56sCZNhzgX5tyRG3uudpmpMu0BYHCUFzElzS39jEbAAp3GvibKMLSmJNVeW6V
e8wH4zFTMTqnUEfr4DYnaNV0BJnA+GGmuVdRmH0LJw8Ie90GTm/It17I6kvam8N1Rb3ugS/n2WNJ
sK+TmToDj39+hFDfHEyX83E5LuNLSalMM7xZkS9eOs/b3OYBQk0zrdMQLX/WcXXTqFrkLUZH24dz
pG/1XKXtprRyc+/kcRfYOOx4TuzpXalZW6OuaHW1xTZrnPTJAlB9mL0EtVXd5Kt7ZpJbHPRWkLs4
1vvFkZe5mYw16q1loGZ0tQOiJZtpv/PV0U2aCwPYbb8OrRQpgOs85O2k77HFqaAx5IywacaHmkmE
E7YXH/qkhEk79dbB6izr2k50Yia0KPrsWgGM2nmfzzGXf4inR52Vyzek51J6z/mDCbBqawm9wutM
7NO9rO3Axmf63M2Z/DwNINTtxl6e28L0od1h8Uirpjn3etWhBky587CoHCQoJmLjucnYPL8XWWsw
KmiynR2F7RFY83gcUpM14wdTGZkAY0LfWGnLH1v9/5zyqZa//fu/vb0rVhEURk3ytfvtUV1fT4n/
HMvJKb/8y9W3Kfla/oPX/W0cvjbv8CSZhBoxvP7JlqYLj4Yfs3AaMYy37fVQ+EuIlOmsHT+TrFCO
Z8CO1r7cL8d8U/9kUk/TJAR/hIsMfMnvSJx/ROa0+EU/n4vJsOavtzjGWRZ3NYfj3x7jamalyxgV
6WWDkGJ+k8zqwAdIp5PEjWGAYXke2cnmQwJgSWnH0ojRRq4k6eKA81rswTzO740Z9fQ9RGVtJ8rl
5WICsP2Nx9TxaVvYzVIfCvYVxoebLB9nea/RRHEJgWRabTD+yp2CnoaY8R1ZAXS6NEaRmGidczuU
/YARrrI7XDL35kdajT1iiXjFepkn87rGr/5VtFqFOiXumsrqOuwxA9MwWGzRYmVTfGmTElq597Hh
LKv1SMAo4jFHHcR5NC0q1T60LpqBwKV5lYvnpHa6pd8X1eAa4MCFwrUHODhDPyTqr7HWNjunruYb
y8gL+IjzmPJSe9aWz1UhnOTqzz+B/7ki+qFU/O8P6+x/+ov+G9pCTZsK448eQexo0V//T5G8/eX6
a/L+DWlK/vOj+Mvrf622SW03SJLCfQk2yZQmv/qXituldrbYOKUNOPmXYvzXPDdqdMwNZLY5HmNX
yFz/8Sg6n1a4gxAwF4RcMbp/5lFE6PLbZxH7KimXdOQdqsQPE+tvn8VolrjjUyCALVS4i9ItLGbr
PB4X+PUkgt+V7JH1JnoDXSODPOKJSSaUwEIfD1ncaAxdMWaCxvOae8/lZzx22afE7fI9j/J6OEK8
z5ZG8UKTq8uw8sTWsQ0xnezIoAqhvWqoKah/rRwFdmbZ/uDNmW+Ra3yoQ3kq3KwfEPxFhFMoN3pk
tOyFm8Fq1izb9MUbxye9zUObw107Py7dsGz5SPMODww5kTLtbyP0+idA02RtUKlAnkaTMKxikPrO
muvkkpfold8Ih0l8qd0mYZW2PuLB8dCYdXm1jHOxmVpTPC9NM1ykppgfOCuZu7khj5u+tl1vvGX9
5JiT2sBQduLTp8t3NujWgoHfrO6j2LJ2hjlVhHTyn5kt6BdM9x/LrLQ2kdsNV66cd+6Qd1uNAaAf
UZNCmk1kd59VqXMTljqVIvAdGqx2I/VdOZNGwERaW3DghRAFnUEGBh6EjT3Xuc97zpD+dSgtSgoc
YkUd+qPmc5+Rc6cn8aUjZ2Ov9/F1hL+/8w204eRwczBEqjrKDYz/RV52eF5ISi5Qobg2yuZQdQdv
LLpHSQRCukFmoAcamumtTGdSCJq2sPg+rP5ycYlNScUr4faW3/NZAsI3nsJiFidvbB7njOh3bxbF
53WVP5EIgdpidmPfyjhu653lE9Ma3bWyMGFtOGV+RQ+yPucFscNcZRU7jNtLG8xBa99kJmdKjRbO
a9iExu1cl2lgoa69nJfqG5aOaN4U82IHYZ1ENwupT6fJI9E4tc2tyVjmMrczDq66Hfp9oYW3UIJf
orYstsSbZseYdjIq5k7kw+0E4qB+azDZfBZj3X/HGKzf2qqyLtKoNu8zVEU+tUt/abVtjTdpUFyy
EbfgVW+IzyMOibNWGVpgjOKbLNRnZxzLlmqkqDlUyR7DPzpkxPEIPVUzu6+My/uHBSjzFsRNjvoj
5AC6qL5XjGV7K91heGZykBfj+DmOllL4+twnFb5Roic22apTWviWA8vpVJCsYwU2tgUjLHPjy6qm
2bedcBfdDpVxM1r669J6rwK5Ii5DD6qyIBvOsxPKCYnVpdkPNIr3gjLu2QrdB1LEvwmjR4OewhwJ
EJ6Lg5UPg3sd5xLzrOcCLYht4xCxMt7xG4AKmm18buvkgqbcCKIO2yU3s4xhSUftaFy1XrtEezec
GkYaTfWq6Nj3d9iZMXSKdkdRFN4MfVGiBcqqq3kwBw7C9rTrhQfM2YyPGVKV+pZkIlcdeswu3pbG
fXqRgVvNYCXTuwcCUlpXrWWGgWOW8TFGHxXUFSIi29E0X8d48kz/ZbY23YJjnnyACFLqPqPeo8In
PckKZ3RaYh53sKlJjIK790LbC1ldWo8XNCh2sqDTUJGL1G8wdgFBbVLrNi4VznI7GzY2jCKsqRlV
BF2HU5qZkFr6vtoPlPjbQVfRFdL6kSuQLstDTZ/iaHVuczWJTnvCvBb3+UVPlpSv8pajfhKVboBt
XxHWdGHP04sRTrZfNq1xJH18CSx+6gINdHml52adUO9pE3CkEg+qb0E7cY6ZPbisVE19a3qN+QCH
iZrVBrkXWzpSgLla5n2ohaWz9fIse0XP229QEtC1kViCWSA+U6eRdDf0MZR0SMI7w7JJDVmGc75E
83dYwRgPBsfZxVaEQQbtQL+fwvYrgb31Wmgza4ltmlGlIfpjqKCZluXaNsv7z2ws9g4jOMbDhfnq
Jg9Lbdl01TjaW7Qd3VcDr3weOExJL+laeLsh0u8jx3YPpqY4PAmnos/lpnukHmoTL6T5Vq7YgMZ3
A3ouJN4X2nAwmkIcxQw9JyRf/miPcgpIhhQXdkcMLju2i6BBGEh7dY8zpoOZxshxyS5Ub23k7MfK
o54Pm+Q7h9kelgKtyw3TFHxY+pD7nmnUx9rTGeWlUVb7YjJvGpqkWjkZOHF5RK/iimiGBO7KNsuR
T3OE9HzLSPQT089wN/b1xaRUHYhlat+tspm2karGIM1zsD+mGQH8kPGxWbwvrtepY2Q177VHT6HP
xi9EFPaB0GcdEx3bjd7ER5dchQOEedNXoXse9PCuoyg8m8ooNm4/WLcgsBWy5/YczeldL1rtdozT
m4nregqJuOdpzM/Mi5bdZGfMEqeECenGhlOzs5YWgVDmRSiShr7bNnKaHyUUgc3Yc13v6h5CxAkt
2IyboBVRGRjsnJiuk8mEFSfMOYo3cixnQVnuLgwWQ69a7hUyK+1lbI1p9hPHcRc/sVoG1kNWOBhY
MjwHMnA6XZ8PTBrvLQfDrL8MC0eZNsvlecj0htvK0oEF0x8qNwI36rcZFx80YZhz1waZz7Ffpc3y
bFb99IxDazo5HWZBvFEgamZtJFtPERYIuCcbTvQrR5b+vOAaDHFH40ssnOxZMbGp2m/IX1Of0gpf
LuZHMjwNR925S59AakHWjkg4YEgx7jBUR++IybV9243WTTu7NTb/Wt+ZKxdjowqWVwjHXKBshkkU
iyh6knjofCdVsAtQe3HoUKY8JM2CkU2ANt+MZa+PG3Y3UnNRPpqYF3oVBxC3QSRtjLkHXMjOJXZW
y962cefYZQjvkKcFRjk+zRjXI39x26E/injuL5hLa0etrm0OfuGa3CdM6V3rFiHm27Jb6mSHugyK
K+BfZPlmb4M5qsVra0G496dUpLdu3NR3qZfSRvJsspBK9Ns4okm+hqZoH1Y2PhCKbBoExVjjrHLU
uXvOyTvxQ8YJlypdoTZY2eeXxUzkzm4tPFohLfFk6XqaaAVdoDpLQkxM5nCIEm3EdZMgWsMtq85y
XqNfOAHVANdtpAASyvgzrdmUYalA9xr1ppthV5IF5r+MFLik6boXFu8FqH9rX0BX/yKdjFxLxxKK
ThOg7k2e0eDfeE0WB2MHowKShGVsOwIOmfDasboukAnoWzuL+wBDy1VljdUOP2B3OfZ4TOzYRU5Q
ACi9bXNS6wKMwqtZ1G4Cjy/t5PbYEH1CkOd3+GXxZ48z9yNzWucilHFhbxOiIC5bwdHMx0UeeVeK
on9rzM5Lp8z2GaYQqS+RJXe5hr7OIJjp2BjzgpsiTe1XiPLDuG1dQMYJkF72EsO7ymmgfTPo0G47
+PpvrKfJKcHHE8wMXV4GhCAzPTHlhDutTmLX78RioMVVzQ7MN7Z4vTQDyx6RL85OBlYm8fbexBzB
mobhYnGGERtSNN6Bulqr33HaphYmwzKr4re5HrFgYhrBwpuU3erZr5qgNtDxqnIiJy/s6gDVHc7/
QTjvQO+ny6pNlrNbL9V9tYq2CcEs0+8oeNsHrxD5SwQrJfKRB3gnYs3CEyRZPHxVWO8c7tcLUUc2
PcFu3I4CgrlBhQ0B39Jo6MoqmAtH5+yPntOywn5LsFicsTSrYkeWj7Un7Ko4TjCXNpWXjw/ANcyd
JhrivOr0Ooka5LGpGs4puN4LFonB5wHkYXGGtXPHymdmTYLFsga+s05ngE+pcpsNIGdKhVcvw2p5
USWcUXIlag5QyGbjzLYWxOXxGCR1b38funJ8RzMQu9uK+NArsDOTuRsbWe7+fBvgv1Lg//87bmdI
/kddgO1bU+ZJ8faX9/Iv57LpmGXSCki6+fj+7/9m0Lbh1b/2AKxP0jJsB/PlOmH/6Ln92gPAZ2Ks
o3gBdwlbyNoe+LUdZ39CnaGzBLgI2XgZnbpf23HmJ36UGB3wUbR0Pewuf6IdxyT6dz0A2g+GiRwP
SJUL0tP5HUHRWQXUTY4+C34YzFadYxBouDaCy2YMDWKibqhECaTIibGCY1WTx4KjF4bJpUXoaYzY
r3bmMnHILa0yqtF5lfq4urYKxaIemy39UMu9RPQnjxUP6Zn2OzG7EvsmRhNGVli+zeOQ6IwkRh6v
nI4dYWDIA91LUl7K14LF6rUSC2Q1uCjkMDCncy/1mLkBBiz9rIi3LbZlEdn2pi8Nt9obuRM3QZtp
60s+oH0ZAqwbo+68J9oZ/MVjtTLku9ad7iKc7U8q0ae7BjPhMcxWPqNZTQ4oPaPIylNJjoV7goLZ
vreuIMSmUKywoPgJNS0+UigkbgyiDmE8ZmvQJkuDhIxqGBGsUd3UH9aO6Juzgv3KUusP5hCbj8vo
TjeFCY+S7gJ9Fkxn+jky1nChyiGH5UfSB3Enq0fDS8EhoQ9s39Mm4Qr8SK9AmvzKQA164WQ2/Jic
wC6r0rLe5ojXMXfjDVj6yLsdgQzcCDNC0BxSkGx7k6R4hGYTn1qujFQ3M8FXpoLPTlgfx/Z+FObZ
5jRIhIcTn81MSy9dIISbZkxgJoTJcDRLEI4k/PCaH0x+bK1st2pSgO+4r7nCP77QXEQQLiOyOp+M
fv2GWQmnG77Stn0huBAjz7hWTf4EkFH5osXleqspg49QYqOE7jfE/Om2OZxFOIQgbUfSCigtPnCI
tHc1C78CGT77ulMWQI51/PTc2C1Mv1wtGubucfkeh2tmiRgK72nOx7tuaS22rxjWCdgvKFpGm97S
SfHkBiiABlJHGQ+F5AbELL7etYobPaOSD3dzFfGbltDgTydG4cg74SbiDEvO0UcukNMN3A1G0/LN
emZHCNJHGBBU3V5ekRWxovyjlptPI/PdDwea3BugkN27A0QmCsSaTBSPNQ+h4018wSW1C7BHL1ob
2mlVzKcCx22yzTxcwsHALYoAnsfysqw8Wx4+MrS1FBcAOn2T951wAEVOmJH3awoAKVBdEBNtQr0H
nTlJ/spi0fjuhvU+mUF/vvbrV+SauFmV1Vevrt7yyxCoJ3tiBMg0keC852Hwgkrq1Sum4fDp4xZO
NHJw5oyE53J92Ff9/GtoD+QM49rqt+MK2f3AFCtShC9kjEyU9ErpPTGE4EKu+EOTfc3lhukdomjy
wl7vgPWRIEs+2QNe4OJBU+HLFiwcdMnrH1jfmrYhM+SeXGXKiPBJg+sJyqolUXWT1qTm5sRFAUEq
ge7SJ0jgA1icFsnm4eMIYJw/IpVWbSvPgxDcYBo5mhi3IMeAqZD6w2B0fGpQpMYGrYpJ7AZ5d2OZ
e5dLDXli030g/ktoTCBDNLeBL+C0sXmTfuBetQbbVtARguQLSMUHEJgCAjHhXhaBZb6J/6TBkp/x
eU0aIeNuIZw8DsAV8YQZDW6hzWKyYikDG87d3E5YBVPI7gmNzL2JFeeO6kse3SIjiUcRsJgA0VOS
3ggyirQj8Eag13noyHnmCkIXu6u40eG9xVn9momwPnhM/PdhFxPPBGfyTLgjIT1uTG1038I2loep
Z4k0Fz7wlK2R15pn8EXlhqY/hAKv8ikqHRB1ZqGoJ1CM4lYXJOr20oDMOYzAl/Nk5WEn0PcDHVy6
yfxecoND7OVrbVoSugQhDVAGCl1/qHvgoZDDRnxVDfyfVRDL/aK3HVXHGlExwrixNwp31DlZk5CU
YvyNgoBM3mDw1jsH3EU5Y/Nr+PUGk8z3KMNUlMQWdzeZhg8YAr0nACB6eiGxuBxwYSH+/rjnpYEj
Yys6PjO4i/X+pyehn/tkgG5s6UQGmGLdRoZRrzvMiwx+doJEZjqMbef6eWyu96M3gy2tatd70syV
8f9jSUtbPVE+cGtuJXpqTX9M3bbG2TTIsUGPruk30ubpyvOMQXk/cnlNUo4+njg1uPKJVuykb6fa
auLdx8pKlgak2jF26yc9gXlAx4icnGcLRXmyzeW6SunDSGBw3FlvnF0Rl/a1utXj3iDwqHgv4sk7
NlW1bga1WDfnMGIF9nLik8fFYiFDrsoT7JZuRY8njgs9vjbmeD6w/Jhq9Il85wixiQClUPyUi3eh
irYjcNUJJ2K6ULHkt0uKElkkueNuYaZET2ylAJk7S/EVFYKnJusn1lqeSQpKlhjizkcDpTjGHfu9
LNRTGenNyQunXoybGdMJ5xCzeTCkeyy9dSOCKJY/ILauAE/17g1qYhHy7A7mrqnh/NW63p0tQd5Y
izUPyGIUPyZObeUbaNCf686Ak13WVFfkgTadsxVOyjOw6ZWutPHQcQJs476CS+YhPFhD4sqt53XP
BUL1Cu3LTrMd74YKa5Mq5y40MEM8zzZ9HfaJUqFexlipWFVpH5rSton/FbhdK1ExzbeNBYRci1lt
Y9cy3ValoQ66XtMVSWQFJk1m5i4rjAEXe7LsRA9ygEI7g5PkjHQmjQJdzG626SIfPG7LZhthnyfQ
mDbbRWfK5dqdOufUUo3fEveFmWDSKhiFo/4o9aG80jAhXSdL5p4cI+Tu1clLo1TF3ummFUnl1UR0
QMacCEoNYmriCemwaNb0Ruhn+jg76hHYbp1f5uQo3dYZUDyta0d3K5fGY7phDmQnN96XmOkQem4P
pBA3WVDDCPPdZqaS1FLMAAOl7zzRtFZuhS1QSowHPTjoK7eJ0/mK62W/p51b7BbiXdnHE0GG4Pjo
rezPLHGavROOn4m1J4gudb5E9TTfxdZc+DqEoJ2ZOSTDdVZzS/8p5vhTUOVNavqK5/hBA9iJQ69t
r9wkXm7VMlvUbb1i3AJmI/QouisvkUFUtw+11yPXa2xORkGrmBMBS2aJgsRDWGNcBRHnhlOvGv1k
tI12sLyyPWZeLy9LE4QpF60IBpR492DASrADtRtokKs2KSsWAlGV3eCGQTznnrQl06/ZBJhjSBgU
8LLtYw426jYCjGMyIjkYzIb3jEg4s84wFKcI3KBFYb0iGbXXFhWqj9jDwzxq3fYJoERyrMQdnWn3
spzz7hEHs3Y5qwovneY6vG7k7PqlG3L0WKFhoG6aihoSTFe+pBzfOd71ipCvVBnZg9GE7gEcmnYW
oCG37LyOn7lyR5dj3hEbp/BoOs6blqmXSauznAo7X3MKm3anwQFd26V0WWc6OXsRZvHWcjO0bDjf
/QWdJJTRuDsOhfVeQX0OjE4nxqwS+bpa6ccZk+1bSChl7YdlO73I0iBOSGs4CSai8GfStIOO7sVD
WLOisPI3DEJKPaE7ZDgH0WIuh+03+62Bdsgawbld4jdCE1eZ/drnbm38JrXfWeJuGLNcDyIrb2bO
4sBm0rsk1PEb6Klabd9LO0TvLP7RLk6NmgYaE8VQG0BMRXHIvL/E7bPv7FhjYWoSmz5hPz5p6Gtc
tj1SM0B46bEPaIQKJK4D5AvlVdLyXCRYnJ+YS+THxQYSBbYs2y1LtwR9LPjH1MGTh/7/cYwml1vc
VKXUTglK0gHcSk/Y2Fd4w9FlVKtzPHTt88qivMCYemVnBaRCTgP3ivkUczv6gRtIayE2pLqeodTZ
VS+OKoOTetJqfTFgWML9w7Nk9jXtZ33ts4FfMsPrsPNGTrMM+jYIDkv3NaxzFvUwTcdqZvmeBSNb
C08pmiv6r4u1NXLQr5uo1QSzDvrHvfmKWZhddwW+2uDhXDPaYauw1EUtGv49crtF94Wl4H0PjUFi
odVzBo0/wnuKkW4QLWjJ3pTUVT6fhL5MdzOsogfOojT+6DDdMI/mfPZT0f8P1OTmWhv/rFlHFWOt
pAjbdnUbW9uqkP5JkuwMoiKivo4PlY2BlZ2Po2BPbObYOBOLtNkW90ACXHmcS3ZRf0LRkp0GaQx3
vRy8ltHI6D3h7uTwjqiZbVrvOFV/RGFFcuE0kUR4QNbJB0eKtfQsPCLsfQ1yCzul00x00mlPvP84
IyPym+76ZS1Kirki/CJMQB0N6TLdrNvKW7LmghRL69LOhKzHgeyPL8ffRbB7+qoksBwcU0gU9FW4
8PPlGDzaryb6SFCRA+gAb576FtRuhha1IaCboIBK4WSf2voNKN58V3cU3R8Rq0k5NXeqqP/VO/pH
XxA9aVJEJPYF9pPfviPNqrWlZwME2QRuf2NjMrjr6K08tfQqYMER4kBtbBDKIwnTOFbMMP1ipKm3
1xv2lm3bVmsxwQn9jy/Vamb47Y2D6IJoGFovhkMDZv3vP904yJ9zbPxJeghLuEq+KktCIBe59O2L
nBeCcKTyOMeWBUJIewPt9F9FJ/2D7wr1B6IPHTG9ybtYZVo/vYMxtvVyMbroYE2ey4CzaKPE7z09
NM46WqmIMiWs9omZxBFo6HApGGG24TkqOv3BFb1+Rh5NPfKnLwuCW9MSFHyo/H9/AxVmH5YgHKJD
oVE01BPnxmBKIBVzlidzr4PYoWioEhfha0NUvf7x3/77iKf1YvDXI9dxkQFxcX4nTSvoXffFsHBN
ZtK6Dqlez4xZ29pVKV9IPNMiXszRNR8yJ9SO+lq4/ciEHmRdGdfSnoeMjA44/vGhW3svVY3Q7ftH
0OpYrJGof/yGjd9bIlh/HJIBbTQ8tBD/Lkwv1unGMwzQ9mZssQYa5UKUg9uvpU4xsVyw8BMcbbiD
dl8YC82TScWsA3PSL/eTZ7M8RaZOdWIt2pojKfm/rE78OYEyiQBpU1KaBrCPzQjzDIP32JOcUkZ0
wLY4/ghgjuAyHn6ks5I0QfMGoA2SWpeC4P3jw/6PKvRfqUIlI/Of7ou/Syr46/9qvlFT/aYF/eM1
vypCoSBxd5AGQKo4S+G62vzSgtYN+clCZOaixyRDkJ/6Wwta2p8oOZCYIfrEq41i9G8taKl/YgDH
88mDIrn9xJ+SoRFK9tvVUFjYVdFDGTz3IJKE8bvnLmt7YrB7L7lJM49DBrwtwUioiTL72gsrKW8l
+W7tHuNG0eBe8GiKb8YhsbdZCEpoOtd05GmfAVHZtF2SMZCKXbqM07PFnZ8JBnFYYOhHZ4dogTh6
0+W1eFeiGqkhnRaA0rbRY7QBBnMsyoIyNjJ32JeejAIV1+lJpYX+3YwK+kgeq8EXzWCrnrBRnpxM
1puyjHiyOrw4IDrCPWqcxTe9XFzTISkHBn12329q+jfZZsmrhowOU2qPjtC+uJMdw5inlABL6wCK
GZIjyMiU5opMjs5g9Z9HSpNACrp6m6aw47vGcTPYF+U0o4eB8AwUaFRNYFZ8Yib4S+cGLeZbgmji
+KIOSVIfEqZ60Wh/SVCxPqKaidOzBWXfp5XuXCeNwCk0wyiiSQCadts58crj9iaPiaigoYWVvOsK
n29ifgnnEiYz1p5+M09hdE8kHPqztmTmuJ15+8fEDuOLZZw4jyeJbu1t8MnHqDCHwEOMW+AuT6Hi
OByGqYhhXT3PzUShCtSj3SJjUyetLZg2aBa4EaC1i3vtkpDeg1uW3BLpkuDBdwCTLn6K0opgZ2h2
rwyCa6wtDXfW1sgGNfnEq0x+wsEyaAWHK4Bb8XenQSgQR0l2QFrX78bIJKO7TnqIUbFzWy+SJgVp
1RF6uK68zWzVnCC64C5QtX5LiPgYFIOyT6F0wEY2jWW/j+C8/Im5zdkhn77axHOpYhTAM1rIXV1o
1SUkG4pWUfSoUU4o/Ue3QsnMQMMN1toB9vIQ41aWWR2XxwVSnmTETvcC5aCbrEdy4g0uxzArqFvo
t7gurBngCtJXJHZDHm1h9G8WfXDuVVUkNIs10jWe8mZw8IyVsINm8hEB8Yq15w+Z3Wl920DhdkqR
2XiXuITid1U7M9LE3MmcTe7OSrsccGy39OWm8txq0PeHoosv7LAY3wy1QvqyduyDuSrUfJyiObaY
vRtFg9vbFjE5ELlR0oCQ4J47fe7gYOFY6g6C8fGuiJKESJ9ZB0xcD4CkSxzbPNmhS+1tVjPQyCZd
DTxVyFnscgHgUPsGXN9tGfNt+tWwgrVEoTUIatCKRzd2Qcdt21CUOlfkSI3nvLXEvqFP4ccR+j/u
OKkN29RB1ZRrTnLWyjIfdkMY5jFVibA5feXu+GKAVth33lTjgRLtHekN6XJLlf8VynTBMwUzbdq6
sFWsc1ea7bLr6lh1u6ify5cpXO1ALmX6w4L6sdzLsGqKPf+Sjvqa6dAdWIlmbBnexLzZstmfkzw3
7H0uYmPEgBfSVC2r5jsUl0ert91LE5HLcj9kxlAdxizWS0I95sl3K02/MNtWXC3wp24lZ1VCJ6WX
qiCNWM2sXhToRep0v0ymewJkjhTUHbVpupzWWFhkeAWaMzjde9cN2yDXo1Dbwi7Ty11ULalvLNK8
1fCxYzDs49y3vdS4KG2gvyQgcw7TkrXHjm5Pf4AvkDDlIRF7Q/5YlH5paid9S9GqPZpNPry2Yhqa
oCml5FmT0+Br6WLSlra17oiQkqkLhXYbQMeKmgt+ABWkrq3dR8ap1UwTzOWcdwK+ZqGIn6VjVWKT
gmmnx9ET8WC0NqYuy24iNMtDNRyIAzDLIIQcgfGGaQ2DlrKoejhOAB8eyDEzn5gCPXOQQ9L6o9WP
WsA42O7o3Npki/hRRxOnM2IskR59Q0Yi9AOxpCGLwG003RVhK8+5MpAkq8ZR+tXYlEiEu4VMAbcu
zZe6m15IYKRD19noY309IZt+Owyia8EbpJRrCmjleZn19k6BwmyQu41TdKtP5BjSXZMkfMwHZTqd
Q89ToscIT3TTRvcs3Uz/fzzd/28o3+fRMSgB/7mD5uYbbtR8+Ov/RsH/mwPTjxf+OrOXGNuZhiNq
wxADs5Hz168ze/GJfEVEgpyNcK9wLPqPA5PBgcmzGQwZOGXQcXGW+nVm732iLkYFoDPTZ/4GAvJP
zOx/OKt/Lh+J2JWYdXRhSJT7eOZ/W7zlyHwWVYn5gCkmm32OLdy9FjljZySgRAozMdLNVSXZKCSU
NqQ12pDNUbqlLnZLjfB6G+dC87Dydrnlx55F35Hsb0Ljva/V0IXXo23PF2rWhS8TOvIbIoaAYiut
ben9zNJfSKCpGI9hDAicZaaPbJCKZwQ0sJa9phvlE7MuNtC0js9ULyJwtGV5DI01a0cynQ8agK5p
wLZU3zMbJj9C1B4pwfoknLclJcGPoEBqQUTCpj3SfPYyH4wFOu24OCRkFXzTdD36Oi5acjXxmhdr
LtPeB7AiL2OVh0QzOq3o0R17MEKIQKA5qCGzo9bNLwbIO9dJGXdXw9hqez1Ml20oQgSqZTdMAYe4
DOdtlA5bi4uynSZQgBrTZCyOykP4VZGONOSW+eg2XGa8mXQ2e4No4MJGeVnAmD0Y5BWgb+TKozjT
T+PiqZtOM+0dIjF1K5a8vEl7t7kmE0MaG6AvxQn5CNuwu4TbbIydHfG+AhGlq64QJEUimB3kw5sG
E3e6LRgrYOPqLvtSvrRW1N3ruBbdvdsQLMd+mUYVbVo325MFYD6hUzZ2KUK3PWOxlGSpJQyvKN+x
bZuCCAnCIq8sa2jvYJS4aWCT63oyAcF9Z9MrAqn0O2e4URgc/HaU9Z4zzY1EUFqu2765dgv6V52J
+CMDuul6aFNr6yl858Ssby1QPEzIO7U3iyk/0esIL70qLW4t0ckrnI/PyShRDZYi82e7n4mHicL7
ubfqwNYsdRiB24hS7wgoStM7ZH/iutdaxw8ZWR8jG5Z6aroBuQzjNu6xToRLqRJyL8rwkHqhtcN1
kn2nH/dVDz1tx1YUEr7X5fodNzkWCzAqQKV0sqlycrfIoR2h9RnStwvrtuRu2+qOd4GbOd4ot7Yx
GrQvBPJxgJ/g2ccGUmeCoXiX7f9l78yW4zbWbP0q5wXgwJCYbgs1F1mcKVI3CJqSMCfm8enPlyWr
W6K97fBNxzkR7Yu9PZCqCYXMXP9a32IPFPVE3Y3eSEARxNoLp6foUOUxMZO8wrGOikipS4sYr8Xz
puGOz0yuwVcx1Fw3XLbjanIw2Vcz0fhexsk61QW76srp7Y1n2AiaY2evhigRZcS2upgj44mK3ynZ
4pMccdDaxiKcfp2OcRR796MD9b8KZg3m+oNpZvb4gJ+Ro9jKZjZjPBuAMdMNPcjJySH9csfkLow/
TWLBXNoTYLG20i+RzGgamXl8+iaBVJiffKuiwCCnhoCmrNDCZSOMUrNfCFLL9DCqsN4qL5eUV8Pg
V8hdgyQ/PAxJIsaHjky7DdQu0lKLeh99SF+zrGuoDVu+u3lj5eydK0Da6+Fi+OUyi6LXwkgi1Xhg
sMPNtLLg8rzYhKd5MTivGRcDsTfOLuSpVLK3rgury6L93HnitS/l2L27mW9kzivvkc/qnfddeUw6
aTEekyEHRv7PCbNDSkJAY+8NGzx8lFnvsH2sOc8GZteYIV8suFz/q2pcnHD/pGq4RFP/bqW+j8sv
X//Poc3fJELRT+6677/4Y6U2fjNMMqksAj7+tQu45o+V2jV+g4klVAkii7KLevEjX2eCizaIsSrR
Xnzn4PyxTiNsGIxklalO6R3/Yo1mVvKrqAEdBZaOLiyeA8+LOvZf1+gaJnhTUPcATBRGZzrH5QOI
/C5hnOoziTLtl7EYhmuQdQzT+uolj2ztoI/u2Sz7nLvyEmfrqhXFnT8U8jbv9Wc71KkoYlBHjSl7
wvXSa6DmGakFYtbcLQLdiEfKPVf5QDPIZFD2OjZvvlVcO2N+zR0dZ0cVrju0eAwFylY9sDseVHZB
75NzwfsY1G5FS7Asa4olQLhPtgl2S1/wQeu3jtFazKDGN7UZXtlZg3t1BrHWJd/aPGV95ri1YWh5
dq1pN6IPYnGS3/xMXo/GcE96AHt/Qt+cmV2DjL0lN3bSI5XSSDXsBMkbu4hyXdbLu91l3ESN99J1
Xuq53ZY54m9DO86nsFZ+dw9JnP63TUmSkKo+72x01ks25G8uY6KtjtFYb7Jr9Q50rIJkEvJvWKYw
8kAP3lo53RLYFRgrR26Md2N4jKzx3pP4+z2IQ4cm99/ZAfg7IxZ7LBSnDNzCYckZB2hjyxuj6+Tk
kqOpjBNTNj068Xw/VuIltrIjoaC3pk7fGHOdKQxBe3BEuxG8IIIVWJTnW8EpdDtbHcVEFSNXkR0X
LGWribYbspcMbMySN4o2DkC9dkPNjqnHmyRTVS3aQOFjxf040tR7GRdvvUEbiq5ixx13xEA9ViX4
AYqab8dWv+1MgGfxcjI87E/aoJ8qt9SCIYu/WUSZN7aRXGfZdGLXaO8hF1LjQEMv0YH5GS4hmZvO
yaHCUCaJAXxcDQnRhtgXy1VDIW05L8+NqMMVVppHLOjraZZjIOMGAkaZvElmWxuM++DlltNAry43
8IZWt9p9SSb9d6+2bnxoKYFDn+1M6wj5hWZfT8PjUtt7PI4dF6q1jwo+I9UTGWQdoIm+X074t/Dd
A4QDrWdYR2yZPl0UXYfEVljYvfRnGRnvvjXibaCVj7LJ/Gi4w2Pd9I9iyr8VSDIB6GBQ4cX0aIVG
DGulq7bIFvjCHC0O6PqmSUq974Z0ziihL2Ut0y2TwHNlC3fbqd/jdeL6c7kULecF48G8x/2IIcqY
zgT9qs+AD/0AtM68brRwuLPwOa7zKQoDLPV2MPvdsEd4GY51aQ/kbx3vMA0aCIp4zukzqQgRcAzf
6tTPHREh28DUcusdi/vneWicK8NjqsZVUya1WBNEoJPBL2pr7WbL+Ba6JWiOqDJzZ5eKWj5nMnwu
Jo3dwSIoTKTTBP0yDs9CZp8xEwxBNuWbKWa5I2SxrroZA76YyHA0pJuBXmJGO3pll64clySmFt/K
EgYtYsVzqYHEwWZiw9mz3yY5U6UnTUqgUNw2OeFYz6Wxo1p8Z1skBQ2CcxneEvKEGSK5/JfUfC8h
YjFkKdDPBrTaySQC4yJr8CzYCYH8XNUh55AJj88NqC0CZCYX3Zy5L67mnHuzHg/h0HzTxuYknOz4
06LzFyPeD9I0d3Hf5AzIkY3Tm+1+nPAmKZWv6UiFlUBJXjH77pQudk7sGgXGcP5hoPPRi60ezWdB
s8AiCIOg969rBpvAXjozoAN64Mo1JJejmVv4VCBx/sMjfRxA8kiqjsDlwXSmApfV6+fxn+tOVhpW
5d7ssjdf4YHU7Tg1xjmg3K4tD/yd/l1wwOUffS3/4r38ExFNPaZnuswbCNnx/7++usiSfuwBKmRf
Zscbux0eaezJgTLTdKfZuSLXHHH4npqWu9vff4x/mtRfXq9P64AaUJPj+DBwZYQ1LunsyX0Ldmud
loV3O4dOrG4XJ4SYbK/70/vY0r+VjTQipAReOQtLC4Do/B4joUZyOfUR4+HFsvc+jvMAiueGqhaq
wLh9M1GkRRW1mATyNUkeDITD/VREz7odMxSbxJmqJC2YytLf2XZZvUY0TwTC4/bw96/0Ly4hSyAM
YEYwdNv8OEsx88QvSlPIfWzSPVfqt7q/3BZLU//DO0rM4NcRtnpHhQH4zbXJI5BW+PXT9EeD6YWn
rlUfOz9HqdvZwB2lI06wmfbJwHnZdRcZxV0+zLdupxd3sTLLiyX6Vg/cl9VWJSXbhm95OkUaYHp/
7B813zlbzbCLPW73dpUUDAegVteTibRmm/OuiMyKofAMUltv6GbPpuepYdnvzUQcu8QrNqPTYSyW
ybcwsZ2VzHI+xckrd7Q/fQvL5dmL+u3ScdKYKmvPVHePlZHuTHpFle3/lLkMQ81+uXXnmsygyZ8N
AOlzQz49cA32WH//gf3FHQZzggL16RR1M/769X1cXK2sBT7j/TJi52Q7MXFno67RwTpj7f/+sZQu
9ItuxGdmU4jFp0XG0P449CcFRhRKzBKD2HBP5vhYlP90w7x8kz48BiZYUwj1v6ho6jn8dGeBipZ1
ua4Da/GHatsmdFuJcHlXd/qEHuhd14THzBR7XzPPY+jTKy3zozaFn0in/U4HHwC+YqC+L0+tPXBR
Flmfu1M1F9cIPt8WZ4R4HjLEyS2HGYBtYc4kR3CVJ85m8KonD4Fl5bRedBBzAhQK7zCZXwtqnV9X
W7Mx6drza3PXT2hWupl8syWXYJ1k18OUgRJkYuA5KRtUgpSTDWJQchYPUHDvS2nGG2Etp3/4TP7i
G8tnwfBe5z4MYdP89Q2DtwH3ay7k3sg5KAxxkQQJIGZSixmvOeYdSNhurfPZOxc2R/qwbaiaMIob
JhTPHrMh0nGSeVa4jMjORolEpr+MaWWtPZ2ELB0LZ5WlpvXKpmrYTNd2w52owqtElHR+1s3xfWn1
FUXmDxiU2FXVvOBGm3ZZrD/PbMRItMfVzsrHHVSy+8h2+lXacH1il1Z+2wHQoAb+oAhzf2fay7Nf
NcN3IM1/XDr+4kvCmqH+Qj/l9PbhPRqjmpazcZD7EZ8bWxzcVSNPR6DwhVX0D58IhMw/f08UzpTb
Glkg70/fyVpYMzJQT9Ob2cqN4bS00YXpMWSlIsudUDDCJbnMHJBAMnck/tgBRjmuOjaAtNg5q1LC
hkyKoWbsCag3ydsOT5b3e5sZVxqchNynGTr22e1PsrTWVtW+F+lyP+WIrq5ajLnMIit7C0e1Sx2p
T17067qHjTeVZsB2dTN0qUdpuH2+HC8ZXlrkovlBUqlHJiz8RjUO2yrsO8q4uvgwkeu4HIJCSZXr
2JFrkrjKk46DpIfyC4uNo569jI9NF+HJFJReWMOjmRm3RASOlsVuzWCoholsXqu/0Qr+TTioC7Lq
wWGLpt2or1E72efSHR8dpik0sGUa3ydy7XnNbkkP0+uJZta1W/HTDbpRnVJAKyk/v/Lt6Z3s7XrE
t8g0MrlOABcH/sRWXOTiJY0HEiTCCazS3hMtO8IlPC5FrXwCfIG7Lj9yKN4VIStLEilyCd8OZ+yu
c8P+HMOPPmaGfR4ocbHMZg7UwWhammQ3wtM7gcg55514MRtaPf/+6+38xdebvY5t+zpGCyAtH9bJ
fKZMBR94sW/d+R0Qx32rs+4NHLMobGXgxv7rctQuO9+gtJCd3uU7L+NuO490zIHFf5cIWmtYh+nG
hw7gDY3lUpVHlzRIX7nxp37e5wZ58CHJgKREItkAsoveyZL513h/Y8rlWBe7JcawxL08WFwmBRr3
GML4z4PFdktvrCpw9KQPpghseu6xs444GLIexlbJB0IekDkl3SlElVaNiVUV3kDg9/n10Pf3wiaO
U+bOtEkaAKj1uJyKeCRrVtCgbcBtsMv53WmXatvgcnU5HeyzxDkPLCIcMvtHC6C92s137o/19X/M
N/T/4JjLsgml/HQZ/skS9F+Uqp+Vsz9+64dyZv9mKkicoyjBasTFLfXHjMv6jd4HjD2EQgG1YYf7
L+3M8kmz2uwvdd1yHBOg3H/PuIisYi5iTXEoJ79EVv+FfuYaf9pf8vAWFiOHYgobJPSHfQT9MCA5
Ebn3ngfMHfGhxKajYhmLnOurhG3ARGJjlqCjVr2Kceh9FQVCRTvwLPZnq6Qj21fBD9sNjXDTsI+9
jVUwpFERkVIS+FihEh7qsHsMSQx4wdzXbxQhkNCmOLSJnrDuy2ez49qsipFM2GBqzRebOuRTGUf+
laC7503qtfLVma39ZlUOP4S1kSSgU2pfKQKcnmCXFtNX38VmlR4TZrnnuHQ3Dbd/L5rSE3Sayts5
QygfubuhT60ijWrevkPBpJK11B41YbMELzGlPpWHn8AFybhqC3Xud4FKnY1mypUC4MFiyT3z1HaD
x9tSmuaezWp0lVZGH/SZQ9sAg0sG5N442lujxrEQttnvoljkKRoJ+tjeItgbiOylSVn1bCMUaw2I
IOlIa3w2zXS+J1tqsLFq1Ze9Kqrb0F90F6BLLA4M+7XXrs0xkXIWeIp1+myyBE8hcNuhdp+J7JPo
d50JE8HSLIwJpjTE2h366lAApbMzb2jmxfqq4Yd7bGoPKmglVEg1H6tXEQmPugHyWtNoqXc5M3gv
SN8Zj36Gr4wkMXZvqNoqpkSBKFE8sHqgw1QGsbUsiH1u15J4tCABFRvPHvBre7GPkVFraiJlo+zL
E6QQQl6Xv82ZgTAVrBwkPBZefm6OC34H3k9GEERlz8CXFAWoqIKwLvP5JLg4N7pBqLEJUCYMBROp
UI96v16tcf6z0WuMnRpPeeV9lSc0DZuXQf8lCxHg2mU3dT5WEJXQqiaCNDsB/wfe9NQuJ1/OPP5c
kPEFYo17OxULL8hVb4pZK25Aly2k7vB88ARGo8Y8yxCTd7cYQrK98EA5xoaUaa7tmYKytYfLk+Ie
t3TMcziopF/bITEfumrATBqVafcFvz72kGzhn6G58MfGJYzFXZ6mWFgo0WY9xVStMnDCk/zxk6Ne
vLewNV1hROcdbMaJf7PUuKsvWcRpivlYlrarXhmWapgcyE2tQlIItzSVO1eXR3TcHvP7oBHvJJjB
tVlTQMAiNBICHZuMFIAlqM1ai9Ecll3TGOJNn1XMToBDPjk6AKkaRxZkEXtqgIKktri7JCUzSxmt
cDWz/QidnqRpbaI1riIr52XNheddYc12PokunbXny7P08qWP9vlMJTvGRADHnEodrjINF8DZb8C+
wQNpiSa2HE0IgLPpWx46JKMM3Vp9pCgw6j1JZ709dzM8PIy35WluSv7Zn5VF/3usl5bSZJeVKoWL
lJfsXNh8BKtTDLaigOKzVeGGb8uior6po6lryjDzcsXcwCt2ZT8of49RTDSBVNmEhTfrxnXnm8u+
5dR0r6u8+ZDO1SvqWm8xVu0Nj+tUFiBdhQ9NyIN2UdnejAFHowe9NRFW+0JGZIgbzuqO7oan1J/9
Zz5MfIvKoHCPvtkRdW3a6pVEfxtS7mJODwNX8S4dvWK7MGgJ9CFS2aOufU81JFt2F3wtcj+fHjxH
KwLXbLiwzQY3DaznUrsCYKrx6oqstFZLiV0u6EY4G2vbly3BVbZ3UPUBgu5HiKXvNYw8hrey9KwN
BHgMRCZFxoeIwr+DJdX7O6N1Pjewg64cKqoGHrAYb0bDFhuaccyInBqnSERFyPBFI6qDRbkduxkv
jsF8ztGdNCp5T2ulw/Esy0EIuVlsPvnl4m5RHeevwi2sY8gcZJ8OnvElt92LyDC5W51b4FXdOMlX
q57GR3TS+UAGotjgkguDMtGeGH40z6AM2jVE8q5c5cDTdrOBJRSLZn5lTJK6c3+SFNEXNPHStPgV
f2DGN2DM2xMTa1dFPNwZ6tQSWq9zlranjuJnclQkDw79wiSkwHq7tkml4POnXQyCDATGKzuqz40D
C4m9ayw2i9cMMNLmmmh5N3nnfNTuCT1SUUnwxWoCLLGtcZVfMGuYxOIDeKNdN8BgW8j2rVvFZUO+
LFeZYrXJgSYwRW+j7bvq7w0pX6xoRCvuLqA3inasqyrDfvUUVlb5PMZ585CP4ja2h5rojnKcR61x
HxqG+yBBsDCyhU9xU3OKxv4BdI78nv4SmeN0EhDpFoWm6xWkrpyAZO3sUZYKhV3l1X5oJn+TWeN+
quD99wDv2jYqV8D7YkjOioc3KjLeHFIbcNfGZbmZTMxfuWLotanVUNs2dGT68lGX+pop+fg5rKYi
DwyhQHz6BcoHdxFAn2aIHOBEXQbepHePJg1Ir4np6y1LIXy/XpH+ChrbD4NjcVWTzP88sbyfKObs
z50CBTZefV21y0x16ThVTuDKsLtq4YivB+GbDzMn7dM8pcZdZjjdt0FMzef5giacLphCPKMgCxmp
0xmaZzKAFv4C+ie8i2MjXGeKdshWcLoaOowrOc6YgbDZsW8t7QZKvrMh4wwykSznV47b01W9JCA+
7dm8I/83vGJJDdcR/rlbv/Ltm6kfqS7MLmBGesaqM5WR2TUxclOCqtO1OwHgcu2KftzwdrmrQTjT
sWoL+TnpAaShgj6FfaUfM7157hQnkvScvW5T/dUwo0MKrfFKm23xMo4RgEk3ow/aCFtjE2pYm9tI
RDeWV/bXvdvsvR6ZJHNN1CKdtlrCttWEcTbuBK8QFJMZQ9ml6NvsOxY/Da4Fl4oOCrMYPTTw3PgU
psJdRbkDydIsRYBnIEO2zXO4gHA1W7PCOzw5PiuFHy7rSFA4iMwLjNPnzEfI1qysOy8SDqHypnso
GwFruJGo+OAHsK8sE4lHSJ9lk9mrqo+eHB0KqKRcktgeZNBIzjbVZEXxQBslGliqGKImtl/mHjku
yUqftFXfOXa9mts4vmWyRRhY0Uh1xSWdWwilGC24QTlRec0daCDe21L50RX+ndXp0E1lH/OPpqhO
VrHUpGKhEwWzYqJikQCPGitSaq+YqUni6OsmdA4eIsNVmUXzE0wOZA1Mlc9xH79wrgsDEvAeGwpa
A56Gyq9Xbjt1rLitdXQUvnUCF7kSKP5bp3f4HLomHXFiF+jROL17JPJZwWCHCxe2UohYhsOsjjmy
yKp2i3xXjcJ7rnxe+FBNzUOYlu6Wws4w3bAcjnsPFsyago8Mkj4u7akxSLzRowjeM8agNkftiUGm
sGDQgDKbFB6JpBekJH5nunYv/CSX+82XVEGVvAte6UJaihV0qaKSc+83PiCmC5JJwZkQshlZXYhN
cOQdWqXAOKVySGBNev31WFG5HpKpDWiNGNaZQkARiRnOCwAb64n1DUFcMtAZAmxkxW3aJRZwCbu8
ZxAZOfe5DyAAIq7frFB32BbIUfyeMcGJtr4jqcUadPaCmWNkgGmmh2jIpyugs+1m7jMfpFbrhXct
24BrE8cRd97Zil7cYpAlMwuo99iEXyOsgvdLiDq4KqJ4W2f9DLHUts+1BPMJ2r3WsMPb/dEq8+40
EYDaeTKZbg27ax/jsTjWY32qvGVa175JeRZ4k3eHu+Vu6OrmaAx2uGsi75mN2rh1secPbiPu0mHO
cfUOWYatjplIfoTFzdQ38ZcFOKCAHRKUuSxT5pLOct9bevX7lBVgN7nlUTyM0ZwWKwlTU1rhcpX1
jVa8z8PU3mr+vNxosB1xVVSJ3f/uddVj1c8SKzv9HyI0d1gWLe0AGHNXx5Z7Xxr5pwqQQnySee2G
V5bU37rRr64nCrsoGONaOJC2A/LGuIg+kSyN3Xv/kuNPSPTjfsCCJ8PbsiLsb9Ou1TAssKvx06JQ
AMJqvMi9ZUJR37L6Hbrv2ICfjvJ/MUZTB9+fBXZfdwmdKn8JU0LO6R8EpYzNUui0eklKTR2dyLmz
TewNGDuHv38g9Qf96YFwq7IikBU0PzYyeQ2beSCk5T6PoXJwTi3QkGTNXo2PQTE8FC8qIrnprBZu
uK//9tFBX3k+3h08PKCuPkwLK20GxDFPJdHNynx0RnTKhLQbW4m82ZcTfsyV07nsB7WxYAf/9w9u
fFSAfZ00lKkzjyX3idn3w5s8pjbY07Ap961R8acDgMFOTsIIIlDacoIShsK9DGLGkRGpgJzeyJ4z
gIzcfI+Z3Xj8+yf0UQDHQWR7Fuo3liVDiI/PJ2I0NpsRhxm3acRhtJAf7ARMyzJDpfIb45/yofZH
2ZKABpAxRkQWQwn2hx8Udzo0Z6apbbmXBUGRLua81rIav2VaRwAAj9I7DmIhzoxEe1xIDUnwOcAN
HBfXqZ1CKrmkmJ1aiuamaBSlS3PAwzSm4T9DzSTRmZVcSWKRIXv1wmm/6AAlfFQcEPkPpqPQXfVE
jjzpe84WVWq/YZQYuwdaCu2W+Z0BqiGQDprrZ4j8Vabm8pzSo9CGCWRFCiXCMvFYuBaUmHxuv3Cf
kN88SvseLD/iGNfVLT9PErR61WHhTJSaYOtUC6bOqdoAB71gbW239IgTPvMiSF0zP9jcCPg+zq6B
tjJtWsODD6UEkAuD5vKh/49Jl/+/8veI3hqMQf+zjf9n/t5D/yuB//vv/lA5vd+UWoln0NENPP5c
5f8tchI6ZBjK8JUQv/ovP9h7KKMcaSgmoo5OmLbLd/+Hjx/rICcMG0XSuRD9/5WPn6q0j3dY19Zt
HaUV1ikH348ujD4xM9mkSUlHnGuMG5/yMBxUEnpmTHvE1pEMoQJ6O707H2kMxEsik/PoMMAZ6Jj1
1o3Vg0cKE+uT08bzLUKOfBhaJ/zsCwPRcrHGCjzHYu+rRqWP6VSzT4mylriZJM40TqTc1p02sTtg
cfStKw9zzxnjPV6XXNgWHZd1Xm9qP4mWFc3aTKgxxRKtW4ZUfmsLiOPoT7PYZlorbmIjnW6zOBQK
bzxoG73WrCOxJcnm3bElgHQrNjk3Ti13znJ2rpFT6cTsTNJPfWFZuOQ968DER5cbxK+BryVPal0X
YfeVRzFQ84SkxCfsJUZEr4JEyh+cz9/RalPIfjzImP3D+8bqv0+4u7sbeCvFt4QPfG+HIJ9wdsPy
MpYk/LKwmaZdmNvIp2oB/BGEPLNPorLbT3LUs3s/06fbcErim7FHnq1ar7zpWiq7TxPSmr0WaFYE
JWNc3QQDciMkalZjjkbb9O6mjOdVM/hixmKEIeRYC+gtJpvJvUNNqz4bkefdhjlTWHDZjW6sQx+k
GsHFsdy6HnR0e3EPEyLrTWbU/q1N8WN8lQrf3re8f9uhrH3o9Um9W+JYkUt8SkHjAT2SivDywTBq
707DA4HDAua4P3s2dYPM05iPQeoq0Uegw1hHLQd7NvVueZM1NSnxBV85/OvUIHeFpx6QRy+YK5p2
u1+0ouM1G9YWUaX+fWT29tqAW/xEDoV8no9tzwnsyG6/GFpBuSpLBq3v4+zfTaQMVzMTxQfma9Hd
BCwyYmjV4I+zKdXCfNiSGCdnBZsm1sY3DwZRkHGfv6oqy422/awTyptSmezRNbrl0LMWzrsk7LUr
E84KHFcYyxuOYZ4Ee0O4ozvENo73VTSiPbgsGNlVbE2AmTwN+cnA1fYkSbFcx98RJIRL4ZF43+Ek
zoVUElH5BbZE+wNiciGazBe6Sa3EW+3CPIkv/JPswkKBLKDAKJ7reduouQBTQlx43bG7kFTyWlFV
zKqFp2LzV7OSCrzihpH2MI8N9r4s5ExSDCdk8vZTDLEl9EG35BeKC7sRhXQxvwNeokJ3JeI/4Bfb
0hPYfrBhdIWFCRUgRleomM7S80O9RONz0pnJWvPj8pqTaL1pmb+lCjeT0NDrIC+aqIAZ19AzuY/I
2fP11h7R/MJd2TSwa+DEF1WgK6QNhQ5A2xXmhvlyC/FG8hxYExNIOENv9uu5m6aT5unpoezxg86+
vC8X76pL2/CQDkYb+F45Hcck7TcuzbTYYkmv1iVmYU1oX+yFO00eUo0cooN7RrqbE9NYzVXnnuHm
PcBrpFAwGnecSu1no2moH+hJVi9w129GT783kPmxM2Pj0VpmnpzRI2I6YcWtwom2EC4AINvypMuq
/ZrO7hmGcfjKNAVlaKzzBwkM/yYdqGWgNAu9O2+HW7QEzosKvzIm8bwTznJOao8mLkE2J47bfDsb
GTA0jd8y8DKBj27KCgbS8lqGgIlhcd0sVXONHhwGlcnJj3lQs6tDguxouPp104TjjdPmcLnb8nef
u+2OFLC3ScI53IJ2IesT2m3AVqneLyWDWGoWtGMKrvQ050C/ejf6XCZmu44MXBuZC+mKknNkxK5s
PtEHOO71Iuqe8Kp1XBijtoua6VvfOIjd4LQ2XcPUhFFI+NnKbDD5l52Mk4oCuj8OiUPv4HTYW4Ww
TxKi6Nb3USxWVQRBr+ozcfRoUwkmTXPv+ir2d8nC0pQWbbLrbFFwVTiLC/m5picZMgZaklcn3T0Z
+vDZr22+snYRblh7Y7ojvfp3SSMKvoopyV4qQFFbo8cIFCamty0A/u3KZaheqzHUP/lNpG06+iCC
cpTLWZK5PcGRbohOFt6dxX+4bpk03bSqfhkIhh4YPoS2CCH8TJDDmFaoiZlxtKc0uvKzwkPXkfBp
8i7p3SBjTAYpjgQnAwZKme2Oo91gGmDyIYcThYupUdDIW+9cgss7t3Kzo9ZETOGqiKC/1mvPXaW3
n7jiZL1O+rE66VZz7yBg3GFU1s9Wmsm1R12i0+dcBmLc6gwQKeTAcG7C1FoNrdAI/LrpV4sEwFdA
YngIoQmCUOzC0WYddFBpsXhZQTrXlGSTXn0qqW++p1HB+0JndbRBkvGu6tD8rPnUlSQyeiHRSD/e
LPWgFfaTFLYGtqzNAtOim2IwgDUtcx0+RY3YYQ79zHzk3TNre7eUggFkuAwB0fSXeZj9dZeX5tp1
m7e6oIRwsPRDFk8ZsSaz+hqF7gCjVCvXJsio/WAiCgfmMiMxO6Fxm4Oa2mTtmCGrO2cZdfIKe2K/
KdA/55UJrqALxrgZ6TKhNoEagi7cVEX7pU/jRyzUbKXYX+AkM1ajNQDfArW5JhlBna+vbq6ZXavN
TO0FHY4U9GzN2sQyTN7MLHvUTAfv/1jrn2PTBWSSeO7Xxmju+8H4RjfoilkburnmvkpQh+vaBvY5
Zbp79Gd0h4qjCXlCKjYjfAzkiI4Uv4fcO6tqQ9kXOetosPbpNBcHa6gO9sxUMnWMp2Scs6ucax4t
3DG2RtNik0q7OKDOdIfmXh3LbnoQS9xuDca8qEyqHzVdvsDsE0Fn9eUDR5shSNqF9zosKBzJZ6bB
NhZ2qIVtsZ16+jwbzXsPI/MFYGD4qte2dQNSAviVZ9/VRsd1Zb8XZmHAl+iRE+OkOlXIk3QcmF/d
YgzYF3zBsVnHVPbkFWDjFoWtIkfZCqTPpCaKOXhOvGPH4t4b2kwbST6ifrN7vDGlG942YXls+NDL
vIGuqZ/juUXjdSsuUdIHgAgmc90YqXG2qvRpyiqHREjcI/Kh26xcU6KCxaruBhuLO4DlQ8dcCZb0
KxptnDUS+HOXwp5ls1kb8gYsO8P+0cehUn4DV7DH/J+vYk2/Ccf2ZsnVBLaDC9C6q7QqPjc5XRVL
Oz2ObX9bGd1Np8lrdmsQnlSVR94BDJyR0dgD9lFAdS9sABTBYW0TxGes6Qr7SqZMB52ipvscMgO4
fXrrsOgtt2Yjs+8WtP89+f1DLEyd/Dhu/eeT3/otK7sLd/0vzn385h/nPh/ijSDeZSvDq41cwn/6
4+Bn6OI3HT8/E2IQNuYFyP4jGWb/hlpPK5tFRzjCB2fCH8Ew8zeBGOLgXYe5pI6S/yYcZlofwmG6
Omkx9yW7TZKcw6YCO/1kkkVhwA8Q1tpJCGO4Q+grNoto7EORL9nGrfqWPo/BvLdyZ9h5JWUUBnfd
g2dQk8WEdHycObjBgQCMYNSdh5dKH+wVxD0ZwF6lA9eR8QYM1X2Ew1mQnEH8pQRFCKCwfXY7mtzQ
szGCKZrh5jIcQsGgDXD8Far/VGSAFWqRmw+ofVjkK5PGQcx4ZzEO7SOkGjbZbifWc9/kX3QNFIxn
PWGi/2ZVHWOAsL+b/ZldJp3Cu3q0hVxZaV/cJ+nSH+FYUxDsMlFbTXWR7QZrIemaSxq7Rsc9FNEE
ySJdOipjqfTpWgbVaVYuzjri7WRcyTwSxXgO18PE4WjlTjX5CMrE5v2iN/pGrwT7LLu2r/TG24PY
uK90w11ZeOuui4yBSzgVeCjBO0YebIcspoe3rr1w24FgDbhgyo0nqVypo4zcG1hDuofpzaDW6bR0
Itu6tuaCA0qdAHWQqm7hVtsJXU7uJ4k5gLw4RxtsDw81zV7rcY6fObeaT4TtnMMk3OFVGqW5itsa
AvRsleG5amaTWWMZJw1pfFqh9dMgQ2t5kI2V0f6YjKWnvQPEN7DyAhfUlm3vtCn7clm2S6DbJaxZ
DUxxt+qAk9zXlvTOfgT/dUOZDLnWhlkEtkjy/3tcitPOLSS7MUAz7s1UyO6eqZTOMpJo1FRg3Git
gcBUYl/R1KFz52YvttGyhWNsN/jcYdNeZGdthtyj4QCdpmjBCcQ5obkucZpoMfD+EvO5zTFsaF0f
LOQkF3l0Q9k5zWtphvZ9s3DPz1itGX8Dd23YqabjXdhlxU7Wpecy1nOXYRi3fkgQd9nhcmnUppEz
n/M0/l/2zq05bSYJw3/FlXsoSYAOF0nVGh/jz3YSO3FtbigFayWBDugASPz6fUYHgoRPWVHf54vV
nQ20RqOZ7p7ut9+Wlol01yM4qZO3N2aeb8DqDDOAciaBeudUQYIkHEnZ9dqFBDE6iyg4oXUvLQsf
4C3Ovq6zCEBuPgugg6XL0ozmGz0briB5ZEzGvWUC5gFKtd4PZz5y59ChaDiAqepn13NAcfpxYEQc
VOwIEpVImXwLPKe3GKNJogXcuAvnx4Q0gn/Tm+WKPPahUbndrNbq6oyav/VkvAR8EhzD8RhAjCA7
F3Rw6526gDHt8ZpuZXcxwQSaJvbi7GHuisTWKFIHPyNnqJx4tm/fRk4e3aqRq+P7LoBrOnKwPmcA
sMFIiegRHEmA4rzNhZtDKqQmcfADQhtOZ1okixNNDhn7MewW8SWdkCaXjg4hsb7QeuB+k1SDuCjN
RicwT4PokCBO5pVv5r7A2Kc51NGib7SUpDhLWvAl0hf2uRYNjx2SPrfGbGXfTzzAoiTclRE+sL0p
0wH/t4ivWcQhbvlLFvF7ajoNmGf5g8oQli1/JZJFUh2x3BpCWRhCqr9gOSrI3zBCtSEkzgmyQi7K
puvYp+gQDOxTWCtion9YH13AN3eSS+A5KQYDYi8CsLDMDVrpnRDfywlzPb82aDywmY91yGLzM1+F
EJW2ZYPLeZYJxngbvGYyGhJUynOccRcsZh4F8UUcgXbC9wPUDm3tadG+w8nz0Rd/ISfSAFWZuRPY
sgYoDNBCvq8CDULZ5ZAZj5fGitLx7w49yOnatfThFFPt9UogJL1J79bwhxCRoZXw1MfgMEMdy6ZB
mnixJqCcrS5tDZqHyeVEo6KI+lM9Wt0BEpCGd70g1JRTUIsKNNGzdUzhrQb5HRxm+JcSt4UdfSGp
9DJVbIHTBufxLfaHoFLWnnsz8X3nPNKUjYAgqhAQ+AqEUrBNXfBQFI9S7/2LDoLuPT2DYxh3fWf2
NQvho8ri6HKDE3zmhJOlacgSiMEE8v1jFygrqO4Z4bmQJCxt/LINrvbnGaesEaoG2r1MOV2vYd2+
olGxH8hj+BOyG8eer3qX2ToUvPvox/yObNxyI53Qx2NGKIUgqaKd07gNB341kcI0upAleyKjff35
inZe31RPcuPrBeRotHA9BoBEUU+ZnvzbNIK40TRcwLhscxT4VPQwppBRgKkbf5wWfAZfl1acf7Ng
hU9rWLP45ls/rBgMXtvs0A6xC593fx9gkOOo3tjv5W+2+51NPYJUVoXYQOzh37Buylz4iGLW395t
vd1HbHfAv5S5aoLNUQC+a8dXElSP1KZJkBnQkhiYeP34Var6pebfrdQ1OVXIFaBEGMnUh6EARNJx
x+2dLNcyx6lofbP0H+3E4wj5a2c2nsiNC7+5oVVaN2hplTgbeP4i4wb6TIVCDw/NMN3VjWuMnYqP
9NmSpCID2rgXdHuCJ2IwIOo+BKLefJhcTmSPTkYy+U4vlwSiAkgowVe6GSvzaPQzmWW2PmVL6ql0
Li2UpLcB5jDK3eAzWpZ+JI8oQeHukFp2qA07n8S2dE6N6tJydUl3/b+WMexnwytJXWwuvcSYTWK2
vpRfkZcPJ/d5lJ7NFHf0OaFXIR1GQpoKcHKNgnSsQCRwrA9iyqyVlQprAXSZAwPok+dHzvwO7Ia9
imELCOive8Ig4Hxx1VyhD/tS+RyT8f6eZx7t/yYR4bANmmN9Bue7N/CvNLzMk1FGHFSXibD/7IWo
MzSED8I1pRkw2AX03bCnLTZXs9Rwendr0K/D4HSwsqHgIdszn6XZ5FzzYjc5L17+36YQdvXBp3Mr
vDF9K2m3Nu+gNaoHeVJtbHeR+PRL6AbpfbinW970pXp7Pi3obXoI6LI4kjb0UDGoQgu+JMMzaYO2
fLQ+fhhKfVGrJ6hUhN9AmfmHI48mXNXHPQ2SNY0zNWwr5YWy4IY7k/TcNLz8hPs6el/OS09gbRu5
ybQzYdCdZkEhAW2AhAMEWF4ATXZnQReBBQ0XSKhXcZX0de9pFoioYg86zYJYCwqRHfLp1ctuzYIB
746uAnEZbT//R9bCNFwGqbDztttmVC6XZ2ketntrfz+0JPzeD5ROjQDxwIirbd/07kowDIwwMwRh
0DvdD1gvYbE7rQRmAdgFVc4DqXxKltbuLBAR66uj0UDkSYtpYr/8IyvBpCthcOImaexO011/C924
x8f9x7pR6QNpA1s1IGolLnb97ixooz7eGwWjENIXV3kCfEdagZoAo+tS0PrUHqoUbRnlJLRUoywb
fRrGKPRHqEzEe1sKxG71Ul+/qhZay2lHLeBg03dTUokEl1dzKRiCxkzWKeStNsy7M5No7WG5S//3
WRhq/SEsDMQVKIQUF97H7oYA5NwHcyWSe6U38e7UwoDURWflKMPTP9BJXFQuU2tHYCIGqAwD4Hg5
S6VdfkdqgfckvdFQPr8jlD4vGuIQAhXF1ZoFfUBuBys65DhZXO/OZSKwJfCE3QzliDa/vGZCd+VT
ttxnXe3DJqAIBVl+/u52BLWroqi82yzo/QG8W9tt3z5EGLjP1IhDY1Vpz3La39OOILTa+ShFOJbA
DL4jvaLF1XIXjAGuJSaEEGPxsfQH7sIbpmp77Bw7rvdYnEpdK9kJiL36hfrEti+gOokVfbOHv9G0
xRdFsKwUXZ7JxN+fGmqjOC3ufFifHnd/Xj3g/q2fHFT9zwvXis14ChVvcRyshikiAh8//Mszf5m+
uesUoql4J79H8vFDY5w7u+AVwcm8JVc0IeosN3Y3YdAUbAhr1V3w3AwSM6klidcImhJV1FXy2PSg
w4xbNO2l19lZNnXXsfkY1qMUoyaxz6bpLjkIrGnqTpeNIwNALCx1V+EnlmeuzdiqJYlhQzF7gMmu
jzlH4X+OCEEu/V9NdnzKTg6wCs+YdfexuQrLCEvXmSFWF9vNIVeOSFfJF8y46+7OOIx3ohSpq+DL
R9NpLEAS7oICpbNcaGiD0G3uyDKC01l08Ahra/P9CeqYAww6XLfEFjaz64Cv9nWTiqPQfbxXjGw5
nee1pELticNJ/Y8n0zxbR+glE/BXuHSTvWkuz5ld5+OaDo8N7QEL5yHMy7VJL8Q2TTd1Mrg93Yec
JObUWSZWmjbWNKCp4QG2y7U7dVzbbDZPI/BwgB1+7WILEsBq9SyIVaIQyzjAhqH7K7Xb9OdaNHQT
HrdwkDtPOqLDZdwWfZCBh0Ha0iEUWOpG90HfWL9is+U9ETRRDyJ6ZTbtVhUJ7TrRN9b66ML0Fwno
rsbGRL6IgBxC/mcrTqy8llWswTK5cwjh11bmThtmjOioyJkcQvi/4UKoJVXjFoHXzqKpmnCO6grC
Wl55A1XUAR/mBiVQtZZWiReEq13F3zpuc8bpIXsAw3M79/BImqcahQDEAZTs7bP9KZ/vFPEmY/nF
CoIk91Zm65hQtYHqOtOvtaDoOPq7cPnMQqzqX7uOv7zB/kKsQNZdxd8z+1aSWA3NVYW+usvOmqfK
KrzaVe5zYLmOr/KHFdMlqXHmE02MD6AIBZMjRb0NJ6Imcuw46AcTu0N9TTPRWUXzu070g5WkR08O
nsTWAQ7DD24yDenl1vDcoKQUOMPOY38eZPXilD8VadoCGvbjTzVQ4amfNYNr4htTzzLjT/8FAAD/
/w==</cx:binary>
              </cx:geoCache>
            </cx:geography>
          </cx:layoutPr>
          <cx:valueColors>
            <cx:minColor>
              <a:srgbClr val="FF7171"/>
            </cx:minColor>
            <cx:maxColor>
              <a:srgbClr val="C00000"/>
            </cx:maxColor>
          </cx:valueColors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microsoft.com/office/2014/relationships/chartEx" Target="../charts/chartEx1.xml"/><Relationship Id="rId2" Type="http://schemas.microsoft.com/office/2007/relationships/hdphoto" Target="../media/hdphoto1.wdp"/><Relationship Id="rId1" Type="http://schemas.openxmlformats.org/officeDocument/2006/relationships/image" Target="../media/image7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321051</xdr:colOff>
      <xdr:row>10</xdr:row>
      <xdr:rowOff>168087</xdr:rowOff>
    </xdr:from>
    <xdr:to>
      <xdr:col>5</xdr:col>
      <xdr:colOff>306139</xdr:colOff>
      <xdr:row>15</xdr:row>
      <xdr:rowOff>129427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1741EA-211C-9ED4-B26B-9778A4D20A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7" t="32238" r="7187" b="33265"/>
        <a:stretch/>
      </xdr:blipFill>
      <xdr:spPr>
        <a:xfrm>
          <a:off x="926169" y="2207558"/>
          <a:ext cx="2405558" cy="981075"/>
        </a:xfrm>
        <a:prstGeom prst="rect">
          <a:avLst/>
        </a:prstGeom>
      </xdr:spPr>
    </xdr:pic>
    <xdr:clientData/>
  </xdr:twoCellAnchor>
  <xdr:twoCellAnchor editAs="oneCell">
    <xdr:from>
      <xdr:col>1</xdr:col>
      <xdr:colOff>364192</xdr:colOff>
      <xdr:row>5</xdr:row>
      <xdr:rowOff>175373</xdr:rowOff>
    </xdr:from>
    <xdr:to>
      <xdr:col>5</xdr:col>
      <xdr:colOff>295424</xdr:colOff>
      <xdr:row>10</xdr:row>
      <xdr:rowOff>70036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B631348-8D42-615D-3B89-B41AB3BE48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" t="30872" r="2237" b="32438"/>
        <a:stretch/>
      </xdr:blipFill>
      <xdr:spPr>
        <a:xfrm>
          <a:off x="969310" y="1195108"/>
          <a:ext cx="2351702" cy="914399"/>
        </a:xfrm>
        <a:prstGeom prst="rect">
          <a:avLst/>
        </a:prstGeom>
      </xdr:spPr>
    </xdr:pic>
    <xdr:clientData/>
  </xdr:twoCellAnchor>
  <xdr:twoCellAnchor editAs="oneCell">
    <xdr:from>
      <xdr:col>0</xdr:col>
      <xdr:colOff>417981</xdr:colOff>
      <xdr:row>21</xdr:row>
      <xdr:rowOff>81803</xdr:rowOff>
    </xdr:from>
    <xdr:to>
      <xdr:col>3</xdr:col>
      <xdr:colOff>70039</xdr:colOff>
      <xdr:row>28</xdr:row>
      <xdr:rowOff>157443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BE68AA77-1A5C-7A56-9BE9-64BEC5603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981" y="4351244"/>
          <a:ext cx="1467411" cy="1476375"/>
        </a:xfrm>
        <a:prstGeom prst="rect">
          <a:avLst/>
        </a:prstGeom>
      </xdr:spPr>
    </xdr:pic>
    <xdr:clientData/>
  </xdr:twoCellAnchor>
  <xdr:twoCellAnchor editAs="oneCell">
    <xdr:from>
      <xdr:col>1</xdr:col>
      <xdr:colOff>112059</xdr:colOff>
      <xdr:row>15</xdr:row>
      <xdr:rowOff>179294</xdr:rowOff>
    </xdr:from>
    <xdr:to>
      <xdr:col>5</xdr:col>
      <xdr:colOff>155538</xdr:colOff>
      <xdr:row>21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FD2AEB5-FBD7-8D18-2179-E46B1BEC91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61" t="31501" r="6593" b="31868"/>
        <a:stretch/>
      </xdr:blipFill>
      <xdr:spPr>
        <a:xfrm>
          <a:off x="717177" y="3238500"/>
          <a:ext cx="2463949" cy="1030941"/>
        </a:xfrm>
        <a:prstGeom prst="rect">
          <a:avLst/>
        </a:prstGeom>
      </xdr:spPr>
    </xdr:pic>
    <xdr:clientData/>
  </xdr:twoCellAnchor>
  <xdr:twoCellAnchor editAs="oneCell">
    <xdr:from>
      <xdr:col>3</xdr:col>
      <xdr:colOff>313764</xdr:colOff>
      <xdr:row>21</xdr:row>
      <xdr:rowOff>73960</xdr:rowOff>
    </xdr:from>
    <xdr:to>
      <xdr:col>5</xdr:col>
      <xdr:colOff>575982</xdr:colOff>
      <xdr:row>28</xdr:row>
      <xdr:rowOff>145678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71CCAD6-421A-5A03-864C-6BCED8758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17" y="4343401"/>
          <a:ext cx="1472453" cy="1472453"/>
        </a:xfrm>
        <a:prstGeom prst="rect">
          <a:avLst/>
        </a:prstGeom>
      </xdr:spPr>
    </xdr:pic>
    <xdr:clientData/>
  </xdr:twoCellAnchor>
  <xdr:twoCellAnchor editAs="oneCell">
    <xdr:from>
      <xdr:col>17</xdr:col>
      <xdr:colOff>100853</xdr:colOff>
      <xdr:row>6</xdr:row>
      <xdr:rowOff>100854</xdr:rowOff>
    </xdr:from>
    <xdr:to>
      <xdr:col>22</xdr:col>
      <xdr:colOff>1174</xdr:colOff>
      <xdr:row>28</xdr:row>
      <xdr:rowOff>93383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1E1DE48-0700-F523-EABF-F3BE92F87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2000" b="98000" l="3043" r="94348">
                      <a14:foregroundMark x1="8114" y1="42752" x2="217" y2="52286"/>
                      <a14:foregroundMark x1="217" y1="52286" x2="9565" y2="43286"/>
                      <a14:foregroundMark x1="9565" y1="43286" x2="5217" y2="55286"/>
                      <a14:foregroundMark x1="5217" y1="55286" x2="8043" y2="43857"/>
                      <a14:foregroundMark x1="8043" y1="43857" x2="7609" y2="54857"/>
                      <a14:foregroundMark x1="7609" y1="54857" x2="8913" y2="56143"/>
                      <a14:foregroundMark x1="3913" y1="48000" x2="4103" y2="57126"/>
                      <a14:foregroundMark x1="45870" y1="9571" x2="59130" y2="2000"/>
                      <a14:foregroundMark x1="59130" y1="2000" x2="68478" y2="11286"/>
                      <a14:foregroundMark x1="90870" y1="78714" x2="94348" y2="90143"/>
                      <a14:foregroundMark x1="94348" y1="90143" x2="81522" y2="89571"/>
                      <a14:foregroundMark x1="76957" y1="84857" x2="79348" y2="95429"/>
                      <a14:foregroundMark x1="79348" y1="95429" x2="41522" y2="98000"/>
                      <a14:foregroundMark x1="41522" y1="98000" x2="32174" y2="87143"/>
                      <a14:foregroundMark x1="3043" y1="57429" x2="4565" y2="57429"/>
                      <a14:foregroundMark x1="3478" y1="57714" x2="4783" y2="57857"/>
                      <a14:backgroundMark x1="9130" y1="40714" x2="9130" y2="40714"/>
                      <a14:backgroundMark x1="7174" y1="41000" x2="10435" y2="40571"/>
                      <a14:backgroundMark x1="4130" y1="59429" x2="3517" y2="59026"/>
                      <a14:backgroundMark x1="4167" y1="58425" x2="4565" y2="604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7853" y="1311089"/>
          <a:ext cx="2925909" cy="4452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4700</xdr:colOff>
      <xdr:row>5</xdr:row>
      <xdr:rowOff>147714</xdr:rowOff>
    </xdr:from>
    <xdr:to>
      <xdr:col>28</xdr:col>
      <xdr:colOff>4360</xdr:colOff>
      <xdr:row>26</xdr:row>
      <xdr:rowOff>2038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6CA57BDB-53E2-9D5D-2365-E9737F8DFA22}"/>
            </a:ext>
          </a:extLst>
        </xdr:cNvPr>
        <xdr:cNvGrpSpPr/>
      </xdr:nvGrpSpPr>
      <xdr:grpSpPr>
        <a:xfrm>
          <a:off x="2671700" y="1780571"/>
          <a:ext cx="15307696" cy="3854824"/>
          <a:chOff x="2570968" y="1333501"/>
          <a:chExt cx="15123119" cy="3854824"/>
        </a:xfrm>
      </xdr:grpSpPr>
      <xdr:sp macro="" textlink="">
        <xdr:nvSpPr>
          <xdr:cNvPr id="23" name="Octógono 22">
            <a:extLst>
              <a:ext uri="{FF2B5EF4-FFF2-40B4-BE49-F238E27FC236}">
                <a16:creationId xmlns:a16="http://schemas.microsoft.com/office/drawing/2014/main" id="{052C8229-B9FF-A279-3FB3-13F203A4958D}"/>
              </a:ext>
            </a:extLst>
          </xdr:cNvPr>
          <xdr:cNvSpPr/>
        </xdr:nvSpPr>
        <xdr:spPr>
          <a:xfrm>
            <a:off x="3697940" y="1333501"/>
            <a:ext cx="13996147" cy="3854824"/>
          </a:xfrm>
          <a:prstGeom prst="octagon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5" algn="l"/>
            <a:r>
              <a:rPr lang="pt-BR" sz="7200" b="1" i="1">
                <a:solidFill>
                  <a:schemeClr val="bg1"/>
                </a:solidFill>
                <a:effectLst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NUMBERED</a:t>
            </a:r>
            <a:endParaRPr lang="pt-BR" sz="7200" b="1" i="1" baseline="0">
              <a:solidFill>
                <a:schemeClr val="bg1"/>
              </a:solidFill>
              <a:effectLst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endParaRPr>
          </a:p>
          <a:p>
            <a:pPr lvl="5" algn="l"/>
            <a:r>
              <a:rPr lang="pt-BR" sz="7200" b="1" i="1" baseline="0">
                <a:solidFill>
                  <a:schemeClr val="bg1"/>
                </a:solidFill>
                <a:effectLst>
                  <a:outerShdw blurRad="50800" dist="38100" dir="8100000" algn="tr" rotWithShape="0">
                    <a:prstClr val="black">
                      <a:alpha val="40000"/>
                    </a:prst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EVENTS</a:t>
            </a:r>
          </a:p>
        </xdr:txBody>
      </xdr:sp>
      <xdr:sp macro="" textlink="">
        <xdr:nvSpPr>
          <xdr:cNvPr id="19" name="Octógono 18">
            <a:extLst>
              <a:ext uri="{FF2B5EF4-FFF2-40B4-BE49-F238E27FC236}">
                <a16:creationId xmlns:a16="http://schemas.microsoft.com/office/drawing/2014/main" id="{E50EDD47-1DA9-78C1-BAF3-D4D21A0261B0}"/>
              </a:ext>
            </a:extLst>
          </xdr:cNvPr>
          <xdr:cNvSpPr/>
        </xdr:nvSpPr>
        <xdr:spPr>
          <a:xfrm>
            <a:off x="2570968" y="1458515"/>
            <a:ext cx="3600000" cy="3600000"/>
          </a:xfrm>
          <a:prstGeom prst="octagon">
            <a:avLst/>
          </a:prstGeom>
          <a:gradFill flip="none" rotWithShape="1">
            <a:gsLst>
              <a:gs pos="80132">
                <a:srgbClr val="FCDC73"/>
              </a:gs>
              <a:gs pos="68000">
                <a:srgbClr val="F8D456"/>
              </a:gs>
              <a:gs pos="48000">
                <a:srgbClr val="F5CE3E">
                  <a:lumMod val="52000"/>
                  <a:lumOff val="48000"/>
                </a:srgbClr>
              </a:gs>
              <a:gs pos="27000">
                <a:srgbClr val="F2C721"/>
              </a:gs>
              <a:gs pos="0">
                <a:schemeClr val="accent4">
                  <a:lumMod val="77000"/>
                </a:schemeClr>
              </a:gs>
              <a:gs pos="100000">
                <a:schemeClr val="accent4">
                  <a:lumMod val="44000"/>
                  <a:lumOff val="56000"/>
                </a:schemeClr>
              </a:gs>
            </a:gsLst>
            <a:lin ang="2400000" scaled="0"/>
            <a:tileRect/>
          </a:gradFill>
          <a:ln w="254000" cmpd="thickThin">
            <a:solidFill>
              <a:srgbClr val="19191E"/>
            </a:solidFill>
          </a:ln>
          <a:effectLst>
            <a:outerShdw blurRad="50800" dist="12700" dir="5400000" algn="ctr" rotWithShape="0">
              <a:srgbClr val="000000">
                <a:alpha val="43137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9600" b="0" i="0">
              <a:ln w="25400">
                <a:noFill/>
              </a:ln>
              <a:solidFill>
                <a:srgbClr val="19191E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18</xdr:col>
      <xdr:colOff>584366</xdr:colOff>
      <xdr:row>2</xdr:row>
      <xdr:rowOff>115956</xdr:rowOff>
    </xdr:from>
    <xdr:to>
      <xdr:col>26</xdr:col>
      <xdr:colOff>100696</xdr:colOff>
      <xdr:row>38</xdr:row>
      <xdr:rowOff>82021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A147EE71-83F5-4882-9B18-8E060124A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98000" l="435" r="94348">
                      <a14:foregroundMark x1="8114" y1="42752" x2="1363" y2="50903"/>
                      <a14:foregroundMark x1="1590" y1="50964" x2="9565" y2="43286"/>
                      <a14:foregroundMark x1="9565" y1="43286" x2="5217" y2="55286"/>
                      <a14:foregroundMark x1="5217" y1="55286" x2="8043" y2="43857"/>
                      <a14:foregroundMark x1="8043" y1="43857" x2="7609" y2="54857"/>
                      <a14:foregroundMark x1="7609" y1="54857" x2="8913" y2="56143"/>
                      <a14:foregroundMark x1="4006" y1="52486" x2="4103" y2="57126"/>
                      <a14:foregroundMark x1="3913" y1="48000" x2="3988" y2="51602"/>
                      <a14:foregroundMark x1="45870" y1="9571" x2="58228" y2="2515"/>
                      <a14:foregroundMark x1="59701" y1="2567" x2="68478" y2="11286"/>
                      <a14:foregroundMark x1="90870" y1="78714" x2="94348" y2="90143"/>
                      <a14:foregroundMark x1="94348" y1="90143" x2="81522" y2="89571"/>
                      <a14:foregroundMark x1="76957" y1="84857" x2="79348" y2="95429"/>
                      <a14:foregroundMark x1="79348" y1="95429" x2="41522" y2="98000"/>
                      <a14:foregroundMark x1="41522" y1="98000" x2="32174" y2="87143"/>
                      <a14:foregroundMark x1="3043" y1="57429" x2="4565" y2="57429"/>
                      <a14:foregroundMark x1="3478" y1="57714" x2="4783" y2="57857"/>
                      <a14:foregroundMark x1="1185" y1="52029" x2="652" y2="53429"/>
                      <a14:foregroundMark x1="60037" y1="636" x2="60584" y2="687"/>
                      <a14:foregroundMark x1="55217" y1="714" x2="54617" y2="950"/>
                      <a14:backgroundMark x1="9130" y1="40714" x2="9130" y2="40714"/>
                      <a14:backgroundMark x1="7174" y1="41000" x2="10435" y2="40571"/>
                      <a14:backgroundMark x1="4130" y1="59429" x2="3517" y2="59026"/>
                      <a14:backgroundMark x1="4167" y1="58425" x2="4565" y2="60429"/>
                      <a14:backgroundMark x1="652" y1="50714" x2="0" y2="51714"/>
                      <a14:backgroundMark x1="0" y1="52143" x2="0" y2="52714"/>
                      <a14:backgroundMark x1="12826" y1="2000" x2="26087" y2="571"/>
                      <a14:backgroundMark x1="26087" y1="571" x2="39783" y2="571"/>
                      <a14:backgroundMark x1="39783" y1="571" x2="44565" y2="286"/>
                      <a14:backgroundMark x1="40652" y1="857" x2="52609" y2="143"/>
                      <a14:backgroundMark x1="69783" y1="1286" x2="69783" y2="429"/>
                      <a14:backgroundMark x1="67609" y1="1714" x2="63913" y2="286"/>
                      <a14:backgroundMark x1="69348" y1="1143" x2="68261" y2="429"/>
                      <a14:backgroundMark x1="68913" y1="857" x2="66087" y2="857"/>
                      <a14:backgroundMark x1="68696" y1="857" x2="63696" y2="286"/>
                      <a14:backgroundMark x1="64783" y1="714" x2="61087" y2="143"/>
                      <a14:backgroundMark x1="62826" y1="286" x2="60870" y2="143"/>
                      <a14:backgroundMark x1="61957" y1="286" x2="60000" y2="0"/>
                      <a14:backgroundMark x1="52174" y1="286" x2="53696" y2="0"/>
                      <a14:backgroundMark x1="53261" y1="286" x2="55435" y2="0"/>
                      <a14:backgroundMark x1="55870" y1="0" x2="60652" y2="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-2547"/>
        <a:stretch/>
      </xdr:blipFill>
      <xdr:spPr>
        <a:xfrm>
          <a:off x="12445062" y="1176130"/>
          <a:ext cx="4419634" cy="6824065"/>
        </a:xfrm>
        <a:prstGeom prst="rect">
          <a:avLst/>
        </a:prstGeom>
        <a:noFill/>
        <a:ln w="127000">
          <a:noFill/>
        </a:ln>
      </xdr:spPr>
    </xdr:pic>
    <xdr:clientData/>
  </xdr:twoCellAnchor>
  <xdr:twoCellAnchor editAs="absolute">
    <xdr:from>
      <xdr:col>0</xdr:col>
      <xdr:colOff>30926</xdr:colOff>
      <xdr:row>75</xdr:row>
      <xdr:rowOff>82261</xdr:rowOff>
    </xdr:from>
    <xdr:to>
      <xdr:col>1</xdr:col>
      <xdr:colOff>912</xdr:colOff>
      <xdr:row>83</xdr:row>
      <xdr:rowOff>108856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Quarter Revenue">
              <a:extLst>
                <a:ext uri="{FF2B5EF4-FFF2-40B4-BE49-F238E27FC236}">
                  <a16:creationId xmlns:a16="http://schemas.microsoft.com/office/drawing/2014/main" id="{773C09CA-283C-47E9-B045-C520971289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rter Reven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26" y="15050118"/>
              <a:ext cx="1929415" cy="1550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405740</xdr:colOff>
      <xdr:row>0</xdr:row>
      <xdr:rowOff>61124</xdr:rowOff>
    </xdr:from>
    <xdr:to>
      <xdr:col>10</xdr:col>
      <xdr:colOff>75459</xdr:colOff>
      <xdr:row>0</xdr:row>
      <xdr:rowOff>932260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419669CF-1C0C-4E9C-BDA6-7DA18FD82E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61" t="31501" r="6593" b="31868"/>
        <a:stretch/>
      </xdr:blipFill>
      <xdr:spPr>
        <a:xfrm>
          <a:off x="4891149" y="61124"/>
          <a:ext cx="2094265" cy="871136"/>
        </a:xfrm>
        <a:prstGeom prst="rect">
          <a:avLst/>
        </a:prstGeom>
      </xdr:spPr>
    </xdr:pic>
    <xdr:clientData/>
  </xdr:twoCellAnchor>
  <xdr:twoCellAnchor>
    <xdr:from>
      <xdr:col>4</xdr:col>
      <xdr:colOff>539872</xdr:colOff>
      <xdr:row>30</xdr:row>
      <xdr:rowOff>96651</xdr:rowOff>
    </xdr:from>
    <xdr:to>
      <xdr:col>28</xdr:col>
      <xdr:colOff>22670</xdr:colOff>
      <xdr:row>50</xdr:row>
      <xdr:rowOff>141475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FFFC6AFA-D361-A14F-CE60-589456F531AC}"/>
            </a:ext>
          </a:extLst>
        </xdr:cNvPr>
        <xdr:cNvGrpSpPr/>
      </xdr:nvGrpSpPr>
      <xdr:grpSpPr>
        <a:xfrm>
          <a:off x="3819193" y="6492008"/>
          <a:ext cx="14178513" cy="3854824"/>
          <a:chOff x="3813008" y="6504378"/>
          <a:chExt cx="14030071" cy="3854824"/>
        </a:xfrm>
      </xdr:grpSpPr>
      <xdr:sp macro="" textlink="">
        <xdr:nvSpPr>
          <xdr:cNvPr id="24" name="Octógono 23">
            <a:extLst>
              <a:ext uri="{FF2B5EF4-FFF2-40B4-BE49-F238E27FC236}">
                <a16:creationId xmlns:a16="http://schemas.microsoft.com/office/drawing/2014/main" id="{3E0A2164-4059-4ACA-8364-EF272CD8361F}"/>
              </a:ext>
            </a:extLst>
          </xdr:cNvPr>
          <xdr:cNvSpPr/>
        </xdr:nvSpPr>
        <xdr:spPr>
          <a:xfrm>
            <a:off x="3813008" y="6504378"/>
            <a:ext cx="14030071" cy="3854824"/>
          </a:xfrm>
          <a:prstGeom prst="octagon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5" algn="l"/>
            <a:endParaRPr lang="pt-BR" sz="5400" b="1" i="1"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sp macro="" textlink="">
        <xdr:nvSpPr>
          <xdr:cNvPr id="32" name="Retângulo 31">
            <a:extLst>
              <a:ext uri="{FF2B5EF4-FFF2-40B4-BE49-F238E27FC236}">
                <a16:creationId xmlns:a16="http://schemas.microsoft.com/office/drawing/2014/main" id="{9B09E488-78A6-FDA7-F0E9-5C75C9C92E38}"/>
              </a:ext>
            </a:extLst>
          </xdr:cNvPr>
          <xdr:cNvSpPr/>
        </xdr:nvSpPr>
        <xdr:spPr>
          <a:xfrm>
            <a:off x="6804807" y="6577197"/>
            <a:ext cx="9888682" cy="376918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7200" b="1" i="1">
                <a:effectLst>
                  <a:outerShdw blurRad="50800" dist="38100" algn="l" rotWithShape="0">
                    <a:srgbClr val="19191E">
                      <a:alpha val="40000"/>
                    </a:srgb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TOTAL</a:t>
            </a:r>
          </a:p>
          <a:p>
            <a:pPr algn="l"/>
            <a:r>
              <a:rPr lang="pt-BR" sz="7200" b="1" i="1">
                <a:effectLst>
                  <a:outerShdw blurRad="50800" dist="38100" algn="l" rotWithShape="0">
                    <a:srgbClr val="19191E">
                      <a:alpha val="40000"/>
                    </a:srgb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PAY-PER-VIEW</a:t>
            </a:r>
          </a:p>
          <a:p>
            <a:pPr algn="l"/>
            <a:r>
              <a:rPr lang="pt-BR" sz="7200" b="1" i="1">
                <a:effectLst>
                  <a:outerShdw blurRad="50800" dist="38100" algn="l" rotWithShape="0">
                    <a:srgbClr val="19191E">
                      <a:alpha val="40000"/>
                    </a:srgb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SALES</a:t>
            </a:r>
          </a:p>
        </xdr:txBody>
      </xdr:sp>
    </xdr:grpSp>
    <xdr:clientData/>
  </xdr:twoCellAnchor>
  <xdr:twoCellAnchor editAs="absolute">
    <xdr:from>
      <xdr:col>2</xdr:col>
      <xdr:colOff>435428</xdr:colOff>
      <xdr:row>56</xdr:row>
      <xdr:rowOff>176893</xdr:rowOff>
    </xdr:from>
    <xdr:to>
      <xdr:col>28</xdr:col>
      <xdr:colOff>81644</xdr:colOff>
      <xdr:row>96</xdr:row>
      <xdr:rowOff>136072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D6E0B3CE-5856-61B1-FF6E-6311EA21E321}"/>
            </a:ext>
          </a:extLst>
        </xdr:cNvPr>
        <xdr:cNvGrpSpPr/>
      </xdr:nvGrpSpPr>
      <xdr:grpSpPr>
        <a:xfrm>
          <a:off x="2490107" y="11525250"/>
          <a:ext cx="15566573" cy="7579179"/>
          <a:chOff x="2503714" y="11811000"/>
          <a:chExt cx="15566573" cy="7579179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6AE5A531-EED9-765C-5FB6-B7572264D882}"/>
              </a:ext>
            </a:extLst>
          </xdr:cNvPr>
          <xdr:cNvGrpSpPr/>
        </xdr:nvGrpSpPr>
        <xdr:grpSpPr>
          <a:xfrm>
            <a:off x="2503715" y="12984897"/>
            <a:ext cx="15566571" cy="6405282"/>
            <a:chOff x="1543050" y="2314575"/>
            <a:chExt cx="6143625" cy="3352800"/>
          </a:xfrm>
        </xdr:grpSpPr>
        <xdr:sp macro="" textlink="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B88190A0-F3ED-BD05-0D3B-A9CBE8EAC043}"/>
                </a:ext>
              </a:extLst>
            </xdr:cNvPr>
            <xdr:cNvSpPr/>
          </xdr:nvSpPr>
          <xdr:spPr>
            <a:xfrm>
              <a:off x="1543050" y="2314575"/>
              <a:ext cx="6143625" cy="3352800"/>
            </a:xfrm>
            <a:prstGeom prst="roundRect">
              <a:avLst>
                <a:gd name="adj" fmla="val 367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DCED31BB-FF80-46C0-A5B6-B0ADA3FFEAFA}"/>
                </a:ext>
              </a:extLst>
            </xdr:cNvPr>
            <xdr:cNvGraphicFramePr>
              <a:graphicFrameLocks/>
            </xdr:cNvGraphicFramePr>
          </xdr:nvGraphicFramePr>
          <xdr:xfrm>
            <a:off x="1693418" y="2428875"/>
            <a:ext cx="5993257" cy="322253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33" name="Retângulo: Cantos Superiores Arredondados 32">
            <a:extLst>
              <a:ext uri="{FF2B5EF4-FFF2-40B4-BE49-F238E27FC236}">
                <a16:creationId xmlns:a16="http://schemas.microsoft.com/office/drawing/2014/main" id="{1D59E8C3-F459-9A56-328A-BCDFEC7E7EEA}"/>
              </a:ext>
            </a:extLst>
          </xdr:cNvPr>
          <xdr:cNvSpPr/>
        </xdr:nvSpPr>
        <xdr:spPr>
          <a:xfrm>
            <a:off x="2503714" y="11811000"/>
            <a:ext cx="15566573" cy="1619250"/>
          </a:xfrm>
          <a:prstGeom prst="round2Same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6600" b="1" i="1">
                <a:effectLst>
                  <a:outerShdw blurRad="50800" dist="38100" algn="l" rotWithShape="0">
                    <a:srgbClr val="19191E">
                      <a:alpha val="40000"/>
                    </a:srgb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TOTAL REVENUE BY QUARTERS</a:t>
            </a:r>
          </a:p>
        </xdr:txBody>
      </xdr:sp>
    </xdr:grpSp>
    <xdr:clientData/>
  </xdr:twoCellAnchor>
  <xdr:twoCellAnchor editAs="absolute">
    <xdr:from>
      <xdr:col>2</xdr:col>
      <xdr:colOff>432027</xdr:colOff>
      <xdr:row>101</xdr:row>
      <xdr:rowOff>176893</xdr:rowOff>
    </xdr:from>
    <xdr:to>
      <xdr:col>28</xdr:col>
      <xdr:colOff>78243</xdr:colOff>
      <xdr:row>154</xdr:row>
      <xdr:rowOff>27212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8F1C1AB8-6215-0FA7-2973-B125A7A05BEB}"/>
            </a:ext>
          </a:extLst>
        </xdr:cNvPr>
        <xdr:cNvGrpSpPr/>
      </xdr:nvGrpSpPr>
      <xdr:grpSpPr>
        <a:xfrm>
          <a:off x="2486706" y="20097750"/>
          <a:ext cx="15566573" cy="9946819"/>
          <a:chOff x="2476500" y="21431250"/>
          <a:chExt cx="15566573" cy="9946819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290AEFCA-2FC5-BA12-53A3-86F9C1FE4E89}"/>
              </a:ext>
            </a:extLst>
          </xdr:cNvPr>
          <xdr:cNvGrpSpPr/>
        </xdr:nvGrpSpPr>
        <xdr:grpSpPr>
          <a:xfrm>
            <a:off x="2492187" y="22372703"/>
            <a:ext cx="15550884" cy="9005366"/>
            <a:chOff x="2057400" y="10563225"/>
            <a:chExt cx="6010274" cy="5052558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9C4B9288-009A-48AE-B6CE-E104D1F83A49}"/>
                </a:ext>
              </a:extLst>
            </xdr:cNvPr>
            <xdr:cNvSpPr/>
          </xdr:nvSpPr>
          <xdr:spPr>
            <a:xfrm>
              <a:off x="2057400" y="10563225"/>
              <a:ext cx="6010274" cy="3781425"/>
            </a:xfrm>
            <a:prstGeom prst="roundRect">
              <a:avLst>
                <a:gd name="adj" fmla="val 379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B5C65357-7E03-424B-9BC0-8FCB419A309C}"/>
                </a:ext>
              </a:extLst>
            </xdr:cNvPr>
            <xdr:cNvGraphicFramePr>
              <a:graphicFrameLocks/>
            </xdr:cNvGraphicFramePr>
          </xdr:nvGraphicFramePr>
          <xdr:xfrm>
            <a:off x="2307550" y="10760284"/>
            <a:ext cx="5739088" cy="4855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5" name="Retângulo: Cantos Superiores Arredondados 34">
            <a:extLst>
              <a:ext uri="{FF2B5EF4-FFF2-40B4-BE49-F238E27FC236}">
                <a16:creationId xmlns:a16="http://schemas.microsoft.com/office/drawing/2014/main" id="{1889BD55-E205-4314-B96B-64D34EDEA9A6}"/>
              </a:ext>
            </a:extLst>
          </xdr:cNvPr>
          <xdr:cNvSpPr/>
        </xdr:nvSpPr>
        <xdr:spPr>
          <a:xfrm>
            <a:off x="2476500" y="21431250"/>
            <a:ext cx="15566573" cy="1619250"/>
          </a:xfrm>
          <a:prstGeom prst="round2Same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6600" b="1" i="1">
                <a:effectLst>
                  <a:outerShdw blurRad="50800" dist="38100" algn="l" rotWithShape="0">
                    <a:srgbClr val="19191E">
                      <a:alpha val="40000"/>
                    </a:srgb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TOP</a:t>
            </a:r>
            <a:r>
              <a:rPr lang="pt-BR" sz="6600" b="1" i="1" baseline="0">
                <a:effectLst>
                  <a:outerShdw blurRad="50800" dist="38100" algn="l" rotWithShape="0">
                    <a:srgbClr val="19191E">
                      <a:alpha val="40000"/>
                    </a:srgb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 5 BIGGEST ATTENDANCES</a:t>
            </a:r>
            <a:endParaRPr lang="pt-BR" sz="6600" b="1" i="1">
              <a:effectLst>
                <a:outerShdw blurRad="50800" dist="38100" algn="l" rotWithShape="0">
                  <a:srgbClr val="19191E">
                    <a:alpha val="40000"/>
                  </a:srgb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</xdr:grpSp>
    <xdr:clientData/>
  </xdr:twoCellAnchor>
  <xdr:twoCellAnchor editAs="absolute">
    <xdr:from>
      <xdr:col>2</xdr:col>
      <xdr:colOff>424544</xdr:colOff>
      <xdr:row>145</xdr:row>
      <xdr:rowOff>74160</xdr:rowOff>
    </xdr:from>
    <xdr:to>
      <xdr:col>28</xdr:col>
      <xdr:colOff>119061</xdr:colOff>
      <xdr:row>186</xdr:row>
      <xdr:rowOff>71438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9072F673-196B-F120-EC4A-BC29874D9666}"/>
            </a:ext>
          </a:extLst>
        </xdr:cNvPr>
        <xdr:cNvGrpSpPr/>
      </xdr:nvGrpSpPr>
      <xdr:grpSpPr>
        <a:xfrm>
          <a:off x="2479223" y="28377017"/>
          <a:ext cx="15614874" cy="7807778"/>
          <a:chOff x="2509220" y="30413449"/>
          <a:chExt cx="15454062" cy="7807778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89F2442F-E238-2EB0-04DC-548F7DA9B580}"/>
              </a:ext>
            </a:extLst>
          </xdr:cNvPr>
          <xdr:cNvGrpSpPr/>
        </xdr:nvGrpSpPr>
        <xdr:grpSpPr>
          <a:xfrm>
            <a:off x="2509220" y="31676273"/>
            <a:ext cx="15454062" cy="6544954"/>
            <a:chOff x="1943101" y="6562725"/>
            <a:chExt cx="6010274" cy="3781425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F39EFB2E-EC64-432E-8778-CC1AF18CC9B2}"/>
                </a:ext>
              </a:extLst>
            </xdr:cNvPr>
            <xdr:cNvSpPr/>
          </xdr:nvSpPr>
          <xdr:spPr>
            <a:xfrm>
              <a:off x="1943101" y="6562725"/>
              <a:ext cx="6010274" cy="3781425"/>
            </a:xfrm>
            <a:prstGeom prst="roundRect">
              <a:avLst>
                <a:gd name="adj" fmla="val 445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t"/>
            <a:lstStyle/>
            <a:p>
              <a:pPr algn="l"/>
              <a:endParaRPr lang="pt-BR" sz="1100"/>
            </a:p>
          </xdr:txBody>
        </xdr:sp>
        <mc:AlternateContent xmlns:mc="http://schemas.openxmlformats.org/markup-compatibility/2006">
          <mc:Choice xmlns:cx4="http://schemas.microsoft.com/office/drawing/2016/5/10/chartex" Requires="cx4">
            <xdr:graphicFrame macro="">
              <xdr:nvGraphicFramePr>
                <xdr:cNvPr id="11" name="Gráfico 10">
                  <a:extLst>
                    <a:ext uri="{FF2B5EF4-FFF2-40B4-BE49-F238E27FC236}">
                      <a16:creationId xmlns:a16="http://schemas.microsoft.com/office/drawing/2014/main" id="{3614491F-8695-4463-B4E3-4C1B0134B4CA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999665" y="6743700"/>
                <a:ext cx="5886932" cy="3422557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7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999665" y="6743700"/>
                  <a:ext cx="5886932" cy="3422557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Este gráfico não está disponível na sua versão de Excel.
Editar esta forma ou salvar esta pasta de trabalho em um formato de arquivo diferente quebrará o gráfico permanentemente.</a:t>
                  </a:r>
                </a:p>
              </xdr:txBody>
            </xdr:sp>
          </mc:Fallback>
        </mc:AlternateContent>
      </xdr:grpSp>
      <xdr:sp macro="" textlink="">
        <xdr:nvSpPr>
          <xdr:cNvPr id="37" name="Retângulo: Cantos Superiores Arredondados 36">
            <a:extLst>
              <a:ext uri="{FF2B5EF4-FFF2-40B4-BE49-F238E27FC236}">
                <a16:creationId xmlns:a16="http://schemas.microsoft.com/office/drawing/2014/main" id="{8F753C0A-5055-4D83-AAED-90CD70A009D5}"/>
              </a:ext>
            </a:extLst>
          </xdr:cNvPr>
          <xdr:cNvSpPr/>
        </xdr:nvSpPr>
        <xdr:spPr>
          <a:xfrm>
            <a:off x="2512620" y="30413449"/>
            <a:ext cx="15443860" cy="1534885"/>
          </a:xfrm>
          <a:prstGeom prst="round2SameRect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ctr"/>
            <a:r>
              <a:rPr lang="pt-BR" sz="6000" b="1" i="1">
                <a:effectLst>
                  <a:outerShdw blurRad="50800" dist="38100" algn="l" rotWithShape="0">
                    <a:srgbClr val="19191E">
                      <a:alpha val="40000"/>
                    </a:srgb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YEARLY GATE</a:t>
            </a:r>
            <a:r>
              <a:rPr lang="pt-BR" sz="6000" b="1" i="1" baseline="0">
                <a:effectLst>
                  <a:outerShdw blurRad="50800" dist="38100" algn="l" rotWithShape="0">
                    <a:srgbClr val="19191E">
                      <a:alpha val="40000"/>
                    </a:srgb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 REVENUE OF U.S. STATES</a:t>
            </a:r>
            <a:endParaRPr lang="pt-BR" sz="6000" b="1" i="1">
              <a:effectLst>
                <a:outerShdw blurRad="50800" dist="38100" algn="l" rotWithShape="0">
                  <a:srgbClr val="19191E">
                    <a:alpha val="40000"/>
                  </a:srgb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</xdr:grpSp>
    <xdr:clientData/>
  </xdr:twoCellAnchor>
  <xdr:twoCellAnchor>
    <xdr:from>
      <xdr:col>20</xdr:col>
      <xdr:colOff>34637</xdr:colOff>
      <xdr:row>179</xdr:row>
      <xdr:rowOff>142875</xdr:rowOff>
    </xdr:from>
    <xdr:to>
      <xdr:col>20</xdr:col>
      <xdr:colOff>186171</xdr:colOff>
      <xdr:row>180</xdr:row>
      <xdr:rowOff>51955</xdr:rowOff>
    </xdr:to>
    <xdr:sp macro="" textlink="">
      <xdr:nvSpPr>
        <xdr:cNvPr id="42" name="Retângulo 41">
          <a:extLst>
            <a:ext uri="{FF2B5EF4-FFF2-40B4-BE49-F238E27FC236}">
              <a16:creationId xmlns:a16="http://schemas.microsoft.com/office/drawing/2014/main" id="{7814AF14-B17D-81A2-C7F1-89EB396EFED3}"/>
            </a:ext>
          </a:extLst>
        </xdr:cNvPr>
        <xdr:cNvSpPr/>
      </xdr:nvSpPr>
      <xdr:spPr>
        <a:xfrm>
          <a:off x="13070898" y="34917784"/>
          <a:ext cx="151534" cy="99580"/>
        </a:xfrm>
        <a:prstGeom prst="rect">
          <a:avLst/>
        </a:prstGeom>
        <a:solidFill>
          <a:srgbClr val="F7636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17318</xdr:colOff>
      <xdr:row>31</xdr:row>
      <xdr:rowOff>34637</xdr:rowOff>
    </xdr:from>
    <xdr:to>
      <xdr:col>8</xdr:col>
      <xdr:colOff>593765</xdr:colOff>
      <xdr:row>50</xdr:row>
      <xdr:rowOff>15137</xdr:rowOff>
    </xdr:to>
    <xdr:sp macro="" textlink="">
      <xdr:nvSpPr>
        <xdr:cNvPr id="44" name="Octógono 43">
          <a:extLst>
            <a:ext uri="{FF2B5EF4-FFF2-40B4-BE49-F238E27FC236}">
              <a16:creationId xmlns:a16="http://schemas.microsoft.com/office/drawing/2014/main" id="{B988DDE9-C1E6-4D54-A94A-FE5ED38D3845}"/>
            </a:ext>
          </a:extLst>
        </xdr:cNvPr>
        <xdr:cNvSpPr/>
      </xdr:nvSpPr>
      <xdr:spPr>
        <a:xfrm>
          <a:off x="2684318" y="6632864"/>
          <a:ext cx="3607129" cy="3600000"/>
        </a:xfrm>
        <a:prstGeom prst="octagon">
          <a:avLst/>
        </a:prstGeom>
        <a:gradFill flip="none" rotWithShape="1">
          <a:gsLst>
            <a:gs pos="80132">
              <a:srgbClr val="FCDC73"/>
            </a:gs>
            <a:gs pos="68000">
              <a:srgbClr val="F8D456"/>
            </a:gs>
            <a:gs pos="48000">
              <a:srgbClr val="F5CE3E">
                <a:lumMod val="52000"/>
                <a:lumOff val="48000"/>
              </a:srgbClr>
            </a:gs>
            <a:gs pos="27000">
              <a:srgbClr val="F2C721"/>
            </a:gs>
            <a:gs pos="0">
              <a:schemeClr val="accent4">
                <a:lumMod val="77000"/>
              </a:schemeClr>
            </a:gs>
            <a:gs pos="100000">
              <a:schemeClr val="accent4">
                <a:lumMod val="44000"/>
                <a:lumOff val="56000"/>
              </a:schemeClr>
            </a:gs>
          </a:gsLst>
          <a:lin ang="2400000" scaled="0"/>
          <a:tileRect/>
        </a:gradFill>
        <a:ln w="254000" cmpd="thickThin">
          <a:solidFill>
            <a:srgbClr val="19191E"/>
          </a:solidFill>
        </a:ln>
        <a:effectLst>
          <a:outerShdw blurRad="50800" dist="12700" dir="5400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9600" b="0" i="0">
            <a:ln w="25400">
              <a:noFill/>
            </a:ln>
            <a:solidFill>
              <a:srgbClr val="19191E"/>
            </a:solidFill>
            <a:latin typeface="Segoe UI Black" panose="020B0A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53191</xdr:colOff>
      <xdr:row>6</xdr:row>
      <xdr:rowOff>163285</xdr:rowOff>
    </xdr:from>
    <xdr:to>
      <xdr:col>8</xdr:col>
      <xdr:colOff>451509</xdr:colOff>
      <xdr:row>23</xdr:row>
      <xdr:rowOff>42058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FFA08282-5700-4DAA-21D8-A94F9F20E486}"/>
            </a:ext>
          </a:extLst>
        </xdr:cNvPr>
        <xdr:cNvSpPr txBox="1"/>
      </xdr:nvSpPr>
      <xdr:spPr>
        <a:xfrm>
          <a:off x="2720191" y="1986642"/>
          <a:ext cx="3459925" cy="311727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ffectLst>
          <a:softEdge rad="762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9900" b="1" i="1" u="none" strike="noStrike">
              <a:solidFill>
                <a:srgbClr val="19191E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13 </a:t>
          </a:r>
        </a:p>
      </xdr:txBody>
    </xdr:sp>
    <xdr:clientData/>
  </xdr:twoCellAnchor>
  <xdr:twoCellAnchor>
    <xdr:from>
      <xdr:col>2</xdr:col>
      <xdr:colOff>571500</xdr:colOff>
      <xdr:row>31</xdr:row>
      <xdr:rowOff>0</xdr:rowOff>
    </xdr:from>
    <xdr:to>
      <xdr:col>9</xdr:col>
      <xdr:colOff>27214</xdr:colOff>
      <xdr:row>49</xdr:row>
      <xdr:rowOff>95250</xdr:rowOff>
    </xdr:to>
    <xdr:sp macro="" textlink="Calculations!D9">
      <xdr:nvSpPr>
        <xdr:cNvPr id="49" name="CaixaDeTexto 48">
          <a:extLst>
            <a:ext uri="{FF2B5EF4-FFF2-40B4-BE49-F238E27FC236}">
              <a16:creationId xmlns:a16="http://schemas.microsoft.com/office/drawing/2014/main" id="{A9904E6F-41B1-D690-8907-B06E38E1E32E}"/>
            </a:ext>
          </a:extLst>
        </xdr:cNvPr>
        <xdr:cNvSpPr txBox="1"/>
      </xdr:nvSpPr>
      <xdr:spPr>
        <a:xfrm>
          <a:off x="2626179" y="6585857"/>
          <a:ext cx="3741964" cy="35242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ffectLst>
          <a:softEdge rad="762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1EC3316-3954-44ED-894F-39A5D1F26551}" type="TxLink">
            <a:rPr lang="en-US" sz="8800" b="1" i="1" u="none" strike="noStrike">
              <a:solidFill>
                <a:srgbClr val="19191E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pPr algn="ctr"/>
            <a:t>$7,3M</a:t>
          </a:fld>
          <a:endParaRPr lang="pt-BR" sz="13800" b="1" i="1" u="none" strike="noStrike">
            <a:solidFill>
              <a:srgbClr val="19191E"/>
            </a:solidFill>
            <a:latin typeface="Segoe UI Black" panose="020B0A02040204020203" pitchFamily="34" charset="0"/>
            <a:ea typeface="Segoe UI Black" panose="020B0A02040204020203" pitchFamily="34" charset="0"/>
            <a:cs typeface="Calibri"/>
          </a:endParaRPr>
        </a:p>
      </xdr:txBody>
    </xdr:sp>
    <xdr:clientData/>
  </xdr:twoCellAnchor>
  <xdr:twoCellAnchor>
    <xdr:from>
      <xdr:col>1</xdr:col>
      <xdr:colOff>81641</xdr:colOff>
      <xdr:row>1</xdr:row>
      <xdr:rowOff>81643</xdr:rowOff>
    </xdr:from>
    <xdr:to>
      <xdr:col>18</xdr:col>
      <xdr:colOff>503464</xdr:colOff>
      <xdr:row>5</xdr:row>
      <xdr:rowOff>81643</xdr:rowOff>
    </xdr:to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34411ED5-8C4C-2F23-A1F6-48FE0C2F0C8F}"/>
            </a:ext>
          </a:extLst>
        </xdr:cNvPr>
        <xdr:cNvSpPr txBox="1"/>
      </xdr:nvSpPr>
      <xdr:spPr>
        <a:xfrm>
          <a:off x="2041070" y="1047750"/>
          <a:ext cx="10314215" cy="666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ffectLst>
          <a:softEdge rad="762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600" b="1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Calibri"/>
              <a:cs typeface="Calibri"/>
            </a:rPr>
            <a:t>Reporting Period: Jan 2025 – Dec 2025</a:t>
          </a:r>
          <a:br>
            <a:rPr lang="pt-BR" sz="1600" b="1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Calibri"/>
              <a:cs typeface="Calibri"/>
            </a:rPr>
          </a:br>
          <a:r>
            <a:rPr lang="pt-BR" sz="16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Calibri"/>
              <a:cs typeface="Calibri"/>
            </a:rPr>
            <a:t>(PPV and Gate revenue estimates sourced from Tapology and MMA Junkie)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h" refreshedDate="46030.935286574073" createdVersion="8" refreshedVersion="8" minRefreshableVersion="3" recordCount="42" xr:uid="{92177E20-7A37-426A-AD8D-037B87BAF147}">
  <cacheSource type="worksheet">
    <worksheetSource name="Tabela2[[City]:[Gate Revenue]]"/>
  </cacheSource>
  <cacheFields count="6">
    <cacheField name="City" numFmtId="0">
      <sharedItems/>
    </cacheField>
    <cacheField name="State" numFmtId="0">
      <sharedItems containsBlank="1" count="22">
        <s v=" California"/>
        <s v=" Australia"/>
        <s v=" Nevada"/>
        <s v=" Florida"/>
        <s v=" Quebec"/>
        <s v=" New Jersey"/>
        <s v=" Louisiana"/>
        <s v=" Illinois"/>
        <m/>
        <s v=" New York"/>
        <s v=" Saudi Arabia"/>
        <s v=" Washington"/>
        <s v=" British Columbia"/>
        <s v=" England"/>
        <s v=" France"/>
        <s v=" Texas"/>
        <s v=" Rio de Janeiro"/>
        <s v=" Tennessee"/>
        <s v=" Missouri"/>
        <s v=" Mexico"/>
        <s v=" Iowa"/>
        <s v=" Georgia"/>
      </sharedItems>
    </cacheField>
    <cacheField name="Country" numFmtId="0">
      <sharedItems containsBlank="1" count="10">
        <s v=" U.S."/>
        <m/>
        <s v=" Canada"/>
        <s v=" United Arab Emirates"/>
        <s v=" UK"/>
        <s v=" Brazil"/>
        <s v=" Qatar"/>
        <s v=" Australia"/>
        <s v=" China"/>
        <s v=" Azerbaijan"/>
      </sharedItems>
    </cacheField>
    <cacheField name="Attendance" numFmtId="0">
      <sharedItems containsMixedTypes="1" containsNumber="1" containsInteger="1" minValue="12543" maxValue="20664"/>
    </cacheField>
    <cacheField name="PPV Sales" numFmtId="164">
      <sharedItems containsMixedTypes="1" containsNumber="1" containsInteger="1" minValue="350000" maxValue="800000"/>
    </cacheField>
    <cacheField name="Gate Revenue" numFmtId="164">
      <sharedItems containsMixedTypes="1" containsNumber="1" containsInteger="1" minValue="1800000" maxValue="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h" refreshedDate="46030.936461458332" createdVersion="8" refreshedVersion="8" minRefreshableVersion="3" recordCount="42" xr:uid="{18D28FDA-A3FE-4045-B20D-077EB425EE31}">
  <cacheSource type="worksheet">
    <worksheetSource name="Tabela2"/>
  </cacheSource>
  <cacheFields count="12">
    <cacheField name="#" numFmtId="0">
      <sharedItems containsSemiMixedTypes="0" containsString="0" containsNumber="1" containsInteger="1" minValue="1" maxValue="42"/>
    </cacheField>
    <cacheField name="Event Name" numFmtId="0">
      <sharedItems count="42">
        <s v="UFC 311: Makhachev vs. Moicano"/>
        <s v="UFC 312: du Plessis vs. Strickland 2"/>
        <s v="UFC 313: Pereira vs. Ankalaev"/>
        <s v="UFC 314: Volkanovski vs. Lopes"/>
        <s v="UFC 315: Muhammad vs. Della Maddalena"/>
        <s v="UFC 316: Dvalishvili vs. O'Malley 2"/>
        <s v="UFC 317: Topuria vs. Oliveira"/>
        <s v="UFC 318: Holloway vs. Poirier 3"/>
        <s v="UFC 319: du Plessis vs. Chimaev"/>
        <s v="UFC 320: Ankalaev vs. Pereira 2"/>
        <s v="UFC 321: Aspinall vs. Gane"/>
        <s v="UFC 322: Della Maddalena vs. Makhachev"/>
        <s v="UFC 323: Dvalishvili vs. Yan 2"/>
        <s v="UFC Fight Night: Adesanya vs. Imavov"/>
        <s v="UFC Fight Night: Bonfim vs. Brown"/>
        <s v="UFC Fight Night: Burns vs. Morales"/>
        <s v="UFC Fight Night: Cannonier vs. Rodrigues"/>
        <s v="UFC Fight Night: Cejudo vs. Song"/>
        <s v="UFC Fight Night: de Ridder vs. Allen"/>
        <s v="UFC Fight Night: Dern vs. Ribas 2"/>
        <s v="UFC Fight Night: Edwards vs. Brady"/>
        <s v="UFC Fight Night: Garcia vs. Onama"/>
        <s v="UFC Fight Night: Imavov vs. Borralho"/>
        <s v="UFC Fight Night: Kape vs. Almabayev"/>
        <s v="UFC Fight Night: Lopes vs. Silva"/>
        <s v="UFC Fight Night: Oliveira vs. Gamrot"/>
        <s v="UFC Fight Night: Tsarukyan vs. Hooker"/>
        <s v="UFC Fight Night: Ulberg vs. Reyes"/>
        <s v="UFC Fight Night: Vettori vs. Dolidze 2"/>
        <s v="UFC Fight Night: Walker vs. Zhang"/>
        <s v="UFC on ABC: Hill vs. Rountree Jr."/>
        <s v="UFC on ABC: Whittaker vs. de Ridder"/>
        <s v="UFC on ESPN: Dolidze vs. Hernandez"/>
        <s v="UFC on ESPN: Emmett vs. Murphy"/>
        <s v="UFC on ESPN: Gamrot vs. Klein"/>
        <s v="UFC on ESPN: Lewis vs. Teixeira"/>
        <s v="UFC on ESPN: Machado Garry vs. Prates"/>
        <s v="UFC on ESPN: Moreno vs. Erceg"/>
        <s v="UFC on ESPN: Royval vs. Kape"/>
        <s v="UFC on ESPN: Sandhagen vs. Figueiredo"/>
        <s v="UFC on ESPN: Taira vs. Park"/>
        <s v="UFC on ESPN: Usman vs. Buckley"/>
      </sharedItems>
    </cacheField>
    <cacheField name="Date" numFmtId="14">
      <sharedItems containsSemiMixedTypes="0" containsNonDate="0" containsDate="1" containsString="0" minDate="2025-01-11T00:00:00" maxDate="2025-12-14T00:00:00" count="42">
        <d v="2025-01-18T00:00:00"/>
        <d v="2025-02-08T00:00:00"/>
        <d v="2025-03-08T00:00:00"/>
        <d v="2025-04-12T00:00:00"/>
        <d v="2025-05-10T00:00:00"/>
        <d v="2025-06-07T00:00:00"/>
        <d v="2025-06-28T00:00:00"/>
        <d v="2025-07-19T00:00:00"/>
        <d v="2025-08-16T00:00:00"/>
        <d v="2025-10-04T00:00:00"/>
        <d v="2025-10-25T00:00:00"/>
        <d v="2025-11-15T00:00:00"/>
        <d v="2025-12-06T00:00:00"/>
        <d v="2025-02-01T00:00:00"/>
        <d v="2025-11-08T00:00:00"/>
        <d v="2025-05-17T00:00:00"/>
        <d v="2025-02-15T00:00:00"/>
        <d v="2025-02-22T00:00:00"/>
        <d v="2025-10-18T00:00:00"/>
        <d v="2025-01-11T00:00:00"/>
        <d v="2025-03-22T00:00:00"/>
        <d v="2025-11-01T00:00:00"/>
        <d v="2025-09-06T00:00:00"/>
        <d v="2025-03-01T00:00:00"/>
        <d v="2025-09-13T00:00:00"/>
        <d v="2025-10-11T00:00:00"/>
        <d v="2025-11-22T00:00:00"/>
        <d v="2025-09-28T00:00:00"/>
        <d v="2025-03-15T00:00:00"/>
        <d v="2025-08-23T00:00:00"/>
        <d v="2025-06-21T00:00:00"/>
        <d v="2025-07-26T00:00:00"/>
        <d v="2025-08-09T00:00:00"/>
        <d v="2025-04-05T00:00:00"/>
        <d v="2025-05-31T00:00:00"/>
        <d v="2025-07-12T00:00:00"/>
        <d v="2025-04-26T00:00:00"/>
        <d v="2025-03-29T00:00:00"/>
        <d v="2025-12-13T00:00:00"/>
        <d v="2025-05-03T00:00:00"/>
        <d v="2025-08-02T00:00:00"/>
        <d v="2025-06-14T00:00:00"/>
      </sharedItems>
      <fieldGroup par="11"/>
    </cacheField>
    <cacheField name="Venue" numFmtId="0">
      <sharedItems count="27">
        <s v="Intuit Dome"/>
        <s v="Qudos Bank Arena"/>
        <s v="T-Mobile Arena"/>
        <s v="Kaseya Center"/>
        <s v="Bell Centre"/>
        <s v="Prudential Center"/>
        <s v="Smoothie King Center"/>
        <s v="United Center"/>
        <s v="Etihad Arena"/>
        <s v="Madison Square Garden"/>
        <s v="anb Arena"/>
        <s v="UFC Apex"/>
        <s v="Climate Pledge Arena"/>
        <s v="Rogers Arena"/>
        <s v="The O2 Arena"/>
        <s v="Accor Arena"/>
        <s v="Frost Bank Center"/>
        <s v="Farmasi Arena"/>
        <s v="Ali Bin Hamad al-Attiyah Arena"/>
        <s v="RAC Arena"/>
        <s v="Shanghai Indoor Stadium"/>
        <s v="Baku Crystal Hall"/>
        <s v="Bridgestone Arena"/>
        <s v="T-Mobile Center"/>
        <s v="Arena CDMX"/>
        <s v="Wells Fargo Arena"/>
        <s v="State Farm Arena"/>
      </sharedItems>
    </cacheField>
    <cacheField name="City" numFmtId="0">
      <sharedItems/>
    </cacheField>
    <cacheField name="State" numFmtId="0">
      <sharedItems containsBlank="1"/>
    </cacheField>
    <cacheField name="Country" numFmtId="0">
      <sharedItems containsBlank="1"/>
    </cacheField>
    <cacheField name="Attendance" numFmtId="0">
      <sharedItems containsMixedTypes="1" containsNumber="1" containsInteger="1" minValue="12543" maxValue="20664"/>
    </cacheField>
    <cacheField name="PPV Sales" numFmtId="164">
      <sharedItems containsMixedTypes="1" containsNumber="1" containsInteger="1" minValue="350000" maxValue="800000"/>
    </cacheField>
    <cacheField name="Gate Revenue" numFmtId="164">
      <sharedItems containsMixedTypes="1" containsNumber="1" containsInteger="1" minValue="1800000" maxValue="15500000"/>
    </cacheField>
    <cacheField name="Total" numFmtId="164">
      <sharedItems containsMixedTypes="1" containsNumber="1" containsInteger="1" minValue="7500000" maxValue="16150000"/>
    </cacheField>
    <cacheField name="Trimestres (Date)" numFmtId="0" databaseField="0">
      <fieldGroup base="2">
        <rangePr groupBy="quarters" startDate="2025-01-11T00:00:00" endDate="2025-12-14T00:00:00"/>
        <groupItems count="6">
          <s v="&lt;11/01/2025"/>
          <s v="Trim1"/>
          <s v="Trim2"/>
          <s v="Trim3"/>
          <s v="Trim4"/>
          <s v="&gt;14/12/2025"/>
        </groupItems>
      </fieldGroup>
    </cacheField>
  </cacheFields>
  <extLst>
    <ext xmlns:x14="http://schemas.microsoft.com/office/spreadsheetml/2009/9/main" uri="{725AE2AE-9491-48be-B2B4-4EB974FC3084}">
      <x14:pivotCacheDefinition pivotCacheId="21439156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Inglewood"/>
    <x v="0"/>
    <x v="0"/>
    <n v="18370"/>
    <n v="400000"/>
    <n v="10200000"/>
  </r>
  <r>
    <s v="Sydney"/>
    <x v="1"/>
    <x v="1"/>
    <n v="18537"/>
    <n v="500000"/>
    <n v="7600000"/>
  </r>
  <r>
    <s v="Las Vegas"/>
    <x v="2"/>
    <x v="0"/>
    <n v="18869"/>
    <n v="650000"/>
    <n v="10100000"/>
  </r>
  <r>
    <s v="Miami"/>
    <x v="3"/>
    <x v="0"/>
    <n v="18287"/>
    <n v="600000"/>
    <n v="9800000"/>
  </r>
  <r>
    <s v="Montreal"/>
    <x v="4"/>
    <x v="2"/>
    <n v="19786"/>
    <n v="350000"/>
    <n v="7500000"/>
  </r>
  <r>
    <s v="Newark"/>
    <x v="5"/>
    <x v="0"/>
    <n v="17343"/>
    <n v="500000"/>
    <n v="8200000"/>
  </r>
  <r>
    <s v="Las Vegas"/>
    <x v="2"/>
    <x v="0"/>
    <n v="19800"/>
    <n v="750000"/>
    <n v="11800000"/>
  </r>
  <r>
    <s v="New Orleans"/>
    <x v="6"/>
    <x v="0"/>
    <n v="18138"/>
    <n v="700000"/>
    <n v="10400000"/>
  </r>
  <r>
    <s v="Chicago"/>
    <x v="7"/>
    <x v="0"/>
    <n v="20023"/>
    <n v="550000"/>
    <n v="8900000"/>
  </r>
  <r>
    <s v="Las Vegas"/>
    <x v="2"/>
    <x v="0"/>
    <n v="19081"/>
    <n v="800000"/>
    <n v="12300000"/>
  </r>
  <r>
    <s v="Abu Dhabi"/>
    <x v="8"/>
    <x v="3"/>
    <n v="13220"/>
    <n v="400000"/>
    <n v="7100000"/>
  </r>
  <r>
    <s v="New York City"/>
    <x v="9"/>
    <x v="0"/>
    <n v="20664"/>
    <n v="650000"/>
    <n v="15500000"/>
  </r>
  <r>
    <s v="Las Vegas"/>
    <x v="2"/>
    <x v="0"/>
    <n v="18603"/>
    <n v="450000"/>
    <n v="9200000"/>
  </r>
  <r>
    <s v="Riyadh"/>
    <x v="10"/>
    <x v="1"/>
    <s v="N/a"/>
    <s v="N/a"/>
    <s v="N/a"/>
  </r>
  <r>
    <s v="Las Vegas"/>
    <x v="2"/>
    <x v="0"/>
    <s v="N/a"/>
    <s v="N/a"/>
    <s v="N/a"/>
  </r>
  <r>
    <s v="Las Vegas"/>
    <x v="2"/>
    <x v="0"/>
    <s v="N/a"/>
    <s v="N/a"/>
    <s v="N/a"/>
  </r>
  <r>
    <s v="Las Vegas"/>
    <x v="2"/>
    <x v="0"/>
    <s v="N/a"/>
    <s v="N/a"/>
    <s v="N/a"/>
  </r>
  <r>
    <s v="Seattle"/>
    <x v="11"/>
    <x v="0"/>
    <n v="18287"/>
    <s v="N/a"/>
    <n v="4500000"/>
  </r>
  <r>
    <s v="Vancouver"/>
    <x v="12"/>
    <x v="2"/>
    <n v="17671"/>
    <s v="N/a"/>
    <n v="3800000"/>
  </r>
  <r>
    <s v="Las Vegas"/>
    <x v="2"/>
    <x v="0"/>
    <s v="N/a"/>
    <s v="N/a"/>
    <s v="N/a"/>
  </r>
  <r>
    <s v="London"/>
    <x v="13"/>
    <x v="4"/>
    <n v="18583"/>
    <s v="N/a"/>
    <n v="5100000"/>
  </r>
  <r>
    <s v="Las Vegas"/>
    <x v="2"/>
    <x v="0"/>
    <s v="N/a"/>
    <s v="N/a"/>
    <s v="N/a"/>
  </r>
  <r>
    <s v="Paris"/>
    <x v="14"/>
    <x v="1"/>
    <n v="15724"/>
    <s v="N/a"/>
    <n v="3100000"/>
  </r>
  <r>
    <s v="Las Vegas"/>
    <x v="2"/>
    <x v="0"/>
    <s v="N/a"/>
    <s v="N/a"/>
    <s v="N/a"/>
  </r>
  <r>
    <s v="San Antonio"/>
    <x v="15"/>
    <x v="0"/>
    <n v="18005"/>
    <s v="N/a"/>
    <n v="3500000"/>
  </r>
  <r>
    <s v="Rio de Janeiro"/>
    <x v="16"/>
    <x v="5"/>
    <n v="16297"/>
    <s v="N/a"/>
    <n v="2900000"/>
  </r>
  <r>
    <s v="Al Rayyan"/>
    <x v="8"/>
    <x v="6"/>
    <s v="N/a"/>
    <s v="N/a"/>
    <s v="N/a"/>
  </r>
  <r>
    <s v="Perth"/>
    <x v="8"/>
    <x v="7"/>
    <n v="12543"/>
    <s v="N/a"/>
    <n v="4200000"/>
  </r>
  <r>
    <s v="Las Vegas"/>
    <x v="2"/>
    <x v="0"/>
    <s v="N/a"/>
    <s v="N/a"/>
    <s v="N/a"/>
  </r>
  <r>
    <s v="Shanghai"/>
    <x v="8"/>
    <x v="8"/>
    <s v="N/a"/>
    <s v="N/a"/>
    <s v="N/a"/>
  </r>
  <r>
    <s v="Baku"/>
    <x v="8"/>
    <x v="9"/>
    <n v="14424"/>
    <s v="N/a"/>
    <n v="1800000"/>
  </r>
  <r>
    <s v="Abu Dhabi"/>
    <x v="8"/>
    <x v="3"/>
    <s v="N/a"/>
    <s v="N/a"/>
    <s v="N/a"/>
  </r>
  <r>
    <s v="Las Vegas"/>
    <x v="2"/>
    <x v="0"/>
    <s v="N/a"/>
    <s v="N/a"/>
    <s v="N/a"/>
  </r>
  <r>
    <s v="Las Vegas"/>
    <x v="2"/>
    <x v="0"/>
    <s v="N/a"/>
    <s v="N/a"/>
    <s v="N/a"/>
  </r>
  <r>
    <s v="Las Vegas"/>
    <x v="2"/>
    <x v="0"/>
    <s v="N/a"/>
    <s v="N/a"/>
    <s v="N/a"/>
  </r>
  <r>
    <s v="Nashville"/>
    <x v="17"/>
    <x v="0"/>
    <n v="17007"/>
    <s v="N/a"/>
    <n v="2700000"/>
  </r>
  <r>
    <s v="Kansas City"/>
    <x v="18"/>
    <x v="0"/>
    <n v="15984"/>
    <s v="N/a"/>
    <n v="2400000"/>
  </r>
  <r>
    <s v="Mexico City"/>
    <x v="19"/>
    <x v="1"/>
    <n v="19731"/>
    <s v="N/a"/>
    <n v="3200000"/>
  </r>
  <r>
    <s v="Las Vegas"/>
    <x v="2"/>
    <x v="0"/>
    <s v="N/a"/>
    <s v="N/a"/>
    <s v="N/a"/>
  </r>
  <r>
    <s v="Des Moines"/>
    <x v="20"/>
    <x v="0"/>
    <n v="15627"/>
    <s v="N/a"/>
    <n v="2100000"/>
  </r>
  <r>
    <s v="Las Vegas"/>
    <x v="2"/>
    <x v="0"/>
    <s v="N/a"/>
    <s v="N/a"/>
    <s v="N/a"/>
  </r>
  <r>
    <s v="Atlanta"/>
    <x v="21"/>
    <x v="0"/>
    <n v="17204"/>
    <s v="N/a"/>
    <n v="300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"/>
    <x v="0"/>
    <x v="0"/>
    <x v="0"/>
    <s v="Inglewood"/>
    <s v=" California"/>
    <s v=" U.S."/>
    <n v="18370"/>
    <n v="400000"/>
    <n v="10200000"/>
    <n v="10600000"/>
  </r>
  <r>
    <n v="4"/>
    <x v="1"/>
    <x v="1"/>
    <x v="1"/>
    <s v="Sydney"/>
    <s v=" Australia"/>
    <m/>
    <n v="18537"/>
    <n v="500000"/>
    <n v="7600000"/>
    <n v="8100000"/>
  </r>
  <r>
    <n v="8"/>
    <x v="2"/>
    <x v="2"/>
    <x v="2"/>
    <s v="Las Vegas"/>
    <s v=" Nevada"/>
    <s v=" U.S."/>
    <n v="18869"/>
    <n v="650000"/>
    <n v="10100000"/>
    <n v="10750000"/>
  </r>
  <r>
    <n v="13"/>
    <x v="3"/>
    <x v="3"/>
    <x v="3"/>
    <s v="Miami"/>
    <s v=" Florida"/>
    <s v=" U.S."/>
    <n v="18287"/>
    <n v="600000"/>
    <n v="9800000"/>
    <n v="10400000"/>
  </r>
  <r>
    <n v="16"/>
    <x v="4"/>
    <x v="4"/>
    <x v="4"/>
    <s v="Montreal"/>
    <s v=" Quebec"/>
    <s v=" Canada"/>
    <n v="19786"/>
    <n v="350000"/>
    <n v="7500000"/>
    <n v="7850000"/>
  </r>
  <r>
    <n v="19"/>
    <x v="5"/>
    <x v="5"/>
    <x v="5"/>
    <s v="Newark"/>
    <s v=" New Jersey"/>
    <s v=" U.S."/>
    <n v="17343"/>
    <n v="500000"/>
    <n v="8200000"/>
    <n v="8700000"/>
  </r>
  <r>
    <n v="22"/>
    <x v="6"/>
    <x v="6"/>
    <x v="2"/>
    <s v="Las Vegas"/>
    <s v=" Nevada"/>
    <s v=" U.S."/>
    <n v="19800"/>
    <n v="750000"/>
    <n v="11800000"/>
    <n v="12550000"/>
  </r>
  <r>
    <n v="24"/>
    <x v="7"/>
    <x v="7"/>
    <x v="6"/>
    <s v="New Orleans"/>
    <s v=" Louisiana"/>
    <s v=" U.S."/>
    <n v="18138"/>
    <n v="700000"/>
    <n v="10400000"/>
    <n v="11100000"/>
  </r>
  <r>
    <n v="28"/>
    <x v="8"/>
    <x v="8"/>
    <x v="7"/>
    <s v="Chicago"/>
    <s v=" Illinois"/>
    <s v=" U.S."/>
    <n v="20023"/>
    <n v="550000"/>
    <n v="8900000"/>
    <n v="9450000"/>
  </r>
  <r>
    <n v="33"/>
    <x v="9"/>
    <x v="9"/>
    <x v="2"/>
    <s v="Las Vegas"/>
    <s v=" Nevada"/>
    <s v=" U.S."/>
    <n v="19081"/>
    <n v="800000"/>
    <n v="12300000"/>
    <n v="13100000"/>
  </r>
  <r>
    <n v="36"/>
    <x v="10"/>
    <x v="10"/>
    <x v="8"/>
    <s v="Abu Dhabi"/>
    <m/>
    <s v=" United Arab Emirates"/>
    <n v="13220"/>
    <n v="400000"/>
    <n v="7100000"/>
    <n v="7500000"/>
  </r>
  <r>
    <n v="39"/>
    <x v="11"/>
    <x v="11"/>
    <x v="9"/>
    <s v="New York City"/>
    <s v=" New York"/>
    <s v=" U.S."/>
    <n v="20664"/>
    <n v="650000"/>
    <n v="15500000"/>
    <n v="16150000"/>
  </r>
  <r>
    <n v="41"/>
    <x v="12"/>
    <x v="12"/>
    <x v="2"/>
    <s v="Las Vegas"/>
    <s v=" Nevada"/>
    <s v=" U.S."/>
    <n v="18603"/>
    <n v="450000"/>
    <n v="9200000"/>
    <n v="9650000"/>
  </r>
  <r>
    <n v="3"/>
    <x v="13"/>
    <x v="13"/>
    <x v="10"/>
    <s v="Riyadh"/>
    <s v=" Saudi Arabia"/>
    <m/>
    <s v="N/a"/>
    <s v="N/a"/>
    <s v="N/a"/>
    <s v="N/a"/>
  </r>
  <r>
    <n v="38"/>
    <x v="14"/>
    <x v="14"/>
    <x v="11"/>
    <s v="Las Vegas"/>
    <s v=" Nevada"/>
    <s v=" U.S."/>
    <s v="N/a"/>
    <s v="N/a"/>
    <s v="N/a"/>
    <s v="N/a"/>
  </r>
  <r>
    <n v="17"/>
    <x v="15"/>
    <x v="15"/>
    <x v="11"/>
    <s v="Las Vegas"/>
    <s v=" Nevada"/>
    <s v=" U.S."/>
    <s v="N/a"/>
    <s v="N/a"/>
    <s v="N/a"/>
    <s v="N/a"/>
  </r>
  <r>
    <n v="5"/>
    <x v="16"/>
    <x v="16"/>
    <x v="11"/>
    <s v="Las Vegas"/>
    <s v=" Nevada"/>
    <s v=" U.S."/>
    <s v="N/a"/>
    <s v="N/a"/>
    <s v="N/a"/>
    <s v="N/a"/>
  </r>
  <r>
    <n v="6"/>
    <x v="17"/>
    <x v="17"/>
    <x v="12"/>
    <s v="Seattle"/>
    <s v=" Washington"/>
    <s v=" U.S."/>
    <n v="18287"/>
    <s v="N/a"/>
    <n v="4500000"/>
    <s v="N/a"/>
  </r>
  <r>
    <n v="35"/>
    <x v="18"/>
    <x v="18"/>
    <x v="13"/>
    <s v="Vancouver"/>
    <s v=" British Columbia"/>
    <s v=" Canada"/>
    <n v="17671"/>
    <s v="N/a"/>
    <n v="3800000"/>
    <s v="N/a"/>
  </r>
  <r>
    <n v="1"/>
    <x v="19"/>
    <x v="19"/>
    <x v="11"/>
    <s v="Las Vegas"/>
    <s v=" Nevada"/>
    <s v=" U.S."/>
    <s v="N/a"/>
    <s v="N/a"/>
    <s v="N/a"/>
    <s v="N/a"/>
  </r>
  <r>
    <n v="10"/>
    <x v="20"/>
    <x v="20"/>
    <x v="14"/>
    <s v="London"/>
    <s v=" England"/>
    <s v=" UK"/>
    <n v="18583"/>
    <s v="N/a"/>
    <n v="5100000"/>
    <s v="N/a"/>
  </r>
  <r>
    <n v="37"/>
    <x v="21"/>
    <x v="21"/>
    <x v="11"/>
    <s v="Las Vegas"/>
    <s v=" Nevada"/>
    <s v=" U.S."/>
    <s v="N/a"/>
    <s v="N/a"/>
    <s v="N/a"/>
    <s v="N/a"/>
  </r>
  <r>
    <n v="30"/>
    <x v="22"/>
    <x v="22"/>
    <x v="15"/>
    <s v="Paris"/>
    <s v=" France"/>
    <m/>
    <n v="15724"/>
    <s v="N/a"/>
    <n v="3100000"/>
    <s v="N/a"/>
  </r>
  <r>
    <n v="7"/>
    <x v="23"/>
    <x v="23"/>
    <x v="11"/>
    <s v="Las Vegas"/>
    <s v=" Nevada"/>
    <s v=" U.S."/>
    <s v="N/a"/>
    <s v="N/a"/>
    <s v="N/a"/>
    <s v="N/a"/>
  </r>
  <r>
    <n v="31"/>
    <x v="24"/>
    <x v="24"/>
    <x v="16"/>
    <s v="San Antonio"/>
    <s v=" Texas"/>
    <s v=" U.S."/>
    <n v="18005"/>
    <s v="N/a"/>
    <n v="3500000"/>
    <s v="N/a"/>
  </r>
  <r>
    <n v="34"/>
    <x v="25"/>
    <x v="25"/>
    <x v="17"/>
    <s v="Rio de Janeiro"/>
    <s v=" Rio de Janeiro"/>
    <s v=" Brazil"/>
    <n v="16297"/>
    <s v="N/a"/>
    <n v="2900000"/>
    <s v="N/a"/>
  </r>
  <r>
    <n v="40"/>
    <x v="26"/>
    <x v="26"/>
    <x v="18"/>
    <s v="Al Rayyan"/>
    <m/>
    <s v=" Qatar"/>
    <s v="N/a"/>
    <s v="N/a"/>
    <s v="N/a"/>
    <s v="N/a"/>
  </r>
  <r>
    <n v="32"/>
    <x v="27"/>
    <x v="27"/>
    <x v="19"/>
    <s v="Perth"/>
    <m/>
    <s v=" Australia"/>
    <n v="12543"/>
    <s v="N/a"/>
    <n v="4200000"/>
    <s v="N/a"/>
  </r>
  <r>
    <n v="9"/>
    <x v="28"/>
    <x v="28"/>
    <x v="11"/>
    <s v="Las Vegas"/>
    <s v=" Nevada"/>
    <s v=" U.S."/>
    <s v="N/a"/>
    <s v="N/a"/>
    <s v="N/a"/>
    <s v="N/a"/>
  </r>
  <r>
    <n v="29"/>
    <x v="29"/>
    <x v="29"/>
    <x v="20"/>
    <s v="Shanghai"/>
    <m/>
    <s v=" China"/>
    <s v="N/a"/>
    <s v="N/a"/>
    <s v="N/a"/>
    <s v="N/a"/>
  </r>
  <r>
    <n v="21"/>
    <x v="30"/>
    <x v="30"/>
    <x v="21"/>
    <s v="Baku"/>
    <m/>
    <s v=" Azerbaijan"/>
    <n v="14424"/>
    <s v="N/a"/>
    <n v="1800000"/>
    <s v="N/a"/>
  </r>
  <r>
    <n v="25"/>
    <x v="31"/>
    <x v="31"/>
    <x v="8"/>
    <s v="Abu Dhabi"/>
    <m/>
    <s v=" United Arab Emirates"/>
    <s v="N/a"/>
    <s v="N/a"/>
    <s v="N/a"/>
    <s v="N/a"/>
  </r>
  <r>
    <n v="27"/>
    <x v="32"/>
    <x v="32"/>
    <x v="11"/>
    <s v="Las Vegas"/>
    <s v=" Nevada"/>
    <s v=" U.S."/>
    <s v="N/a"/>
    <s v="N/a"/>
    <s v="N/a"/>
    <s v="N/a"/>
  </r>
  <r>
    <n v="12"/>
    <x v="33"/>
    <x v="33"/>
    <x v="11"/>
    <s v="Las Vegas"/>
    <s v=" Nevada"/>
    <s v=" U.S."/>
    <s v="N/a"/>
    <s v="N/a"/>
    <s v="N/a"/>
    <s v="N/a"/>
  </r>
  <r>
    <n v="18"/>
    <x v="34"/>
    <x v="34"/>
    <x v="11"/>
    <s v="Las Vegas"/>
    <s v=" Nevada"/>
    <s v=" U.S."/>
    <s v="N/a"/>
    <s v="N/a"/>
    <s v="N/a"/>
    <s v="N/a"/>
  </r>
  <r>
    <n v="23"/>
    <x v="35"/>
    <x v="35"/>
    <x v="22"/>
    <s v="Nashville"/>
    <s v=" Tennessee"/>
    <s v=" U.S."/>
    <n v="17007"/>
    <s v="N/a"/>
    <n v="2700000"/>
    <s v="N/a"/>
  </r>
  <r>
    <n v="14"/>
    <x v="36"/>
    <x v="36"/>
    <x v="23"/>
    <s v="Kansas City"/>
    <s v=" Missouri"/>
    <s v=" U.S."/>
    <n v="15984"/>
    <s v="N/a"/>
    <n v="2400000"/>
    <s v="N/a"/>
  </r>
  <r>
    <n v="11"/>
    <x v="37"/>
    <x v="37"/>
    <x v="24"/>
    <s v="Mexico City"/>
    <s v=" Mexico"/>
    <m/>
    <n v="19731"/>
    <s v="N/a"/>
    <n v="3200000"/>
    <s v="N/a"/>
  </r>
  <r>
    <n v="42"/>
    <x v="38"/>
    <x v="38"/>
    <x v="11"/>
    <s v="Las Vegas"/>
    <s v=" Nevada"/>
    <s v=" U.S."/>
    <s v="N/a"/>
    <s v="N/a"/>
    <s v="N/a"/>
    <s v="N/a"/>
  </r>
  <r>
    <n v="15"/>
    <x v="39"/>
    <x v="39"/>
    <x v="25"/>
    <s v="Des Moines"/>
    <s v=" Iowa"/>
    <s v=" U.S."/>
    <n v="15627"/>
    <s v="N/a"/>
    <n v="2100000"/>
    <s v="N/a"/>
  </r>
  <r>
    <n v="26"/>
    <x v="40"/>
    <x v="40"/>
    <x v="11"/>
    <s v="Las Vegas"/>
    <s v=" Nevada"/>
    <s v=" U.S."/>
    <s v="N/a"/>
    <s v="N/a"/>
    <s v="N/a"/>
    <s v="N/a"/>
  </r>
  <r>
    <n v="20"/>
    <x v="41"/>
    <x v="41"/>
    <x v="26"/>
    <s v="Atlanta"/>
    <s v=" Georgia"/>
    <s v=" U.S."/>
    <n v="17204"/>
    <s v="N/a"/>
    <n v="3000000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2D7C6-1932-4F40-BB41-49509B8DFCFB}" name="Tabela dinâ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 rowHeaderCaption="Quarters">
  <location ref="B34:D39" firstHeaderRow="0" firstDataRow="1" firstDataCol="1"/>
  <pivotFields count="12">
    <pivotField showAll="0"/>
    <pivotField showAll="0"/>
    <pivotField numFmtId="14" showAll="0">
      <items count="43">
        <item x="19"/>
        <item x="0"/>
        <item x="13"/>
        <item x="1"/>
        <item x="16"/>
        <item x="17"/>
        <item x="23"/>
        <item x="2"/>
        <item x="28"/>
        <item x="20"/>
        <item x="37"/>
        <item x="33"/>
        <item x="3"/>
        <item x="36"/>
        <item x="39"/>
        <item x="4"/>
        <item x="15"/>
        <item x="34"/>
        <item x="5"/>
        <item x="41"/>
        <item x="30"/>
        <item x="6"/>
        <item x="35"/>
        <item x="7"/>
        <item x="31"/>
        <item x="40"/>
        <item x="32"/>
        <item x="8"/>
        <item x="29"/>
        <item x="22"/>
        <item x="24"/>
        <item x="27"/>
        <item x="9"/>
        <item x="25"/>
        <item x="18"/>
        <item x="10"/>
        <item x="21"/>
        <item x="14"/>
        <item x="11"/>
        <item x="26"/>
        <item x="12"/>
        <item x="38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name="Quarters" axis="axisRow" showAll="0" sortType="descending">
      <items count="7">
        <item n="Quarter 4" x="4"/>
        <item n="Quarter 3" x="3"/>
        <item n="Quarter 2" x="2"/>
        <item n="Quarter 1" x="1"/>
        <item h="1" x="5"/>
        <item h="1" x="0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PPV Sales sum" fld="8" baseField="11" baseItem="0" numFmtId="164"/>
    <dataField name="Gate Revenue sum" fld="9" baseField="11" baseItem="0" numFmtId="164"/>
  </dataFields>
  <chartFormats count="4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65D62-2969-4467-ADB5-376D7FBCEC66}" name="Tabela dinâ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B9" firstHeaderRow="1" firstDataRow="1" firstDataCol="0"/>
  <pivotFields count="12">
    <pivotField showAll="0"/>
    <pivotField multipleItemSelectionAllowed="1" showAll="0"/>
    <pivotField numFmtId="14" showAll="0">
      <items count="43">
        <item x="19"/>
        <item x="0"/>
        <item x="13"/>
        <item x="1"/>
        <item x="16"/>
        <item x="17"/>
        <item x="23"/>
        <item x="2"/>
        <item x="28"/>
        <item x="20"/>
        <item x="37"/>
        <item x="33"/>
        <item x="3"/>
        <item x="36"/>
        <item x="39"/>
        <item x="4"/>
        <item x="15"/>
        <item x="34"/>
        <item x="5"/>
        <item x="41"/>
        <item x="30"/>
        <item x="6"/>
        <item x="35"/>
        <item x="7"/>
        <item x="31"/>
        <item x="40"/>
        <item x="32"/>
        <item x="8"/>
        <item x="29"/>
        <item x="22"/>
        <item x="24"/>
        <item x="27"/>
        <item x="9"/>
        <item x="25"/>
        <item x="18"/>
        <item x="10"/>
        <item x="21"/>
        <item x="14"/>
        <item x="11"/>
        <item x="26"/>
        <item x="12"/>
        <item x="3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Total PPV Sales" fld="8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06761-337B-4EDD-ADA8-9E3D543EC2FF}" name="Tabela dinâmica9" cacheId="1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9" rowHeaderCaption="Location">
  <location ref="B15:C25" firstHeaderRow="1" firstDataRow="1" firstDataCol="1"/>
  <pivotFields count="12">
    <pivotField showAll="0"/>
    <pivotField axis="axisRow" showAll="0" measureFilter="1" sortType="descending">
      <items count="43"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43">
        <item x="19"/>
        <item x="0"/>
        <item x="13"/>
        <item x="1"/>
        <item x="16"/>
        <item x="17"/>
        <item x="23"/>
        <item x="2"/>
        <item x="28"/>
        <item x="20"/>
        <item x="37"/>
        <item x="33"/>
        <item x="3"/>
        <item x="36"/>
        <item x="39"/>
        <item x="4"/>
        <item x="15"/>
        <item x="34"/>
        <item x="5"/>
        <item x="41"/>
        <item x="30"/>
        <item x="6"/>
        <item x="35"/>
        <item x="7"/>
        <item x="31"/>
        <item x="40"/>
        <item x="32"/>
        <item x="8"/>
        <item x="29"/>
        <item x="22"/>
        <item x="24"/>
        <item x="27"/>
        <item x="9"/>
        <item x="25"/>
        <item x="18"/>
        <item x="10"/>
        <item x="21"/>
        <item x="14"/>
        <item x="11"/>
        <item x="26"/>
        <item x="12"/>
        <item x="38"/>
        <item t="default"/>
      </items>
    </pivotField>
    <pivotField axis="axisRow" multipleItemSelectionAllowed="1" showAll="0" sortType="descending">
      <items count="28">
        <item x="15"/>
        <item x="18"/>
        <item x="10"/>
        <item x="24"/>
        <item x="21"/>
        <item x="4"/>
        <item x="22"/>
        <item x="12"/>
        <item x="8"/>
        <item x="17"/>
        <item x="16"/>
        <item x="0"/>
        <item x="3"/>
        <item x="9"/>
        <item x="5"/>
        <item x="1"/>
        <item x="19"/>
        <item x="13"/>
        <item x="20"/>
        <item x="6"/>
        <item x="26"/>
        <item x="14"/>
        <item x="2"/>
        <item x="23"/>
        <item x="11"/>
        <item x="7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"/>
    <field x="3"/>
  </rowFields>
  <rowItems count="10">
    <i>
      <x v="30"/>
    </i>
    <i r="1">
      <x v="13"/>
    </i>
    <i>
      <x v="33"/>
    </i>
    <i r="1">
      <x v="25"/>
    </i>
    <i>
      <x v="35"/>
    </i>
    <i r="1">
      <x v="22"/>
    </i>
    <i>
      <x v="37"/>
    </i>
    <i r="1">
      <x v="5"/>
    </i>
    <i>
      <x v="4"/>
    </i>
    <i r="1">
      <x v="3"/>
    </i>
  </rowItems>
  <colItems count="1">
    <i/>
  </colItems>
  <dataFields count="1">
    <dataField name="Attendance sum" fld="7" baseField="1" baseItem="3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" type="count" evalOrder="-1" id="7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4D5C9-BB61-461D-8D0F-9AC279A2C67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es">
  <location ref="B52:C66" firstHeaderRow="1" firstDataRow="1" firstDataCol="1" rowPageCount="1" colPageCount="1"/>
  <pivotFields count="6">
    <pivotField showAll="0"/>
    <pivotField axis="axisRow" showAll="0" sortType="descending">
      <items count="23">
        <item x="1"/>
        <item x="12"/>
        <item x="0"/>
        <item x="13"/>
        <item x="3"/>
        <item x="14"/>
        <item x="21"/>
        <item x="7"/>
        <item x="20"/>
        <item x="6"/>
        <item x="19"/>
        <item x="18"/>
        <item x="2"/>
        <item x="5"/>
        <item x="9"/>
        <item x="4"/>
        <item x="16"/>
        <item x="10"/>
        <item x="17"/>
        <item x="15"/>
        <item x="11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1">
        <item x="7"/>
        <item x="9"/>
        <item x="5"/>
        <item x="2"/>
        <item x="8"/>
        <item x="6"/>
        <item x="0"/>
        <item x="4"/>
        <item x="3"/>
        <item x="1"/>
        <item t="default"/>
      </items>
    </pivotField>
    <pivotField showAll="0"/>
    <pivotField showAll="0"/>
    <pivotField dataField="1" showAll="0"/>
  </pivotFields>
  <rowFields count="1">
    <field x="1"/>
  </rowFields>
  <rowItems count="14">
    <i>
      <x v="12"/>
    </i>
    <i>
      <x v="14"/>
    </i>
    <i>
      <x v="9"/>
    </i>
    <i>
      <x v="2"/>
    </i>
    <i>
      <x v="4"/>
    </i>
    <i>
      <x v="7"/>
    </i>
    <i>
      <x v="13"/>
    </i>
    <i>
      <x v="20"/>
    </i>
    <i>
      <x v="19"/>
    </i>
    <i>
      <x v="6"/>
    </i>
    <i>
      <x v="18"/>
    </i>
    <i>
      <x v="11"/>
    </i>
    <i>
      <x v="8"/>
    </i>
    <i t="grand">
      <x/>
    </i>
  </rowItems>
  <colItems count="1">
    <i/>
  </colItems>
  <pageFields count="1">
    <pageField fld="2" item="6" hier="-1"/>
  </pageFields>
  <dataFields count="1">
    <dataField name="Yearly gate revenue" fld="5" baseField="1" baseItem="0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DCFBA-D225-4DAE-B3AB-ADF90821720C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:B6" firstHeaderRow="1" firstDataRow="1" firstDataCol="0" rowPageCount="1" colPageCount="1"/>
  <pivotFields count="12">
    <pivotField dataField="1" showAll="0"/>
    <pivotField axis="axisPage" multipleItemSelectionAllowed="1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t="default"/>
      </items>
    </pivotField>
    <pivotField numFmtId="14" showAll="0">
      <items count="43">
        <item x="19"/>
        <item x="0"/>
        <item x="13"/>
        <item x="1"/>
        <item x="16"/>
        <item x="17"/>
        <item x="23"/>
        <item x="2"/>
        <item x="28"/>
        <item x="20"/>
        <item x="37"/>
        <item x="33"/>
        <item x="3"/>
        <item x="36"/>
        <item x="39"/>
        <item x="4"/>
        <item x="15"/>
        <item x="34"/>
        <item x="5"/>
        <item x="41"/>
        <item x="30"/>
        <item x="6"/>
        <item x="35"/>
        <item x="7"/>
        <item x="31"/>
        <item x="40"/>
        <item x="32"/>
        <item x="8"/>
        <item x="29"/>
        <item x="22"/>
        <item x="24"/>
        <item x="27"/>
        <item x="9"/>
        <item x="25"/>
        <item x="18"/>
        <item x="10"/>
        <item x="21"/>
        <item x="14"/>
        <item x="11"/>
        <item x="26"/>
        <item x="12"/>
        <item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pageFields count="1">
    <pageField fld="1" hier="-1"/>
  </pageFields>
  <dataFields count="1">
    <dataField name="Total Numbered Events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rimestres__Date" xr10:uid="{A5C3EFF1-EBEB-4C70-93F9-322BB2AA66E4}" sourceName="Trimestres (Date)">
  <pivotTables>
    <pivotTable tabId="8" name="Tabela dinâmica8"/>
  </pivotTables>
  <data>
    <tabular pivotCacheId="2143915666">
      <items count="6">
        <i x="1" s="1"/>
        <i x="2" s="1"/>
        <i x="3" s="1"/>
        <i x="4" s="1"/>
        <i x="0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Quarter Revenue" xr10:uid="{03993A6A-3AE8-4FF3-B93A-EF8F7C49CACF}" cache="SegmentaçãodeDados_Trimestres__Date" caption="Quarters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3C84EB-7C2F-4F0B-A21B-D73928F5BFFC}" name="Tabela2" displayName="Tabela2" ref="A1:K43" totalsRowShown="0" headerRowDxfId="11">
  <autoFilter ref="A1:K43" xr:uid="{073C84EB-7C2F-4F0B-A21B-D73928F5BFFC}"/>
  <sortState xmlns:xlrd2="http://schemas.microsoft.com/office/spreadsheetml/2017/richdata2" ref="A2:K43">
    <sortCondition ref="C1:C43"/>
  </sortState>
  <tableColumns count="11">
    <tableColumn id="1" xr3:uid="{22D2EFA1-368E-4B97-AFC1-02E9D3DBD363}" name="#" dataDxfId="10"/>
    <tableColumn id="2" xr3:uid="{4AB74CAF-4908-4B86-9AB9-F77EA2BC49B0}" name="Event Name"/>
    <tableColumn id="3" xr3:uid="{31604E38-0EC4-46A8-ADB4-091ACC1A87C9}" name="Date" dataDxfId="9"/>
    <tableColumn id="4" xr3:uid="{11B35991-A2E6-4617-BB3A-AC149568B559}" name="Venue"/>
    <tableColumn id="5" xr3:uid="{3C81DFFD-D7D0-468F-B381-18001951AC39}" name="City" dataDxfId="8"/>
    <tableColumn id="11" xr3:uid="{E31BF23A-AACC-4D72-8461-BE3520D1F367}" name="State" dataDxfId="7"/>
    <tableColumn id="12" xr3:uid="{3728111F-0F2B-435D-9BAE-9869232ABDA2}" name="Country" dataDxfId="6"/>
    <tableColumn id="6" xr3:uid="{0F9F5216-6E6E-4D14-B79A-9FEC5E97B9BC}" name="Attendance" dataDxfId="5"/>
    <tableColumn id="8" xr3:uid="{A0CC1E1F-66F1-4F04-86A1-39A617DE92C4}" name="PPV Sales" dataDxfId="4" dataCellStyle="Normal"/>
    <tableColumn id="9" xr3:uid="{83BB97DB-D972-4EFD-9990-3E4FFA9B2170}" name="Gate Revenue" dataDxfId="3" dataCellStyle="Normal"/>
    <tableColumn id="10" xr3:uid="{722BCBEC-9350-4920-BDFE-837C15B80280}" name="Total" dataDxfId="2">
      <calculatedColumnFormula>IF(OR(I2="N/a", J2="N/a"), "N/a", IFERROR(I2 + J2, 0))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flip="none" rotWithShape="1">
          <a:gsLst>
            <a:gs pos="80132">
              <a:srgbClr val="FCDC73"/>
            </a:gs>
            <a:gs pos="68000">
              <a:srgbClr val="F8D456"/>
            </a:gs>
            <a:gs pos="48000">
              <a:srgbClr val="F5CE3E">
                <a:lumMod val="52000"/>
                <a:lumOff val="48000"/>
              </a:srgbClr>
            </a:gs>
            <a:gs pos="27000">
              <a:srgbClr val="F2C721"/>
            </a:gs>
            <a:gs pos="0">
              <a:schemeClr val="accent4">
                <a:lumMod val="77000"/>
              </a:schemeClr>
            </a:gs>
            <a:gs pos="100000">
              <a:schemeClr val="accent4">
                <a:lumMod val="44000"/>
                <a:lumOff val="56000"/>
              </a:schemeClr>
            </a:gs>
          </a:gsLst>
          <a:lin ang="2400000" scaled="0"/>
          <a:tileRect/>
        </a:gradFill>
        <a:ln w="254000" cmpd="thickThin">
          <a:solidFill>
            <a:srgbClr val="19191E"/>
          </a:solidFill>
        </a:ln>
        <a:effectLst>
          <a:outerShdw blurRad="50800" dist="12700" dir="5400000" algn="ctr" rotWithShape="0">
            <a:srgbClr val="000000">
              <a:alpha val="43137"/>
            </a:srgbClr>
          </a:outerShdw>
        </a:effectLst>
      </a:spPr>
      <a:bodyPr vertOverflow="clip" horzOverflow="clip" rtlCol="0" anchor="ctr"/>
      <a:lstStyle>
        <a:defPPr algn="ctr">
          <a:defRPr sz="9600" b="0" i="0">
            <a:ln w="25400">
              <a:noFill/>
            </a:ln>
            <a:solidFill>
              <a:srgbClr val="19191E"/>
            </a:solidFill>
            <a:latin typeface="Segoe UI Black" panose="020B0A02040204020203" pitchFamily="34" charset="0"/>
            <a:ea typeface="Segoe UI Black" panose="020B0A02040204020203" pitchFamily="34" charset="0"/>
            <a:cs typeface="Segoe UI" panose="020B0502040204020203" pitchFamily="34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 w="9525" cmpd="sng">
          <a:solidFill>
            <a:schemeClr val="lt1">
              <a:shade val="50000"/>
            </a:schemeClr>
          </a:solidFill>
        </a:ln>
        <a:effectLst>
          <a:softEdge rad="76200"/>
        </a:effectLst>
      </a:spPr>
      <a:bodyPr vertOverflow="clip" horzOverflow="clip" wrap="square" rtlCol="0" anchor="t"/>
      <a:lstStyle>
        <a:defPPr algn="l">
          <a:defRPr sz="1600" b="1" i="0" u="none" strike="noStrike">
            <a:solidFill>
              <a:schemeClr val="tx1"/>
            </a:solidFill>
            <a:latin typeface="Calibri"/>
            <a:ea typeface="Calibri"/>
            <a:cs typeface="Calibri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B97A-D125-4457-A63C-F0B16AC5CA23}">
  <dimension ref="A2:W31"/>
  <sheetViews>
    <sheetView showGridLines="0" zoomScaleNormal="100" workbookViewId="0">
      <selection activeCell="Y17" sqref="Y17"/>
    </sheetView>
  </sheetViews>
  <sheetFormatPr defaultRowHeight="15" x14ac:dyDescent="0.25"/>
  <cols>
    <col min="3" max="3" width="9" customWidth="1"/>
  </cols>
  <sheetData>
    <row r="2" spans="1:23" x14ac:dyDescent="0.25">
      <c r="A2" s="4"/>
      <c r="B2" s="4"/>
      <c r="C2" s="4"/>
      <c r="D2" s="4"/>
      <c r="E2" s="4"/>
      <c r="F2" s="4"/>
      <c r="G2" s="4"/>
      <c r="I2" s="4"/>
      <c r="J2" s="4"/>
      <c r="K2" s="4"/>
      <c r="L2" s="4"/>
      <c r="M2" s="4"/>
      <c r="N2" s="4"/>
      <c r="O2" s="4"/>
      <c r="Q2" s="4"/>
      <c r="R2" s="4"/>
      <c r="S2" s="4"/>
      <c r="T2" s="4"/>
      <c r="U2" s="4"/>
      <c r="V2" s="4"/>
      <c r="W2" s="4"/>
    </row>
    <row r="3" spans="1:23" ht="15" customHeight="1" x14ac:dyDescent="0.35">
      <c r="A3" s="4"/>
      <c r="B3" s="4"/>
      <c r="C3" s="12"/>
      <c r="D3" s="5"/>
      <c r="E3" s="5"/>
      <c r="F3" s="4"/>
      <c r="G3" s="4"/>
      <c r="I3" s="4"/>
      <c r="J3" s="4"/>
      <c r="K3" s="5"/>
      <c r="L3" s="5"/>
      <c r="M3" s="5"/>
      <c r="N3" s="4"/>
      <c r="O3" s="4"/>
      <c r="Q3" s="4"/>
      <c r="R3" s="4"/>
      <c r="S3" s="5"/>
      <c r="T3" s="5"/>
      <c r="U3" s="5"/>
      <c r="V3" s="4"/>
      <c r="W3" s="4"/>
    </row>
    <row r="4" spans="1:23" ht="20.25" x14ac:dyDescent="0.25">
      <c r="A4" s="4"/>
      <c r="B4" s="4"/>
      <c r="C4" s="5"/>
      <c r="D4" s="6" t="s">
        <v>78</v>
      </c>
      <c r="E4" s="7"/>
      <c r="F4" s="4"/>
      <c r="G4" s="4"/>
      <c r="I4" s="4"/>
      <c r="J4" s="4"/>
      <c r="K4" s="5"/>
      <c r="L4" s="6" t="s">
        <v>79</v>
      </c>
      <c r="M4" s="5"/>
      <c r="N4" s="4"/>
      <c r="O4" s="4"/>
      <c r="Q4" s="4"/>
      <c r="R4" s="4"/>
      <c r="S4" s="5"/>
      <c r="T4" s="6" t="s">
        <v>83</v>
      </c>
      <c r="U4" s="5"/>
      <c r="V4" s="4"/>
      <c r="W4" s="4"/>
    </row>
    <row r="5" spans="1:23" x14ac:dyDescent="0.25">
      <c r="A5" s="4"/>
      <c r="B5" s="4"/>
      <c r="C5" s="5"/>
      <c r="D5" s="5"/>
      <c r="E5" s="5"/>
      <c r="F5" s="4"/>
      <c r="G5" s="4"/>
      <c r="I5" s="4"/>
      <c r="J5" s="4"/>
      <c r="K5" s="5"/>
      <c r="L5" s="5"/>
      <c r="M5" s="5"/>
      <c r="N5" s="4"/>
      <c r="O5" s="4"/>
      <c r="Q5" s="4"/>
      <c r="R5" s="4"/>
      <c r="S5" s="5"/>
      <c r="T5" s="5"/>
      <c r="U5" s="5"/>
      <c r="V5" s="4"/>
      <c r="W5" s="4"/>
    </row>
    <row r="6" spans="1:23" x14ac:dyDescent="0.25">
      <c r="A6" s="4"/>
      <c r="B6" s="4"/>
      <c r="C6" s="4"/>
      <c r="D6" s="4"/>
      <c r="E6" s="4"/>
      <c r="F6" s="4"/>
      <c r="G6" s="4"/>
      <c r="I6" s="4"/>
      <c r="J6" s="4"/>
      <c r="K6" s="4"/>
      <c r="L6" s="4"/>
      <c r="M6" s="4"/>
      <c r="N6" s="4"/>
      <c r="O6" s="4"/>
      <c r="Q6" s="4"/>
      <c r="R6" s="4"/>
      <c r="S6" s="4"/>
      <c r="T6" s="4"/>
      <c r="U6" s="4"/>
      <c r="V6" s="4"/>
      <c r="W6" s="4"/>
    </row>
    <row r="7" spans="1:23" x14ac:dyDescent="0.25">
      <c r="A7" s="4"/>
      <c r="B7" s="4"/>
      <c r="C7" s="4"/>
      <c r="D7" s="4"/>
      <c r="E7" s="4"/>
      <c r="F7" s="4"/>
      <c r="G7" s="4"/>
      <c r="I7" s="4"/>
      <c r="J7" s="4"/>
      <c r="K7" s="4"/>
      <c r="L7" s="4"/>
      <c r="M7" s="4"/>
      <c r="N7" s="4"/>
      <c r="O7" s="4"/>
      <c r="Q7" s="4"/>
      <c r="R7" s="4"/>
      <c r="S7" s="4"/>
      <c r="T7" s="4"/>
      <c r="U7" s="4"/>
      <c r="V7" s="4"/>
      <c r="W7" s="4"/>
    </row>
    <row r="8" spans="1:23" x14ac:dyDescent="0.25">
      <c r="A8" s="4"/>
      <c r="B8" s="4"/>
      <c r="C8" s="4"/>
      <c r="D8" s="4"/>
      <c r="E8" s="4"/>
      <c r="F8" s="4"/>
      <c r="G8" s="4"/>
      <c r="I8" s="4"/>
      <c r="J8" s="5"/>
      <c r="K8" s="5"/>
      <c r="L8" s="5"/>
      <c r="M8" s="5"/>
      <c r="N8" s="5"/>
      <c r="O8" s="4"/>
      <c r="Q8" s="4"/>
      <c r="R8" s="4"/>
      <c r="S8" s="4"/>
      <c r="T8" s="4"/>
      <c r="U8" s="4"/>
      <c r="V8" s="4"/>
      <c r="W8" s="4"/>
    </row>
    <row r="9" spans="1:23" ht="20.25" x14ac:dyDescent="0.25">
      <c r="A9" s="4"/>
      <c r="B9" s="4"/>
      <c r="C9" s="4"/>
      <c r="D9" s="4"/>
      <c r="E9" s="4"/>
      <c r="F9" s="4"/>
      <c r="G9" s="4"/>
      <c r="I9" s="4"/>
      <c r="J9" s="5"/>
      <c r="K9" s="5"/>
      <c r="L9" s="6" t="s">
        <v>82</v>
      </c>
      <c r="M9" s="5"/>
      <c r="N9" s="5"/>
      <c r="O9" s="4"/>
      <c r="Q9" s="4"/>
      <c r="R9" s="4"/>
      <c r="S9" s="4"/>
      <c r="T9" s="4"/>
      <c r="U9" s="4"/>
      <c r="V9" s="4"/>
      <c r="W9" s="4"/>
    </row>
    <row r="10" spans="1:23" x14ac:dyDescent="0.25">
      <c r="A10" s="4"/>
      <c r="B10" s="4"/>
      <c r="C10" s="4"/>
      <c r="D10" s="4"/>
      <c r="E10" s="4"/>
      <c r="F10" s="4"/>
      <c r="G10" s="4"/>
      <c r="I10" s="4"/>
      <c r="J10" s="5"/>
      <c r="K10" s="5"/>
      <c r="L10" s="5"/>
      <c r="M10" s="5"/>
      <c r="N10" s="5"/>
      <c r="O10" s="4"/>
      <c r="Q10" s="4"/>
      <c r="R10" s="4"/>
      <c r="S10" s="4"/>
      <c r="T10" s="4"/>
      <c r="U10" s="4"/>
      <c r="V10" s="4"/>
      <c r="W10" s="4"/>
    </row>
    <row r="11" spans="1:23" x14ac:dyDescent="0.25">
      <c r="A11" s="4"/>
      <c r="B11" s="4"/>
      <c r="C11" s="4"/>
      <c r="D11" s="4"/>
      <c r="E11" s="4"/>
      <c r="F11" s="4"/>
      <c r="G11" s="4"/>
      <c r="I11" s="4"/>
      <c r="J11" s="4"/>
      <c r="K11" s="4"/>
      <c r="L11" s="4"/>
      <c r="M11" s="4"/>
      <c r="N11" s="4"/>
      <c r="O11" s="4"/>
      <c r="Q11" s="4"/>
      <c r="R11" s="4"/>
      <c r="S11" s="4"/>
      <c r="T11" s="4"/>
      <c r="U11" s="4"/>
      <c r="V11" s="4"/>
      <c r="W11" s="4"/>
    </row>
    <row r="12" spans="1:23" x14ac:dyDescent="0.25">
      <c r="A12" s="4"/>
      <c r="B12" s="4"/>
      <c r="C12" s="4"/>
      <c r="D12" s="4"/>
      <c r="E12" s="4"/>
      <c r="F12" s="4"/>
      <c r="G12" s="4"/>
      <c r="I12" s="4"/>
      <c r="J12" s="4"/>
      <c r="K12" s="4"/>
      <c r="L12" s="4"/>
      <c r="M12" s="4"/>
      <c r="N12" s="4"/>
      <c r="O12" s="4"/>
      <c r="Q12" s="4"/>
      <c r="R12" s="4"/>
      <c r="S12" s="4"/>
      <c r="T12" s="4"/>
      <c r="U12" s="4"/>
      <c r="V12" s="4"/>
      <c r="W12" s="4"/>
    </row>
    <row r="13" spans="1:23" x14ac:dyDescent="0.25">
      <c r="A13" s="4"/>
      <c r="B13" s="4"/>
      <c r="C13" s="4"/>
      <c r="D13" s="4"/>
      <c r="E13" s="4"/>
      <c r="F13" s="4"/>
      <c r="G13" s="4"/>
      <c r="I13" s="4"/>
      <c r="J13" s="4"/>
      <c r="K13" s="4"/>
      <c r="L13" s="4"/>
      <c r="M13" s="4"/>
      <c r="N13" s="4"/>
      <c r="O13" s="4"/>
      <c r="Q13" s="4"/>
      <c r="R13" s="4"/>
      <c r="S13" s="4"/>
      <c r="T13" s="4"/>
      <c r="U13" s="4"/>
      <c r="V13" s="4"/>
      <c r="W13" s="4"/>
    </row>
    <row r="14" spans="1:23" x14ac:dyDescent="0.25">
      <c r="A14" s="4"/>
      <c r="B14" s="4"/>
      <c r="C14" s="4"/>
      <c r="D14" s="4"/>
      <c r="E14" s="4"/>
      <c r="F14" s="4"/>
      <c r="G14" s="4"/>
      <c r="I14" s="4"/>
      <c r="J14" s="10"/>
      <c r="K14" s="10"/>
      <c r="L14" s="10"/>
      <c r="M14" s="10"/>
      <c r="N14" s="10"/>
      <c r="O14" s="4"/>
      <c r="Q14" s="4"/>
      <c r="R14" s="4"/>
      <c r="S14" s="4"/>
      <c r="T14" s="4"/>
      <c r="U14" s="4"/>
      <c r="V14" s="4"/>
      <c r="W14" s="4"/>
    </row>
    <row r="15" spans="1:23" ht="20.25" x14ac:dyDescent="0.25">
      <c r="A15" s="4"/>
      <c r="B15" s="4"/>
      <c r="C15" s="4"/>
      <c r="D15" s="4"/>
      <c r="E15" s="4"/>
      <c r="F15" s="4"/>
      <c r="G15" s="4"/>
      <c r="I15" s="4"/>
      <c r="J15" s="10"/>
      <c r="K15" s="10"/>
      <c r="L15" s="11" t="s">
        <v>81</v>
      </c>
      <c r="M15" s="10"/>
      <c r="N15" s="10"/>
      <c r="O15" s="4"/>
      <c r="Q15" s="4"/>
      <c r="R15" s="4"/>
      <c r="S15" s="4"/>
      <c r="T15" s="4"/>
      <c r="U15" s="4"/>
      <c r="V15" s="4"/>
      <c r="W15" s="4"/>
    </row>
    <row r="16" spans="1:23" x14ac:dyDescent="0.25">
      <c r="A16" s="4"/>
      <c r="B16" s="4"/>
      <c r="C16" s="4"/>
      <c r="D16" s="4"/>
      <c r="E16" s="4"/>
      <c r="F16" s="4"/>
      <c r="G16" s="4"/>
      <c r="I16" s="4"/>
      <c r="J16" s="10"/>
      <c r="K16" s="10"/>
      <c r="L16" s="10"/>
      <c r="M16" s="10"/>
      <c r="N16" s="10"/>
      <c r="O16" s="4"/>
      <c r="Q16" s="4"/>
      <c r="R16" s="4"/>
      <c r="S16" s="4"/>
      <c r="T16" s="4"/>
      <c r="U16" s="4"/>
      <c r="V16" s="4"/>
      <c r="W16" s="4"/>
    </row>
    <row r="17" spans="1:23" x14ac:dyDescent="0.25">
      <c r="A17" s="4"/>
      <c r="B17" s="4"/>
      <c r="C17" s="4"/>
      <c r="D17" s="4"/>
      <c r="E17" s="4"/>
      <c r="F17" s="4"/>
      <c r="G17" s="4"/>
      <c r="I17" s="4"/>
      <c r="J17" s="4"/>
      <c r="K17" s="4"/>
      <c r="L17" s="4"/>
      <c r="M17" s="4"/>
      <c r="N17" s="4"/>
      <c r="O17" s="4"/>
      <c r="Q17" s="4"/>
      <c r="R17" s="4"/>
      <c r="S17" s="4"/>
      <c r="T17" s="4"/>
      <c r="U17" s="4"/>
      <c r="V17" s="4"/>
      <c r="W17" s="4"/>
    </row>
    <row r="18" spans="1:23" x14ac:dyDescent="0.25">
      <c r="A18" s="4"/>
      <c r="B18" s="4"/>
      <c r="C18" s="4"/>
      <c r="D18" s="4"/>
      <c r="E18" s="4"/>
      <c r="F18" s="4"/>
      <c r="G18" s="4"/>
      <c r="I18" s="4"/>
      <c r="J18" s="4"/>
      <c r="K18" s="4"/>
      <c r="L18" s="4"/>
      <c r="M18" s="4"/>
      <c r="N18" s="4"/>
      <c r="O18" s="4"/>
      <c r="Q18" s="4"/>
      <c r="R18" s="4"/>
      <c r="S18" s="4"/>
      <c r="T18" s="4"/>
      <c r="U18" s="4"/>
      <c r="V18" s="4"/>
      <c r="W18" s="4"/>
    </row>
    <row r="19" spans="1:23" x14ac:dyDescent="0.25">
      <c r="A19" s="4"/>
      <c r="B19" s="4"/>
      <c r="C19" s="4"/>
      <c r="D19" s="4"/>
      <c r="E19" s="4"/>
      <c r="F19" s="4"/>
      <c r="G19" s="4"/>
      <c r="I19" s="4"/>
      <c r="J19" s="4"/>
      <c r="K19" s="4"/>
      <c r="L19" s="4"/>
      <c r="M19" s="4"/>
      <c r="N19" s="4"/>
      <c r="O19" s="4"/>
      <c r="Q19" s="4"/>
      <c r="R19" s="4"/>
      <c r="S19" s="4"/>
      <c r="T19" s="4"/>
      <c r="U19" s="4"/>
      <c r="V19" s="4"/>
      <c r="W19" s="4"/>
    </row>
    <row r="20" spans="1:23" x14ac:dyDescent="0.25">
      <c r="A20" s="4"/>
      <c r="B20" s="4"/>
      <c r="C20" s="4"/>
      <c r="D20" s="4"/>
      <c r="E20" s="4"/>
      <c r="F20" s="4"/>
      <c r="G20" s="4"/>
      <c r="I20" s="4"/>
      <c r="J20" s="8"/>
      <c r="K20" s="8"/>
      <c r="L20" s="8"/>
      <c r="M20" s="8"/>
      <c r="N20" s="8"/>
      <c r="O20" s="4"/>
      <c r="Q20" s="4"/>
      <c r="R20" s="4"/>
      <c r="S20" s="4"/>
      <c r="T20" s="4"/>
      <c r="U20" s="4"/>
      <c r="V20" s="4"/>
      <c r="W20" s="4"/>
    </row>
    <row r="21" spans="1:23" ht="20.25" x14ac:dyDescent="0.25">
      <c r="A21" s="4"/>
      <c r="B21" s="4"/>
      <c r="C21" s="4"/>
      <c r="D21" s="4"/>
      <c r="E21" s="4"/>
      <c r="F21" s="4"/>
      <c r="G21" s="4"/>
      <c r="I21" s="4"/>
      <c r="J21" s="8"/>
      <c r="K21" s="8"/>
      <c r="L21" s="9" t="s">
        <v>80</v>
      </c>
      <c r="M21" s="8"/>
      <c r="N21" s="8"/>
      <c r="O21" s="4"/>
      <c r="Q21" s="4"/>
      <c r="R21" s="4"/>
      <c r="S21" s="4"/>
      <c r="T21" s="4"/>
      <c r="U21" s="4"/>
      <c r="V21" s="4"/>
      <c r="W21" s="4"/>
    </row>
    <row r="22" spans="1:23" x14ac:dyDescent="0.25">
      <c r="A22" s="4"/>
      <c r="B22" s="4"/>
      <c r="C22" s="4"/>
      <c r="D22" s="4"/>
      <c r="E22" s="4"/>
      <c r="F22" s="4"/>
      <c r="G22" s="4"/>
      <c r="I22" s="4"/>
      <c r="J22" s="8"/>
      <c r="K22" s="8"/>
      <c r="L22" s="8"/>
      <c r="M22" s="8"/>
      <c r="N22" s="8"/>
      <c r="O22" s="4"/>
      <c r="Q22" s="4"/>
      <c r="R22" s="4"/>
      <c r="S22" s="4"/>
      <c r="T22" s="4"/>
      <c r="U22" s="4"/>
      <c r="V22" s="4"/>
      <c r="W22" s="4"/>
    </row>
    <row r="23" spans="1:23" x14ac:dyDescent="0.25">
      <c r="A23" s="4"/>
      <c r="B23" s="4"/>
      <c r="C23" s="4"/>
      <c r="D23" s="4"/>
      <c r="E23" s="4"/>
      <c r="F23" s="4"/>
      <c r="G23" s="4"/>
      <c r="I23" s="4"/>
      <c r="J23" s="4"/>
      <c r="K23" s="4"/>
      <c r="L23" s="4"/>
      <c r="M23" s="4"/>
      <c r="N23" s="4"/>
      <c r="O23" s="4"/>
      <c r="Q23" s="4"/>
      <c r="R23" s="4"/>
      <c r="S23" s="4"/>
      <c r="T23" s="4"/>
      <c r="U23" s="4"/>
      <c r="V23" s="4"/>
      <c r="W23" s="4"/>
    </row>
    <row r="24" spans="1:23" x14ac:dyDescent="0.25">
      <c r="A24" s="4"/>
      <c r="B24" s="4"/>
      <c r="C24" s="4"/>
      <c r="D24" s="4"/>
      <c r="E24" s="4"/>
      <c r="F24" s="4"/>
      <c r="G24" s="4"/>
      <c r="I24" s="4"/>
      <c r="J24" s="4"/>
      <c r="K24" s="4"/>
      <c r="L24" s="4"/>
      <c r="M24" s="4"/>
      <c r="N24" s="4"/>
      <c r="O24" s="4"/>
      <c r="Q24" s="4"/>
      <c r="R24" s="4"/>
      <c r="S24" s="4"/>
      <c r="T24" s="4"/>
      <c r="U24" s="4"/>
      <c r="V24" s="4"/>
      <c r="W24" s="4"/>
    </row>
    <row r="25" spans="1:23" x14ac:dyDescent="0.25">
      <c r="A25" s="4"/>
      <c r="B25" s="4"/>
      <c r="C25" s="4"/>
      <c r="D25" s="4"/>
      <c r="E25" s="4"/>
      <c r="F25" s="4"/>
      <c r="G25" s="4"/>
      <c r="I25" s="4"/>
      <c r="J25" s="4"/>
      <c r="K25" s="4"/>
      <c r="L25" s="4"/>
      <c r="M25" s="4"/>
      <c r="N25" s="4"/>
      <c r="O25" s="4"/>
      <c r="Q25" s="4"/>
      <c r="R25" s="4"/>
      <c r="S25" s="4"/>
      <c r="T25" s="4"/>
      <c r="U25" s="4"/>
      <c r="V25" s="4"/>
      <c r="W25" s="4"/>
    </row>
    <row r="26" spans="1:23" x14ac:dyDescent="0.25">
      <c r="A26" s="4"/>
      <c r="B26" s="4"/>
      <c r="C26" s="4"/>
      <c r="D26" s="4"/>
      <c r="E26" s="4"/>
      <c r="F26" s="4"/>
      <c r="G26" s="4"/>
      <c r="I26" s="4"/>
      <c r="J26" s="31"/>
      <c r="K26" s="31"/>
      <c r="L26" s="31"/>
      <c r="M26" s="31"/>
      <c r="N26" s="31"/>
      <c r="O26" s="4"/>
      <c r="Q26" s="4"/>
      <c r="R26" s="4"/>
      <c r="S26" s="4"/>
      <c r="T26" s="4"/>
      <c r="U26" s="4"/>
      <c r="V26" s="4"/>
      <c r="W26" s="4"/>
    </row>
    <row r="27" spans="1:23" ht="20.25" x14ac:dyDescent="0.25">
      <c r="A27" s="4"/>
      <c r="B27" s="4"/>
      <c r="C27" s="4"/>
      <c r="D27" s="4"/>
      <c r="E27" s="4"/>
      <c r="F27" s="4"/>
      <c r="G27" s="4"/>
      <c r="I27" s="4"/>
      <c r="J27" s="31"/>
      <c r="K27" s="31"/>
      <c r="L27" s="32" t="s">
        <v>146</v>
      </c>
      <c r="M27" s="31"/>
      <c r="N27" s="31"/>
      <c r="O27" s="4"/>
      <c r="Q27" s="4"/>
      <c r="R27" s="4"/>
      <c r="S27" s="4"/>
      <c r="T27" s="4"/>
      <c r="U27" s="4"/>
      <c r="V27" s="4"/>
      <c r="W27" s="4"/>
    </row>
    <row r="28" spans="1:23" x14ac:dyDescent="0.25">
      <c r="A28" s="4"/>
      <c r="B28" s="4"/>
      <c r="C28" s="4"/>
      <c r="D28" s="4"/>
      <c r="E28" s="4"/>
      <c r="F28" s="4"/>
      <c r="G28" s="4"/>
      <c r="I28" s="4"/>
      <c r="J28" s="31"/>
      <c r="K28" s="31"/>
      <c r="L28" s="31"/>
      <c r="M28" s="31"/>
      <c r="N28" s="31"/>
      <c r="O28" s="4"/>
      <c r="Q28" s="4"/>
      <c r="R28" s="4"/>
      <c r="S28" s="4"/>
      <c r="T28" s="4"/>
      <c r="U28" s="4"/>
      <c r="V28" s="4"/>
      <c r="W28" s="4"/>
    </row>
    <row r="29" spans="1:23" x14ac:dyDescent="0.25">
      <c r="A29" s="4"/>
      <c r="B29" s="4"/>
      <c r="C29" s="4"/>
      <c r="D29" s="4"/>
      <c r="E29" s="4"/>
      <c r="F29" s="4"/>
      <c r="G29" s="4"/>
      <c r="I29" s="4"/>
      <c r="J29" s="4"/>
      <c r="K29" s="4"/>
      <c r="L29" s="4"/>
      <c r="M29" s="4"/>
      <c r="N29" s="4"/>
      <c r="O29" s="4"/>
      <c r="Q29" s="4"/>
      <c r="R29" s="4"/>
      <c r="S29" s="4"/>
      <c r="T29" s="4"/>
      <c r="U29" s="4"/>
      <c r="V29" s="4"/>
      <c r="W29" s="4"/>
    </row>
    <row r="30" spans="1:23" x14ac:dyDescent="0.25">
      <c r="A30" s="4"/>
      <c r="B30" s="4"/>
      <c r="C30" s="4"/>
      <c r="D30" s="4"/>
      <c r="E30" s="4"/>
      <c r="F30" s="4"/>
      <c r="G30" s="4"/>
      <c r="I30" s="4"/>
      <c r="J30" s="4"/>
      <c r="K30" s="4"/>
      <c r="L30" s="4"/>
      <c r="M30" s="4"/>
      <c r="N30" s="4"/>
      <c r="O30" s="4"/>
      <c r="Q30" s="4"/>
      <c r="R30" s="4"/>
      <c r="S30" s="4"/>
      <c r="T30" s="4"/>
      <c r="U30" s="4"/>
      <c r="V30" s="4"/>
      <c r="W30" s="4"/>
    </row>
    <row r="31" spans="1:23" x14ac:dyDescent="0.25">
      <c r="A31" s="4"/>
      <c r="B31" s="4"/>
      <c r="C31" s="4"/>
      <c r="D31" s="4"/>
      <c r="E31" s="4"/>
      <c r="F31" s="4"/>
      <c r="G31" s="4"/>
      <c r="I31" s="4"/>
      <c r="J31" s="4"/>
      <c r="K31" s="4"/>
      <c r="L31" s="4"/>
      <c r="M31" s="4"/>
      <c r="N31" s="4"/>
      <c r="O31" s="4"/>
      <c r="Q31" s="4"/>
      <c r="R31" s="4"/>
      <c r="S31" s="4"/>
      <c r="T31" s="4"/>
      <c r="U31" s="4"/>
      <c r="V31" s="4"/>
      <c r="W31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2A25-909F-4147-BF96-3E705FE96332}">
  <sheetPr>
    <pageSetUpPr autoPageBreaks="0" fitToPage="1"/>
  </sheetPr>
  <dimension ref="A1:K43"/>
  <sheetViews>
    <sheetView showGridLines="0" tabSelected="1" workbookViewId="0">
      <selection activeCell="M8" sqref="M8"/>
    </sheetView>
  </sheetViews>
  <sheetFormatPr defaultRowHeight="15" x14ac:dyDescent="0.25"/>
  <cols>
    <col min="1" max="1" width="4.7109375" style="2" customWidth="1"/>
    <col min="2" max="2" width="37.85546875" customWidth="1"/>
    <col min="3" max="3" width="12.28515625" style="3" customWidth="1"/>
    <col min="4" max="4" width="29" customWidth="1"/>
    <col min="5" max="5" width="34.28515625" customWidth="1"/>
    <col min="6" max="6" width="16.42578125" customWidth="1"/>
    <col min="7" max="7" width="13.85546875" customWidth="1"/>
    <col min="8" max="8" width="15" style="2" customWidth="1"/>
    <col min="9" max="9" width="15" style="1" customWidth="1"/>
    <col min="10" max="10" width="18.85546875" style="1" customWidth="1"/>
    <col min="11" max="11" width="14.85546875" style="2" bestFit="1" customWidth="1"/>
  </cols>
  <sheetData>
    <row r="1" spans="1:11" s="13" customFormat="1" ht="17.25" customHeight="1" x14ac:dyDescent="0.25">
      <c r="A1" s="13" t="s">
        <v>28</v>
      </c>
      <c r="B1" s="13" t="s">
        <v>74</v>
      </c>
      <c r="C1" s="14" t="s">
        <v>29</v>
      </c>
      <c r="D1" s="13" t="s">
        <v>44</v>
      </c>
      <c r="E1" s="26" t="s">
        <v>140</v>
      </c>
      <c r="F1" s="26" t="s">
        <v>141</v>
      </c>
      <c r="G1" s="26" t="s">
        <v>142</v>
      </c>
      <c r="H1" s="13" t="s">
        <v>45</v>
      </c>
      <c r="I1" s="15" t="s">
        <v>76</v>
      </c>
      <c r="J1" s="15" t="s">
        <v>75</v>
      </c>
      <c r="K1" s="16" t="s">
        <v>77</v>
      </c>
    </row>
    <row r="2" spans="1:11" x14ac:dyDescent="0.25">
      <c r="A2" s="2">
        <v>1</v>
      </c>
      <c r="B2" t="s">
        <v>18</v>
      </c>
      <c r="C2" s="3">
        <v>45668</v>
      </c>
      <c r="D2" t="s">
        <v>46</v>
      </c>
      <c r="E2" s="27" t="s">
        <v>86</v>
      </c>
      <c r="F2" s="27" t="s">
        <v>87</v>
      </c>
      <c r="G2" s="27" t="s">
        <v>88</v>
      </c>
      <c r="H2" s="2" t="s">
        <v>47</v>
      </c>
      <c r="I2" s="1" t="s">
        <v>47</v>
      </c>
      <c r="J2" s="1" t="s">
        <v>47</v>
      </c>
      <c r="K2" s="1" t="str">
        <f t="shared" ref="K2:K43" si="0">IF(OR(I2="N/a", J2="N/a"), "N/a", IFERROR(I2 + J2, 0))</f>
        <v>N/a</v>
      </c>
    </row>
    <row r="3" spans="1:11" x14ac:dyDescent="0.25">
      <c r="A3" s="2">
        <v>2</v>
      </c>
      <c r="B3" t="s">
        <v>4</v>
      </c>
      <c r="C3" s="3">
        <v>45675</v>
      </c>
      <c r="D3" t="s">
        <v>73</v>
      </c>
      <c r="E3" s="27" t="s">
        <v>89</v>
      </c>
      <c r="F3" s="27" t="s">
        <v>90</v>
      </c>
      <c r="G3" s="27" t="s">
        <v>88</v>
      </c>
      <c r="H3" s="2">
        <v>18370</v>
      </c>
      <c r="I3" s="1">
        <v>400000</v>
      </c>
      <c r="J3" s="1">
        <v>10200000</v>
      </c>
      <c r="K3" s="1">
        <f t="shared" si="0"/>
        <v>10600000</v>
      </c>
    </row>
    <row r="4" spans="1:11" x14ac:dyDescent="0.25">
      <c r="A4" s="2">
        <v>3</v>
      </c>
      <c r="B4" t="s">
        <v>10</v>
      </c>
      <c r="C4" s="3">
        <v>45689</v>
      </c>
      <c r="D4" t="s">
        <v>72</v>
      </c>
      <c r="E4" s="27" t="s">
        <v>91</v>
      </c>
      <c r="F4" s="27" t="s">
        <v>92</v>
      </c>
      <c r="G4" s="27"/>
      <c r="H4" s="2" t="s">
        <v>47</v>
      </c>
      <c r="I4" s="1" t="s">
        <v>47</v>
      </c>
      <c r="J4" s="1" t="s">
        <v>47</v>
      </c>
      <c r="K4" s="1" t="str">
        <f t="shared" si="0"/>
        <v>N/a</v>
      </c>
    </row>
    <row r="5" spans="1:11" x14ac:dyDescent="0.25">
      <c r="A5" s="2">
        <v>4</v>
      </c>
      <c r="B5" t="s">
        <v>43</v>
      </c>
      <c r="C5" s="3">
        <v>45696</v>
      </c>
      <c r="D5" t="s">
        <v>71</v>
      </c>
      <c r="E5" s="27" t="s">
        <v>93</v>
      </c>
      <c r="F5" s="27" t="s">
        <v>94</v>
      </c>
      <c r="G5" s="27"/>
      <c r="H5" s="2">
        <v>18537</v>
      </c>
      <c r="I5" s="1">
        <v>500000</v>
      </c>
      <c r="J5" s="1">
        <v>7600000</v>
      </c>
      <c r="K5" s="1">
        <f t="shared" si="0"/>
        <v>8100000</v>
      </c>
    </row>
    <row r="6" spans="1:11" x14ac:dyDescent="0.25">
      <c r="A6" s="2">
        <v>5</v>
      </c>
      <c r="B6" t="s">
        <v>15</v>
      </c>
      <c r="C6" s="3">
        <v>45703</v>
      </c>
      <c r="D6" t="s">
        <v>46</v>
      </c>
      <c r="E6" s="27" t="s">
        <v>86</v>
      </c>
      <c r="F6" s="27" t="s">
        <v>87</v>
      </c>
      <c r="G6" s="27" t="s">
        <v>88</v>
      </c>
      <c r="H6" s="2" t="s">
        <v>47</v>
      </c>
      <c r="I6" s="1" t="s">
        <v>47</v>
      </c>
      <c r="J6" s="1" t="s">
        <v>47</v>
      </c>
      <c r="K6" s="1" t="str">
        <f t="shared" si="0"/>
        <v>N/a</v>
      </c>
    </row>
    <row r="7" spans="1:11" x14ac:dyDescent="0.25">
      <c r="A7" s="2">
        <v>6</v>
      </c>
      <c r="B7" t="s">
        <v>19</v>
      </c>
      <c r="C7" s="3">
        <v>45710</v>
      </c>
      <c r="D7" t="s">
        <v>70</v>
      </c>
      <c r="E7" s="27" t="s">
        <v>95</v>
      </c>
      <c r="F7" s="27" t="s">
        <v>96</v>
      </c>
      <c r="G7" s="27" t="s">
        <v>88</v>
      </c>
      <c r="H7" s="2">
        <v>18287</v>
      </c>
      <c r="I7" s="1" t="s">
        <v>47</v>
      </c>
      <c r="J7" s="1">
        <v>4500000</v>
      </c>
      <c r="K7" s="1" t="str">
        <f t="shared" si="0"/>
        <v>N/a</v>
      </c>
    </row>
    <row r="8" spans="1:11" x14ac:dyDescent="0.25">
      <c r="A8" s="2">
        <v>7</v>
      </c>
      <c r="B8" t="s">
        <v>22</v>
      </c>
      <c r="C8" s="3">
        <v>45717</v>
      </c>
      <c r="D8" t="s">
        <v>46</v>
      </c>
      <c r="E8" s="27" t="s">
        <v>86</v>
      </c>
      <c r="F8" s="27" t="s">
        <v>87</v>
      </c>
      <c r="G8" s="27" t="s">
        <v>88</v>
      </c>
      <c r="H8" s="2" t="s">
        <v>47</v>
      </c>
      <c r="I8" s="1" t="s">
        <v>47</v>
      </c>
      <c r="J8" s="1" t="s">
        <v>47</v>
      </c>
      <c r="K8" s="1" t="str">
        <f t="shared" si="0"/>
        <v>N/a</v>
      </c>
    </row>
    <row r="9" spans="1:11" x14ac:dyDescent="0.25">
      <c r="A9" s="2">
        <v>8</v>
      </c>
      <c r="B9" t="s">
        <v>6</v>
      </c>
      <c r="C9" s="3">
        <v>45724</v>
      </c>
      <c r="D9" t="s">
        <v>48</v>
      </c>
      <c r="E9" s="27" t="s">
        <v>86</v>
      </c>
      <c r="F9" s="27" t="s">
        <v>87</v>
      </c>
      <c r="G9" s="27" t="s">
        <v>88</v>
      </c>
      <c r="H9" s="2">
        <v>18869</v>
      </c>
      <c r="I9" s="1">
        <v>650000</v>
      </c>
      <c r="J9" s="1">
        <v>10100000</v>
      </c>
      <c r="K9" s="1">
        <f t="shared" si="0"/>
        <v>10750000</v>
      </c>
    </row>
    <row r="10" spans="1:11" x14ac:dyDescent="0.25">
      <c r="A10" s="2">
        <v>9</v>
      </c>
      <c r="B10" t="s">
        <v>20</v>
      </c>
      <c r="C10" s="3">
        <v>45731</v>
      </c>
      <c r="D10" t="s">
        <v>46</v>
      </c>
      <c r="E10" s="27" t="s">
        <v>86</v>
      </c>
      <c r="F10" s="27" t="s">
        <v>87</v>
      </c>
      <c r="G10" s="27" t="s">
        <v>88</v>
      </c>
      <c r="H10" s="2" t="s">
        <v>47</v>
      </c>
      <c r="I10" s="1" t="s">
        <v>47</v>
      </c>
      <c r="J10" s="1" t="s">
        <v>47</v>
      </c>
      <c r="K10" s="1" t="str">
        <f t="shared" si="0"/>
        <v>N/a</v>
      </c>
    </row>
    <row r="11" spans="1:11" x14ac:dyDescent="0.25">
      <c r="A11" s="2">
        <v>10</v>
      </c>
      <c r="B11" t="s">
        <v>17</v>
      </c>
      <c r="C11" s="3">
        <v>45738</v>
      </c>
      <c r="D11" t="s">
        <v>69</v>
      </c>
      <c r="E11" s="27" t="s">
        <v>97</v>
      </c>
      <c r="F11" s="27" t="s">
        <v>98</v>
      </c>
      <c r="G11" s="27" t="s">
        <v>99</v>
      </c>
      <c r="H11" s="2">
        <v>18583</v>
      </c>
      <c r="I11" s="1" t="s">
        <v>47</v>
      </c>
      <c r="J11" s="1">
        <v>5100000</v>
      </c>
      <c r="K11" s="1" t="str">
        <f t="shared" si="0"/>
        <v>N/a</v>
      </c>
    </row>
    <row r="12" spans="1:11" x14ac:dyDescent="0.25">
      <c r="A12" s="2">
        <v>11</v>
      </c>
      <c r="B12" t="s">
        <v>42</v>
      </c>
      <c r="C12" s="3">
        <v>45745</v>
      </c>
      <c r="D12" t="s">
        <v>68</v>
      </c>
      <c r="E12" s="27" t="s">
        <v>100</v>
      </c>
      <c r="F12" s="27" t="s">
        <v>101</v>
      </c>
      <c r="G12" s="27"/>
      <c r="H12" s="2">
        <v>19731</v>
      </c>
      <c r="I12" s="1" t="s">
        <v>47</v>
      </c>
      <c r="J12" s="1">
        <v>3200000</v>
      </c>
      <c r="K12" s="1" t="str">
        <f t="shared" si="0"/>
        <v>N/a</v>
      </c>
    </row>
    <row r="13" spans="1:11" x14ac:dyDescent="0.25">
      <c r="A13" s="2">
        <v>12</v>
      </c>
      <c r="B13" t="s">
        <v>41</v>
      </c>
      <c r="C13" s="3">
        <v>45752</v>
      </c>
      <c r="D13" t="s">
        <v>46</v>
      </c>
      <c r="E13" s="27" t="s">
        <v>86</v>
      </c>
      <c r="F13" s="27" t="s">
        <v>87</v>
      </c>
      <c r="G13" s="27" t="s">
        <v>88</v>
      </c>
      <c r="H13" s="2" t="s">
        <v>47</v>
      </c>
      <c r="I13" s="1" t="s">
        <v>47</v>
      </c>
      <c r="J13" s="1" t="s">
        <v>47</v>
      </c>
      <c r="K13" s="1" t="str">
        <f t="shared" si="0"/>
        <v>N/a</v>
      </c>
    </row>
    <row r="14" spans="1:11" x14ac:dyDescent="0.25">
      <c r="A14" s="2">
        <v>13</v>
      </c>
      <c r="B14" t="s">
        <v>1</v>
      </c>
      <c r="C14" s="3">
        <v>45759</v>
      </c>
      <c r="D14" t="s">
        <v>67</v>
      </c>
      <c r="E14" s="27" t="s">
        <v>102</v>
      </c>
      <c r="F14" s="27" t="s">
        <v>103</v>
      </c>
      <c r="G14" s="27" t="s">
        <v>88</v>
      </c>
      <c r="H14" s="2">
        <v>18287</v>
      </c>
      <c r="I14" s="1">
        <v>600000</v>
      </c>
      <c r="J14" s="1">
        <v>9800000</v>
      </c>
      <c r="K14" s="1">
        <f t="shared" si="0"/>
        <v>10400000</v>
      </c>
    </row>
    <row r="15" spans="1:11" x14ac:dyDescent="0.25">
      <c r="A15" s="2">
        <v>14</v>
      </c>
      <c r="B15" t="s">
        <v>40</v>
      </c>
      <c r="C15" s="3">
        <v>45773</v>
      </c>
      <c r="D15" t="s">
        <v>66</v>
      </c>
      <c r="E15" s="27" t="s">
        <v>104</v>
      </c>
      <c r="F15" s="27" t="s">
        <v>105</v>
      </c>
      <c r="G15" s="27" t="s">
        <v>88</v>
      </c>
      <c r="H15" s="2">
        <v>15984</v>
      </c>
      <c r="I15" s="1" t="s">
        <v>47</v>
      </c>
      <c r="J15" s="1">
        <v>2400000</v>
      </c>
      <c r="K15" s="1" t="str">
        <f t="shared" si="0"/>
        <v>N/a</v>
      </c>
    </row>
    <row r="16" spans="1:11" x14ac:dyDescent="0.25">
      <c r="A16" s="2">
        <v>15</v>
      </c>
      <c r="B16" t="s">
        <v>39</v>
      </c>
      <c r="C16" s="3">
        <v>45780</v>
      </c>
      <c r="D16" t="s">
        <v>65</v>
      </c>
      <c r="E16" s="27" t="s">
        <v>106</v>
      </c>
      <c r="F16" s="27" t="s">
        <v>107</v>
      </c>
      <c r="G16" s="27" t="s">
        <v>88</v>
      </c>
      <c r="H16" s="2">
        <v>15627</v>
      </c>
      <c r="I16" s="1" t="s">
        <v>47</v>
      </c>
      <c r="J16" s="1">
        <v>2100000</v>
      </c>
      <c r="K16" s="1" t="str">
        <f t="shared" si="0"/>
        <v>N/a</v>
      </c>
    </row>
    <row r="17" spans="1:11" x14ac:dyDescent="0.25">
      <c r="A17" s="2">
        <v>16</v>
      </c>
      <c r="B17" t="s">
        <v>7</v>
      </c>
      <c r="C17" s="3">
        <v>45787</v>
      </c>
      <c r="D17" t="s">
        <v>64</v>
      </c>
      <c r="E17" s="27" t="s">
        <v>108</v>
      </c>
      <c r="F17" s="27" t="s">
        <v>109</v>
      </c>
      <c r="G17" s="27" t="s">
        <v>110</v>
      </c>
      <c r="H17" s="2">
        <v>19786</v>
      </c>
      <c r="I17" s="1">
        <v>350000</v>
      </c>
      <c r="J17" s="1">
        <v>7500000</v>
      </c>
      <c r="K17" s="1">
        <f t="shared" si="0"/>
        <v>7850000</v>
      </c>
    </row>
    <row r="18" spans="1:11" x14ac:dyDescent="0.25">
      <c r="A18" s="2">
        <v>17</v>
      </c>
      <c r="B18" t="s">
        <v>21</v>
      </c>
      <c r="C18" s="3">
        <v>45794</v>
      </c>
      <c r="D18" t="s">
        <v>46</v>
      </c>
      <c r="E18" s="27" t="s">
        <v>86</v>
      </c>
      <c r="F18" s="27" t="s">
        <v>87</v>
      </c>
      <c r="G18" s="27" t="s">
        <v>88</v>
      </c>
      <c r="H18" s="2" t="s">
        <v>47</v>
      </c>
      <c r="I18" s="1" t="s">
        <v>47</v>
      </c>
      <c r="J18" s="1" t="s">
        <v>47</v>
      </c>
      <c r="K18" s="1" t="str">
        <f t="shared" si="0"/>
        <v>N/a</v>
      </c>
    </row>
    <row r="19" spans="1:11" x14ac:dyDescent="0.25">
      <c r="A19" s="2">
        <v>18</v>
      </c>
      <c r="B19" t="s">
        <v>38</v>
      </c>
      <c r="C19" s="3">
        <v>45808</v>
      </c>
      <c r="D19" t="s">
        <v>46</v>
      </c>
      <c r="E19" s="27" t="s">
        <v>86</v>
      </c>
      <c r="F19" s="27" t="s">
        <v>87</v>
      </c>
      <c r="G19" s="27" t="s">
        <v>88</v>
      </c>
      <c r="H19" s="2" t="s">
        <v>47</v>
      </c>
      <c r="I19" s="1" t="s">
        <v>47</v>
      </c>
      <c r="J19" s="1" t="s">
        <v>47</v>
      </c>
      <c r="K19" s="1" t="str">
        <f t="shared" si="0"/>
        <v>N/a</v>
      </c>
    </row>
    <row r="20" spans="1:11" x14ac:dyDescent="0.25">
      <c r="A20" s="2">
        <v>19</v>
      </c>
      <c r="B20" t="s">
        <v>9</v>
      </c>
      <c r="C20" s="3">
        <v>45815</v>
      </c>
      <c r="D20" t="s">
        <v>63</v>
      </c>
      <c r="E20" s="27" t="s">
        <v>111</v>
      </c>
      <c r="F20" s="27" t="s">
        <v>112</v>
      </c>
      <c r="G20" s="27" t="s">
        <v>88</v>
      </c>
      <c r="H20" s="2">
        <v>17343</v>
      </c>
      <c r="I20" s="1">
        <v>500000</v>
      </c>
      <c r="J20" s="1">
        <v>8200000</v>
      </c>
      <c r="K20" s="1">
        <f t="shared" si="0"/>
        <v>8700000</v>
      </c>
    </row>
    <row r="21" spans="1:11" x14ac:dyDescent="0.25">
      <c r="A21" s="2">
        <v>20</v>
      </c>
      <c r="B21" t="s">
        <v>37</v>
      </c>
      <c r="C21" s="3">
        <v>45822</v>
      </c>
      <c r="D21" t="s">
        <v>62</v>
      </c>
      <c r="E21" s="27" t="s">
        <v>113</v>
      </c>
      <c r="F21" s="27" t="s">
        <v>114</v>
      </c>
      <c r="G21" s="27" t="s">
        <v>88</v>
      </c>
      <c r="H21" s="2">
        <v>17204</v>
      </c>
      <c r="I21" s="1" t="s">
        <v>47</v>
      </c>
      <c r="J21" s="1">
        <v>3000000</v>
      </c>
      <c r="K21" s="1" t="str">
        <f t="shared" si="0"/>
        <v>N/a</v>
      </c>
    </row>
    <row r="22" spans="1:11" x14ac:dyDescent="0.25">
      <c r="A22" s="2">
        <v>21</v>
      </c>
      <c r="B22" t="s">
        <v>36</v>
      </c>
      <c r="C22" s="3">
        <v>45829</v>
      </c>
      <c r="D22" t="s">
        <v>61</v>
      </c>
      <c r="E22" s="27" t="s">
        <v>115</v>
      </c>
      <c r="F22" s="27"/>
      <c r="G22" s="27" t="s">
        <v>116</v>
      </c>
      <c r="H22" s="2">
        <v>14424</v>
      </c>
      <c r="I22" s="1" t="s">
        <v>47</v>
      </c>
      <c r="J22" s="1">
        <v>1800000</v>
      </c>
      <c r="K22" s="1" t="str">
        <f t="shared" si="0"/>
        <v>N/a</v>
      </c>
    </row>
    <row r="23" spans="1:11" x14ac:dyDescent="0.25">
      <c r="A23" s="2">
        <v>22</v>
      </c>
      <c r="B23" t="s">
        <v>3</v>
      </c>
      <c r="C23" s="3">
        <v>45836</v>
      </c>
      <c r="D23" t="s">
        <v>48</v>
      </c>
      <c r="E23" s="27" t="s">
        <v>86</v>
      </c>
      <c r="F23" s="27" t="s">
        <v>87</v>
      </c>
      <c r="G23" s="27" t="s">
        <v>88</v>
      </c>
      <c r="H23" s="2">
        <v>19800</v>
      </c>
      <c r="I23" s="1">
        <v>750000</v>
      </c>
      <c r="J23" s="1">
        <v>11800000</v>
      </c>
      <c r="K23" s="1">
        <f t="shared" si="0"/>
        <v>12550000</v>
      </c>
    </row>
    <row r="24" spans="1:11" x14ac:dyDescent="0.25">
      <c r="A24" s="2">
        <v>23</v>
      </c>
      <c r="B24" t="s">
        <v>35</v>
      </c>
      <c r="C24" s="3">
        <v>45850</v>
      </c>
      <c r="D24" t="s">
        <v>60</v>
      </c>
      <c r="E24" s="27" t="s">
        <v>117</v>
      </c>
      <c r="F24" s="27" t="s">
        <v>118</v>
      </c>
      <c r="G24" s="27" t="s">
        <v>88</v>
      </c>
      <c r="H24" s="2">
        <v>17007</v>
      </c>
      <c r="I24" s="1" t="s">
        <v>47</v>
      </c>
      <c r="J24" s="1">
        <v>2700000</v>
      </c>
      <c r="K24" s="1" t="str">
        <f t="shared" si="0"/>
        <v>N/a</v>
      </c>
    </row>
    <row r="25" spans="1:11" x14ac:dyDescent="0.25">
      <c r="A25" s="2">
        <v>24</v>
      </c>
      <c r="B25" t="s">
        <v>8</v>
      </c>
      <c r="C25" s="3">
        <v>45857</v>
      </c>
      <c r="D25" t="s">
        <v>59</v>
      </c>
      <c r="E25" s="27" t="s">
        <v>119</v>
      </c>
      <c r="F25" s="27" t="s">
        <v>120</v>
      </c>
      <c r="G25" s="27" t="s">
        <v>88</v>
      </c>
      <c r="H25" s="2">
        <v>18138</v>
      </c>
      <c r="I25" s="1">
        <v>700000</v>
      </c>
      <c r="J25" s="1">
        <v>10400000</v>
      </c>
      <c r="K25" s="1">
        <f t="shared" si="0"/>
        <v>11100000</v>
      </c>
    </row>
    <row r="26" spans="1:11" x14ac:dyDescent="0.25">
      <c r="A26" s="2">
        <v>25</v>
      </c>
      <c r="B26" t="s">
        <v>34</v>
      </c>
      <c r="C26" s="3">
        <v>45864</v>
      </c>
      <c r="D26" t="s">
        <v>51</v>
      </c>
      <c r="E26" s="27" t="s">
        <v>121</v>
      </c>
      <c r="F26" s="27"/>
      <c r="G26" s="27" t="s">
        <v>122</v>
      </c>
      <c r="H26" s="2" t="s">
        <v>47</v>
      </c>
      <c r="I26" s="1" t="s">
        <v>47</v>
      </c>
      <c r="J26" s="1" t="s">
        <v>47</v>
      </c>
      <c r="K26" s="1" t="str">
        <f t="shared" si="0"/>
        <v>N/a</v>
      </c>
    </row>
    <row r="27" spans="1:11" x14ac:dyDescent="0.25">
      <c r="A27" s="2">
        <v>26</v>
      </c>
      <c r="B27" t="s">
        <v>33</v>
      </c>
      <c r="C27" s="3">
        <v>45871</v>
      </c>
      <c r="D27" t="s">
        <v>46</v>
      </c>
      <c r="E27" s="27" t="s">
        <v>86</v>
      </c>
      <c r="F27" s="27" t="s">
        <v>87</v>
      </c>
      <c r="G27" s="27" t="s">
        <v>88</v>
      </c>
      <c r="H27" s="2" t="s">
        <v>47</v>
      </c>
      <c r="I27" s="1" t="s">
        <v>47</v>
      </c>
      <c r="J27" s="1" t="s">
        <v>47</v>
      </c>
      <c r="K27" s="1" t="str">
        <f t="shared" si="0"/>
        <v>N/a</v>
      </c>
    </row>
    <row r="28" spans="1:11" x14ac:dyDescent="0.25">
      <c r="A28" s="2">
        <v>27</v>
      </c>
      <c r="B28" t="s">
        <v>32</v>
      </c>
      <c r="C28" s="3">
        <v>45878</v>
      </c>
      <c r="D28" t="s">
        <v>46</v>
      </c>
      <c r="E28" s="27" t="s">
        <v>86</v>
      </c>
      <c r="F28" s="27" t="s">
        <v>87</v>
      </c>
      <c r="G28" s="27" t="s">
        <v>88</v>
      </c>
      <c r="H28" s="2" t="s">
        <v>47</v>
      </c>
      <c r="I28" s="1" t="s">
        <v>47</v>
      </c>
      <c r="J28" s="1" t="s">
        <v>47</v>
      </c>
      <c r="K28" s="1" t="str">
        <f t="shared" si="0"/>
        <v>N/a</v>
      </c>
    </row>
    <row r="29" spans="1:11" x14ac:dyDescent="0.25">
      <c r="A29" s="2">
        <v>28</v>
      </c>
      <c r="B29" t="s">
        <v>31</v>
      </c>
      <c r="C29" s="3">
        <v>45885</v>
      </c>
      <c r="D29" t="s">
        <v>58</v>
      </c>
      <c r="E29" s="27" t="s">
        <v>123</v>
      </c>
      <c r="F29" s="27" t="s">
        <v>124</v>
      </c>
      <c r="G29" s="27" t="s">
        <v>88</v>
      </c>
      <c r="H29" s="2">
        <v>20023</v>
      </c>
      <c r="I29" s="1">
        <v>550000</v>
      </c>
      <c r="J29" s="1">
        <v>8900000</v>
      </c>
      <c r="K29" s="1">
        <f t="shared" si="0"/>
        <v>9450000</v>
      </c>
    </row>
    <row r="30" spans="1:11" x14ac:dyDescent="0.25">
      <c r="A30" s="2">
        <v>29</v>
      </c>
      <c r="B30" t="s">
        <v>23</v>
      </c>
      <c r="C30" s="3">
        <v>45892</v>
      </c>
      <c r="D30" t="s">
        <v>57</v>
      </c>
      <c r="E30" s="27" t="s">
        <v>125</v>
      </c>
      <c r="F30" s="27"/>
      <c r="G30" s="27" t="s">
        <v>126</v>
      </c>
      <c r="H30" s="2" t="s">
        <v>47</v>
      </c>
      <c r="I30" s="1" t="s">
        <v>47</v>
      </c>
      <c r="J30" s="1" t="s">
        <v>47</v>
      </c>
      <c r="K30" s="1" t="str">
        <f t="shared" si="0"/>
        <v>N/a</v>
      </c>
    </row>
    <row r="31" spans="1:11" x14ac:dyDescent="0.25">
      <c r="A31" s="2">
        <v>30</v>
      </c>
      <c r="B31" t="s">
        <v>14</v>
      </c>
      <c r="C31" s="3">
        <v>45906</v>
      </c>
      <c r="D31" t="s">
        <v>56</v>
      </c>
      <c r="E31" s="27" t="s">
        <v>127</v>
      </c>
      <c r="F31" s="27" t="s">
        <v>128</v>
      </c>
      <c r="G31" s="27"/>
      <c r="H31" s="2">
        <v>15724</v>
      </c>
      <c r="I31" s="1" t="s">
        <v>47</v>
      </c>
      <c r="J31" s="1">
        <v>3100000</v>
      </c>
      <c r="K31" s="1" t="str">
        <f t="shared" si="0"/>
        <v>N/a</v>
      </c>
    </row>
    <row r="32" spans="1:11" x14ac:dyDescent="0.25">
      <c r="A32" s="2">
        <v>31</v>
      </c>
      <c r="B32" t="s">
        <v>12</v>
      </c>
      <c r="C32" s="3">
        <v>45913</v>
      </c>
      <c r="D32" t="s">
        <v>55</v>
      </c>
      <c r="E32" s="27" t="s">
        <v>129</v>
      </c>
      <c r="F32" s="27" t="s">
        <v>130</v>
      </c>
      <c r="G32" s="27" t="s">
        <v>88</v>
      </c>
      <c r="H32" s="2">
        <v>18005</v>
      </c>
      <c r="I32" s="1" t="s">
        <v>47</v>
      </c>
      <c r="J32" s="1">
        <v>3500000</v>
      </c>
      <c r="K32" s="1" t="str">
        <f t="shared" si="0"/>
        <v>N/a</v>
      </c>
    </row>
    <row r="33" spans="1:11" x14ac:dyDescent="0.25">
      <c r="A33" s="2">
        <v>32</v>
      </c>
      <c r="B33" t="s">
        <v>25</v>
      </c>
      <c r="C33" s="3">
        <v>45928</v>
      </c>
      <c r="D33" t="s">
        <v>54</v>
      </c>
      <c r="E33" s="27" t="s">
        <v>131</v>
      </c>
      <c r="F33" s="27"/>
      <c r="G33" s="27" t="s">
        <v>94</v>
      </c>
      <c r="H33" s="2">
        <v>12543</v>
      </c>
      <c r="I33" s="1" t="s">
        <v>47</v>
      </c>
      <c r="J33" s="1">
        <v>4200000</v>
      </c>
      <c r="K33" s="1" t="str">
        <f t="shared" si="0"/>
        <v>N/a</v>
      </c>
    </row>
    <row r="34" spans="1:11" x14ac:dyDescent="0.25">
      <c r="A34" s="2">
        <v>33</v>
      </c>
      <c r="B34" t="s">
        <v>0</v>
      </c>
      <c r="C34" s="3">
        <v>45934</v>
      </c>
      <c r="D34" t="s">
        <v>48</v>
      </c>
      <c r="E34" s="27" t="s">
        <v>86</v>
      </c>
      <c r="F34" s="27" t="s">
        <v>87</v>
      </c>
      <c r="G34" s="27" t="s">
        <v>88</v>
      </c>
      <c r="H34" s="2">
        <v>19081</v>
      </c>
      <c r="I34" s="1">
        <v>800000</v>
      </c>
      <c r="J34" s="1">
        <v>12300000</v>
      </c>
      <c r="K34" s="1">
        <f t="shared" si="0"/>
        <v>13100000</v>
      </c>
    </row>
    <row r="35" spans="1:11" x14ac:dyDescent="0.25">
      <c r="A35" s="2">
        <v>34</v>
      </c>
      <c r="B35" t="s">
        <v>24</v>
      </c>
      <c r="C35" s="3">
        <v>45941</v>
      </c>
      <c r="D35" t="s">
        <v>53</v>
      </c>
      <c r="E35" s="27" t="s">
        <v>132</v>
      </c>
      <c r="F35" s="27" t="s">
        <v>143</v>
      </c>
      <c r="G35" s="27" t="s">
        <v>133</v>
      </c>
      <c r="H35" s="2">
        <v>16297</v>
      </c>
      <c r="I35" s="1" t="s">
        <v>47</v>
      </c>
      <c r="J35" s="1">
        <v>2900000</v>
      </c>
      <c r="K35" s="1" t="str">
        <f t="shared" si="0"/>
        <v>N/a</v>
      </c>
    </row>
    <row r="36" spans="1:11" x14ac:dyDescent="0.25">
      <c r="A36" s="2">
        <v>35</v>
      </c>
      <c r="B36" t="s">
        <v>16</v>
      </c>
      <c r="C36" s="3">
        <v>45948</v>
      </c>
      <c r="D36" t="s">
        <v>52</v>
      </c>
      <c r="E36" s="27" t="s">
        <v>134</v>
      </c>
      <c r="F36" s="27" t="s">
        <v>135</v>
      </c>
      <c r="G36" s="27" t="s">
        <v>110</v>
      </c>
      <c r="H36" s="2">
        <v>17671</v>
      </c>
      <c r="I36" s="1" t="s">
        <v>47</v>
      </c>
      <c r="J36" s="1">
        <v>3800000</v>
      </c>
      <c r="K36" s="1" t="str">
        <f t="shared" si="0"/>
        <v>N/a</v>
      </c>
    </row>
    <row r="37" spans="1:11" x14ac:dyDescent="0.25">
      <c r="A37" s="2">
        <v>36</v>
      </c>
      <c r="B37" t="s">
        <v>11</v>
      </c>
      <c r="C37" s="3">
        <v>45955</v>
      </c>
      <c r="D37" t="s">
        <v>51</v>
      </c>
      <c r="E37" s="27" t="s">
        <v>121</v>
      </c>
      <c r="F37" s="27"/>
      <c r="G37" s="27" t="s">
        <v>122</v>
      </c>
      <c r="H37" s="2">
        <v>13220</v>
      </c>
      <c r="I37" s="1">
        <v>400000</v>
      </c>
      <c r="J37" s="1">
        <v>7100000</v>
      </c>
      <c r="K37" s="1">
        <f t="shared" si="0"/>
        <v>7500000</v>
      </c>
    </row>
    <row r="38" spans="1:11" x14ac:dyDescent="0.25">
      <c r="A38" s="2">
        <v>37</v>
      </c>
      <c r="B38" t="s">
        <v>27</v>
      </c>
      <c r="C38" s="3">
        <v>45962</v>
      </c>
      <c r="D38" t="s">
        <v>46</v>
      </c>
      <c r="E38" s="27" t="s">
        <v>86</v>
      </c>
      <c r="F38" s="27" t="s">
        <v>87</v>
      </c>
      <c r="G38" s="27" t="s">
        <v>88</v>
      </c>
      <c r="H38" s="2" t="s">
        <v>47</v>
      </c>
      <c r="I38" s="1" t="s">
        <v>47</v>
      </c>
      <c r="J38" s="1" t="s">
        <v>47</v>
      </c>
      <c r="K38" s="1" t="str">
        <f t="shared" si="0"/>
        <v>N/a</v>
      </c>
    </row>
    <row r="39" spans="1:11" x14ac:dyDescent="0.25">
      <c r="A39" s="2">
        <v>38</v>
      </c>
      <c r="B39" t="s">
        <v>26</v>
      </c>
      <c r="C39" s="3">
        <v>45969</v>
      </c>
      <c r="D39" t="s">
        <v>46</v>
      </c>
      <c r="E39" s="27" t="s">
        <v>86</v>
      </c>
      <c r="F39" s="27" t="s">
        <v>87</v>
      </c>
      <c r="G39" s="27" t="s">
        <v>88</v>
      </c>
      <c r="H39" s="2" t="s">
        <v>47</v>
      </c>
      <c r="I39" s="1" t="s">
        <v>47</v>
      </c>
      <c r="J39" s="1" t="s">
        <v>47</v>
      </c>
      <c r="K39" s="1" t="str">
        <f t="shared" si="0"/>
        <v>N/a</v>
      </c>
    </row>
    <row r="40" spans="1:11" x14ac:dyDescent="0.25">
      <c r="A40" s="2">
        <v>39</v>
      </c>
      <c r="B40" t="s">
        <v>5</v>
      </c>
      <c r="C40" s="3">
        <v>45976</v>
      </c>
      <c r="D40" t="s">
        <v>50</v>
      </c>
      <c r="E40" s="27" t="s">
        <v>136</v>
      </c>
      <c r="F40" s="27" t="s">
        <v>137</v>
      </c>
      <c r="G40" s="27" t="s">
        <v>88</v>
      </c>
      <c r="H40" s="2">
        <v>20664</v>
      </c>
      <c r="I40" s="1">
        <v>650000</v>
      </c>
      <c r="J40" s="1">
        <v>15500000</v>
      </c>
      <c r="K40" s="1">
        <f t="shared" si="0"/>
        <v>16150000</v>
      </c>
    </row>
    <row r="41" spans="1:11" x14ac:dyDescent="0.25">
      <c r="A41" s="2">
        <v>40</v>
      </c>
      <c r="B41" t="s">
        <v>13</v>
      </c>
      <c r="C41" s="3">
        <v>45983</v>
      </c>
      <c r="D41" t="s">
        <v>49</v>
      </c>
      <c r="E41" s="27" t="s">
        <v>138</v>
      </c>
      <c r="F41" s="27"/>
      <c r="G41" s="27" t="s">
        <v>139</v>
      </c>
      <c r="H41" s="2" t="s">
        <v>47</v>
      </c>
      <c r="I41" s="1" t="s">
        <v>47</v>
      </c>
      <c r="J41" s="1" t="s">
        <v>47</v>
      </c>
      <c r="K41" s="1" t="str">
        <f t="shared" si="0"/>
        <v>N/a</v>
      </c>
    </row>
    <row r="42" spans="1:11" x14ac:dyDescent="0.25">
      <c r="A42" s="2">
        <v>41</v>
      </c>
      <c r="B42" t="s">
        <v>2</v>
      </c>
      <c r="C42" s="3">
        <v>45997</v>
      </c>
      <c r="D42" t="s">
        <v>48</v>
      </c>
      <c r="E42" s="27" t="s">
        <v>86</v>
      </c>
      <c r="F42" s="27" t="s">
        <v>87</v>
      </c>
      <c r="G42" s="27" t="s">
        <v>88</v>
      </c>
      <c r="H42" s="2">
        <v>18603</v>
      </c>
      <c r="I42" s="1">
        <v>450000</v>
      </c>
      <c r="J42" s="1">
        <v>9200000</v>
      </c>
      <c r="K42" s="1">
        <f t="shared" si="0"/>
        <v>9650000</v>
      </c>
    </row>
    <row r="43" spans="1:11" x14ac:dyDescent="0.25">
      <c r="A43" s="2">
        <v>42</v>
      </c>
      <c r="B43" t="s">
        <v>30</v>
      </c>
      <c r="C43" s="3">
        <v>46004</v>
      </c>
      <c r="D43" t="s">
        <v>46</v>
      </c>
      <c r="E43" s="27" t="s">
        <v>86</v>
      </c>
      <c r="F43" s="27" t="s">
        <v>87</v>
      </c>
      <c r="G43" s="27" t="s">
        <v>88</v>
      </c>
      <c r="H43" s="2" t="s">
        <v>47</v>
      </c>
      <c r="I43" s="1" t="s">
        <v>47</v>
      </c>
      <c r="J43" s="1" t="s">
        <v>47</v>
      </c>
      <c r="K43" s="1" t="str">
        <f t="shared" si="0"/>
        <v>N/a</v>
      </c>
    </row>
  </sheetData>
  <phoneticPr fontId="6" type="noConversion"/>
  <pageMargins left="0.511811024" right="0.511811024" top="0.78740157499999996" bottom="0.78740157499999996" header="0.31496062000000002" footer="0.31496062000000002"/>
  <pageSetup paperSize="9" scale="51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E5B0-4C32-4030-B1EC-F234EA0BB85E}">
  <dimension ref="B2:G66"/>
  <sheetViews>
    <sheetView zoomScale="85" zoomScaleNormal="85" workbookViewId="0">
      <selection activeCell="H31" sqref="H31"/>
    </sheetView>
  </sheetViews>
  <sheetFormatPr defaultRowHeight="15" x14ac:dyDescent="0.25"/>
  <cols>
    <col min="1" max="1" width="6.140625" customWidth="1"/>
    <col min="2" max="2" width="40.28515625" customWidth="1"/>
    <col min="3" max="3" width="20.28515625" customWidth="1"/>
    <col min="4" max="4" width="18" bestFit="1" customWidth="1"/>
    <col min="5" max="5" width="5.42578125" customWidth="1"/>
    <col min="6" max="6" width="22" bestFit="1" customWidth="1"/>
    <col min="7" max="7" width="11.42578125" customWidth="1"/>
    <col min="8" max="8" width="24.140625" bestFit="1" customWidth="1"/>
    <col min="9" max="9" width="22.140625" bestFit="1" customWidth="1"/>
    <col min="10" max="12" width="19.5703125" bestFit="1" customWidth="1"/>
    <col min="13" max="13" width="10.7109375" bestFit="1" customWidth="1"/>
    <col min="14" max="14" width="25" bestFit="1" customWidth="1"/>
    <col min="15" max="15" width="24.5703125" bestFit="1" customWidth="1"/>
    <col min="16" max="16" width="22.140625" bestFit="1" customWidth="1"/>
    <col min="17" max="17" width="19.42578125" bestFit="1" customWidth="1"/>
    <col min="18" max="18" width="19.28515625" bestFit="1" customWidth="1"/>
    <col min="19" max="19" width="18.7109375" bestFit="1" customWidth="1"/>
    <col min="20" max="20" width="25" bestFit="1" customWidth="1"/>
    <col min="21" max="21" width="24.85546875" bestFit="1" customWidth="1"/>
    <col min="22" max="22" width="26.85546875" bestFit="1" customWidth="1"/>
    <col min="23" max="23" width="28.140625" bestFit="1" customWidth="1"/>
    <col min="24" max="24" width="24" bestFit="1" customWidth="1"/>
    <col min="25" max="25" width="12.140625" bestFit="1" customWidth="1"/>
    <col min="26" max="26" width="14.85546875" bestFit="1" customWidth="1"/>
    <col min="27" max="27" width="19.5703125" bestFit="1" customWidth="1"/>
    <col min="28" max="28" width="19.28515625" bestFit="1" customWidth="1"/>
    <col min="29" max="29" width="22.7109375" bestFit="1" customWidth="1"/>
    <col min="30" max="30" width="24" bestFit="1" customWidth="1"/>
    <col min="31" max="31" width="15.140625" bestFit="1" customWidth="1"/>
    <col min="32" max="32" width="16.42578125" bestFit="1" customWidth="1"/>
    <col min="33" max="33" width="34.28515625" bestFit="1" customWidth="1"/>
    <col min="34" max="34" width="10.7109375" bestFit="1" customWidth="1"/>
  </cols>
  <sheetData>
    <row r="2" spans="2:5" ht="18.75" x14ac:dyDescent="0.3">
      <c r="B2" s="46" t="s">
        <v>152</v>
      </c>
      <c r="C2" s="4"/>
      <c r="D2" s="4"/>
      <c r="E2" s="4"/>
    </row>
    <row r="3" spans="2:5" x14ac:dyDescent="0.25">
      <c r="B3" s="18" t="s">
        <v>74</v>
      </c>
      <c r="C3" t="s">
        <v>85</v>
      </c>
    </row>
    <row r="5" spans="2:5" x14ac:dyDescent="0.25">
      <c r="B5" t="s">
        <v>159</v>
      </c>
    </row>
    <row r="6" spans="2:5" x14ac:dyDescent="0.25">
      <c r="B6" s="17">
        <v>13</v>
      </c>
      <c r="D6" s="4">
        <f>GETPIVOTDATA("#",$B$5)</f>
        <v>13</v>
      </c>
    </row>
    <row r="7" spans="2:5" x14ac:dyDescent="0.25">
      <c r="B7" s="17"/>
      <c r="C7" s="20"/>
    </row>
    <row r="8" spans="2:5" x14ac:dyDescent="0.25">
      <c r="B8" t="s">
        <v>160</v>
      </c>
      <c r="C8" s="20"/>
    </row>
    <row r="9" spans="2:5" x14ac:dyDescent="0.25">
      <c r="B9" s="20">
        <v>7300000</v>
      </c>
      <c r="C9" s="20"/>
      <c r="D9" s="47">
        <f>GETPIVOTDATA("PPV Sales",$B$8)</f>
        <v>7300000</v>
      </c>
    </row>
    <row r="10" spans="2:5" x14ac:dyDescent="0.25">
      <c r="B10" s="17"/>
      <c r="C10" s="20"/>
    </row>
    <row r="11" spans="2:5" x14ac:dyDescent="0.25">
      <c r="B11" s="17"/>
      <c r="C11" s="20"/>
    </row>
    <row r="13" spans="2:5" ht="15" customHeight="1" x14ac:dyDescent="0.25"/>
    <row r="14" spans="2:5" ht="18.75" x14ac:dyDescent="0.3">
      <c r="B14" s="22" t="s">
        <v>153</v>
      </c>
      <c r="C14" s="23"/>
    </row>
    <row r="15" spans="2:5" x14ac:dyDescent="0.25">
      <c r="B15" s="18" t="s">
        <v>157</v>
      </c>
      <c r="C15" t="s">
        <v>158</v>
      </c>
    </row>
    <row r="16" spans="2:5" x14ac:dyDescent="0.25">
      <c r="B16" s="19" t="s">
        <v>5</v>
      </c>
      <c r="C16" s="17">
        <v>20664</v>
      </c>
    </row>
    <row r="17" spans="2:3" x14ac:dyDescent="0.25">
      <c r="B17" s="21" t="s">
        <v>50</v>
      </c>
      <c r="C17" s="17">
        <v>20664</v>
      </c>
    </row>
    <row r="18" spans="2:3" x14ac:dyDescent="0.25">
      <c r="B18" s="19" t="s">
        <v>31</v>
      </c>
      <c r="C18" s="17">
        <v>20023</v>
      </c>
    </row>
    <row r="19" spans="2:3" x14ac:dyDescent="0.25">
      <c r="B19" s="21" t="s">
        <v>58</v>
      </c>
      <c r="C19" s="17">
        <v>20023</v>
      </c>
    </row>
    <row r="20" spans="2:3" x14ac:dyDescent="0.25">
      <c r="B20" s="19" t="s">
        <v>3</v>
      </c>
      <c r="C20" s="17">
        <v>19800</v>
      </c>
    </row>
    <row r="21" spans="2:3" x14ac:dyDescent="0.25">
      <c r="B21" s="21" t="s">
        <v>48</v>
      </c>
      <c r="C21" s="17">
        <v>19800</v>
      </c>
    </row>
    <row r="22" spans="2:3" x14ac:dyDescent="0.25">
      <c r="B22" s="19" t="s">
        <v>7</v>
      </c>
      <c r="C22" s="17">
        <v>19786</v>
      </c>
    </row>
    <row r="23" spans="2:3" x14ac:dyDescent="0.25">
      <c r="B23" s="21" t="s">
        <v>64</v>
      </c>
      <c r="C23" s="17">
        <v>19786</v>
      </c>
    </row>
    <row r="24" spans="2:3" x14ac:dyDescent="0.25">
      <c r="B24" s="19" t="s">
        <v>42</v>
      </c>
      <c r="C24" s="17">
        <v>19731</v>
      </c>
    </row>
    <row r="25" spans="2:3" x14ac:dyDescent="0.25">
      <c r="B25" s="21" t="s">
        <v>68</v>
      </c>
      <c r="C25" s="17">
        <v>19731</v>
      </c>
    </row>
    <row r="33" spans="2:7" ht="18.75" x14ac:dyDescent="0.3">
      <c r="B33" s="28" t="s">
        <v>154</v>
      </c>
      <c r="C33" s="4"/>
      <c r="D33" s="4"/>
      <c r="E33" s="4"/>
    </row>
    <row r="34" spans="2:7" x14ac:dyDescent="0.25">
      <c r="B34" s="18" t="s">
        <v>156</v>
      </c>
      <c r="C34" t="s">
        <v>161</v>
      </c>
      <c r="D34" t="s">
        <v>162</v>
      </c>
      <c r="F34" s="20"/>
    </row>
    <row r="35" spans="2:7" x14ac:dyDescent="0.25">
      <c r="B35" s="19" t="s">
        <v>151</v>
      </c>
      <c r="C35" s="20">
        <v>2300000</v>
      </c>
      <c r="D35" s="20">
        <v>50800000</v>
      </c>
    </row>
    <row r="36" spans="2:7" x14ac:dyDescent="0.25">
      <c r="B36" s="19" t="s">
        <v>150</v>
      </c>
      <c r="C36" s="20">
        <v>1250000</v>
      </c>
      <c r="D36" s="20">
        <v>32800000</v>
      </c>
    </row>
    <row r="37" spans="2:7" x14ac:dyDescent="0.25">
      <c r="B37" s="19" t="s">
        <v>149</v>
      </c>
      <c r="C37" s="20">
        <v>2200000</v>
      </c>
      <c r="D37" s="20">
        <v>46600000</v>
      </c>
      <c r="F37" s="20"/>
    </row>
    <row r="38" spans="2:7" x14ac:dyDescent="0.25">
      <c r="B38" s="19" t="s">
        <v>148</v>
      </c>
      <c r="C38" s="20">
        <v>1550000</v>
      </c>
      <c r="D38" s="20">
        <v>40700000</v>
      </c>
    </row>
    <row r="39" spans="2:7" x14ac:dyDescent="0.25">
      <c r="B39" s="19" t="s">
        <v>84</v>
      </c>
      <c r="C39" s="20">
        <v>7300000</v>
      </c>
      <c r="D39" s="20">
        <v>170900000</v>
      </c>
    </row>
    <row r="40" spans="2:7" x14ac:dyDescent="0.25">
      <c r="F40" s="20"/>
    </row>
    <row r="43" spans="2:7" x14ac:dyDescent="0.25">
      <c r="F43" s="20"/>
    </row>
    <row r="44" spans="2:7" x14ac:dyDescent="0.25">
      <c r="G44" s="2"/>
    </row>
    <row r="49" spans="2:6" ht="18.75" x14ac:dyDescent="0.3">
      <c r="B49" s="46" t="s">
        <v>155</v>
      </c>
      <c r="C49" s="4"/>
      <c r="D49" s="4"/>
      <c r="E49" s="30"/>
    </row>
    <row r="50" spans="2:6" x14ac:dyDescent="0.25">
      <c r="B50" s="18" t="s">
        <v>142</v>
      </c>
      <c r="C50" t="s">
        <v>88</v>
      </c>
    </row>
    <row r="52" spans="2:6" x14ac:dyDescent="0.25">
      <c r="B52" s="18" t="s">
        <v>144</v>
      </c>
      <c r="C52" s="17" t="s">
        <v>145</v>
      </c>
      <c r="E52" s="19"/>
      <c r="F52" s="2"/>
    </row>
    <row r="53" spans="2:6" x14ac:dyDescent="0.25">
      <c r="B53" s="19" t="s">
        <v>87</v>
      </c>
      <c r="C53" s="20">
        <v>43400000</v>
      </c>
      <c r="E53" s="24"/>
      <c r="F53" s="25"/>
    </row>
    <row r="54" spans="2:6" x14ac:dyDescent="0.25">
      <c r="B54" s="19" t="s">
        <v>137</v>
      </c>
      <c r="C54" s="20">
        <v>15500000</v>
      </c>
      <c r="E54" s="24"/>
      <c r="F54" s="25"/>
    </row>
    <row r="55" spans="2:6" x14ac:dyDescent="0.25">
      <c r="B55" s="19" t="s">
        <v>120</v>
      </c>
      <c r="C55" s="20">
        <v>10400000</v>
      </c>
      <c r="E55" s="24"/>
      <c r="F55" s="25"/>
    </row>
    <row r="56" spans="2:6" x14ac:dyDescent="0.25">
      <c r="B56" s="19" t="s">
        <v>90</v>
      </c>
      <c r="C56" s="20">
        <v>10200000</v>
      </c>
      <c r="E56" s="24"/>
      <c r="F56" s="25"/>
    </row>
    <row r="57" spans="2:6" x14ac:dyDescent="0.25">
      <c r="B57" s="19" t="s">
        <v>103</v>
      </c>
      <c r="C57" s="20">
        <v>9800000</v>
      </c>
      <c r="E57" s="24"/>
      <c r="F57" s="25"/>
    </row>
    <row r="58" spans="2:6" x14ac:dyDescent="0.25">
      <c r="B58" s="19" t="s">
        <v>124</v>
      </c>
      <c r="C58" s="20">
        <v>8900000</v>
      </c>
      <c r="E58" s="24"/>
      <c r="F58" s="25"/>
    </row>
    <row r="59" spans="2:6" x14ac:dyDescent="0.25">
      <c r="B59" s="19" t="s">
        <v>112</v>
      </c>
      <c r="C59" s="20">
        <v>8200000</v>
      </c>
      <c r="E59" s="24"/>
      <c r="F59" s="25"/>
    </row>
    <row r="60" spans="2:6" x14ac:dyDescent="0.25">
      <c r="B60" s="19" t="s">
        <v>96</v>
      </c>
      <c r="C60" s="20">
        <v>4500000</v>
      </c>
      <c r="E60" s="24"/>
      <c r="F60" s="25"/>
    </row>
    <row r="61" spans="2:6" x14ac:dyDescent="0.25">
      <c r="B61" s="19" t="s">
        <v>130</v>
      </c>
      <c r="C61" s="20">
        <v>3500000</v>
      </c>
      <c r="E61" s="24"/>
      <c r="F61" s="25"/>
    </row>
    <row r="62" spans="2:6" x14ac:dyDescent="0.25">
      <c r="B62" s="19" t="s">
        <v>114</v>
      </c>
      <c r="C62" s="20">
        <v>3000000</v>
      </c>
      <c r="E62" s="24"/>
      <c r="F62" s="25"/>
    </row>
    <row r="63" spans="2:6" x14ac:dyDescent="0.25">
      <c r="B63" s="19" t="s">
        <v>118</v>
      </c>
      <c r="C63" s="20">
        <v>2700000</v>
      </c>
      <c r="E63" s="24"/>
      <c r="F63" s="25"/>
    </row>
    <row r="64" spans="2:6" x14ac:dyDescent="0.25">
      <c r="B64" s="19" t="s">
        <v>105</v>
      </c>
      <c r="C64" s="20">
        <v>2400000</v>
      </c>
      <c r="E64" s="24"/>
      <c r="F64" s="25"/>
    </row>
    <row r="65" spans="2:6" x14ac:dyDescent="0.25">
      <c r="B65" s="19" t="s">
        <v>107</v>
      </c>
      <c r="C65" s="20">
        <v>2100000</v>
      </c>
      <c r="E65" s="24"/>
      <c r="F65" s="25"/>
    </row>
    <row r="66" spans="2:6" x14ac:dyDescent="0.25">
      <c r="B66" s="19" t="s">
        <v>84</v>
      </c>
      <c r="C66" s="20">
        <v>124600000</v>
      </c>
      <c r="F66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5473-3210-48BD-A772-8D3031473393}">
  <dimension ref="A1:BP388"/>
  <sheetViews>
    <sheetView showGridLines="0" zoomScale="70" zoomScaleNormal="70" workbookViewId="0">
      <selection activeCell="AJ158" sqref="AJ158"/>
    </sheetView>
  </sheetViews>
  <sheetFormatPr defaultRowHeight="15" x14ac:dyDescent="0.25"/>
  <cols>
    <col min="1" max="1" width="29.28515625" style="29" customWidth="1"/>
    <col min="2" max="2" width="1.42578125" style="29" customWidth="1"/>
    <col min="3" max="3" width="9.140625" style="19" customWidth="1"/>
    <col min="29" max="29" width="9.140625" customWidth="1"/>
    <col min="30" max="30" width="1.42578125" customWidth="1"/>
    <col min="31" max="31" width="29.42578125" style="29" customWidth="1"/>
    <col min="32" max="32" width="9.140625" style="29" customWidth="1"/>
  </cols>
  <sheetData>
    <row r="1" spans="1:68" s="33" customFormat="1" ht="75.75" customHeight="1" x14ac:dyDescent="1.1499999999999999">
      <c r="A1" s="34"/>
      <c r="B1" s="38"/>
      <c r="C1" s="34"/>
      <c r="D1" s="34"/>
      <c r="E1" s="41"/>
      <c r="F1" s="34"/>
      <c r="G1" s="42"/>
      <c r="H1" s="34"/>
      <c r="I1" s="34"/>
      <c r="J1" s="34"/>
      <c r="K1" s="45" t="s">
        <v>147</v>
      </c>
      <c r="L1" s="34"/>
      <c r="M1" s="34"/>
      <c r="N1" s="4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44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</row>
    <row r="2" spans="1:68" s="29" customFormat="1" ht="7.5" customHeight="1" x14ac:dyDescent="0.25">
      <c r="A2" s="31"/>
      <c r="B2" s="35"/>
      <c r="C2" s="36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1"/>
    </row>
    <row r="3" spans="1:68" x14ac:dyDescent="0.25">
      <c r="A3" s="31"/>
      <c r="B3" s="35"/>
      <c r="C3" s="40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35"/>
      <c r="AE3" s="31"/>
    </row>
    <row r="4" spans="1:68" x14ac:dyDescent="0.25">
      <c r="A4" s="31"/>
      <c r="B4" s="35"/>
      <c r="C4" s="40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35"/>
      <c r="AE4" s="31"/>
    </row>
    <row r="5" spans="1:68" x14ac:dyDescent="0.25">
      <c r="A5" s="31"/>
      <c r="B5" s="35"/>
      <c r="C5" s="40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35"/>
      <c r="AE5" s="31"/>
    </row>
    <row r="6" spans="1:68" x14ac:dyDescent="0.25">
      <c r="A6" s="31"/>
      <c r="B6" s="35"/>
      <c r="C6" s="40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35"/>
      <c r="AE6" s="31"/>
    </row>
    <row r="7" spans="1:68" x14ac:dyDescent="0.25">
      <c r="A7" s="31"/>
      <c r="B7" s="35"/>
      <c r="C7" s="4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35"/>
      <c r="AE7" s="31"/>
    </row>
    <row r="8" spans="1:68" x14ac:dyDescent="0.25">
      <c r="A8" s="31"/>
      <c r="B8" s="35"/>
      <c r="C8" s="40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35"/>
      <c r="AE8" s="31"/>
    </row>
    <row r="9" spans="1:68" x14ac:dyDescent="0.25">
      <c r="A9" s="31"/>
      <c r="B9" s="35"/>
      <c r="C9" s="40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35"/>
      <c r="AE9" s="31"/>
    </row>
    <row r="10" spans="1:68" x14ac:dyDescent="0.25">
      <c r="A10" s="31"/>
      <c r="B10" s="35"/>
      <c r="C10" s="40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35"/>
      <c r="AE10" s="31"/>
    </row>
    <row r="11" spans="1:68" x14ac:dyDescent="0.25">
      <c r="A11" s="31"/>
      <c r="B11" s="35"/>
      <c r="C11" s="40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35"/>
      <c r="AE11" s="31"/>
    </row>
    <row r="12" spans="1:68" x14ac:dyDescent="0.25">
      <c r="A12" s="31"/>
      <c r="B12" s="35"/>
      <c r="C12" s="40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35"/>
      <c r="AE12" s="31"/>
    </row>
    <row r="13" spans="1:68" x14ac:dyDescent="0.25">
      <c r="A13" s="31"/>
      <c r="B13" s="35"/>
      <c r="C13" s="40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35"/>
      <c r="AE13" s="31"/>
    </row>
    <row r="14" spans="1:68" x14ac:dyDescent="0.25">
      <c r="A14" s="31"/>
      <c r="B14" s="35"/>
      <c r="C14" s="40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35"/>
      <c r="AE14" s="31"/>
    </row>
    <row r="15" spans="1:68" x14ac:dyDescent="0.25">
      <c r="A15" s="31"/>
      <c r="B15" s="35"/>
      <c r="C15" s="40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35"/>
      <c r="AE15" s="31"/>
    </row>
    <row r="16" spans="1:68" x14ac:dyDescent="0.25">
      <c r="A16" s="31"/>
      <c r="B16" s="35"/>
      <c r="C16" s="40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35"/>
      <c r="AE16" s="31"/>
    </row>
    <row r="17" spans="1:31" x14ac:dyDescent="0.25">
      <c r="A17" s="31"/>
      <c r="B17" s="35"/>
      <c r="C17" s="40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35"/>
      <c r="AE17" s="31"/>
    </row>
    <row r="18" spans="1:31" x14ac:dyDescent="0.25">
      <c r="A18" s="31"/>
      <c r="B18" s="35"/>
      <c r="C18" s="4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35"/>
      <c r="AE18" s="31"/>
    </row>
    <row r="19" spans="1:31" x14ac:dyDescent="0.25">
      <c r="A19" s="31"/>
      <c r="B19" s="35"/>
      <c r="C19" s="40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35"/>
      <c r="AE19" s="31"/>
    </row>
    <row r="20" spans="1:31" x14ac:dyDescent="0.25">
      <c r="A20" s="31"/>
      <c r="B20" s="35"/>
      <c r="C20" s="40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35"/>
      <c r="AE20" s="31"/>
    </row>
    <row r="21" spans="1:31" x14ac:dyDescent="0.25">
      <c r="A21" s="31"/>
      <c r="B21" s="35"/>
      <c r="C21" s="40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35"/>
      <c r="AE21" s="31"/>
    </row>
    <row r="22" spans="1:31" x14ac:dyDescent="0.25">
      <c r="A22" s="31"/>
      <c r="B22" s="35"/>
      <c r="C22" s="40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35"/>
      <c r="AE22" s="31"/>
    </row>
    <row r="23" spans="1:31" x14ac:dyDescent="0.25">
      <c r="A23" s="31"/>
      <c r="B23" s="35"/>
      <c r="C23" s="40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35"/>
      <c r="AE23" s="31"/>
    </row>
    <row r="24" spans="1:31" x14ac:dyDescent="0.25">
      <c r="A24" s="31"/>
      <c r="B24" s="35"/>
      <c r="C24" s="40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35"/>
      <c r="AE24" s="31"/>
    </row>
    <row r="25" spans="1:31" x14ac:dyDescent="0.25">
      <c r="A25" s="31"/>
      <c r="B25" s="35"/>
      <c r="C25" s="40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35"/>
      <c r="AE25" s="31"/>
    </row>
    <row r="26" spans="1:31" x14ac:dyDescent="0.25">
      <c r="A26" s="31"/>
      <c r="B26" s="35"/>
      <c r="C26" s="40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35"/>
      <c r="AE26" s="31"/>
    </row>
    <row r="27" spans="1:31" x14ac:dyDescent="0.25">
      <c r="A27" s="31"/>
      <c r="B27" s="35"/>
      <c r="C27" s="40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35"/>
      <c r="AE27" s="31"/>
    </row>
    <row r="28" spans="1:31" x14ac:dyDescent="0.25">
      <c r="A28" s="31"/>
      <c r="B28" s="35"/>
      <c r="C28" s="40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35"/>
      <c r="AE28" s="31"/>
    </row>
    <row r="29" spans="1:31" x14ac:dyDescent="0.25">
      <c r="A29" s="31"/>
      <c r="B29" s="35"/>
      <c r="C29" s="40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35"/>
      <c r="AE29" s="31"/>
    </row>
    <row r="30" spans="1:31" x14ac:dyDescent="0.25">
      <c r="A30" s="31"/>
      <c r="B30" s="35"/>
      <c r="C30" s="40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35"/>
      <c r="AE30" s="31"/>
    </row>
    <row r="31" spans="1:31" x14ac:dyDescent="0.25">
      <c r="A31" s="31"/>
      <c r="B31" s="35"/>
      <c r="C31" s="40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35"/>
      <c r="AE31" s="31"/>
    </row>
    <row r="32" spans="1:31" x14ac:dyDescent="0.25">
      <c r="A32" s="31"/>
      <c r="B32" s="35"/>
      <c r="C32" s="40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35"/>
      <c r="AE32" s="31"/>
    </row>
    <row r="33" spans="1:31" x14ac:dyDescent="0.25">
      <c r="A33" s="31"/>
      <c r="B33" s="35"/>
      <c r="C33" s="40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35"/>
      <c r="AE33" s="31"/>
    </row>
    <row r="34" spans="1:31" x14ac:dyDescent="0.25">
      <c r="A34" s="31"/>
      <c r="B34" s="35"/>
      <c r="C34" s="40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35"/>
      <c r="AE34" s="31"/>
    </row>
    <row r="35" spans="1:31" x14ac:dyDescent="0.25">
      <c r="A35" s="31"/>
      <c r="B35" s="35"/>
      <c r="C35" s="40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35"/>
      <c r="AE35" s="31"/>
    </row>
    <row r="36" spans="1:31" x14ac:dyDescent="0.25">
      <c r="A36" s="31"/>
      <c r="B36" s="35"/>
      <c r="C36" s="40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35"/>
      <c r="AE36" s="31"/>
    </row>
    <row r="37" spans="1:31" x14ac:dyDescent="0.25">
      <c r="A37" s="31"/>
      <c r="B37" s="35"/>
      <c r="C37" s="40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35"/>
      <c r="AE37" s="31"/>
    </row>
    <row r="38" spans="1:31" x14ac:dyDescent="0.25">
      <c r="A38" s="31"/>
      <c r="B38" s="35"/>
      <c r="C38" s="40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35"/>
      <c r="AE38" s="31"/>
    </row>
    <row r="39" spans="1:31" x14ac:dyDescent="0.25">
      <c r="A39" s="31"/>
      <c r="B39" s="35"/>
      <c r="C39" s="40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35"/>
      <c r="AE39" s="31"/>
    </row>
    <row r="40" spans="1:31" x14ac:dyDescent="0.25">
      <c r="A40" s="31"/>
      <c r="B40" s="35"/>
      <c r="C40" s="40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35"/>
      <c r="AE40" s="31"/>
    </row>
    <row r="41" spans="1:31" x14ac:dyDescent="0.25">
      <c r="A41" s="31"/>
      <c r="B41" s="35"/>
      <c r="C41" s="40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35"/>
      <c r="AE41" s="31"/>
    </row>
    <row r="42" spans="1:31" x14ac:dyDescent="0.25">
      <c r="A42" s="31"/>
      <c r="B42" s="35"/>
      <c r="C42" s="40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35"/>
      <c r="AE42" s="31"/>
    </row>
    <row r="43" spans="1:31" x14ac:dyDescent="0.25">
      <c r="A43" s="31"/>
      <c r="B43" s="35"/>
      <c r="C43" s="40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35"/>
      <c r="AE43" s="31"/>
    </row>
    <row r="44" spans="1:31" x14ac:dyDescent="0.25">
      <c r="A44" s="31"/>
      <c r="B44" s="35"/>
      <c r="C44" s="40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35"/>
      <c r="AE44" s="31"/>
    </row>
    <row r="45" spans="1:31" x14ac:dyDescent="0.25">
      <c r="A45" s="31"/>
      <c r="B45" s="35"/>
      <c r="C45" s="40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35"/>
      <c r="AE45" s="31"/>
    </row>
    <row r="46" spans="1:31" x14ac:dyDescent="0.25">
      <c r="A46" s="31"/>
      <c r="B46" s="35"/>
      <c r="C46" s="40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35"/>
      <c r="AE46" s="31"/>
    </row>
    <row r="47" spans="1:31" x14ac:dyDescent="0.25">
      <c r="A47" s="31"/>
      <c r="B47" s="35"/>
      <c r="C47" s="40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35"/>
      <c r="AE47" s="31"/>
    </row>
    <row r="48" spans="1:31" x14ac:dyDescent="0.25">
      <c r="A48" s="31"/>
      <c r="B48" s="35"/>
      <c r="C48" s="40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35"/>
      <c r="AE48" s="31"/>
    </row>
    <row r="49" spans="1:31" x14ac:dyDescent="0.25">
      <c r="A49" s="31"/>
      <c r="B49" s="35"/>
      <c r="C49" s="40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35"/>
      <c r="AE49" s="31"/>
    </row>
    <row r="50" spans="1:31" x14ac:dyDescent="0.25">
      <c r="A50" s="31"/>
      <c r="B50" s="35"/>
      <c r="C50" s="40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35"/>
      <c r="AE50" s="31"/>
    </row>
    <row r="51" spans="1:31" x14ac:dyDescent="0.25">
      <c r="A51" s="31"/>
      <c r="B51" s="35"/>
      <c r="C51" s="40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35"/>
      <c r="AE51" s="31"/>
    </row>
    <row r="52" spans="1:31" x14ac:dyDescent="0.25">
      <c r="A52" s="31"/>
      <c r="B52" s="35"/>
      <c r="C52" s="40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35"/>
      <c r="AE52" s="31"/>
    </row>
    <row r="53" spans="1:31" x14ac:dyDescent="0.25">
      <c r="A53" s="31"/>
      <c r="B53" s="35"/>
      <c r="C53" s="40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35"/>
      <c r="AE53" s="31"/>
    </row>
    <row r="54" spans="1:31" x14ac:dyDescent="0.25">
      <c r="A54" s="31"/>
      <c r="B54" s="35"/>
      <c r="C54" s="40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35"/>
      <c r="AE54" s="31"/>
    </row>
    <row r="55" spans="1:31" x14ac:dyDescent="0.25">
      <c r="A55" s="31"/>
      <c r="B55" s="35"/>
      <c r="C55" s="40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35"/>
      <c r="AE55" s="31"/>
    </row>
    <row r="56" spans="1:31" x14ac:dyDescent="0.25">
      <c r="A56" s="31"/>
      <c r="B56" s="35"/>
      <c r="C56" s="40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35"/>
      <c r="AE56" s="31"/>
    </row>
    <row r="57" spans="1:31" x14ac:dyDescent="0.25">
      <c r="A57" s="31"/>
      <c r="B57" s="35"/>
      <c r="C57" s="40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35"/>
      <c r="AE57" s="31"/>
    </row>
    <row r="58" spans="1:31" x14ac:dyDescent="0.25">
      <c r="A58" s="31"/>
      <c r="B58" s="35"/>
      <c r="C58" s="40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35"/>
      <c r="AE58" s="31"/>
    </row>
    <row r="59" spans="1:31" x14ac:dyDescent="0.25">
      <c r="A59" s="31"/>
      <c r="B59" s="35"/>
      <c r="C59" s="40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35"/>
      <c r="AE59" s="31"/>
    </row>
    <row r="60" spans="1:31" x14ac:dyDescent="0.25">
      <c r="A60" s="31"/>
      <c r="B60" s="35"/>
      <c r="C60" s="40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35"/>
      <c r="AE60" s="31"/>
    </row>
    <row r="61" spans="1:31" x14ac:dyDescent="0.25">
      <c r="A61" s="31"/>
      <c r="B61" s="35"/>
      <c r="C61" s="40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35"/>
      <c r="AE61" s="31"/>
    </row>
    <row r="62" spans="1:31" x14ac:dyDescent="0.25">
      <c r="A62" s="31"/>
      <c r="B62" s="35"/>
      <c r="C62" s="40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35"/>
      <c r="AE62" s="31"/>
    </row>
    <row r="63" spans="1:31" x14ac:dyDescent="0.25">
      <c r="A63" s="31"/>
      <c r="B63" s="35"/>
      <c r="C63" s="40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35"/>
      <c r="AE63" s="31"/>
    </row>
    <row r="64" spans="1:31" x14ac:dyDescent="0.25">
      <c r="A64" s="31"/>
      <c r="B64" s="35"/>
      <c r="C64" s="40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35"/>
      <c r="AE64" s="31"/>
    </row>
    <row r="65" spans="1:31" x14ac:dyDescent="0.25">
      <c r="A65" s="31"/>
      <c r="B65" s="35"/>
      <c r="C65" s="40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35"/>
      <c r="AE65" s="31"/>
    </row>
    <row r="66" spans="1:31" x14ac:dyDescent="0.25">
      <c r="A66" s="31"/>
      <c r="B66" s="35"/>
      <c r="C66" s="40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35"/>
      <c r="AE66" s="31"/>
    </row>
    <row r="67" spans="1:31" x14ac:dyDescent="0.25">
      <c r="A67" s="31"/>
      <c r="B67" s="35"/>
      <c r="C67" s="40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35"/>
      <c r="AE67" s="31"/>
    </row>
    <row r="68" spans="1:31" x14ac:dyDescent="0.25">
      <c r="A68" s="31"/>
      <c r="B68" s="35"/>
      <c r="C68" s="40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35"/>
      <c r="AE68" s="31"/>
    </row>
    <row r="69" spans="1:31" x14ac:dyDescent="0.25">
      <c r="A69" s="31"/>
      <c r="B69" s="35"/>
      <c r="C69" s="40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35"/>
      <c r="AE69" s="31"/>
    </row>
    <row r="70" spans="1:31" x14ac:dyDescent="0.25">
      <c r="A70" s="31"/>
      <c r="B70" s="35"/>
      <c r="C70" s="40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35"/>
      <c r="AE70" s="31"/>
    </row>
    <row r="71" spans="1:31" x14ac:dyDescent="0.25">
      <c r="A71" s="31"/>
      <c r="B71" s="35"/>
      <c r="C71" s="40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35"/>
      <c r="AE71" s="31"/>
    </row>
    <row r="72" spans="1:31" x14ac:dyDescent="0.25">
      <c r="A72" s="31"/>
      <c r="B72" s="35"/>
      <c r="C72" s="40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35"/>
      <c r="AE72" s="31"/>
    </row>
    <row r="73" spans="1:31" x14ac:dyDescent="0.25">
      <c r="A73" s="31"/>
      <c r="B73" s="35"/>
      <c r="C73" s="40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35"/>
      <c r="AE73" s="31"/>
    </row>
    <row r="74" spans="1:31" x14ac:dyDescent="0.25">
      <c r="A74" s="31"/>
      <c r="B74" s="35"/>
      <c r="C74" s="40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35"/>
      <c r="AE74" s="31"/>
    </row>
    <row r="75" spans="1:31" x14ac:dyDescent="0.25">
      <c r="A75" s="31"/>
      <c r="B75" s="35"/>
      <c r="C75" s="40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35"/>
      <c r="AE75" s="31"/>
    </row>
    <row r="76" spans="1:31" x14ac:dyDescent="0.25">
      <c r="A76" s="31"/>
      <c r="B76" s="35"/>
      <c r="C76" s="40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35"/>
      <c r="AE76" s="31"/>
    </row>
    <row r="77" spans="1:31" x14ac:dyDescent="0.25">
      <c r="A77" s="31"/>
      <c r="B77" s="35"/>
      <c r="C77" s="40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35"/>
      <c r="AE77" s="31"/>
    </row>
    <row r="78" spans="1:31" x14ac:dyDescent="0.25">
      <c r="A78" s="31"/>
      <c r="B78" s="35"/>
      <c r="C78" s="40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35"/>
      <c r="AE78" s="31"/>
    </row>
    <row r="79" spans="1:31" x14ac:dyDescent="0.25">
      <c r="A79" s="31"/>
      <c r="B79" s="35"/>
      <c r="C79" s="40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35"/>
      <c r="AE79" s="31"/>
    </row>
    <row r="80" spans="1:31" x14ac:dyDescent="0.25">
      <c r="A80" s="31"/>
      <c r="B80" s="35"/>
      <c r="C80" s="40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35"/>
      <c r="AE80" s="31"/>
    </row>
    <row r="81" spans="1:31" x14ac:dyDescent="0.25">
      <c r="A81" s="31"/>
      <c r="B81" s="35"/>
      <c r="C81" s="40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35"/>
      <c r="AE81" s="31"/>
    </row>
    <row r="82" spans="1:31" x14ac:dyDescent="0.25">
      <c r="A82" s="31"/>
      <c r="B82" s="35"/>
      <c r="C82" s="40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35"/>
      <c r="AE82" s="31"/>
    </row>
    <row r="83" spans="1:31" x14ac:dyDescent="0.25">
      <c r="A83" s="31"/>
      <c r="B83" s="35"/>
      <c r="C83" s="40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35"/>
      <c r="AE83" s="31"/>
    </row>
    <row r="84" spans="1:31" x14ac:dyDescent="0.25">
      <c r="A84" s="31"/>
      <c r="B84" s="35"/>
      <c r="C84" s="40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35"/>
      <c r="AE84" s="31"/>
    </row>
    <row r="85" spans="1:31" x14ac:dyDescent="0.25">
      <c r="A85" s="31"/>
      <c r="B85" s="35"/>
      <c r="C85" s="40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35"/>
      <c r="AE85" s="31"/>
    </row>
    <row r="86" spans="1:31" x14ac:dyDescent="0.25">
      <c r="A86" s="31"/>
      <c r="B86" s="35"/>
      <c r="C86" s="40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35"/>
      <c r="AE86" s="31"/>
    </row>
    <row r="87" spans="1:31" x14ac:dyDescent="0.25">
      <c r="A87" s="31"/>
      <c r="B87" s="35"/>
      <c r="C87" s="40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35"/>
      <c r="AE87" s="31"/>
    </row>
    <row r="88" spans="1:31" x14ac:dyDescent="0.25">
      <c r="A88" s="31"/>
      <c r="B88" s="35"/>
      <c r="C88" s="40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35"/>
      <c r="AE88" s="31"/>
    </row>
    <row r="89" spans="1:31" x14ac:dyDescent="0.25">
      <c r="A89" s="31"/>
      <c r="B89" s="35"/>
      <c r="C89" s="40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35"/>
      <c r="AE89" s="31"/>
    </row>
    <row r="90" spans="1:31" x14ac:dyDescent="0.25">
      <c r="A90" s="31"/>
      <c r="B90" s="35"/>
      <c r="C90" s="40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35"/>
      <c r="AE90" s="31"/>
    </row>
    <row r="91" spans="1:31" x14ac:dyDescent="0.25">
      <c r="A91" s="31"/>
      <c r="B91" s="35"/>
      <c r="C91" s="40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35"/>
      <c r="AE91" s="31"/>
    </row>
    <row r="92" spans="1:31" x14ac:dyDescent="0.25">
      <c r="A92" s="31"/>
      <c r="B92" s="35"/>
      <c r="C92" s="40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35"/>
      <c r="AE92" s="31"/>
    </row>
    <row r="93" spans="1:31" x14ac:dyDescent="0.25">
      <c r="A93" s="31"/>
      <c r="B93" s="35"/>
      <c r="C93" s="40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35"/>
      <c r="AE93" s="31"/>
    </row>
    <row r="94" spans="1:31" x14ac:dyDescent="0.25">
      <c r="A94" s="31"/>
      <c r="B94" s="35"/>
      <c r="C94" s="40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35"/>
      <c r="AE94" s="31"/>
    </row>
    <row r="95" spans="1:31" x14ac:dyDescent="0.25">
      <c r="A95" s="31"/>
      <c r="B95" s="35"/>
      <c r="C95" s="40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35"/>
      <c r="AE95" s="31"/>
    </row>
    <row r="96" spans="1:31" x14ac:dyDescent="0.25">
      <c r="A96" s="31"/>
      <c r="B96" s="35"/>
      <c r="C96" s="40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35"/>
      <c r="AE96" s="31"/>
    </row>
    <row r="97" spans="1:31" x14ac:dyDescent="0.25">
      <c r="A97" s="31"/>
      <c r="B97" s="35"/>
      <c r="C97" s="40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35"/>
      <c r="AE97" s="31"/>
    </row>
    <row r="98" spans="1:31" x14ac:dyDescent="0.25">
      <c r="A98" s="31"/>
      <c r="B98" s="35"/>
      <c r="C98" s="40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35"/>
      <c r="AE98" s="31"/>
    </row>
    <row r="99" spans="1:31" x14ac:dyDescent="0.25">
      <c r="A99" s="31"/>
      <c r="B99" s="35"/>
      <c r="C99" s="40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35"/>
      <c r="AE99" s="31"/>
    </row>
    <row r="100" spans="1:31" x14ac:dyDescent="0.25">
      <c r="A100" s="31"/>
      <c r="B100" s="35"/>
      <c r="C100" s="40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35"/>
      <c r="AE100" s="31"/>
    </row>
    <row r="101" spans="1:31" x14ac:dyDescent="0.25">
      <c r="A101" s="31"/>
      <c r="B101" s="35"/>
      <c r="C101" s="40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35"/>
      <c r="AE101" s="31"/>
    </row>
    <row r="102" spans="1:31" x14ac:dyDescent="0.25">
      <c r="A102" s="31"/>
      <c r="B102" s="35"/>
      <c r="C102" s="40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35"/>
      <c r="AE102" s="31"/>
    </row>
    <row r="103" spans="1:31" x14ac:dyDescent="0.25">
      <c r="A103" s="31"/>
      <c r="B103" s="35"/>
      <c r="C103" s="40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35"/>
      <c r="AE103" s="31"/>
    </row>
    <row r="104" spans="1:31" x14ac:dyDescent="0.25">
      <c r="A104" s="31"/>
      <c r="B104" s="35"/>
      <c r="C104" s="40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35"/>
      <c r="AE104" s="31"/>
    </row>
    <row r="105" spans="1:31" x14ac:dyDescent="0.25">
      <c r="A105" s="31"/>
      <c r="B105" s="35"/>
      <c r="C105" s="40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35"/>
      <c r="AE105" s="31"/>
    </row>
    <row r="106" spans="1:31" x14ac:dyDescent="0.25">
      <c r="A106" s="31"/>
      <c r="B106" s="35"/>
      <c r="C106" s="40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35"/>
      <c r="AE106" s="31"/>
    </row>
    <row r="107" spans="1:31" x14ac:dyDescent="0.25">
      <c r="A107" s="31"/>
      <c r="B107" s="35"/>
      <c r="C107" s="40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35"/>
      <c r="AE107" s="31"/>
    </row>
    <row r="108" spans="1:31" x14ac:dyDescent="0.25">
      <c r="A108" s="31"/>
      <c r="B108" s="35"/>
      <c r="C108" s="40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35"/>
      <c r="AE108" s="31"/>
    </row>
    <row r="109" spans="1:31" x14ac:dyDescent="0.25">
      <c r="A109" s="31"/>
      <c r="B109" s="35"/>
      <c r="C109" s="40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35"/>
      <c r="AE109" s="31"/>
    </row>
    <row r="110" spans="1:31" x14ac:dyDescent="0.25">
      <c r="A110" s="31"/>
      <c r="B110" s="35"/>
      <c r="C110" s="40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35"/>
      <c r="AE110" s="31"/>
    </row>
    <row r="111" spans="1:31" x14ac:dyDescent="0.25">
      <c r="A111" s="31"/>
      <c r="B111" s="35"/>
      <c r="C111" s="40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35"/>
      <c r="AE111" s="31"/>
    </row>
    <row r="112" spans="1:31" x14ac:dyDescent="0.25">
      <c r="A112" s="31"/>
      <c r="B112" s="35"/>
      <c r="C112" s="40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35"/>
      <c r="AE112" s="31"/>
    </row>
    <row r="113" spans="1:31" x14ac:dyDescent="0.25">
      <c r="A113" s="31"/>
      <c r="B113" s="35"/>
      <c r="C113" s="40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35"/>
      <c r="AE113" s="31"/>
    </row>
    <row r="114" spans="1:31" x14ac:dyDescent="0.25">
      <c r="A114" s="31"/>
      <c r="B114" s="35"/>
      <c r="C114" s="40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35"/>
      <c r="AE114" s="31"/>
    </row>
    <row r="115" spans="1:31" x14ac:dyDescent="0.25">
      <c r="A115" s="31"/>
      <c r="B115" s="35"/>
      <c r="C115" s="40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35"/>
      <c r="AE115" s="31"/>
    </row>
    <row r="116" spans="1:31" x14ac:dyDescent="0.25">
      <c r="A116" s="31"/>
      <c r="B116" s="35"/>
      <c r="C116" s="40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35"/>
      <c r="AE116" s="31"/>
    </row>
    <row r="117" spans="1:31" x14ac:dyDescent="0.25">
      <c r="A117" s="31"/>
      <c r="B117" s="35"/>
      <c r="C117" s="40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35"/>
      <c r="AE117" s="31"/>
    </row>
    <row r="118" spans="1:31" x14ac:dyDescent="0.25">
      <c r="A118" s="31"/>
      <c r="B118" s="35"/>
      <c r="C118" s="40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35"/>
      <c r="AE118" s="31"/>
    </row>
    <row r="119" spans="1:31" x14ac:dyDescent="0.25">
      <c r="A119" s="31"/>
      <c r="B119" s="35"/>
      <c r="C119" s="40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35"/>
      <c r="AE119" s="31"/>
    </row>
    <row r="120" spans="1:31" x14ac:dyDescent="0.25">
      <c r="A120" s="31"/>
      <c r="B120" s="35"/>
      <c r="C120" s="40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35"/>
      <c r="AE120" s="31"/>
    </row>
    <row r="121" spans="1:31" x14ac:dyDescent="0.25">
      <c r="A121" s="31"/>
      <c r="B121" s="35"/>
      <c r="C121" s="40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35"/>
      <c r="AE121" s="31"/>
    </row>
    <row r="122" spans="1:31" x14ac:dyDescent="0.25">
      <c r="A122" s="31"/>
      <c r="B122" s="35"/>
      <c r="C122" s="40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35"/>
      <c r="AE122" s="31"/>
    </row>
    <row r="123" spans="1:31" x14ac:dyDescent="0.25">
      <c r="A123" s="31"/>
      <c r="B123" s="35"/>
      <c r="C123" s="40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35"/>
      <c r="AE123" s="31"/>
    </row>
    <row r="124" spans="1:31" x14ac:dyDescent="0.25">
      <c r="A124" s="31"/>
      <c r="B124" s="35"/>
      <c r="C124" s="40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35"/>
      <c r="AE124" s="31"/>
    </row>
    <row r="125" spans="1:31" x14ac:dyDescent="0.25">
      <c r="A125" s="31"/>
      <c r="B125" s="35"/>
      <c r="C125" s="40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35"/>
      <c r="AE125" s="31"/>
    </row>
    <row r="126" spans="1:31" x14ac:dyDescent="0.25">
      <c r="A126" s="31"/>
      <c r="B126" s="35"/>
      <c r="C126" s="40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35"/>
      <c r="AE126" s="31"/>
    </row>
    <row r="127" spans="1:31" x14ac:dyDescent="0.25">
      <c r="A127" s="31"/>
      <c r="B127" s="35"/>
      <c r="C127" s="40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35"/>
      <c r="AE127" s="31"/>
    </row>
    <row r="128" spans="1:31" x14ac:dyDescent="0.25">
      <c r="A128" s="31"/>
      <c r="B128" s="35"/>
      <c r="C128" s="40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35"/>
      <c r="AE128" s="31"/>
    </row>
    <row r="129" spans="1:31" x14ac:dyDescent="0.25">
      <c r="A129" s="31"/>
      <c r="B129" s="35"/>
      <c r="C129" s="40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35"/>
      <c r="AE129" s="31"/>
    </row>
    <row r="130" spans="1:31" x14ac:dyDescent="0.25">
      <c r="A130" s="31"/>
      <c r="B130" s="35"/>
      <c r="C130" s="40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35"/>
      <c r="AE130" s="31"/>
    </row>
    <row r="131" spans="1:31" x14ac:dyDescent="0.25">
      <c r="A131" s="31"/>
      <c r="B131" s="35"/>
      <c r="C131" s="40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35"/>
      <c r="AE131" s="31"/>
    </row>
    <row r="132" spans="1:31" x14ac:dyDescent="0.25">
      <c r="A132" s="31"/>
      <c r="B132" s="35"/>
      <c r="C132" s="40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35"/>
      <c r="AE132" s="31"/>
    </row>
    <row r="133" spans="1:31" x14ac:dyDescent="0.25">
      <c r="A133" s="31"/>
      <c r="B133" s="35"/>
      <c r="C133" s="40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35"/>
      <c r="AE133" s="31"/>
    </row>
    <row r="134" spans="1:31" x14ac:dyDescent="0.25">
      <c r="A134" s="31"/>
      <c r="B134" s="35"/>
      <c r="C134" s="40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35"/>
      <c r="AE134" s="31"/>
    </row>
    <row r="135" spans="1:31" x14ac:dyDescent="0.25">
      <c r="A135" s="31"/>
      <c r="B135" s="35"/>
      <c r="C135" s="40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35"/>
      <c r="AE135" s="31"/>
    </row>
    <row r="136" spans="1:31" x14ac:dyDescent="0.25">
      <c r="A136" s="31"/>
      <c r="B136" s="35"/>
      <c r="C136" s="40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35"/>
      <c r="AE136" s="31"/>
    </row>
    <row r="137" spans="1:31" x14ac:dyDescent="0.25">
      <c r="A137" s="31"/>
      <c r="B137" s="35"/>
      <c r="C137" s="40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35"/>
      <c r="AE137" s="31"/>
    </row>
    <row r="138" spans="1:31" x14ac:dyDescent="0.25">
      <c r="A138" s="31"/>
      <c r="B138" s="35"/>
      <c r="C138" s="40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35"/>
      <c r="AE138" s="31"/>
    </row>
    <row r="139" spans="1:31" x14ac:dyDescent="0.25">
      <c r="A139" s="31"/>
      <c r="B139" s="35"/>
      <c r="C139" s="40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35"/>
      <c r="AE139" s="31"/>
    </row>
    <row r="140" spans="1:31" x14ac:dyDescent="0.25">
      <c r="A140" s="31"/>
      <c r="B140" s="35"/>
      <c r="C140" s="40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35"/>
      <c r="AE140" s="31"/>
    </row>
    <row r="141" spans="1:31" x14ac:dyDescent="0.25">
      <c r="A141" s="31"/>
      <c r="B141" s="35"/>
      <c r="C141" s="40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35"/>
      <c r="AE141" s="31"/>
    </row>
    <row r="142" spans="1:31" x14ac:dyDescent="0.25">
      <c r="A142" s="31"/>
      <c r="B142" s="35"/>
      <c r="C142" s="40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35"/>
      <c r="AE142" s="31"/>
    </row>
    <row r="143" spans="1:31" x14ac:dyDescent="0.25">
      <c r="A143" s="31"/>
      <c r="B143" s="35"/>
      <c r="C143" s="40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35"/>
      <c r="AE143" s="31"/>
    </row>
    <row r="144" spans="1:31" x14ac:dyDescent="0.25">
      <c r="A144" s="31"/>
      <c r="B144" s="35"/>
      <c r="C144" s="40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35"/>
      <c r="AE144" s="31"/>
    </row>
    <row r="145" spans="1:31" x14ac:dyDescent="0.25">
      <c r="A145" s="31"/>
      <c r="B145" s="35"/>
      <c r="C145" s="40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35"/>
      <c r="AE145" s="31"/>
    </row>
    <row r="146" spans="1:31" x14ac:dyDescent="0.25">
      <c r="A146" s="31"/>
      <c r="B146" s="35"/>
      <c r="C146" s="40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35"/>
      <c r="AE146" s="31"/>
    </row>
    <row r="147" spans="1:31" x14ac:dyDescent="0.25">
      <c r="A147" s="31"/>
      <c r="B147" s="35"/>
      <c r="C147" s="40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35"/>
      <c r="AE147" s="31"/>
    </row>
    <row r="148" spans="1:31" x14ac:dyDescent="0.25">
      <c r="A148" s="31"/>
      <c r="B148" s="35"/>
      <c r="C148" s="40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35"/>
      <c r="AE148" s="31"/>
    </row>
    <row r="149" spans="1:31" x14ac:dyDescent="0.25">
      <c r="A149" s="31"/>
      <c r="B149" s="35"/>
      <c r="C149" s="40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35"/>
      <c r="AE149" s="31"/>
    </row>
    <row r="150" spans="1:31" x14ac:dyDescent="0.25">
      <c r="A150" s="31"/>
      <c r="B150" s="35"/>
      <c r="C150" s="40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35"/>
      <c r="AE150" s="31"/>
    </row>
    <row r="151" spans="1:31" x14ac:dyDescent="0.25">
      <c r="A151" s="31"/>
      <c r="B151" s="35"/>
      <c r="C151" s="40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35"/>
      <c r="AE151" s="31"/>
    </row>
    <row r="152" spans="1:31" x14ac:dyDescent="0.25">
      <c r="A152" s="31"/>
      <c r="B152" s="35"/>
      <c r="C152" s="40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35"/>
      <c r="AE152" s="31"/>
    </row>
    <row r="153" spans="1:31" x14ac:dyDescent="0.25">
      <c r="A153" s="31"/>
      <c r="B153" s="35"/>
      <c r="C153" s="40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35"/>
      <c r="AE153" s="31"/>
    </row>
    <row r="154" spans="1:31" x14ac:dyDescent="0.25">
      <c r="A154" s="31"/>
      <c r="B154" s="35"/>
      <c r="C154" s="40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35"/>
      <c r="AE154" s="31"/>
    </row>
    <row r="155" spans="1:31" x14ac:dyDescent="0.25">
      <c r="A155" s="31"/>
      <c r="B155" s="35"/>
      <c r="C155" s="40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35"/>
      <c r="AE155" s="31"/>
    </row>
    <row r="156" spans="1:31" x14ac:dyDescent="0.25">
      <c r="A156" s="31"/>
      <c r="B156" s="35"/>
      <c r="C156" s="40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35"/>
      <c r="AE156" s="31"/>
    </row>
    <row r="157" spans="1:31" x14ac:dyDescent="0.25">
      <c r="A157" s="31"/>
      <c r="B157" s="35"/>
      <c r="C157" s="40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35"/>
      <c r="AE157" s="31"/>
    </row>
    <row r="158" spans="1:31" x14ac:dyDescent="0.25">
      <c r="A158" s="31"/>
      <c r="B158" s="35"/>
      <c r="C158" s="40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35"/>
      <c r="AE158" s="31"/>
    </row>
    <row r="159" spans="1:31" x14ac:dyDescent="0.25">
      <c r="A159" s="31"/>
      <c r="B159" s="35"/>
      <c r="C159" s="40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35"/>
      <c r="AE159" s="31"/>
    </row>
    <row r="160" spans="1:31" x14ac:dyDescent="0.25">
      <c r="A160" s="31"/>
      <c r="B160" s="35"/>
      <c r="C160" s="40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35"/>
      <c r="AE160" s="31"/>
    </row>
    <row r="161" spans="1:31" x14ac:dyDescent="0.25">
      <c r="A161" s="31"/>
      <c r="B161" s="35"/>
      <c r="C161" s="40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35"/>
      <c r="AE161" s="31"/>
    </row>
    <row r="162" spans="1:31" x14ac:dyDescent="0.25">
      <c r="A162" s="31"/>
      <c r="B162" s="35"/>
      <c r="C162" s="40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35"/>
      <c r="AE162" s="31"/>
    </row>
    <row r="163" spans="1:31" x14ac:dyDescent="0.25">
      <c r="A163" s="31"/>
      <c r="B163" s="35"/>
      <c r="C163" s="40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35"/>
      <c r="AE163" s="31"/>
    </row>
    <row r="164" spans="1:31" x14ac:dyDescent="0.25">
      <c r="A164" s="31"/>
      <c r="B164" s="35"/>
      <c r="C164" s="40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35"/>
      <c r="AE164" s="31"/>
    </row>
    <row r="165" spans="1:31" x14ac:dyDescent="0.25">
      <c r="A165" s="31"/>
      <c r="B165" s="35"/>
      <c r="C165" s="40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35"/>
      <c r="AE165" s="31"/>
    </row>
    <row r="166" spans="1:31" x14ac:dyDescent="0.25">
      <c r="A166" s="31"/>
      <c r="B166" s="35"/>
      <c r="C166" s="40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35"/>
      <c r="AE166" s="31"/>
    </row>
    <row r="167" spans="1:31" x14ac:dyDescent="0.25">
      <c r="A167" s="31"/>
      <c r="B167" s="35"/>
      <c r="C167" s="40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35"/>
      <c r="AE167" s="31"/>
    </row>
    <row r="168" spans="1:31" x14ac:dyDescent="0.25">
      <c r="A168" s="31"/>
      <c r="B168" s="35"/>
      <c r="C168" s="40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35"/>
      <c r="AE168" s="31"/>
    </row>
    <row r="169" spans="1:31" x14ac:dyDescent="0.25">
      <c r="A169" s="31"/>
      <c r="B169" s="35"/>
      <c r="C169" s="40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35"/>
      <c r="AE169" s="31"/>
    </row>
    <row r="170" spans="1:31" x14ac:dyDescent="0.25">
      <c r="A170" s="31"/>
      <c r="B170" s="35"/>
      <c r="C170" s="40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35"/>
      <c r="AE170" s="31"/>
    </row>
    <row r="171" spans="1:31" x14ac:dyDescent="0.25">
      <c r="A171" s="31"/>
      <c r="B171" s="35"/>
      <c r="C171" s="40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35"/>
      <c r="AE171" s="31"/>
    </row>
    <row r="172" spans="1:31" x14ac:dyDescent="0.25">
      <c r="A172" s="31"/>
      <c r="B172" s="35"/>
      <c r="C172" s="40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35"/>
      <c r="AE172" s="31"/>
    </row>
    <row r="173" spans="1:31" x14ac:dyDescent="0.25">
      <c r="A173" s="31"/>
      <c r="B173" s="35"/>
      <c r="C173" s="40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35"/>
      <c r="AE173" s="31"/>
    </row>
    <row r="174" spans="1:31" x14ac:dyDescent="0.25">
      <c r="A174" s="31"/>
      <c r="B174" s="35"/>
      <c r="C174" s="40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35"/>
      <c r="AE174" s="31"/>
    </row>
    <row r="175" spans="1:31" x14ac:dyDescent="0.25">
      <c r="A175" s="31"/>
      <c r="B175" s="35"/>
      <c r="C175" s="40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35"/>
      <c r="AE175" s="31"/>
    </row>
    <row r="176" spans="1:31" x14ac:dyDescent="0.25">
      <c r="A176" s="31"/>
      <c r="B176" s="35"/>
      <c r="C176" s="40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35"/>
      <c r="AE176" s="31"/>
    </row>
    <row r="177" spans="1:33" x14ac:dyDescent="0.25">
      <c r="A177" s="31"/>
      <c r="B177" s="35"/>
      <c r="C177" s="40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35"/>
      <c r="AE177" s="31"/>
    </row>
    <row r="178" spans="1:33" x14ac:dyDescent="0.25">
      <c r="A178" s="31"/>
      <c r="B178" s="35"/>
      <c r="C178" s="40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35"/>
      <c r="AE178" s="31"/>
    </row>
    <row r="179" spans="1:33" x14ac:dyDescent="0.25">
      <c r="A179" s="31"/>
      <c r="B179" s="35"/>
      <c r="C179" s="40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35"/>
      <c r="AE179" s="31"/>
    </row>
    <row r="180" spans="1:33" x14ac:dyDescent="0.25">
      <c r="A180" s="31"/>
      <c r="B180" s="35"/>
      <c r="C180" s="40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35"/>
      <c r="AE180" s="31"/>
    </row>
    <row r="181" spans="1:33" x14ac:dyDescent="0.25">
      <c r="A181" s="31"/>
      <c r="B181" s="35"/>
      <c r="C181" s="40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35"/>
      <c r="AE181" s="31"/>
    </row>
    <row r="182" spans="1:33" x14ac:dyDescent="0.25">
      <c r="A182" s="31"/>
      <c r="B182" s="35"/>
      <c r="C182" s="40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35"/>
      <c r="AE182" s="31"/>
    </row>
    <row r="183" spans="1:33" x14ac:dyDescent="0.25">
      <c r="A183" s="31"/>
      <c r="B183" s="35"/>
      <c r="C183" s="40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35"/>
      <c r="AE183" s="31"/>
    </row>
    <row r="184" spans="1:33" x14ac:dyDescent="0.25">
      <c r="A184" s="31"/>
      <c r="B184" s="35"/>
      <c r="C184" s="40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35"/>
      <c r="AE184" s="31"/>
    </row>
    <row r="185" spans="1:33" x14ac:dyDescent="0.25">
      <c r="A185" s="31"/>
      <c r="B185" s="35"/>
      <c r="C185" s="40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35"/>
      <c r="AE185" s="31"/>
    </row>
    <row r="186" spans="1:33" x14ac:dyDescent="0.25">
      <c r="A186" s="31"/>
      <c r="B186" s="35"/>
      <c r="C186" s="40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35"/>
      <c r="AE186" s="31"/>
      <c r="AG186" s="29"/>
    </row>
    <row r="187" spans="1:33" x14ac:dyDescent="0.25">
      <c r="A187" s="31"/>
      <c r="B187" s="35"/>
      <c r="C187" s="40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35"/>
      <c r="AE187" s="31"/>
      <c r="AG187" s="29"/>
    </row>
    <row r="188" spans="1:33" x14ac:dyDescent="0.25">
      <c r="A188" s="31"/>
      <c r="B188" s="35"/>
      <c r="C188" s="40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35"/>
      <c r="AE188" s="31"/>
      <c r="AG188" s="29"/>
    </row>
    <row r="189" spans="1:33" x14ac:dyDescent="0.25">
      <c r="A189" s="31"/>
      <c r="B189" s="35"/>
      <c r="C189" s="40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35"/>
      <c r="AE189" s="31"/>
      <c r="AG189" s="29"/>
    </row>
    <row r="190" spans="1:33" ht="7.5" customHeight="1" x14ac:dyDescent="0.25">
      <c r="A190" s="31"/>
      <c r="B190" s="35"/>
      <c r="C190" s="36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1"/>
      <c r="AG190" s="29"/>
    </row>
    <row r="191" spans="1:33" x14ac:dyDescent="0.25">
      <c r="A191" s="31"/>
      <c r="B191" s="31"/>
      <c r="C191" s="37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G191" s="29"/>
    </row>
    <row r="192" spans="1:33" x14ac:dyDescent="0.25">
      <c r="A192" s="31"/>
      <c r="B192" s="31"/>
      <c r="C192" s="37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G192" s="29"/>
    </row>
    <row r="193" spans="1:33" x14ac:dyDescent="0.25">
      <c r="A193" s="31"/>
      <c r="B193" s="31"/>
      <c r="C193" s="37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G193" s="29"/>
    </row>
    <row r="194" spans="1:33" x14ac:dyDescent="0.25">
      <c r="A194" s="31"/>
      <c r="B194" s="31"/>
      <c r="C194" s="37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G194" s="29"/>
    </row>
    <row r="195" spans="1:33" x14ac:dyDescent="0.25">
      <c r="A195" s="31"/>
      <c r="B195" s="31"/>
      <c r="C195" s="37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G195" s="29"/>
    </row>
    <row r="196" spans="1:33" x14ac:dyDescent="0.25">
      <c r="A196" s="31"/>
      <c r="B196" s="31"/>
      <c r="C196" s="37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G196" s="29"/>
    </row>
    <row r="197" spans="1:33" x14ac:dyDescent="0.25">
      <c r="C197" s="3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G197" s="29"/>
    </row>
    <row r="198" spans="1:33" x14ac:dyDescent="0.25">
      <c r="C198" s="3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G198" s="29"/>
    </row>
    <row r="199" spans="1:33" x14ac:dyDescent="0.25">
      <c r="C199" s="3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G199" s="29"/>
    </row>
    <row r="200" spans="1:33" x14ac:dyDescent="0.25">
      <c r="C200" s="3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G200" s="29"/>
    </row>
    <row r="201" spans="1:33" x14ac:dyDescent="0.25">
      <c r="C201" s="3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G201" s="29"/>
    </row>
    <row r="202" spans="1:33" x14ac:dyDescent="0.25">
      <c r="C202" s="3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G202" s="29"/>
    </row>
    <row r="203" spans="1:33" s="29" customFormat="1" ht="35.25" customHeight="1" x14ac:dyDescent="0.25"/>
    <row r="204" spans="1:33" x14ac:dyDescent="0.25"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G204" s="29"/>
    </row>
    <row r="205" spans="1:33" x14ac:dyDescent="0.25"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G205" s="29"/>
    </row>
    <row r="206" spans="1:33" x14ac:dyDescent="0.25"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G206" s="29"/>
    </row>
    <row r="207" spans="1:33" x14ac:dyDescent="0.25"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G207" s="29"/>
    </row>
    <row r="208" spans="1:33" x14ac:dyDescent="0.25"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G208" s="29"/>
    </row>
    <row r="209" spans="3:33" x14ac:dyDescent="0.25"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G209" s="29"/>
    </row>
    <row r="210" spans="3:33" x14ac:dyDescent="0.25">
      <c r="C210"/>
    </row>
    <row r="211" spans="3:33" x14ac:dyDescent="0.25">
      <c r="C211"/>
    </row>
    <row r="212" spans="3:33" x14ac:dyDescent="0.25">
      <c r="C212"/>
    </row>
    <row r="213" spans="3:33" x14ac:dyDescent="0.25">
      <c r="C213"/>
    </row>
    <row r="214" spans="3:33" x14ac:dyDescent="0.25">
      <c r="C214"/>
    </row>
    <row r="215" spans="3:33" x14ac:dyDescent="0.25">
      <c r="C215"/>
    </row>
    <row r="216" spans="3:33" x14ac:dyDescent="0.25">
      <c r="C216"/>
    </row>
    <row r="217" spans="3:33" x14ac:dyDescent="0.25">
      <c r="C217"/>
    </row>
    <row r="218" spans="3:33" x14ac:dyDescent="0.25">
      <c r="C218"/>
    </row>
    <row r="219" spans="3:33" x14ac:dyDescent="0.25">
      <c r="C219"/>
    </row>
    <row r="220" spans="3:33" x14ac:dyDescent="0.25">
      <c r="C220"/>
    </row>
    <row r="221" spans="3:33" x14ac:dyDescent="0.25">
      <c r="C221"/>
    </row>
    <row r="222" spans="3:33" x14ac:dyDescent="0.25">
      <c r="C222"/>
    </row>
    <row r="223" spans="3:33" x14ac:dyDescent="0.25">
      <c r="C223"/>
    </row>
    <row r="224" spans="3:3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</sheetData>
  <pageMargins left="0.511811024" right="0.511811024" top="0.78740157499999996" bottom="0.78740157499999996" header="0.31496062000000002" footer="0.31496062000000002"/>
  <pageSetup paperSize="9" scale="14" fitToWidth="0" fitToHeight="0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Props1.xml><?xml version="1.0" encoding="utf-8"?>
<ds:datastoreItem xmlns:ds="http://schemas.openxmlformats.org/officeDocument/2006/customXml" ds:itemID="{1AC2F4E2-DC7A-485C-AC13-28C061EA9D12}">
  <ds:schemaRefs/>
</ds:datastoreItem>
</file>

<file path=customXml/itemProps2.xml><?xml version="1.0" encoding="utf-8"?>
<ds:datastoreItem xmlns:ds="http://schemas.openxmlformats.org/officeDocument/2006/customXml" ds:itemID="{5D1B62EB-AF45-4925-84AC-917238CA8919}">
  <ds:schemaRefs/>
</ds:datastoreItem>
</file>

<file path=customXml/itemProps3.xml><?xml version="1.0" encoding="utf-8"?>
<ds:datastoreItem xmlns:ds="http://schemas.openxmlformats.org/officeDocument/2006/customXml" ds:itemID="{FE6057B9-46DA-435B-A4FE-AC2B76F957DE}">
  <ds:schemaRefs/>
</ds:datastoreItem>
</file>

<file path=customXml/itemProps4.xml><?xml version="1.0" encoding="utf-8"?>
<ds:datastoreItem xmlns:ds="http://schemas.openxmlformats.org/officeDocument/2006/customXml" ds:itemID="{CB77C430-C80F-4366-967E-263B433A45F9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06EE845E-0C86-4C2D-95E6-FD41071A3DCE}">
  <ds:schemaRefs/>
</ds:datastoreItem>
</file>

<file path=customXml/itemProps6.xml><?xml version="1.0" encoding="utf-8"?>
<ds:datastoreItem xmlns:ds="http://schemas.openxmlformats.org/officeDocument/2006/customXml" ds:itemID="{2302B30A-A6B6-4D31-B82F-134F63790C35}">
  <ds:schemaRefs/>
</ds:datastoreItem>
</file>

<file path=customXml/itemProps7.xml><?xml version="1.0" encoding="utf-8"?>
<ds:datastoreItem xmlns:ds="http://schemas.openxmlformats.org/officeDocument/2006/customXml" ds:itemID="{615DF7B4-E4CF-4945-A2EA-19B55B7C7CBA}">
  <ds:schemaRefs/>
</ds:datastoreItem>
</file>

<file path=customXml/itemProps8.xml><?xml version="1.0" encoding="utf-8"?>
<ds:datastoreItem xmlns:ds="http://schemas.openxmlformats.org/officeDocument/2006/customXml" ds:itemID="{A847B90A-229C-4B86-BC64-2E91BF39456F}">
  <ds:schemaRefs/>
</ds:datastoreItem>
</file>

<file path=customXml/itemProps9.xml><?xml version="1.0" encoding="utf-8"?>
<ds:datastoreItem xmlns:ds="http://schemas.openxmlformats.org/officeDocument/2006/customXml" ds:itemID="{783CCF52-3069-479C-AFE2-F34AF0CFE764}">
  <ds:schemaRefs/>
</ds:datastoreItem>
</file>

<file path=customXml/itemProps10.xml><?xml version="1.0" encoding="utf-8"?>
<ds:datastoreItem xmlns:ds="http://schemas.openxmlformats.org/officeDocument/2006/customXml" ds:itemID="{192CDA2C-35E3-450A-A3AE-79ADB15C07A0}">
  <ds:schemaRefs/>
</ds:datastoreItem>
</file>

<file path=customXml/itemProps11.xml><?xml version="1.0" encoding="utf-8"?>
<ds:datastoreItem xmlns:ds="http://schemas.openxmlformats.org/officeDocument/2006/customXml" ds:itemID="{168AA208-C000-41DA-BE8E-F26D064AD20D}">
  <ds:schemaRefs>
    <ds:schemaRef ds:uri="http://www.w3.org/2001/XMLSchema"/>
    <ds:schemaRef ds:uri="http://microsoft.data.visualization.Client.Excel/1.0"/>
  </ds:schemaRefs>
</ds:datastoreItem>
</file>

<file path=customXml/itemProps12.xml><?xml version="1.0" encoding="utf-8"?>
<ds:datastoreItem xmlns:ds="http://schemas.openxmlformats.org/officeDocument/2006/customXml" ds:itemID="{6C243FBA-CEAB-4108-AC7D-058241FD5094}">
  <ds:schemaRefs/>
</ds:datastoreItem>
</file>

<file path=customXml/itemProps13.xml><?xml version="1.0" encoding="utf-8"?>
<ds:datastoreItem xmlns:ds="http://schemas.openxmlformats.org/officeDocument/2006/customXml" ds:itemID="{70A49AB5-510F-4374-8D0D-32E43E6C9FE2}">
  <ds:schemaRefs>
    <ds:schemaRef ds:uri="http://www.w3.org/2001/XMLSchema"/>
    <ds:schemaRef ds:uri="http://microsoft.data.visualization.Client.Excel.LState/1.0"/>
  </ds:schemaRefs>
</ds:datastoreItem>
</file>

<file path=customXml/itemProps14.xml><?xml version="1.0" encoding="utf-8"?>
<ds:datastoreItem xmlns:ds="http://schemas.openxmlformats.org/officeDocument/2006/customXml" ds:itemID="{632FEF89-6939-4515-A0C5-077CD4F58466}">
  <ds:schemaRefs>
    <ds:schemaRef ds:uri="http://www.w3.org/2001/XMLSchema"/>
    <ds:schemaRef ds:uri="http://microsoft.data.visualization.engine.tours/1.0"/>
  </ds:schemaRefs>
</ds:datastoreItem>
</file>

<file path=customXml/itemProps15.xml><?xml version="1.0" encoding="utf-8"?>
<ds:datastoreItem xmlns:ds="http://schemas.openxmlformats.org/officeDocument/2006/customXml" ds:itemID="{A4CA8B2C-64C1-4C35-B7ED-77D92F34E6E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Databases</vt:lpstr>
      <vt:lpstr>Calculations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ufc_fighters_database</dc:title>
  <dc:subject/>
  <dc:creator>zeh</dc:creator>
  <cp:keywords>ufc</cp:keywords>
  <dc:description/>
  <cp:lastModifiedBy>José Ferreira</cp:lastModifiedBy>
  <cp:revision/>
  <cp:lastPrinted>2026-01-09T00:14:19Z</cp:lastPrinted>
  <dcterms:created xsi:type="dcterms:W3CDTF">2026-01-03T23:44:03Z</dcterms:created>
  <dcterms:modified xsi:type="dcterms:W3CDTF">2026-01-09T02:18:36Z</dcterms:modified>
  <cp:category/>
  <cp:contentStatus/>
</cp:coreProperties>
</file>