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rbe\Desktop\Playwright\"/>
    </mc:Choice>
  </mc:AlternateContent>
  <xr:revisionPtr revIDLastSave="0" documentId="13_ncr:1_{96743F88-E4C4-4560-8D5F-D74984B8B96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matches_FT" sheetId="1" r:id="rId1"/>
    <sheet name="matches_1ST" sheetId="2" r:id="rId2"/>
    <sheet name="matches_2ND" sheetId="3" r:id="rId3"/>
    <sheet name="Estatísticas" sheetId="4" r:id="rId4"/>
    <sheet name="Under-Over" sheetId="5" r:id="rId5"/>
  </sheets>
  <definedNames>
    <definedName name="_xlnm._FilterDatabase" localSheetId="3" hidden="1">Estatísticas!$A$2:$F$137</definedName>
    <definedName name="_xlnm._FilterDatabase" localSheetId="1" hidden="1">matches_1ST!$A$1:$CE$58</definedName>
    <definedName name="_xlnm._FilterDatabase" localSheetId="2" hidden="1">matches_2ND!$A$1:$CE$58</definedName>
    <definedName name="_xlnm._FilterDatabase" localSheetId="0" hidden="1">matches_FT!$A$1:$CE$58</definedName>
    <definedName name="_xlnm._FilterDatabase" localSheetId="4" hidden="1">'Under-Over'!$A$2:$F$397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7" i="5" l="1"/>
  <c r="E365" i="5"/>
  <c r="E333" i="5"/>
  <c r="E301" i="5"/>
  <c r="E316" i="5"/>
  <c r="E239" i="5"/>
  <c r="E89" i="5"/>
  <c r="E37" i="5"/>
  <c r="E312" i="5"/>
  <c r="E346" i="5"/>
  <c r="E254" i="5"/>
  <c r="E209" i="5"/>
  <c r="E177" i="5"/>
  <c r="E145" i="5"/>
  <c r="E81" i="5"/>
  <c r="E384" i="5"/>
  <c r="E326" i="5"/>
  <c r="E182" i="5"/>
  <c r="E118" i="5"/>
  <c r="E54" i="5"/>
  <c r="E116" i="5"/>
  <c r="E268" i="5"/>
  <c r="E168" i="5"/>
  <c r="E264" i="5"/>
  <c r="E28" i="5"/>
  <c r="D131" i="4"/>
  <c r="D103" i="4"/>
  <c r="E76" i="4"/>
  <c r="D47" i="4"/>
  <c r="E20" i="4"/>
  <c r="E133" i="4"/>
  <c r="F106" i="4"/>
  <c r="E387" i="5"/>
  <c r="E355" i="5"/>
  <c r="E323" i="5"/>
  <c r="E291" i="5"/>
  <c r="E283" i="5"/>
  <c r="E127" i="5"/>
  <c r="E73" i="5"/>
  <c r="E21" i="5"/>
  <c r="E261" i="5"/>
  <c r="E306" i="5"/>
  <c r="E234" i="5"/>
  <c r="E199" i="5"/>
  <c r="E167" i="5"/>
  <c r="E133" i="5"/>
  <c r="E61" i="5"/>
  <c r="E304" i="5"/>
  <c r="E228" i="5"/>
  <c r="E162" i="5"/>
  <c r="E98" i="5"/>
  <c r="E34" i="5"/>
  <c r="E350" i="5"/>
  <c r="E212" i="5"/>
  <c r="E144" i="5"/>
  <c r="E48" i="5"/>
  <c r="E248" i="5"/>
  <c r="F121" i="4"/>
  <c r="D95" i="4"/>
  <c r="D67" i="4"/>
  <c r="E40" i="4"/>
  <c r="D11" i="4"/>
  <c r="D124" i="4"/>
  <c r="E97" i="4"/>
  <c r="E377" i="5"/>
  <c r="E345" i="5"/>
  <c r="E313" i="5"/>
  <c r="E364" i="5"/>
  <c r="E263" i="5"/>
  <c r="E111" i="5"/>
  <c r="E53" i="5"/>
  <c r="E5" i="5"/>
  <c r="E394" i="5"/>
  <c r="E278" i="5"/>
  <c r="E221" i="5"/>
  <c r="E189" i="5"/>
  <c r="E157" i="5"/>
  <c r="E107" i="5"/>
  <c r="E31" i="5"/>
  <c r="E257" i="5"/>
  <c r="E206" i="5"/>
  <c r="E142" i="5"/>
  <c r="E78" i="5"/>
  <c r="E14" i="5"/>
  <c r="E240" i="5"/>
  <c r="E192" i="5"/>
  <c r="E120" i="5"/>
  <c r="E8" i="5"/>
  <c r="E12" i="5"/>
  <c r="F113" i="4"/>
  <c r="F85" i="4"/>
  <c r="E327" i="5"/>
  <c r="E79" i="5"/>
  <c r="E242" i="5"/>
  <c r="E67" i="5"/>
  <c r="E106" i="5"/>
  <c r="E156" i="5"/>
  <c r="D99" i="4"/>
  <c r="D31" i="4"/>
  <c r="D116" i="4"/>
  <c r="F74" i="4"/>
  <c r="F46" i="4"/>
  <c r="F18" i="4"/>
  <c r="F127" i="4"/>
  <c r="E98" i="4"/>
  <c r="D45" i="4"/>
  <c r="F99" i="4"/>
  <c r="F80" i="4"/>
  <c r="E119" i="4"/>
  <c r="D58" i="4"/>
  <c r="E110" i="4"/>
  <c r="E22" i="4"/>
  <c r="D46" i="4"/>
  <c r="F54" i="4"/>
  <c r="E58" i="4"/>
  <c r="F92" i="4"/>
  <c r="F56" i="4"/>
  <c r="E388" i="5"/>
  <c r="E15" i="5"/>
  <c r="E195" i="5"/>
  <c r="E281" i="5"/>
  <c r="E26" i="5"/>
  <c r="E32" i="5"/>
  <c r="D71" i="4"/>
  <c r="E16" i="4"/>
  <c r="D100" i="4"/>
  <c r="E65" i="4"/>
  <c r="E389" i="5"/>
  <c r="E357" i="5"/>
  <c r="E325" i="5"/>
  <c r="E293" i="5"/>
  <c r="E287" i="5"/>
  <c r="E131" i="5"/>
  <c r="E77" i="5"/>
  <c r="E23" i="5"/>
  <c r="E269" i="5"/>
  <c r="E314" i="5"/>
  <c r="E238" i="5"/>
  <c r="E201" i="5"/>
  <c r="E169" i="5"/>
  <c r="E135" i="5"/>
  <c r="E65" i="5"/>
  <c r="E320" i="5"/>
  <c r="E244" i="5"/>
  <c r="E166" i="5"/>
  <c r="E102" i="5"/>
  <c r="E38" i="5"/>
  <c r="E382" i="5"/>
  <c r="E216" i="5"/>
  <c r="E148" i="5"/>
  <c r="E56" i="5"/>
  <c r="E334" i="5"/>
  <c r="E124" i="4"/>
  <c r="F97" i="4"/>
  <c r="E68" i="4"/>
  <c r="F41" i="4"/>
  <c r="F13" i="4"/>
  <c r="E125" i="4"/>
  <c r="F98" i="4"/>
  <c r="E379" i="5"/>
  <c r="E347" i="5"/>
  <c r="E315" i="5"/>
  <c r="E372" i="5"/>
  <c r="E267" i="5"/>
  <c r="E115" i="5"/>
  <c r="E57" i="5"/>
  <c r="E9" i="5"/>
  <c r="E233" i="5"/>
  <c r="E282" i="5"/>
  <c r="E223" i="5"/>
  <c r="E191" i="5"/>
  <c r="E159" i="5"/>
  <c r="E113" i="5"/>
  <c r="E35" i="5"/>
  <c r="E265" i="5"/>
  <c r="E210" i="5"/>
  <c r="E146" i="5"/>
  <c r="E82" i="5"/>
  <c r="E18" i="5"/>
  <c r="E256" i="5"/>
  <c r="E196" i="5"/>
  <c r="E124" i="5"/>
  <c r="E16" i="5"/>
  <c r="E36" i="5"/>
  <c r="D115" i="4"/>
  <c r="E88" i="4"/>
  <c r="F61" i="4"/>
  <c r="E32" i="4"/>
  <c r="F5" i="4"/>
  <c r="E117" i="4"/>
  <c r="E89" i="4"/>
  <c r="E369" i="5"/>
  <c r="E337" i="5"/>
  <c r="E305" i="5"/>
  <c r="E332" i="5"/>
  <c r="E247" i="5"/>
  <c r="E97" i="5"/>
  <c r="E41" i="5"/>
  <c r="E336" i="5"/>
  <c r="E362" i="5"/>
  <c r="E262" i="5"/>
  <c r="E213" i="5"/>
  <c r="E181" i="5"/>
  <c r="E149" i="5"/>
  <c r="E91" i="5"/>
  <c r="E7" i="5"/>
  <c r="E390" i="5"/>
  <c r="E190" i="5"/>
  <c r="E126" i="5"/>
  <c r="E62" i="5"/>
  <c r="E152" i="5"/>
  <c r="E310" i="5"/>
  <c r="E176" i="5"/>
  <c r="E92" i="5"/>
  <c r="E60" i="5"/>
  <c r="D135" i="4"/>
  <c r="D107" i="4"/>
  <c r="D79" i="4"/>
  <c r="E295" i="5"/>
  <c r="E27" i="5"/>
  <c r="E203" i="5"/>
  <c r="E344" i="5"/>
  <c r="E42" i="5"/>
  <c r="E64" i="5"/>
  <c r="E72" i="4"/>
  <c r="F17" i="4"/>
  <c r="E101" i="4"/>
  <c r="D68" i="4"/>
  <c r="D40" i="4"/>
  <c r="E13" i="4"/>
  <c r="D121" i="4"/>
  <c r="E82" i="4"/>
  <c r="D29" i="4"/>
  <c r="D73" i="4"/>
  <c r="D54" i="4"/>
  <c r="F100" i="4"/>
  <c r="E47" i="4"/>
  <c r="E86" i="4"/>
  <c r="D122" i="4"/>
  <c r="E27" i="4"/>
  <c r="D20" i="4"/>
  <c r="E18" i="4"/>
  <c r="D34" i="4"/>
  <c r="E383" i="5"/>
  <c r="E275" i="5"/>
  <c r="E249" i="5"/>
  <c r="E163" i="5"/>
  <c r="E218" i="5"/>
  <c r="E288" i="5"/>
  <c r="E68" i="5"/>
  <c r="E56" i="4"/>
  <c r="D117" i="4"/>
  <c r="F86" i="4"/>
  <c r="F58" i="4"/>
  <c r="E381" i="5"/>
  <c r="E373" i="5"/>
  <c r="E341" i="5"/>
  <c r="E309" i="5"/>
  <c r="E348" i="5"/>
  <c r="E255" i="5"/>
  <c r="E105" i="5"/>
  <c r="E47" i="5"/>
  <c r="E368" i="5"/>
  <c r="E378" i="5"/>
  <c r="E270" i="5"/>
  <c r="E217" i="5"/>
  <c r="E185" i="5"/>
  <c r="E153" i="5"/>
  <c r="E99" i="5"/>
  <c r="E19" i="5"/>
  <c r="E237" i="5"/>
  <c r="E198" i="5"/>
  <c r="E134" i="5"/>
  <c r="E70" i="5"/>
  <c r="E6" i="5"/>
  <c r="E374" i="5"/>
  <c r="E184" i="5"/>
  <c r="E104" i="5"/>
  <c r="E302" i="5"/>
  <c r="F137" i="4"/>
  <c r="F109" i="4"/>
  <c r="F81" i="4"/>
  <c r="D55" i="4"/>
  <c r="E28" i="4"/>
  <c r="D113" i="4"/>
  <c r="D112" i="4"/>
  <c r="E395" i="5"/>
  <c r="E363" i="5"/>
  <c r="E331" i="5"/>
  <c r="E299" i="5"/>
  <c r="E308" i="5"/>
  <c r="E235" i="5"/>
  <c r="E85" i="5"/>
  <c r="E33" i="5"/>
  <c r="E296" i="5"/>
  <c r="E338" i="5"/>
  <c r="E250" i="5"/>
  <c r="E207" i="5"/>
  <c r="E175" i="5"/>
  <c r="E141" i="5"/>
  <c r="E75" i="5"/>
  <c r="E376" i="5"/>
  <c r="E294" i="5"/>
  <c r="E178" i="5"/>
  <c r="E114" i="5"/>
  <c r="E50" i="5"/>
  <c r="E108" i="5"/>
  <c r="E252" i="5"/>
  <c r="E164" i="5"/>
  <c r="E80" i="5"/>
  <c r="E20" i="5"/>
  <c r="E128" i="4"/>
  <c r="F101" i="4"/>
  <c r="F73" i="4"/>
  <c r="F45" i="4"/>
  <c r="D19" i="4"/>
  <c r="F130" i="4"/>
  <c r="D104" i="4"/>
  <c r="E385" i="5"/>
  <c r="E353" i="5"/>
  <c r="E321" i="5"/>
  <c r="E396" i="5"/>
  <c r="E279" i="5"/>
  <c r="E123" i="5"/>
  <c r="E69" i="5"/>
  <c r="E17" i="5"/>
  <c r="E253" i="5"/>
  <c r="E298" i="5"/>
  <c r="E230" i="5"/>
  <c r="E197" i="5"/>
  <c r="E165" i="5"/>
  <c r="E129" i="5"/>
  <c r="E55" i="5"/>
  <c r="E289" i="5"/>
  <c r="E222" i="5"/>
  <c r="E158" i="5"/>
  <c r="E94" i="5"/>
  <c r="E30" i="5"/>
  <c r="E318" i="5"/>
  <c r="E208" i="5"/>
  <c r="E140" i="5"/>
  <c r="E40" i="5"/>
  <c r="E232" i="5"/>
  <c r="D119" i="4"/>
  <c r="E92" i="4"/>
  <c r="E359" i="5"/>
  <c r="E143" i="5"/>
  <c r="E322" i="5"/>
  <c r="E137" i="5"/>
  <c r="E170" i="5"/>
  <c r="E220" i="5"/>
  <c r="F125" i="4"/>
  <c r="E44" i="4"/>
  <c r="E349" i="5"/>
  <c r="E117" i="5"/>
  <c r="E286" i="5"/>
  <c r="E121" i="5"/>
  <c r="E150" i="5"/>
  <c r="E200" i="5"/>
  <c r="E116" i="4"/>
  <c r="D7" i="4"/>
  <c r="E339" i="5"/>
  <c r="E103" i="5"/>
  <c r="E266" i="5"/>
  <c r="E95" i="5"/>
  <c r="E130" i="5"/>
  <c r="E180" i="5"/>
  <c r="E108" i="4"/>
  <c r="E137" i="4"/>
  <c r="E329" i="5"/>
  <c r="E83" i="5"/>
  <c r="E246" i="5"/>
  <c r="E71" i="5"/>
  <c r="E110" i="5"/>
  <c r="E160" i="5"/>
  <c r="E100" i="4"/>
  <c r="E171" i="5"/>
  <c r="D59" i="4"/>
  <c r="E81" i="4"/>
  <c r="F26" i="4"/>
  <c r="D109" i="4"/>
  <c r="F20" i="4"/>
  <c r="F8" i="4"/>
  <c r="D18" i="4"/>
  <c r="F72" i="4"/>
  <c r="D101" i="4"/>
  <c r="E127" i="4"/>
  <c r="E63" i="5"/>
  <c r="E49" i="5"/>
  <c r="E136" i="5"/>
  <c r="F29" i="4"/>
  <c r="E73" i="4"/>
  <c r="D32" i="4"/>
  <c r="D4" i="4"/>
  <c r="E131" i="4"/>
  <c r="F63" i="4"/>
  <c r="E10" i="4"/>
  <c r="F19" i="4"/>
  <c r="F16" i="4"/>
  <c r="D82" i="4"/>
  <c r="F28" i="4"/>
  <c r="E54" i="4"/>
  <c r="D94" i="4"/>
  <c r="E211" i="5"/>
  <c r="E343" i="5"/>
  <c r="E101" i="5"/>
  <c r="E112" i="4"/>
  <c r="E77" i="4"/>
  <c r="F131" i="4"/>
  <c r="E50" i="4"/>
  <c r="D130" i="4"/>
  <c r="D134" i="4"/>
  <c r="D62" i="4"/>
  <c r="F70" i="4"/>
  <c r="E103" i="4"/>
  <c r="E356" i="5"/>
  <c r="F94" i="4"/>
  <c r="F59" i="4"/>
  <c r="D110" i="4"/>
  <c r="E122" i="5"/>
  <c r="D108" i="4"/>
  <c r="E317" i="5"/>
  <c r="E59" i="5"/>
  <c r="E225" i="5"/>
  <c r="E43" i="5"/>
  <c r="E86" i="5"/>
  <c r="E132" i="5"/>
  <c r="F89" i="4"/>
  <c r="F118" i="4"/>
  <c r="E307" i="5"/>
  <c r="E45" i="5"/>
  <c r="E215" i="5"/>
  <c r="E13" i="5"/>
  <c r="E66" i="5"/>
  <c r="E100" i="5"/>
  <c r="E80" i="4"/>
  <c r="F110" i="4"/>
  <c r="E297" i="5"/>
  <c r="E29" i="5"/>
  <c r="E205" i="5"/>
  <c r="E360" i="5"/>
  <c r="E46" i="5"/>
  <c r="E72" i="5"/>
  <c r="E391" i="5"/>
  <c r="E260" i="5"/>
  <c r="E4" i="4"/>
  <c r="E61" i="4"/>
  <c r="E5" i="4"/>
  <c r="F71" i="4"/>
  <c r="D25" i="4"/>
  <c r="D90" i="4"/>
  <c r="E62" i="4"/>
  <c r="E186" i="5"/>
  <c r="D41" i="4"/>
  <c r="E351" i="5"/>
  <c r="E290" i="5"/>
  <c r="E154" i="5"/>
  <c r="F117" i="4"/>
  <c r="F126" i="4"/>
  <c r="D52" i="4"/>
  <c r="E25" i="4"/>
  <c r="D133" i="4"/>
  <c r="E106" i="4"/>
  <c r="D53" i="4"/>
  <c r="D10" i="4"/>
  <c r="E107" i="4"/>
  <c r="E135" i="4"/>
  <c r="E71" i="4"/>
  <c r="E7" i="4"/>
  <c r="E38" i="4"/>
  <c r="E67" i="4"/>
  <c r="E243" i="5"/>
  <c r="E147" i="5"/>
  <c r="E366" i="5"/>
  <c r="D23" i="4"/>
  <c r="F62" i="4"/>
  <c r="E122" i="4"/>
  <c r="F128" i="4"/>
  <c r="F76" i="4"/>
  <c r="F104" i="4"/>
  <c r="E311" i="5"/>
  <c r="E51" i="5"/>
  <c r="E219" i="5"/>
  <c r="E25" i="5"/>
  <c r="E74" i="5"/>
  <c r="E112" i="5"/>
  <c r="D83" i="4"/>
  <c r="F25" i="4"/>
  <c r="E109" i="4"/>
  <c r="D72" i="4"/>
  <c r="D44" i="4"/>
  <c r="D16" i="4"/>
  <c r="D125" i="4"/>
  <c r="E90" i="4"/>
  <c r="E34" i="4"/>
  <c r="D89" i="4"/>
  <c r="F64" i="4"/>
  <c r="D106" i="4"/>
  <c r="F52" i="4"/>
  <c r="D97" i="4"/>
  <c r="F11" i="4"/>
  <c r="D38" i="4"/>
  <c r="E328" i="5"/>
  <c r="E358" i="5"/>
  <c r="E44" i="5"/>
  <c r="E8" i="4"/>
  <c r="E49" i="4"/>
  <c r="F115" i="4"/>
  <c r="F83" i="4"/>
  <c r="E63" i="4"/>
  <c r="E83" i="4"/>
  <c r="E76" i="5"/>
  <c r="F53" i="4"/>
  <c r="E393" i="5"/>
  <c r="E300" i="5"/>
  <c r="E285" i="5"/>
  <c r="E173" i="5"/>
  <c r="E276" i="5"/>
  <c r="E96" i="5"/>
  <c r="E4" i="5"/>
  <c r="E292" i="5"/>
  <c r="E84" i="5"/>
  <c r="D128" i="4"/>
  <c r="E53" i="4"/>
  <c r="E134" i="4"/>
  <c r="F55" i="4"/>
  <c r="F112" i="4"/>
  <c r="D74" i="4"/>
  <c r="F43" i="4"/>
  <c r="F134" i="4"/>
  <c r="D22" i="4"/>
  <c r="E319" i="5"/>
  <c r="E227" i="5"/>
  <c r="E90" i="5"/>
  <c r="D91" i="4"/>
  <c r="E113" i="4"/>
  <c r="E45" i="4"/>
  <c r="E17" i="4"/>
  <c r="E126" i="4"/>
  <c r="F95" i="4"/>
  <c r="D37" i="4"/>
  <c r="E94" i="4"/>
  <c r="D70" i="4"/>
  <c r="F108" i="4"/>
  <c r="E55" i="4"/>
  <c r="F107" i="4"/>
  <c r="D17" i="4"/>
  <c r="E43" i="4"/>
  <c r="E39" i="5"/>
  <c r="E3" i="5"/>
  <c r="F133" i="4"/>
  <c r="E121" i="4"/>
  <c r="E41" i="4"/>
  <c r="E115" i="4"/>
  <c r="D9" i="4"/>
  <c r="D50" i="4"/>
  <c r="F32" i="4"/>
  <c r="E187" i="5"/>
  <c r="E245" i="5"/>
  <c r="E88" i="5"/>
  <c r="F9" i="4"/>
  <c r="E37" i="4"/>
  <c r="E118" i="4"/>
  <c r="F23" i="4"/>
  <c r="E95" i="4"/>
  <c r="E70" i="4"/>
  <c r="E258" i="5"/>
  <c r="D36" i="4"/>
  <c r="E380" i="5"/>
  <c r="E11" i="5"/>
  <c r="E193" i="5"/>
  <c r="E273" i="5"/>
  <c r="E22" i="5"/>
  <c r="E24" i="5"/>
  <c r="D63" i="4"/>
  <c r="F90" i="4"/>
  <c r="E340" i="5"/>
  <c r="E352" i="5"/>
  <c r="E183" i="5"/>
  <c r="E229" i="5"/>
  <c r="A1" i="5" a="1"/>
  <c r="E271" i="5"/>
  <c r="E241" i="5"/>
  <c r="E161" i="5"/>
  <c r="E214" i="5"/>
  <c r="E272" i="5"/>
  <c r="E52" i="5"/>
  <c r="D35" i="4"/>
  <c r="E371" i="5"/>
  <c r="E251" i="5"/>
  <c r="E370" i="5"/>
  <c r="E151" i="5"/>
  <c r="E194" i="5"/>
  <c r="E342" i="5"/>
  <c r="E136" i="4"/>
  <c r="D27" i="4"/>
  <c r="E361" i="5"/>
  <c r="E231" i="5"/>
  <c r="E330" i="5"/>
  <c r="E139" i="5"/>
  <c r="E174" i="5"/>
  <c r="E236" i="5"/>
  <c r="D127" i="4"/>
  <c r="E277" i="5"/>
  <c r="E224" i="5"/>
  <c r="D88" i="4"/>
  <c r="F34" i="4"/>
  <c r="F136" i="4"/>
  <c r="D13" i="4"/>
  <c r="E19" i="4"/>
  <c r="E31" i="4"/>
  <c r="E99" i="4"/>
  <c r="F135" i="4"/>
  <c r="D65" i="4"/>
  <c r="E119" i="5"/>
  <c r="E125" i="5"/>
  <c r="E204" i="5"/>
  <c r="D43" i="4"/>
  <c r="D80" i="4"/>
  <c r="F38" i="4"/>
  <c r="F10" i="4"/>
  <c r="F119" i="4"/>
  <c r="F79" i="4"/>
  <c r="E26" i="4"/>
  <c r="F67" i="4"/>
  <c r="F40" i="4"/>
  <c r="D98" i="4"/>
  <c r="F44" i="4"/>
  <c r="D81" i="4"/>
  <c r="F116" i="4"/>
  <c r="E367" i="5"/>
  <c r="E354" i="5"/>
  <c r="E58" i="5"/>
  <c r="F77" i="4"/>
  <c r="D92" i="4"/>
  <c r="D28" i="4"/>
  <c r="E74" i="4"/>
  <c r="E59" i="4"/>
  <c r="D118" i="4"/>
  <c r="E375" i="5"/>
  <c r="E259" i="5"/>
  <c r="E386" i="5"/>
  <c r="E155" i="5"/>
  <c r="E202" i="5"/>
  <c r="E226" i="5"/>
  <c r="E280" i="5"/>
  <c r="E52" i="4"/>
  <c r="D136" i="4"/>
  <c r="E85" i="4"/>
  <c r="D56" i="4"/>
  <c r="E29" i="4"/>
  <c r="D137" i="4"/>
  <c r="D126" i="4"/>
  <c r="D61" i="4"/>
  <c r="F7" i="4"/>
  <c r="E14" i="4"/>
  <c r="D14" i="4"/>
  <c r="E79" i="4"/>
  <c r="D26" i="4"/>
  <c r="D49" i="4"/>
  <c r="F88" i="4"/>
  <c r="E324" i="5"/>
  <c r="E179" i="5"/>
  <c r="E128" i="5"/>
  <c r="E64" i="4"/>
  <c r="F82" i="4"/>
  <c r="F14" i="4"/>
  <c r="F47" i="4"/>
  <c r="E11" i="4"/>
  <c r="F91" i="4"/>
  <c r="E303" i="5"/>
  <c r="E284" i="5"/>
  <c r="F49" i="4"/>
  <c r="D76" i="4"/>
  <c r="D8" i="4"/>
  <c r="F31" i="4"/>
  <c r="F124" i="4"/>
  <c r="E46" i="4"/>
  <c r="E109" i="5"/>
  <c r="E274" i="5"/>
  <c r="E138" i="5"/>
  <c r="E188" i="5"/>
  <c r="F37" i="4"/>
  <c r="F122" i="4"/>
  <c r="F50" i="4"/>
  <c r="F22" i="4"/>
  <c r="F103" i="4"/>
  <c r="F4" i="4"/>
  <c r="E91" i="4"/>
  <c r="F68" i="4"/>
  <c r="F35" i="4"/>
  <c r="E93" i="5"/>
  <c r="E87" i="5"/>
  <c r="E172" i="5"/>
  <c r="E36" i="4"/>
  <c r="E130" i="4"/>
  <c r="D5" i="4"/>
  <c r="F27" i="4"/>
  <c r="E392" i="5"/>
  <c r="E10" i="5"/>
  <c r="F65" i="4"/>
  <c r="D64" i="4"/>
  <c r="E9" i="4"/>
  <c r="D77" i="4"/>
  <c r="E35" i="4"/>
  <c r="F36" i="4"/>
  <c r="E335" i="5"/>
  <c r="E104" i="4"/>
  <c r="D85" i="4"/>
  <c r="D86" i="4"/>
  <c r="E23" i="4"/>
  <c r="E129" i="4" l="1"/>
  <c r="F3" i="4"/>
  <c r="F102" i="4"/>
  <c r="F120" i="4"/>
  <c r="F75" i="4"/>
  <c r="F21" i="4"/>
  <c r="F30" i="4"/>
  <c r="F48" i="4"/>
  <c r="D93" i="4"/>
  <c r="F57" i="4"/>
  <c r="F84" i="4"/>
  <c r="D84" i="4"/>
  <c r="D57" i="4"/>
  <c r="E96" i="4"/>
  <c r="F6" i="4"/>
  <c r="E60" i="4"/>
  <c r="E87" i="4"/>
  <c r="F39" i="4"/>
  <c r="F66" i="4"/>
  <c r="F96" i="4"/>
  <c r="F78" i="4"/>
  <c r="D42" i="4"/>
  <c r="E48" i="4"/>
  <c r="E30" i="4"/>
  <c r="D12" i="4"/>
  <c r="D75" i="4"/>
  <c r="F51" i="4"/>
  <c r="F33" i="4"/>
  <c r="A1" i="5"/>
  <c r="E69" i="4"/>
  <c r="E114" i="4"/>
  <c r="F132" i="4"/>
  <c r="E42" i="4"/>
  <c r="D69" i="4"/>
  <c r="D120" i="4"/>
  <c r="D21" i="4"/>
  <c r="F42" i="4"/>
  <c r="F111" i="4"/>
  <c r="F114" i="4"/>
  <c r="E84" i="4"/>
  <c r="E57" i="4"/>
  <c r="F87" i="4"/>
  <c r="F60" i="4"/>
  <c r="D105" i="4"/>
  <c r="E51" i="4"/>
  <c r="E33" i="4"/>
  <c r="D15" i="4"/>
  <c r="D78" i="4"/>
  <c r="F24" i="4"/>
  <c r="F123" i="4"/>
  <c r="F93" i="4"/>
  <c r="E66" i="4"/>
  <c r="E6" i="4"/>
  <c r="E105" i="4"/>
  <c r="D132" i="4"/>
  <c r="E24" i="4"/>
  <c r="E123" i="4"/>
  <c r="D87" i="4"/>
  <c r="D60" i="4"/>
  <c r="D24" i="4"/>
  <c r="D123" i="4"/>
  <c r="E3" i="4"/>
  <c r="E102" i="4"/>
  <c r="F69" i="4"/>
  <c r="D129" i="4"/>
  <c r="E111" i="4"/>
  <c r="F15" i="4"/>
  <c r="D3" i="4"/>
  <c r="D6" i="4"/>
  <c r="F129" i="4"/>
  <c r="D111" i="4"/>
  <c r="D33" i="4"/>
  <c r="D51" i="4"/>
  <c r="E75" i="4"/>
  <c r="E12" i="4"/>
  <c r="D39" i="4"/>
  <c r="D96" i="4"/>
  <c r="D114" i="4"/>
  <c r="F12" i="4"/>
  <c r="E15" i="4"/>
  <c r="E78" i="4"/>
  <c r="E120" i="4"/>
  <c r="E21" i="4"/>
  <c r="D30" i="4"/>
  <c r="D48" i="4"/>
  <c r="E39" i="4"/>
  <c r="D66" i="4"/>
  <c r="F105" i="4"/>
  <c r="E132" i="4"/>
  <c r="E93" i="4"/>
  <c r="D102" i="4"/>
  <c r="F340" i="5"/>
  <c r="F193" i="5"/>
  <c r="F319" i="5"/>
  <c r="F96" i="5"/>
  <c r="F300" i="5"/>
  <c r="F328" i="5"/>
  <c r="F25" i="5"/>
  <c r="F154" i="5"/>
  <c r="F391" i="5"/>
  <c r="F205" i="5"/>
  <c r="F66" i="5"/>
  <c r="F307" i="5"/>
  <c r="F225" i="5"/>
  <c r="F356" i="5"/>
  <c r="F63" i="5"/>
  <c r="F71" i="5"/>
  <c r="F180" i="5"/>
  <c r="F103" i="5"/>
  <c r="F150" i="5"/>
  <c r="F349" i="5"/>
  <c r="F322" i="5"/>
  <c r="F40" i="5"/>
  <c r="F30" i="5"/>
  <c r="F289" i="5"/>
  <c r="F197" i="5"/>
  <c r="F17" i="5"/>
  <c r="F396" i="5"/>
  <c r="F252" i="5"/>
  <c r="F178" i="5"/>
  <c r="F141" i="5"/>
  <c r="F338" i="5"/>
  <c r="F235" i="5"/>
  <c r="F363" i="5"/>
  <c r="F104" i="5"/>
  <c r="F70" i="5"/>
  <c r="F19" i="5"/>
  <c r="F217" i="5"/>
  <c r="F47" i="5"/>
  <c r="F309" i="5"/>
  <c r="F68" i="5"/>
  <c r="F249" i="5"/>
  <c r="F64" i="5"/>
  <c r="F27" i="5"/>
  <c r="F92" i="5"/>
  <c r="F62" i="5"/>
  <c r="F7" i="5"/>
  <c r="F213" i="5"/>
  <c r="F41" i="5"/>
  <c r="F305" i="5"/>
  <c r="F36" i="5"/>
  <c r="F256" i="5"/>
  <c r="F210" i="5"/>
  <c r="F159" i="5"/>
  <c r="F233" i="5"/>
  <c r="F267" i="5"/>
  <c r="F379" i="5"/>
  <c r="F148" i="5"/>
  <c r="F102" i="5"/>
  <c r="F65" i="5"/>
  <c r="F238" i="5"/>
  <c r="F77" i="5"/>
  <c r="F325" i="5"/>
  <c r="F195" i="5"/>
  <c r="F106" i="5"/>
  <c r="F327" i="5"/>
  <c r="F192" i="5"/>
  <c r="F142" i="5"/>
  <c r="F107" i="5"/>
  <c r="F278" i="5"/>
  <c r="F111" i="5"/>
  <c r="F345" i="5"/>
  <c r="F248" i="5"/>
  <c r="F350" i="5"/>
  <c r="F228" i="5"/>
  <c r="F167" i="5"/>
  <c r="F261" i="5"/>
  <c r="F283" i="5"/>
  <c r="F387" i="5"/>
  <c r="F268" i="5"/>
  <c r="F182" i="5"/>
  <c r="F145" i="5"/>
  <c r="F346" i="5"/>
  <c r="F239" i="5"/>
  <c r="F365" i="5"/>
  <c r="F152" i="5"/>
  <c r="F115" i="5"/>
  <c r="F320" i="5"/>
  <c r="F281" i="5"/>
  <c r="F156" i="5"/>
  <c r="F78" i="5"/>
  <c r="F31" i="5"/>
  <c r="F313" i="5"/>
  <c r="F162" i="5"/>
  <c r="F355" i="5"/>
  <c r="F118" i="5"/>
  <c r="F89" i="5"/>
  <c r="F371" i="5"/>
  <c r="F161" i="5"/>
  <c r="F229" i="5"/>
  <c r="F24" i="5"/>
  <c r="F11" i="5"/>
  <c r="F88" i="5"/>
  <c r="F84" i="5"/>
  <c r="F276" i="5"/>
  <c r="F393" i="5"/>
  <c r="F219" i="5"/>
  <c r="F366" i="5"/>
  <c r="F290" i="5"/>
  <c r="F72" i="5"/>
  <c r="F29" i="5"/>
  <c r="F13" i="5"/>
  <c r="F132" i="5"/>
  <c r="F59" i="5"/>
  <c r="F101" i="5"/>
  <c r="F171" i="5"/>
  <c r="F246" i="5"/>
  <c r="F130" i="5"/>
  <c r="F339" i="5"/>
  <c r="F121" i="5"/>
  <c r="F220" i="5"/>
  <c r="F143" i="5"/>
  <c r="F140" i="5"/>
  <c r="F94" i="5"/>
  <c r="F55" i="5"/>
  <c r="F230" i="5"/>
  <c r="F69" i="5"/>
  <c r="F321" i="5"/>
  <c r="F20" i="5"/>
  <c r="F108" i="5"/>
  <c r="F294" i="5"/>
  <c r="F175" i="5"/>
  <c r="F296" i="5"/>
  <c r="F308" i="5"/>
  <c r="F395" i="5"/>
  <c r="F184" i="5"/>
  <c r="F134" i="5"/>
  <c r="F99" i="5"/>
  <c r="F270" i="5"/>
  <c r="F105" i="5"/>
  <c r="F341" i="5"/>
  <c r="F288" i="5"/>
  <c r="F275" i="5"/>
  <c r="F42" i="5"/>
  <c r="F295" i="5"/>
  <c r="F176" i="5"/>
  <c r="F126" i="5"/>
  <c r="F91" i="5"/>
  <c r="F262" i="5"/>
  <c r="F97" i="5"/>
  <c r="F337" i="5"/>
  <c r="F16" i="5"/>
  <c r="F18" i="5"/>
  <c r="F265" i="5"/>
  <c r="F191" i="5"/>
  <c r="F9" i="5"/>
  <c r="F372" i="5"/>
  <c r="F216" i="5"/>
  <c r="F166" i="5"/>
  <c r="F135" i="5"/>
  <c r="F314" i="5"/>
  <c r="F131" i="5"/>
  <c r="F357" i="5"/>
  <c r="F32" i="5"/>
  <c r="F15" i="5"/>
  <c r="F67" i="5"/>
  <c r="F12" i="5"/>
  <c r="F240" i="5"/>
  <c r="F206" i="5"/>
  <c r="F157" i="5"/>
  <c r="F394" i="5"/>
  <c r="F263" i="5"/>
  <c r="F377" i="5"/>
  <c r="F48" i="5"/>
  <c r="F34" i="5"/>
  <c r="F304" i="5"/>
  <c r="F199" i="5"/>
  <c r="F21" i="5"/>
  <c r="F291" i="5"/>
  <c r="F28" i="5"/>
  <c r="F116" i="5"/>
  <c r="F326" i="5"/>
  <c r="F177" i="5"/>
  <c r="F312" i="5"/>
  <c r="F316" i="5"/>
  <c r="F397" i="5"/>
  <c r="F109" i="5"/>
  <c r="F128" i="5"/>
  <c r="F58" i="5"/>
  <c r="F174" i="5"/>
  <c r="F361" i="5"/>
  <c r="F370" i="5"/>
  <c r="F271" i="5"/>
  <c r="F352" i="5"/>
  <c r="F273" i="5"/>
  <c r="F187" i="5"/>
  <c r="F227" i="5"/>
  <c r="F4" i="5"/>
  <c r="F285" i="5"/>
  <c r="F358" i="5"/>
  <c r="F311" i="5"/>
  <c r="F186" i="5"/>
  <c r="F360" i="5"/>
  <c r="F45" i="5"/>
  <c r="F110" i="5"/>
  <c r="F200" i="5"/>
  <c r="F137" i="5"/>
  <c r="F318" i="5"/>
  <c r="F165" i="5"/>
  <c r="F279" i="5"/>
  <c r="F164" i="5"/>
  <c r="F75" i="5"/>
  <c r="F85" i="5"/>
  <c r="F302" i="5"/>
  <c r="F237" i="5"/>
  <c r="F185" i="5"/>
  <c r="F348" i="5"/>
  <c r="F163" i="5"/>
  <c r="F60" i="5"/>
  <c r="F181" i="5"/>
  <c r="F332" i="5"/>
  <c r="F196" i="5"/>
  <c r="F146" i="5"/>
  <c r="F282" i="5"/>
  <c r="F347" i="5"/>
  <c r="F38" i="5"/>
  <c r="F23" i="5"/>
  <c r="F79" i="5"/>
  <c r="F53" i="5"/>
  <c r="F306" i="5"/>
  <c r="F168" i="5"/>
  <c r="F81" i="5"/>
  <c r="F333" i="5"/>
  <c r="F380" i="5"/>
  <c r="F245" i="5"/>
  <c r="F3" i="5"/>
  <c r="F90" i="5"/>
  <c r="F292" i="5"/>
  <c r="F173" i="5"/>
  <c r="F76" i="5"/>
  <c r="F44" i="5"/>
  <c r="F112" i="5"/>
  <c r="F51" i="5"/>
  <c r="F147" i="5"/>
  <c r="F351" i="5"/>
  <c r="F46" i="5"/>
  <c r="F297" i="5"/>
  <c r="F215" i="5"/>
  <c r="F86" i="5"/>
  <c r="F317" i="5"/>
  <c r="F343" i="5"/>
  <c r="F136" i="5"/>
  <c r="F160" i="5"/>
  <c r="F83" i="5"/>
  <c r="F95" i="5"/>
  <c r="F286" i="5"/>
  <c r="F170" i="5"/>
  <c r="F359" i="5"/>
  <c r="F208" i="5"/>
  <c r="F158" i="5"/>
  <c r="F129" i="5"/>
  <c r="F298" i="5"/>
  <c r="F123" i="5"/>
  <c r="F353" i="5"/>
  <c r="F80" i="5"/>
  <c r="F50" i="5"/>
  <c r="F376" i="5"/>
  <c r="F207" i="5"/>
  <c r="F33" i="5"/>
  <c r="F299" i="5"/>
  <c r="F374" i="5"/>
  <c r="F198" i="5"/>
  <c r="F153" i="5"/>
  <c r="F378" i="5"/>
  <c r="F255" i="5"/>
  <c r="F373" i="5"/>
  <c r="F218" i="5"/>
  <c r="F383" i="5"/>
  <c r="F344" i="5"/>
  <c r="F310" i="5"/>
  <c r="F190" i="5"/>
  <c r="F149" i="5"/>
  <c r="F362" i="5"/>
  <c r="F247" i="5"/>
  <c r="F369" i="5"/>
  <c r="F124" i="5"/>
  <c r="F82" i="5"/>
  <c r="F35" i="5"/>
  <c r="F223" i="5"/>
  <c r="F57" i="5"/>
  <c r="F315" i="5"/>
  <c r="F334" i="5"/>
  <c r="F382" i="5"/>
  <c r="F244" i="5"/>
  <c r="F169" i="5"/>
  <c r="F269" i="5"/>
  <c r="F287" i="5"/>
  <c r="F389" i="5"/>
  <c r="F26" i="5"/>
  <c r="F388" i="5"/>
  <c r="F242" i="5"/>
  <c r="F8" i="5"/>
  <c r="F14" i="5"/>
  <c r="F257" i="5"/>
  <c r="F189" i="5"/>
  <c r="F5" i="5"/>
  <c r="F364" i="5"/>
  <c r="F144" i="5"/>
  <c r="F98" i="5"/>
  <c r="F61" i="5"/>
  <c r="F234" i="5"/>
  <c r="F73" i="5"/>
  <c r="F323" i="5"/>
  <c r="F264" i="5"/>
  <c r="F54" i="5"/>
  <c r="F384" i="5"/>
  <c r="F209" i="5"/>
  <c r="F37" i="5"/>
  <c r="F301" i="5"/>
  <c r="F155" i="5"/>
  <c r="F204" i="5"/>
  <c r="F272" i="5"/>
  <c r="F258" i="5"/>
  <c r="F39" i="5"/>
  <c r="F74" i="5"/>
  <c r="F243" i="5"/>
  <c r="F260" i="5"/>
  <c r="F100" i="5"/>
  <c r="F43" i="5"/>
  <c r="F122" i="5"/>
  <c r="F211" i="5"/>
  <c r="F49" i="5"/>
  <c r="F329" i="5"/>
  <c r="F266" i="5"/>
  <c r="F117" i="5"/>
  <c r="F232" i="5"/>
  <c r="F222" i="5"/>
  <c r="F253" i="5"/>
  <c r="F385" i="5"/>
  <c r="F114" i="5"/>
  <c r="F250" i="5"/>
  <c r="F331" i="5"/>
  <c r="F6" i="5"/>
  <c r="F368" i="5"/>
  <c r="F381" i="5"/>
  <c r="F203" i="5"/>
  <c r="F390" i="5"/>
  <c r="F336" i="5"/>
  <c r="F113" i="5"/>
  <c r="F56" i="5"/>
  <c r="F201" i="5"/>
  <c r="F293" i="5"/>
  <c r="F120" i="5"/>
  <c r="F221" i="5"/>
  <c r="F212" i="5"/>
  <c r="F133" i="5"/>
  <c r="F127" i="5"/>
  <c r="F254" i="5"/>
  <c r="F335" i="5"/>
  <c r="F22" i="5"/>
  <c r="F151" i="5"/>
  <c r="F202" i="5"/>
  <c r="F392" i="5"/>
  <c r="F119" i="5"/>
  <c r="F324" i="5"/>
  <c r="F10" i="5"/>
  <c r="F139" i="5"/>
  <c r="F386" i="5"/>
  <c r="F172" i="5"/>
  <c r="F280" i="5"/>
  <c r="F87" i="5"/>
  <c r="F183" i="5"/>
  <c r="F231" i="5"/>
  <c r="F303" i="5"/>
  <c r="F194" i="5"/>
  <c r="F367" i="5"/>
  <c r="F284" i="5"/>
  <c r="F214" i="5"/>
  <c r="F224" i="5"/>
  <c r="F125" i="5"/>
  <c r="F354" i="5"/>
  <c r="F241" i="5"/>
  <c r="F236" i="5"/>
  <c r="F274" i="5"/>
  <c r="F330" i="5"/>
  <c r="F259" i="5"/>
  <c r="F138" i="5"/>
  <c r="F251" i="5"/>
  <c r="F179" i="5"/>
  <c r="F188" i="5"/>
  <c r="F52" i="5"/>
  <c r="F375" i="5"/>
  <c r="F93" i="5"/>
  <c r="F277" i="5"/>
  <c r="F226" i="5"/>
  <c r="F3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<sst xmlns="http://schemas.openxmlformats.org/spreadsheetml/2006/main" count="4979" uniqueCount="1052">
  <si>
    <t>id_matches</t>
  </si>
  <si>
    <t>Date</t>
  </si>
  <si>
    <t>Hour</t>
  </si>
  <si>
    <t>League</t>
  </si>
  <si>
    <t>Home</t>
  </si>
  <si>
    <t>Away</t>
  </si>
  <si>
    <t>Goals scored home</t>
  </si>
  <si>
    <t>Goals scored away</t>
  </si>
  <si>
    <t>Fist to scored home</t>
  </si>
  <si>
    <t>Fist to scored away</t>
  </si>
  <si>
    <t>Both teams to scored</t>
  </si>
  <si>
    <t>Goals scored in match</t>
  </si>
  <si>
    <t>Shots in match</t>
  </si>
  <si>
    <t>Shots on target in match</t>
  </si>
  <si>
    <t>Corner kicks in match</t>
  </si>
  <si>
    <t>Fouls in the match</t>
  </si>
  <si>
    <t>Yellow cards in match</t>
  </si>
  <si>
    <t>Ball possession home</t>
  </si>
  <si>
    <t>Ball possession away</t>
  </si>
  <si>
    <t>Total shots home</t>
  </si>
  <si>
    <t>Total shots away</t>
  </si>
  <si>
    <t>Shots on target home</t>
  </si>
  <si>
    <t>Shots on target away</t>
  </si>
  <si>
    <t>Shots off target home</t>
  </si>
  <si>
    <t>Shots off target away</t>
  </si>
  <si>
    <t>Blocked shots home</t>
  </si>
  <si>
    <t>Blocked shots away</t>
  </si>
  <si>
    <t>Corner kicks home</t>
  </si>
  <si>
    <t>Corner kicks away</t>
  </si>
  <si>
    <t>Offsides home</t>
  </si>
  <si>
    <t>Offsides away</t>
  </si>
  <si>
    <t>Fouls home</t>
  </si>
  <si>
    <t>Fouls away</t>
  </si>
  <si>
    <t>Yellow cards home</t>
  </si>
  <si>
    <t>Yellow cards away</t>
  </si>
  <si>
    <t>Red cards home</t>
  </si>
  <si>
    <t>Red cards away</t>
  </si>
  <si>
    <t>Free kicks home</t>
  </si>
  <si>
    <t>Free kicks away</t>
  </si>
  <si>
    <t>Throw-ins home</t>
  </si>
  <si>
    <t>Throw-ins away</t>
  </si>
  <si>
    <t>Goal kicks home</t>
  </si>
  <si>
    <t>Goal kicks away</t>
  </si>
  <si>
    <t>Big chances home</t>
  </si>
  <si>
    <t>Big chances away</t>
  </si>
  <si>
    <t>Big chances missed home</t>
  </si>
  <si>
    <t>Big chances missed away</t>
  </si>
  <si>
    <t>Shots inside box home</t>
  </si>
  <si>
    <t>Shots inside box away</t>
  </si>
  <si>
    <t>Shots outside box home</t>
  </si>
  <si>
    <t>Shots outside box away</t>
  </si>
  <si>
    <t>Goalkeeper saves home</t>
  </si>
  <si>
    <t>Goalkeeper saves away</t>
  </si>
  <si>
    <t>Passes home</t>
  </si>
  <si>
    <t>Passes away</t>
  </si>
  <si>
    <t>Accurate passes home</t>
  </si>
  <si>
    <t>Accurate passes away</t>
  </si>
  <si>
    <t>Long balls home</t>
  </si>
  <si>
    <t>Long balls away</t>
  </si>
  <si>
    <t>Crosses home</t>
  </si>
  <si>
    <t>Crosses away</t>
  </si>
  <si>
    <t>Dribbles home</t>
  </si>
  <si>
    <t>Dribbles away</t>
  </si>
  <si>
    <t>Possession lost home</t>
  </si>
  <si>
    <t>Possession lost away</t>
  </si>
  <si>
    <t>Duels won home</t>
  </si>
  <si>
    <t>Duels won away</t>
  </si>
  <si>
    <t>Aerials won home</t>
  </si>
  <si>
    <t>Aerials won away</t>
  </si>
  <si>
    <t>Tackles home</t>
  </si>
  <si>
    <t>Tackles away</t>
  </si>
  <si>
    <t>Interceptions home</t>
  </si>
  <si>
    <t>Interceptions away</t>
  </si>
  <si>
    <t>Clearances home</t>
  </si>
  <si>
    <t>Clearances away</t>
  </si>
  <si>
    <t>Hit woodwork home</t>
  </si>
  <si>
    <t>Hit woodwork away</t>
  </si>
  <si>
    <t>Counter attacks home</t>
  </si>
  <si>
    <t>Counter attacks away</t>
  </si>
  <si>
    <t>Counter attack shots home</t>
  </si>
  <si>
    <t>Counter attack shots away</t>
  </si>
  <si>
    <t>Counter attack goals home</t>
  </si>
  <si>
    <t>Counter attack goals away</t>
  </si>
  <si>
    <t>11/05/2024</t>
  </si>
  <si>
    <t>08:30</t>
  </si>
  <si>
    <t>Premier League</t>
  </si>
  <si>
    <t>Fulham</t>
  </si>
  <si>
    <t>Man City</t>
  </si>
  <si>
    <t>Não</t>
  </si>
  <si>
    <t>Sim</t>
  </si>
  <si>
    <t>352 (84%)</t>
  </si>
  <si>
    <t>707 (92%)</t>
  </si>
  <si>
    <t>23/50 (46%)</t>
  </si>
  <si>
    <t>30/44 (68%)</t>
  </si>
  <si>
    <t>1/13 (8%)</t>
  </si>
  <si>
    <t>4/9 (44%)</t>
  </si>
  <si>
    <t>7/8 (88%)</t>
  </si>
  <si>
    <t>4/15 (27%)</t>
  </si>
  <si>
    <t>04/05/2024</t>
  </si>
  <si>
    <t>13:30</t>
  </si>
  <si>
    <t>Wolves</t>
  </si>
  <si>
    <t>558 (91%)</t>
  </si>
  <si>
    <t>384 (85%)</t>
  </si>
  <si>
    <t>17/26 (65%)</t>
  </si>
  <si>
    <t>16/47 (34%)</t>
  </si>
  <si>
    <t>6/21 (29%)</t>
  </si>
  <si>
    <t>1/7 (14%)</t>
  </si>
  <si>
    <t>13/18 (72%)</t>
  </si>
  <si>
    <t>11/18 (61%)</t>
  </si>
  <si>
    <t>28/04/2024</t>
  </si>
  <si>
    <t>12:30</t>
  </si>
  <si>
    <t>Forest</t>
  </si>
  <si>
    <t>285 (81%)</t>
  </si>
  <si>
    <t>665 (91%)</t>
  </si>
  <si>
    <t>23/47 (49%)</t>
  </si>
  <si>
    <t>16/32 (50%)</t>
  </si>
  <si>
    <t>7/18 (39%)</t>
  </si>
  <si>
    <t>2/10 (20%)</t>
  </si>
  <si>
    <t>8/15 (53%)</t>
  </si>
  <si>
    <t>25/04/2024</t>
  </si>
  <si>
    <t>16:00</t>
  </si>
  <si>
    <t>Brighton</t>
  </si>
  <si>
    <t>376 (89%)</t>
  </si>
  <si>
    <t>734 (93%)</t>
  </si>
  <si>
    <t>15/27 (56%)</t>
  </si>
  <si>
    <t>23/38 (61%)</t>
  </si>
  <si>
    <t>4/12 (33%)</t>
  </si>
  <si>
    <t>3/9 (33%)</t>
  </si>
  <si>
    <t>7/10 (70%)</t>
  </si>
  <si>
    <t>4/10 (40%)</t>
  </si>
  <si>
    <t>20/04/2024</t>
  </si>
  <si>
    <t>13:15</t>
  </si>
  <si>
    <t>FA Cup</t>
  </si>
  <si>
    <t>Chelsea</t>
  </si>
  <si>
    <t>527 (90%)</t>
  </si>
  <si>
    <t>288 (80%)</t>
  </si>
  <si>
    <t>26/45 (58%)</t>
  </si>
  <si>
    <t>26/52 (50%)</t>
  </si>
  <si>
    <t>2/22 (9%)</t>
  </si>
  <si>
    <t>2/11 (18%)</t>
  </si>
  <si>
    <t>10/16 (63%)</t>
  </si>
  <si>
    <t>6/11 (55%)</t>
  </si>
  <si>
    <t>17/04/2024</t>
  </si>
  <si>
    <t>UEFA Champions League</t>
  </si>
  <si>
    <t>Real Madrid</t>
  </si>
  <si>
    <t>846 (92%)</t>
  </si>
  <si>
    <t>373 (82%)</t>
  </si>
  <si>
    <t>29/39 (74%)</t>
  </si>
  <si>
    <t>25/66 (38%)</t>
  </si>
  <si>
    <t>8/46 (17%)</t>
  </si>
  <si>
    <t>1/9 (11%)</t>
  </si>
  <si>
    <t>9/23 (39%)</t>
  </si>
  <si>
    <t>7/16 (44%)</t>
  </si>
  <si>
    <t>13/04/2024</t>
  </si>
  <si>
    <t>11:00</t>
  </si>
  <si>
    <t>Luton</t>
  </si>
  <si>
    <t>704 (92%)</t>
  </si>
  <si>
    <t>214 (78%)</t>
  </si>
  <si>
    <t>12/23 (52%)</t>
  </si>
  <si>
    <t>22/51 (43%)</t>
  </si>
  <si>
    <t>7/27 (26%)</t>
  </si>
  <si>
    <t>0/4 (0%)</t>
  </si>
  <si>
    <t>10/18 (56%)</t>
  </si>
  <si>
    <t>7/11 (64%)</t>
  </si>
  <si>
    <t>09/04/2024</t>
  </si>
  <si>
    <t>365 (86%)</t>
  </si>
  <si>
    <t>629 (91%)</t>
  </si>
  <si>
    <t>31/54 (57%)</t>
  </si>
  <si>
    <t>12/28 (43%)</t>
  </si>
  <si>
    <t>2/9 (22%)</t>
  </si>
  <si>
    <t>2/5 (40%)</t>
  </si>
  <si>
    <t>8/20 (40%)</t>
  </si>
  <si>
    <t>06/04/2024</t>
  </si>
  <si>
    <t>Crystal Palace</t>
  </si>
  <si>
    <t>215 (78%)</t>
  </si>
  <si>
    <t>772 (91%)</t>
  </si>
  <si>
    <t>21/45 (47%)</t>
  </si>
  <si>
    <t>19/35 (54%)</t>
  </si>
  <si>
    <t>1/8 (13%)</t>
  </si>
  <si>
    <t>2/17 (12%)</t>
  </si>
  <si>
    <t>5/6 (83%)</t>
  </si>
  <si>
    <t>03/04/2024</t>
  </si>
  <si>
    <t>16:15</t>
  </si>
  <si>
    <t>Aston Villa</t>
  </si>
  <si>
    <t>647 (92%)</t>
  </si>
  <si>
    <t>291 (86%)</t>
  </si>
  <si>
    <t>27/30 (90%)</t>
  </si>
  <si>
    <t>20/39 (51%)</t>
  </si>
  <si>
    <t>15/24 (63%)</t>
  </si>
  <si>
    <t>7/20 (35%)</t>
  </si>
  <si>
    <t>31/03/2024</t>
  </si>
  <si>
    <t>Arsenal</t>
  </si>
  <si>
    <t>618 (88%)</t>
  </si>
  <si>
    <t>191 (71%)</t>
  </si>
  <si>
    <t>28/49 (57%)</t>
  </si>
  <si>
    <t>20/50 (40%)</t>
  </si>
  <si>
    <t>6/32 (19%)</t>
  </si>
  <si>
    <t>20/26 (77%)</t>
  </si>
  <si>
    <t>9/11 (82%)</t>
  </si>
  <si>
    <t>16/03/2024</t>
  </si>
  <si>
    <t>14:30</t>
  </si>
  <si>
    <t>Newcastle</t>
  </si>
  <si>
    <t>721 (91%)</t>
  </si>
  <si>
    <t>235 (80%)</t>
  </si>
  <si>
    <t>21/48 (44%)</t>
  </si>
  <si>
    <t>10/33 (30%)</t>
  </si>
  <si>
    <t>3/20 (15%)</t>
  </si>
  <si>
    <t>3/12 (25%)</t>
  </si>
  <si>
    <t>5/9 (56%)</t>
  </si>
  <si>
    <t>10/03/2024</t>
  </si>
  <si>
    <t>12:45</t>
  </si>
  <si>
    <t>Liverpool</t>
  </si>
  <si>
    <t>490 (84%)</t>
  </si>
  <si>
    <t>435 (82%)</t>
  </si>
  <si>
    <t>33/66 (50%)</t>
  </si>
  <si>
    <t>25/55 (45%)</t>
  </si>
  <si>
    <t>6/22 (27%)</t>
  </si>
  <si>
    <t>7/13 (54%)</t>
  </si>
  <si>
    <t>13/22 (59%)</t>
  </si>
  <si>
    <t>06/03/2024</t>
  </si>
  <si>
    <t>17:00</t>
  </si>
  <si>
    <t>København</t>
  </si>
  <si>
    <t>761 (93%)</t>
  </si>
  <si>
    <t>318 (88%)</t>
  </si>
  <si>
    <t>18/29 (62%)</t>
  </si>
  <si>
    <t>17/30 (57%)</t>
  </si>
  <si>
    <t>3/8 (38%)</t>
  </si>
  <si>
    <t>9/17 (53%)</t>
  </si>
  <si>
    <t>5/10 (50%)</t>
  </si>
  <si>
    <t>03/03/2024</t>
  </si>
  <si>
    <t>Man Utd</t>
  </si>
  <si>
    <t>736 (92%)</t>
  </si>
  <si>
    <t>240 (79%)</t>
  </si>
  <si>
    <t>37/46 (80%)</t>
  </si>
  <si>
    <t>14/33 (42%)</t>
  </si>
  <si>
    <t>6/37 (16%)</t>
  </si>
  <si>
    <t>10/20 (50%)</t>
  </si>
  <si>
    <t>6/8 (75%)</t>
  </si>
  <si>
    <t>27/02/2024</t>
  </si>
  <si>
    <t>311 (82%)</t>
  </si>
  <si>
    <t>455 (87%)</t>
  </si>
  <si>
    <t>39/73 (53%)</t>
  </si>
  <si>
    <t>36/64 (56%)</t>
  </si>
  <si>
    <t>0/7 (0%)</t>
  </si>
  <si>
    <t>1/3 (33%)</t>
  </si>
  <si>
    <t>10/15 (67%)</t>
  </si>
  <si>
    <t>24/02/2024</t>
  </si>
  <si>
    <t>Bournemouth</t>
  </si>
  <si>
    <t>273 (78%)</t>
  </si>
  <si>
    <t>493 (85%)</t>
  </si>
  <si>
    <t>25/61 (41%)</t>
  </si>
  <si>
    <t>21/44 (48%)</t>
  </si>
  <si>
    <t>2/13 (15%)</t>
  </si>
  <si>
    <t>3/16 (19%)</t>
  </si>
  <si>
    <t>6/15 (40%)</t>
  </si>
  <si>
    <t>14/28 (50%)</t>
  </si>
  <si>
    <t>20/02/2024</t>
  </si>
  <si>
    <t>16:30</t>
  </si>
  <si>
    <t>Brentford</t>
  </si>
  <si>
    <t>656 (92%)</t>
  </si>
  <si>
    <t>227 (75%)</t>
  </si>
  <si>
    <t>17/32 (53%)</t>
  </si>
  <si>
    <t>26/56 (46%)</t>
  </si>
  <si>
    <t>7/30 (23%)</t>
  </si>
  <si>
    <t>3/11 (27%)</t>
  </si>
  <si>
    <t>10/17 (59%)</t>
  </si>
  <si>
    <t>4/7 (57%)</t>
  </si>
  <si>
    <t>17/02/2024</t>
  </si>
  <si>
    <t>647 (91%)</t>
  </si>
  <si>
    <t>249 (81%)</t>
  </si>
  <si>
    <t>26/36 (72%)</t>
  </si>
  <si>
    <t>2/8 (25%)</t>
  </si>
  <si>
    <t>7/17 (41%)</t>
  </si>
  <si>
    <t>3/7 (43%)</t>
  </si>
  <si>
    <t>13/02/2024</t>
  </si>
  <si>
    <t>143 (68%)</t>
  </si>
  <si>
    <t>771 (93%)</t>
  </si>
  <si>
    <t>11/36 (31%)</t>
  </si>
  <si>
    <t>30/45 (67%)</t>
  </si>
  <si>
    <t>6/18 (33%)</t>
  </si>
  <si>
    <t>11/22 (50%)</t>
  </si>
  <si>
    <t>10/02/2024</t>
  </si>
  <si>
    <t>09:30</t>
  </si>
  <si>
    <t>Everton</t>
  </si>
  <si>
    <t>709 (92%)</t>
  </si>
  <si>
    <t>222 (76%)</t>
  </si>
  <si>
    <t>33/50 (66%)</t>
  </si>
  <si>
    <t>17/49 (35%)</t>
  </si>
  <si>
    <t>5/29 (17%)</t>
  </si>
  <si>
    <t>11/23 (48%)</t>
  </si>
  <si>
    <t>05/02/2024</t>
  </si>
  <si>
    <t>203 (73%)</t>
  </si>
  <si>
    <t>679 (91%)</t>
  </si>
  <si>
    <t>27/58 (47%)</t>
  </si>
  <si>
    <t>25/39 (64%)</t>
  </si>
  <si>
    <t>6/28 (21%)</t>
  </si>
  <si>
    <t>9/20 (45%)</t>
  </si>
  <si>
    <t>31/01/2024</t>
  </si>
  <si>
    <t>Burnley</t>
  </si>
  <si>
    <t>717 (90%)</t>
  </si>
  <si>
    <t>199 (74%)</t>
  </si>
  <si>
    <t>24/38 (63%)</t>
  </si>
  <si>
    <t>12/42 (29%)</t>
  </si>
  <si>
    <t>1/11 (9%)</t>
  </si>
  <si>
    <t>13/20 (65%)</t>
  </si>
  <si>
    <t>26/01/2024</t>
  </si>
  <si>
    <t>Tottenham</t>
  </si>
  <si>
    <t>385 (83%)</t>
  </si>
  <si>
    <t>528 (88%)</t>
  </si>
  <si>
    <t>23/41 (56%)</t>
  </si>
  <si>
    <t>40/55 (73%)</t>
  </si>
  <si>
    <t>1/10 (10%)</t>
  </si>
  <si>
    <t>5/22 (23%)</t>
  </si>
  <si>
    <t>5/13 (38%)</t>
  </si>
  <si>
    <t>13/01/2024</t>
  </si>
  <si>
    <t>677 (91%)</t>
  </si>
  <si>
    <t>15/44 (34%)</t>
  </si>
  <si>
    <t>2/20 (10%)</t>
  </si>
  <si>
    <t>1/4 (25%)</t>
  </si>
  <si>
    <t>16/21 (76%)</t>
  </si>
  <si>
    <t>07/01/2024</t>
  </si>
  <si>
    <t>Huddersfield</t>
  </si>
  <si>
    <t>911 (95%)</t>
  </si>
  <si>
    <t>121 (68%)</t>
  </si>
  <si>
    <t>38/45 (84%)</t>
  </si>
  <si>
    <t>19/49 (39%)</t>
  </si>
  <si>
    <t>2/30 (7%)</t>
  </si>
  <si>
    <t>1/6 (17%)</t>
  </si>
  <si>
    <t>2/3 (67%)</t>
  </si>
  <si>
    <t>30/12/2023</t>
  </si>
  <si>
    <t>12:00</t>
  </si>
  <si>
    <t>Sheffield Utd</t>
  </si>
  <si>
    <t>944 (94%)</t>
  </si>
  <si>
    <t>174 (75%)</t>
  </si>
  <si>
    <t>39/47 (83%)</t>
  </si>
  <si>
    <t>10/45 (22%)</t>
  </si>
  <si>
    <t>2/14 (14%)</t>
  </si>
  <si>
    <t>6/12 (50%)</t>
  </si>
  <si>
    <t>4/6 (67%)</t>
  </si>
  <si>
    <t>27/12/2023</t>
  </si>
  <si>
    <t>17:15</t>
  </si>
  <si>
    <t>211 (72%)</t>
  </si>
  <si>
    <t>701 (91%)</t>
  </si>
  <si>
    <t>29/58 (50%)</t>
  </si>
  <si>
    <t>39/52 (75%)</t>
  </si>
  <si>
    <t>5/15 (33%)</t>
  </si>
  <si>
    <t>4/18 (22%)</t>
  </si>
  <si>
    <t>6/14 (43%)</t>
  </si>
  <si>
    <t>15/20 (75%)</t>
  </si>
  <si>
    <t>22/12/2023</t>
  </si>
  <si>
    <t>15:00</t>
  </si>
  <si>
    <t>Club World Cup</t>
  </si>
  <si>
    <t>Fluminense</t>
  </si>
  <si>
    <t>479 (90%)</t>
  </si>
  <si>
    <t>399 (90%)</t>
  </si>
  <si>
    <t>16/30 (53%)</t>
  </si>
  <si>
    <t>15/34 (44%)</t>
  </si>
  <si>
    <t>4/8 (50%)</t>
  </si>
  <si>
    <t>9/21 (43%)</t>
  </si>
  <si>
    <t>19/12/2023</t>
  </si>
  <si>
    <t>Urawa Reds</t>
  </si>
  <si>
    <t>225 (78%)</t>
  </si>
  <si>
    <t>775 (94%)</t>
  </si>
  <si>
    <t>21/47 (45%)</t>
  </si>
  <si>
    <t>51/62 (82%)</t>
  </si>
  <si>
    <t>6/13 (46%)</t>
  </si>
  <si>
    <t>22/28 (79%)</t>
  </si>
  <si>
    <t>16/12/2023</t>
  </si>
  <si>
    <t>751 (92%)</t>
  </si>
  <si>
    <t>216 (76%)</t>
  </si>
  <si>
    <t>14/27 (52%)</t>
  </si>
  <si>
    <t>14/54 (26%)</t>
  </si>
  <si>
    <t>10/24 (42%)</t>
  </si>
  <si>
    <t>6/9 (67%)</t>
  </si>
  <si>
    <t>8/13 (62%)</t>
  </si>
  <si>
    <t>13/12/2023</t>
  </si>
  <si>
    <t>14:45</t>
  </si>
  <si>
    <t>Crvena zvezda</t>
  </si>
  <si>
    <t>234 (79%)</t>
  </si>
  <si>
    <t>610 (91%)</t>
  </si>
  <si>
    <t>22/54 (41%)</t>
  </si>
  <si>
    <t>21/43 (49%)</t>
  </si>
  <si>
    <t>0/5 (0%)</t>
  </si>
  <si>
    <t>7/7 (100%)</t>
  </si>
  <si>
    <t>10/19 (53%)</t>
  </si>
  <si>
    <t>10/12/2023</t>
  </si>
  <si>
    <t>224 (74%)</t>
  </si>
  <si>
    <t>513 (86%)</t>
  </si>
  <si>
    <t>24/64 (38%)</t>
  </si>
  <si>
    <t>12/32 (38%)</t>
  </si>
  <si>
    <t>1/17 (6%)</t>
  </si>
  <si>
    <t>12/21 (57%)</t>
  </si>
  <si>
    <t>06/12/2023</t>
  </si>
  <si>
    <t>372 (85%)</t>
  </si>
  <si>
    <t>454 (87%)</t>
  </si>
  <si>
    <t>4/17 (24%)</t>
  </si>
  <si>
    <t>2/12 (17%)</t>
  </si>
  <si>
    <t>03/12/2023</t>
  </si>
  <si>
    <t>501 (88%)</t>
  </si>
  <si>
    <t>402 (85%)</t>
  </si>
  <si>
    <t>45/64 (70%)</t>
  </si>
  <si>
    <t>9/30 (30%)</t>
  </si>
  <si>
    <t>5/23 (22%)</t>
  </si>
  <si>
    <t>4/14 (29%)</t>
  </si>
  <si>
    <t>9/15 (60%)</t>
  </si>
  <si>
    <t>5/11 (45%)</t>
  </si>
  <si>
    <t>28/11/2023</t>
  </si>
  <si>
    <t>Leipzig</t>
  </si>
  <si>
    <t>743 (93%)</t>
  </si>
  <si>
    <t>278 (85%)</t>
  </si>
  <si>
    <t>22/29 (76%)</t>
  </si>
  <si>
    <t>15/36 (42%)</t>
  </si>
  <si>
    <t>0/11 (0%)</t>
  </si>
  <si>
    <t>12/20 (60%)</t>
  </si>
  <si>
    <t>5/8 (63%)</t>
  </si>
  <si>
    <t>25/11/2023</t>
  </si>
  <si>
    <t>559 (91%)</t>
  </si>
  <si>
    <t>338 (82%)</t>
  </si>
  <si>
    <t>32/46 (70%)</t>
  </si>
  <si>
    <t>16/43 (37%)</t>
  </si>
  <si>
    <t>5/21 (24%)</t>
  </si>
  <si>
    <t>17/23 (74%)</t>
  </si>
  <si>
    <t>12/11/2023</t>
  </si>
  <si>
    <t>377 (85%)</t>
  </si>
  <si>
    <t>477 (90%)</t>
  </si>
  <si>
    <t>23/44 (52%)</t>
  </si>
  <si>
    <t>30/43 (70%)</t>
  </si>
  <si>
    <t>5/18 (28%)</t>
  </si>
  <si>
    <t>14/25 (56%)</t>
  </si>
  <si>
    <t>07/11/2023</t>
  </si>
  <si>
    <t>Young Boys</t>
  </si>
  <si>
    <t>663 (92%)</t>
  </si>
  <si>
    <t>227 (80%)</t>
  </si>
  <si>
    <t>21/27 (78%)</t>
  </si>
  <si>
    <t>19/42 (45%)</t>
  </si>
  <si>
    <t>13/17 (76%)</t>
  </si>
  <si>
    <t>04/11/2023</t>
  </si>
  <si>
    <t>680 (93%)</t>
  </si>
  <si>
    <t>339 (86%)</t>
  </si>
  <si>
    <t>25/35 (71%)</t>
  </si>
  <si>
    <t>21/42 (50%)</t>
  </si>
  <si>
    <t>1/5 (20%)</t>
  </si>
  <si>
    <t>2/4 (50%)</t>
  </si>
  <si>
    <t>29/10/2023</t>
  </si>
  <si>
    <t>316 (81%)</t>
  </si>
  <si>
    <t>542 (90%)</t>
  </si>
  <si>
    <t>20/36 (56%)</t>
  </si>
  <si>
    <t>39/55 (71%)</t>
  </si>
  <si>
    <t>2/19 (11%)</t>
  </si>
  <si>
    <t>12/16 (75%)</t>
  </si>
  <si>
    <t>25/10/2023</t>
  </si>
  <si>
    <t>275 (85%)</t>
  </si>
  <si>
    <t>674 (93%)</t>
  </si>
  <si>
    <t>29/49 (59%)</t>
  </si>
  <si>
    <t>41/54 (76%)</t>
  </si>
  <si>
    <t>14/23 (61%)</t>
  </si>
  <si>
    <t>21/10/2023</t>
  </si>
  <si>
    <t>546 (90%)</t>
  </si>
  <si>
    <t>443 (88%)</t>
  </si>
  <si>
    <t>31/53 (58%)</t>
  </si>
  <si>
    <t>16/31 (52%)</t>
  </si>
  <si>
    <t>0/10 (0%)</t>
  </si>
  <si>
    <t>7/12 (58%)</t>
  </si>
  <si>
    <t>08/10/2023</t>
  </si>
  <si>
    <t>433 (87%)</t>
  </si>
  <si>
    <t>451 (87%)</t>
  </si>
  <si>
    <t>19/45 (42%)</t>
  </si>
  <si>
    <t>19/41 (46%)</t>
  </si>
  <si>
    <t>8/18 (44%)</t>
  </si>
  <si>
    <t>04/10/2023</t>
  </si>
  <si>
    <t>299 (85%)</t>
  </si>
  <si>
    <t>18/33 (55%)</t>
  </si>
  <si>
    <t>41/49 (84%)</t>
  </si>
  <si>
    <t>30/09/2023</t>
  </si>
  <si>
    <t>215 (76%)</t>
  </si>
  <si>
    <t>526 (88%)</t>
  </si>
  <si>
    <t>26/54 (48%)</t>
  </si>
  <si>
    <t>13/21 (62%)</t>
  </si>
  <si>
    <t>0/6 (0%)</t>
  </si>
  <si>
    <t>9/16 (56%)</t>
  </si>
  <si>
    <t>12/17 (71%)</t>
  </si>
  <si>
    <t>27/09/2023</t>
  </si>
  <si>
    <t>EFL Cup</t>
  </si>
  <si>
    <t>281 (83%)</t>
  </si>
  <si>
    <t>638 (90%)</t>
  </si>
  <si>
    <t>11/38 (29%)</t>
  </si>
  <si>
    <t>36/55 (65%)</t>
  </si>
  <si>
    <t>23/09/2023</t>
  </si>
  <si>
    <t>509 (89%)</t>
  </si>
  <si>
    <t>354 (86%)</t>
  </si>
  <si>
    <t>29/53 (55%)</t>
  </si>
  <si>
    <t>21/30 (70%)</t>
  </si>
  <si>
    <t>19/09/2023</t>
  </si>
  <si>
    <t>681 (93%)</t>
  </si>
  <si>
    <t>179 (76%)</t>
  </si>
  <si>
    <t>20/23 (87%)</t>
  </si>
  <si>
    <t>10/28 (36%)</t>
  </si>
  <si>
    <t>15/25 (60%)</t>
  </si>
  <si>
    <t>5/17 (29%)</t>
  </si>
  <si>
    <t>16/09/2023</t>
  </si>
  <si>
    <t>West Ham</t>
  </si>
  <si>
    <t>276 (86%)</t>
  </si>
  <si>
    <t>653 (93%)</t>
  </si>
  <si>
    <t>21/32 (66%)</t>
  </si>
  <si>
    <t>25/33 (76%)</t>
  </si>
  <si>
    <t>5/25 (20%)</t>
  </si>
  <si>
    <t>7/14 (50%)</t>
  </si>
  <si>
    <t>02/09/2023</t>
  </si>
  <si>
    <t>656 (89%)</t>
  </si>
  <si>
    <t>272 (81%)</t>
  </si>
  <si>
    <t>36/54 (67%)</t>
  </si>
  <si>
    <t>22/40 (55%)</t>
  </si>
  <si>
    <t>27/08/2023</t>
  </si>
  <si>
    <t>10:00</t>
  </si>
  <si>
    <t>132 (68%)</t>
  </si>
  <si>
    <t>685 (92%)</t>
  </si>
  <si>
    <t>25/48 (52%)</t>
  </si>
  <si>
    <t>25/38 (66%)</t>
  </si>
  <si>
    <t>9/35 (26%)</t>
  </si>
  <si>
    <t>19/08/2023</t>
  </si>
  <si>
    <t>611 (89%)</t>
  </si>
  <si>
    <t>412 (86%)</t>
  </si>
  <si>
    <t>32/53 (60%)</t>
  </si>
  <si>
    <t>3/5 (60%)</t>
  </si>
  <si>
    <t>14/19 (74%)</t>
  </si>
  <si>
    <t>16/08/2023</t>
  </si>
  <si>
    <t>UEFA Super Cup</t>
  </si>
  <si>
    <t>Sevilla</t>
  </si>
  <si>
    <t>594 (89%)</t>
  </si>
  <si>
    <t>179 (77%)</t>
  </si>
  <si>
    <t>24/37 (65%)</t>
  </si>
  <si>
    <t>24/44 (55%)</t>
  </si>
  <si>
    <t>8/28 (29%)</t>
  </si>
  <si>
    <t>17/20 (85%)</t>
  </si>
  <si>
    <t>11/08/2023</t>
  </si>
  <si>
    <t>290 (79%)</t>
  </si>
  <si>
    <t>634 (90%)</t>
  </si>
  <si>
    <t>24/53 (45%)</t>
  </si>
  <si>
    <t>34/64 (53%)</t>
  </si>
  <si>
    <t>3/15 (20%)</t>
  </si>
  <si>
    <t>3/6 (50%)</t>
  </si>
  <si>
    <t>06/08/2023</t>
  </si>
  <si>
    <t>Community Shield</t>
  </si>
  <si>
    <t>522 (88%)</t>
  </si>
  <si>
    <t>428 (88%)</t>
  </si>
  <si>
    <t>23/42 (55%)</t>
  </si>
  <si>
    <t>17/38 (45%)</t>
  </si>
  <si>
    <t>10/06/2023</t>
  </si>
  <si>
    <t>Inter</t>
  </si>
  <si>
    <t>443 (87%)</t>
  </si>
  <si>
    <t>325 (82%)</t>
  </si>
  <si>
    <t>27/53 (51%)</t>
  </si>
  <si>
    <t>28/48 (58%)</t>
  </si>
  <si>
    <t>6/19 (32%)</t>
  </si>
  <si>
    <t>169 (81%)</t>
  </si>
  <si>
    <t>398 (93%)</t>
  </si>
  <si>
    <t>14/29 (48%)</t>
  </si>
  <si>
    <t>9/14 (64%)</t>
  </si>
  <si>
    <t>259 (89%)</t>
  </si>
  <si>
    <t>216 (83%)</t>
  </si>
  <si>
    <t>10/27 (37%)</t>
  </si>
  <si>
    <t>127 (80%)</t>
  </si>
  <si>
    <t>308 (91%)</t>
  </si>
  <si>
    <t>14/26 (54%)</t>
  </si>
  <si>
    <t>0/2 (0%)</t>
  </si>
  <si>
    <t>197 (89%)</t>
  </si>
  <si>
    <t>400 (94%)</t>
  </si>
  <si>
    <t>1/2 (50%)</t>
  </si>
  <si>
    <t>268 (90%)</t>
  </si>
  <si>
    <t>165 (85%)</t>
  </si>
  <si>
    <t>13/25 (52%)</t>
  </si>
  <si>
    <t>298 (89%)</t>
  </si>
  <si>
    <t>168 (82%)</t>
  </si>
  <si>
    <t>9/13 (69%)</t>
  </si>
  <si>
    <t>9/29 (31%)</t>
  </si>
  <si>
    <t>2/16 (13%)</t>
  </si>
  <si>
    <t>0/0 (0%)</t>
  </si>
  <si>
    <t>358 (92%)</t>
  </si>
  <si>
    <t>99 (78%)</t>
  </si>
  <si>
    <t>11/27 (41%)</t>
  </si>
  <si>
    <t>6/20 (30%)</t>
  </si>
  <si>
    <t>0/3 (0%)</t>
  </si>
  <si>
    <t>198 (87%)</t>
  </si>
  <si>
    <t>366 (93%)</t>
  </si>
  <si>
    <t>22/33 (67%)</t>
  </si>
  <si>
    <t>97 (75%)</t>
  </si>
  <si>
    <t>366 (90%)</t>
  </si>
  <si>
    <t>10/23 (43%)</t>
  </si>
  <si>
    <t>3/3 (100%)</t>
  </si>
  <si>
    <t>2/7 (29%)</t>
  </si>
  <si>
    <t>305 (91%)</t>
  </si>
  <si>
    <t>155 (86%)</t>
  </si>
  <si>
    <t>12/13 (92%)</t>
  </si>
  <si>
    <t>336 (91%)</t>
  </si>
  <si>
    <t>103 (74%)</t>
  </si>
  <si>
    <t>9/24 (38%)</t>
  </si>
  <si>
    <t>3/14 (21%)</t>
  </si>
  <si>
    <t>9/10 (90%)</t>
  </si>
  <si>
    <t>351 (90%)</t>
  </si>
  <si>
    <t>92 (75%)</t>
  </si>
  <si>
    <t>9/28 (32%)</t>
  </si>
  <si>
    <t>0/16 (0%)</t>
  </si>
  <si>
    <t>3/10 (30%)</t>
  </si>
  <si>
    <t>2/6 (33%)</t>
  </si>
  <si>
    <t>271 (85%)</t>
  </si>
  <si>
    <t>231 (84%)</t>
  </si>
  <si>
    <t>18/39 (46%)</t>
  </si>
  <si>
    <t>17/28 (61%)</t>
  </si>
  <si>
    <t>374 (92%)</t>
  </si>
  <si>
    <t>141 (83%)</t>
  </si>
  <si>
    <t>8/16 (50%)</t>
  </si>
  <si>
    <t>100 (71%)</t>
  </si>
  <si>
    <t>20/24 (83%)</t>
  </si>
  <si>
    <t>3/22 (14%)</t>
  </si>
  <si>
    <t>2/2 (100%)</t>
  </si>
  <si>
    <t>177 (82%)</t>
  </si>
  <si>
    <t>215 (83%)</t>
  </si>
  <si>
    <t>19/40 (48%)</t>
  </si>
  <si>
    <t>18/37 (49%)</t>
  </si>
  <si>
    <t>120 (74%)</t>
  </si>
  <si>
    <t>13/36 (36%)</t>
  </si>
  <si>
    <t>293 (92%)</t>
  </si>
  <si>
    <t>115 (75%)</t>
  </si>
  <si>
    <t>18/31 (58%)</t>
  </si>
  <si>
    <t>2/18 (11%)</t>
  </si>
  <si>
    <t>6/10 (60%)</t>
  </si>
  <si>
    <t>320 (94%)</t>
  </si>
  <si>
    <t>136 (81%)</t>
  </si>
  <si>
    <t>12/18 (67%)</t>
  </si>
  <si>
    <t>83 (70%)</t>
  </si>
  <si>
    <t>356 (93%)</t>
  </si>
  <si>
    <t>7/19 (37%)</t>
  </si>
  <si>
    <t>23/30 (77%)</t>
  </si>
  <si>
    <t>342 (91%)</t>
  </si>
  <si>
    <t>92 (71%)</t>
  </si>
  <si>
    <t>18/26 (69%)</t>
  </si>
  <si>
    <t>8/23 (35%)</t>
  </si>
  <si>
    <t>75 (66%)</t>
  </si>
  <si>
    <t>252 (85%)</t>
  </si>
  <si>
    <t>9/27 (33%)</t>
  </si>
  <si>
    <t>330 (90%)</t>
  </si>
  <si>
    <t>79 (69%)</t>
  </si>
  <si>
    <t>11/19 (58%)</t>
  </si>
  <si>
    <t>4/22 (18%)</t>
  </si>
  <si>
    <t>10/11 (91%)</t>
  </si>
  <si>
    <t>207 (82%)</t>
  </si>
  <si>
    <t>312 (91%)</t>
  </si>
  <si>
    <t>19/27 (70%)</t>
  </si>
  <si>
    <t>116 (76%)</t>
  </si>
  <si>
    <t>11/21 (52%)</t>
  </si>
  <si>
    <t>17/29 (59%)</t>
  </si>
  <si>
    <t>8/11 (73%)</t>
  </si>
  <si>
    <t>470 (96%)</t>
  </si>
  <si>
    <t>68 (71%)</t>
  </si>
  <si>
    <t>23/25 (92%)</t>
  </si>
  <si>
    <t>12/27 (44%)</t>
  </si>
  <si>
    <t>0/1 (0%)</t>
  </si>
  <si>
    <t>408 (93%)</t>
  </si>
  <si>
    <t>65 (67%)</t>
  </si>
  <si>
    <t>18/22 (82%)</t>
  </si>
  <si>
    <t>7/24 (29%)</t>
  </si>
  <si>
    <t>3/4 (75%)</t>
  </si>
  <si>
    <t>97 (73%)</t>
  </si>
  <si>
    <t>344 (89%)</t>
  </si>
  <si>
    <t>16/25 (64%)</t>
  </si>
  <si>
    <t>282 (90%)</t>
  </si>
  <si>
    <t>222 (91%)</t>
  </si>
  <si>
    <t>9/18 (50%)</t>
  </si>
  <si>
    <t>102 (78%)</t>
  </si>
  <si>
    <t>412 (94%)</t>
  </si>
  <si>
    <t>10/13 (77%)</t>
  </si>
  <si>
    <t>331 (90%)</t>
  </si>
  <si>
    <t>98 (72%)</t>
  </si>
  <si>
    <t>7/32 (22%)</t>
  </si>
  <si>
    <t>6/16 (38%)</t>
  </si>
  <si>
    <t>5/5 (100%)</t>
  </si>
  <si>
    <t>132 (80%)</t>
  </si>
  <si>
    <t>310 (93%)</t>
  </si>
  <si>
    <t>12/29 (41%)</t>
  </si>
  <si>
    <t>4/4 (100%)</t>
  </si>
  <si>
    <t>129 (79%)</t>
  </si>
  <si>
    <t>13/32 (41%)</t>
  </si>
  <si>
    <t>192 (85%)</t>
  </si>
  <si>
    <t>214 (87%)</t>
  </si>
  <si>
    <t>21/29 (72%)</t>
  </si>
  <si>
    <t>15/21 (71%)</t>
  </si>
  <si>
    <t>323 (92%)</t>
  </si>
  <si>
    <t>182 (86%)</t>
  </si>
  <si>
    <t>28/35 (80%)</t>
  </si>
  <si>
    <t>3/13 (23%)</t>
  </si>
  <si>
    <t>309 (93%)</t>
  </si>
  <si>
    <t>164 (86%)</t>
  </si>
  <si>
    <t>11/14 (79%)</t>
  </si>
  <si>
    <t>8/21 (38%)</t>
  </si>
  <si>
    <t>4/5 (80%)</t>
  </si>
  <si>
    <t>338 (92%)</t>
  </si>
  <si>
    <t>197 (87%)</t>
  </si>
  <si>
    <t>16/22 (73%)</t>
  </si>
  <si>
    <t>5/12 (42%)</t>
  </si>
  <si>
    <t>159 (80%)</t>
  </si>
  <si>
    <t>248 (90%)</t>
  </si>
  <si>
    <t>335 (92%)</t>
  </si>
  <si>
    <t>130 (84%)</t>
  </si>
  <si>
    <t>12/24 (50%)</t>
  </si>
  <si>
    <t>360 (93%)</t>
  </si>
  <si>
    <t>137 (84%)</t>
  </si>
  <si>
    <t>13/16 (81%)</t>
  </si>
  <si>
    <t>11/20 (55%)</t>
  </si>
  <si>
    <t>150 (81%)</t>
  </si>
  <si>
    <t>242 (90%)</t>
  </si>
  <si>
    <t>6/17 (35%)</t>
  </si>
  <si>
    <t>17/24 (71%)</t>
  </si>
  <si>
    <t>0/15 (0%)</t>
  </si>
  <si>
    <t>6/7 (86%)</t>
  </si>
  <si>
    <t>100 (79%)</t>
  </si>
  <si>
    <t>369 (92%)</t>
  </si>
  <si>
    <t>21/28 (75%)</t>
  </si>
  <si>
    <t>333 (90%)</t>
  </si>
  <si>
    <t>182 (85%)</t>
  </si>
  <si>
    <t>16/26 (62%)</t>
  </si>
  <si>
    <t>7/15 (47%)</t>
  </si>
  <si>
    <t>0/8 (0%)</t>
  </si>
  <si>
    <t>7/9 (78%)</t>
  </si>
  <si>
    <t>241 (87%)</t>
  </si>
  <si>
    <t>129 (83%)</t>
  </si>
  <si>
    <t>388 (93%)</t>
  </si>
  <si>
    <t>27/29 (93%)</t>
  </si>
  <si>
    <t>112 (79%)</t>
  </si>
  <si>
    <t>288 (91%)</t>
  </si>
  <si>
    <t>14/21 (67%)</t>
  </si>
  <si>
    <t>387 (91%)</t>
  </si>
  <si>
    <t>16/23 (70%)</t>
  </si>
  <si>
    <t>427 (96%)</t>
  </si>
  <si>
    <t>118 (83%)</t>
  </si>
  <si>
    <t>19/24 (79%)</t>
  </si>
  <si>
    <t>1/1 (100%)</t>
  </si>
  <si>
    <t>364 (93%)</t>
  </si>
  <si>
    <t>79 (74%)</t>
  </si>
  <si>
    <t>153 (88%)</t>
  </si>
  <si>
    <t>283 (92%)</t>
  </si>
  <si>
    <t>11/16 (69%)</t>
  </si>
  <si>
    <t>263 (86%)</t>
  </si>
  <si>
    <t>164 (83%)</t>
  </si>
  <si>
    <t>56 (68%)</t>
  </si>
  <si>
    <t>10/21 (48%)</t>
  </si>
  <si>
    <t>10/14 (71%)</t>
  </si>
  <si>
    <t>332 (90%)</t>
  </si>
  <si>
    <t>237 (88%)</t>
  </si>
  <si>
    <t>314 (91%)</t>
  </si>
  <si>
    <t>96 (80%)</t>
  </si>
  <si>
    <t>18/25 (72%)</t>
  </si>
  <si>
    <t>9/9 (100%)</t>
  </si>
  <si>
    <t>105 (74%)</t>
  </si>
  <si>
    <t>359 (89%)</t>
  </si>
  <si>
    <t>10/22 (45%)</t>
  </si>
  <si>
    <t>297 (91%)</t>
  </si>
  <si>
    <t>183 (90%)</t>
  </si>
  <si>
    <t>278 (91%)</t>
  </si>
  <si>
    <t>156 (84%)</t>
  </si>
  <si>
    <t>18/28 (64%)</t>
  </si>
  <si>
    <t>15/22 (68%)</t>
  </si>
  <si>
    <t>8/10 (80%)</t>
  </si>
  <si>
    <t>183 (86%)</t>
  </si>
  <si>
    <t>309 (91%)</t>
  </si>
  <si>
    <t>299 (92%)</t>
  </si>
  <si>
    <t>168 (86%)</t>
  </si>
  <si>
    <t>9/12 (75%)</t>
  </si>
  <si>
    <t>158 (83%)</t>
  </si>
  <si>
    <t>357 (90%)</t>
  </si>
  <si>
    <t>4/13 (31%)</t>
  </si>
  <si>
    <t>179 (90%)</t>
  </si>
  <si>
    <t>334 (92%)</t>
  </si>
  <si>
    <t>11/17 (65%)</t>
  </si>
  <si>
    <t>123 (75%)</t>
  </si>
  <si>
    <t>13/27 (48%)</t>
  </si>
  <si>
    <t>1/14 (7%)</t>
  </si>
  <si>
    <t>339 (93%)</t>
  </si>
  <si>
    <t>112 (78%)</t>
  </si>
  <si>
    <t>7/23 (30%)</t>
  </si>
  <si>
    <t>4/16 (25%)</t>
  </si>
  <si>
    <t>4/11 (36%)</t>
  </si>
  <si>
    <t>346 (92%)</t>
  </si>
  <si>
    <t>115 (77%)</t>
  </si>
  <si>
    <t>11/24 (46%)</t>
  </si>
  <si>
    <t>167 (85%)</t>
  </si>
  <si>
    <t>263 (89%)</t>
  </si>
  <si>
    <t>118 (81%)</t>
  </si>
  <si>
    <t>406 (93%)</t>
  </si>
  <si>
    <t>14/22 (64%)</t>
  </si>
  <si>
    <t>342 (93%)</t>
  </si>
  <si>
    <t>136 (87%)</t>
  </si>
  <si>
    <t>15/17 (88%)</t>
  </si>
  <si>
    <t>282 (85%)</t>
  </si>
  <si>
    <t>88 (68%)</t>
  </si>
  <si>
    <t>15/28 (54%)</t>
  </si>
  <si>
    <t>11/26 (42%)</t>
  </si>
  <si>
    <t>3/18 (17%)</t>
  </si>
  <si>
    <t>370 (93%)</t>
  </si>
  <si>
    <t>143 (84%)</t>
  </si>
  <si>
    <t>219 (82%)</t>
  </si>
  <si>
    <t>204 (80%)</t>
  </si>
  <si>
    <t>8/27 (30%)</t>
  </si>
  <si>
    <t>4/19 (21%)</t>
  </si>
  <si>
    <t>387 (94%)</t>
  </si>
  <si>
    <t>177 (92%)</t>
  </si>
  <si>
    <t>385 (94%)</t>
  </si>
  <si>
    <t>140 (85%)</t>
  </si>
  <si>
    <t>17/22 (77%)</t>
  </si>
  <si>
    <t>134 (83%)</t>
  </si>
  <si>
    <t>240 (91%)</t>
  </si>
  <si>
    <t>20/33 (61%)</t>
  </si>
  <si>
    <t>18/27 (67%)</t>
  </si>
  <si>
    <t>153 (81%)</t>
  </si>
  <si>
    <t>218 (84%)</t>
  </si>
  <si>
    <t>12/25 (48%)</t>
  </si>
  <si>
    <t>11/25 (44%)</t>
  </si>
  <si>
    <t>1/12 (8%)</t>
  </si>
  <si>
    <t>363 (93%)</t>
  </si>
  <si>
    <t>112 (74%)</t>
  </si>
  <si>
    <t>8/25 (32%)</t>
  </si>
  <si>
    <t>327 (89%)</t>
  </si>
  <si>
    <t>113 (81%)</t>
  </si>
  <si>
    <t>16/20 (80%)</t>
  </si>
  <si>
    <t>9/26 (35%)</t>
  </si>
  <si>
    <t>11/32 (34%)</t>
  </si>
  <si>
    <t>60 (66%)</t>
  </si>
  <si>
    <t>415 (93%)</t>
  </si>
  <si>
    <t>367 (92%)</t>
  </si>
  <si>
    <t>130 (79%)</t>
  </si>
  <si>
    <t>128 (77%)</t>
  </si>
  <si>
    <t>427 (94%)</t>
  </si>
  <si>
    <t>120 (77%)</t>
  </si>
  <si>
    <t>13/19 (68%)</t>
  </si>
  <si>
    <t>178 (83%)</t>
  </si>
  <si>
    <t>13/23 (57%)</t>
  </si>
  <si>
    <t>87 (70%)</t>
  </si>
  <si>
    <t>347 (91%)</t>
  </si>
  <si>
    <t>4/23 (17%)</t>
  </si>
  <si>
    <t>1/15 (7%)</t>
  </si>
  <si>
    <t>441 (93%)</t>
  </si>
  <si>
    <t>53 (64%)</t>
  </si>
  <si>
    <t>7/22 (32%)</t>
  </si>
  <si>
    <t>0/13 (0%)</t>
  </si>
  <si>
    <t>536 (96%)</t>
  </si>
  <si>
    <t>109 (80%)</t>
  </si>
  <si>
    <t>21/25 (84%)</t>
  </si>
  <si>
    <t>3/21 (14%)</t>
  </si>
  <si>
    <t>114 (71%)</t>
  </si>
  <si>
    <t>357 (92%)</t>
  </si>
  <si>
    <t>13/33 (39%)</t>
  </si>
  <si>
    <t>197 (90%)</t>
  </si>
  <si>
    <t>177 (88%)</t>
  </si>
  <si>
    <t>123 (77%)</t>
  </si>
  <si>
    <t>363 (94%)</t>
  </si>
  <si>
    <t>29/34 (85%)</t>
  </si>
  <si>
    <t>12/15 (80%)</t>
  </si>
  <si>
    <t>420 (93%)</t>
  </si>
  <si>
    <t>118 (80%)</t>
  </si>
  <si>
    <t>300 (89%)</t>
  </si>
  <si>
    <t>10/25 (40%)</t>
  </si>
  <si>
    <t>95 (69%)</t>
  </si>
  <si>
    <t>171 (79%)</t>
  </si>
  <si>
    <t>0/12 (0%)</t>
  </si>
  <si>
    <t>180 (86%)</t>
  </si>
  <si>
    <t>240 (87%)</t>
  </si>
  <si>
    <t>178 (80%)</t>
  </si>
  <si>
    <t>220 (85%)</t>
  </si>
  <si>
    <t>434 (94%)</t>
  </si>
  <si>
    <t>114 (84%)</t>
  </si>
  <si>
    <t>11/15 (73%)</t>
  </si>
  <si>
    <t>221 (89%)</t>
  </si>
  <si>
    <t>141 (75%)</t>
  </si>
  <si>
    <t>16/24 (67%)</t>
  </si>
  <si>
    <t>218 (89%)</t>
  </si>
  <si>
    <t>229 (89%)</t>
  </si>
  <si>
    <t>328 (93%)</t>
  </si>
  <si>
    <t>97 (76%)</t>
  </si>
  <si>
    <t>320 (93%)</t>
  </si>
  <si>
    <t>202 (87%)</t>
  </si>
  <si>
    <t>12/19 (63%)</t>
  </si>
  <si>
    <t>5/7 (71%)</t>
  </si>
  <si>
    <t>166 (81%)</t>
  </si>
  <si>
    <t>300 (90%)</t>
  </si>
  <si>
    <t>22/31 (71%)</t>
  </si>
  <si>
    <t>175 (89%)</t>
  </si>
  <si>
    <t>305 (94%)</t>
  </si>
  <si>
    <t>23/33 (70%)</t>
  </si>
  <si>
    <t>213 (88%)</t>
  </si>
  <si>
    <t>261 (90%)</t>
  </si>
  <si>
    <t>236 (86%)</t>
  </si>
  <si>
    <t>210 (86%)</t>
  </si>
  <si>
    <t>8/17 (47%)</t>
  </si>
  <si>
    <t>170 (87%)</t>
  </si>
  <si>
    <t>321 (92%)</t>
  </si>
  <si>
    <t>14/20 (70%)</t>
  </si>
  <si>
    <t>103 (73%)</t>
  </si>
  <si>
    <t>238 (85%)</t>
  </si>
  <si>
    <t>12/33 (36%)</t>
  </si>
  <si>
    <t>126 (80%)</t>
  </si>
  <si>
    <t>251 (88%)</t>
  </si>
  <si>
    <t>5/20 (25%)</t>
  </si>
  <si>
    <t>20/32 (63%)</t>
  </si>
  <si>
    <t>82 (66%)</t>
  </si>
  <si>
    <t>236 (87%)</t>
  </si>
  <si>
    <t>10/29 (34%)</t>
  </si>
  <si>
    <t>317 (92%)</t>
  </si>
  <si>
    <t>11/13 (85%)</t>
  </si>
  <si>
    <t>123 (84%)</t>
  </si>
  <si>
    <t>14/17 (82%)</t>
  </si>
  <si>
    <t>393 (92%)</t>
  </si>
  <si>
    <t>108 (78%)</t>
  </si>
  <si>
    <t>76 (68%)</t>
  </si>
  <si>
    <t>316 (92%)</t>
  </si>
  <si>
    <t>279 (89%)</t>
  </si>
  <si>
    <t>175 (84%)</t>
  </si>
  <si>
    <t>280 (88%)</t>
  </si>
  <si>
    <t>83 (73%)</t>
  </si>
  <si>
    <t>185 (83%)</t>
  </si>
  <si>
    <t>275 (90%)</t>
  </si>
  <si>
    <t>14/31 (45%)</t>
  </si>
  <si>
    <t>18/34 (53%)</t>
  </si>
  <si>
    <t>225 (86%)</t>
  </si>
  <si>
    <t>245 (87%)</t>
  </si>
  <si>
    <t>9/19 (47%)</t>
  </si>
  <si>
    <t>165 (80%)</t>
  </si>
  <si>
    <t>9/25 (36%)</t>
  </si>
  <si>
    <t>13/26 (50%)</t>
  </si>
  <si>
    <t>5/14 (36%)</t>
  </si>
  <si>
    <t>Período</t>
  </si>
  <si>
    <t>Categoria</t>
  </si>
  <si>
    <t>Subcategoria</t>
  </si>
  <si>
    <t>Média</t>
  </si>
  <si>
    <t>Mínimo</t>
  </si>
  <si>
    <t>Máximo</t>
  </si>
  <si>
    <t>1° Tempo</t>
  </si>
  <si>
    <t>Gols</t>
  </si>
  <si>
    <t xml:space="preserve"> Convertidos  </t>
  </si>
  <si>
    <t xml:space="preserve"> Convertidos - Casa </t>
  </si>
  <si>
    <t xml:space="preserve"> Convertidos - Fora</t>
  </si>
  <si>
    <t xml:space="preserve"> Sofridos</t>
  </si>
  <si>
    <t xml:space="preserve"> Sofridos - Casa</t>
  </si>
  <si>
    <t xml:space="preserve"> Sofridos - Fora</t>
  </si>
  <si>
    <t xml:space="preserve"> Totais</t>
  </si>
  <si>
    <t xml:space="preserve"> Totais - Casa</t>
  </si>
  <si>
    <t xml:space="preserve"> Totais - Fora</t>
  </si>
  <si>
    <t>Finalizações</t>
  </si>
  <si>
    <t>Chutes ao Gol</t>
  </si>
  <si>
    <t>Escanteios</t>
  </si>
  <si>
    <t>Cartões Amarelo</t>
  </si>
  <si>
    <t>2° Tempo</t>
  </si>
  <si>
    <t>Integral</t>
  </si>
  <si>
    <t xml:space="preserve">Período </t>
  </si>
  <si>
    <t>Tipo</t>
  </si>
  <si>
    <t>Condição</t>
  </si>
  <si>
    <t>Total</t>
  </si>
  <si>
    <t>Percentual</t>
  </si>
  <si>
    <t>Over</t>
  </si>
  <si>
    <t>&gt; 0</t>
  </si>
  <si>
    <t>&gt; 1</t>
  </si>
  <si>
    <t>&gt; 2</t>
  </si>
  <si>
    <t>&gt; 3</t>
  </si>
  <si>
    <t>&gt; 4</t>
  </si>
  <si>
    <t>Under</t>
  </si>
  <si>
    <t>&lt; 1</t>
  </si>
  <si>
    <t>&lt; 2</t>
  </si>
  <si>
    <t>&lt; 3</t>
  </si>
  <si>
    <t>&lt; 4</t>
  </si>
  <si>
    <t>&lt; 5</t>
  </si>
  <si>
    <t>&gt; 5</t>
  </si>
  <si>
    <t>&gt; 6</t>
  </si>
  <si>
    <t>&gt; 7</t>
  </si>
  <si>
    <t>&gt; 8</t>
  </si>
  <si>
    <t>&gt; 9</t>
  </si>
  <si>
    <t>&gt; 10</t>
  </si>
  <si>
    <t>&gt; 11</t>
  </si>
  <si>
    <t>&gt; 12</t>
  </si>
  <si>
    <t>&gt; 13</t>
  </si>
  <si>
    <t>&gt; 14</t>
  </si>
  <si>
    <t>&gt; 15</t>
  </si>
  <si>
    <t>&gt; 16</t>
  </si>
  <si>
    <t>&gt; 17</t>
  </si>
  <si>
    <t>&gt; 18</t>
  </si>
  <si>
    <t>&gt; 19</t>
  </si>
  <si>
    <t>&gt; 20</t>
  </si>
  <si>
    <t>&gt; 21</t>
  </si>
  <si>
    <t>&gt; 22</t>
  </si>
  <si>
    <t>&gt; 23</t>
  </si>
  <si>
    <t>&gt; 24</t>
  </si>
  <si>
    <t>&gt; 25</t>
  </si>
  <si>
    <t>&gt; 26</t>
  </si>
  <si>
    <t>&gt; 27</t>
  </si>
  <si>
    <t>&lt; 6</t>
  </si>
  <si>
    <t>&lt; 7</t>
  </si>
  <si>
    <t>&lt; 8</t>
  </si>
  <si>
    <t>&lt; 9</t>
  </si>
  <si>
    <t>&lt; 10</t>
  </si>
  <si>
    <t>&lt; 11</t>
  </si>
  <si>
    <t>&lt; 12</t>
  </si>
  <si>
    <t>&lt; 13</t>
  </si>
  <si>
    <t>&lt; 14</t>
  </si>
  <si>
    <t>&lt; 15</t>
  </si>
  <si>
    <t>&lt; 16</t>
  </si>
  <si>
    <t>&lt; 17</t>
  </si>
  <si>
    <t>&lt; 18</t>
  </si>
  <si>
    <t>&lt; 19</t>
  </si>
  <si>
    <t>&lt; 20</t>
  </si>
  <si>
    <t>&lt; 21</t>
  </si>
  <si>
    <t>&lt; 22</t>
  </si>
  <si>
    <t>&lt; 23</t>
  </si>
  <si>
    <t>&lt; 24</t>
  </si>
  <si>
    <t>&lt; 25</t>
  </si>
  <si>
    <t>&lt; 26</t>
  </si>
  <si>
    <t>&lt; 27</t>
  </si>
  <si>
    <t>&lt; 28</t>
  </si>
  <si>
    <t xml:space="preserve">Cartões Amarelo </t>
  </si>
  <si>
    <t>&lt; 0</t>
  </si>
  <si>
    <t>&gt; 28</t>
  </si>
  <si>
    <t>&gt; 29</t>
  </si>
  <si>
    <t>&gt; 30</t>
  </si>
  <si>
    <t>&gt; 31</t>
  </si>
  <si>
    <t>&gt; 32</t>
  </si>
  <si>
    <t>&gt; 33</t>
  </si>
  <si>
    <t>&gt; 34</t>
  </si>
  <si>
    <t>&gt; 35</t>
  </si>
  <si>
    <t>&gt; 36</t>
  </si>
  <si>
    <t>&gt; 37</t>
  </si>
  <si>
    <t>&gt; 38</t>
  </si>
  <si>
    <t>&gt; 39</t>
  </si>
  <si>
    <t>&gt; 40</t>
  </si>
  <si>
    <t>&gt; 41</t>
  </si>
  <si>
    <t>&gt; 42</t>
  </si>
  <si>
    <t>&gt; 43</t>
  </si>
  <si>
    <t>&gt; 44</t>
  </si>
  <si>
    <t>&gt; 45</t>
  </si>
  <si>
    <t>&lt; 29</t>
  </si>
  <si>
    <t>&lt; 30</t>
  </si>
  <si>
    <t>&lt; 31</t>
  </si>
  <si>
    <t>&lt; 32</t>
  </si>
  <si>
    <t>&lt; 33</t>
  </si>
  <si>
    <t>&lt; 34</t>
  </si>
  <si>
    <t>&lt; 35</t>
  </si>
  <si>
    <t>&lt; 36</t>
  </si>
  <si>
    <t>&lt; 37</t>
  </si>
  <si>
    <t>&lt; 38</t>
  </si>
  <si>
    <t>&lt; 39</t>
  </si>
  <si>
    <t>&lt; 40</t>
  </si>
  <si>
    <t>&lt; 41</t>
  </si>
  <si>
    <t>&lt; 42</t>
  </si>
  <si>
    <t>&lt; 43</t>
  </si>
  <si>
    <t>&lt; 44</t>
  </si>
  <si>
    <t>&lt; 45</t>
  </si>
  <si>
    <t>&lt;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</si>
</sst>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8"/>
  <sheetViews>
    <sheetView workbookViewId="0">
      <selection sqref="A1:XFD1048576"/>
    </sheetView>
  </sheetViews>
  <sheetFormatPr defaultColWidth="15.77734375" defaultRowHeight="13.8" x14ac:dyDescent="0.3"/>
  <cols>
    <col min="1" max="1" width="15.77734375" style="4"/>
    <col min="2" max="16384" width="15.77734375" style="2"/>
  </cols>
  <sheetData>
    <row r="1" spans="1:83" ht="28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28.05" customHeight="1" x14ac:dyDescent="0.3">
      <c r="A2" s="1">
        <v>1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>
        <v>0</v>
      </c>
      <c r="H2" s="2">
        <v>4</v>
      </c>
      <c r="I2" s="2" t="s">
        <v>88</v>
      </c>
      <c r="J2" s="2" t="s">
        <v>89</v>
      </c>
      <c r="K2" s="2" t="s">
        <v>88</v>
      </c>
      <c r="L2" s="2">
        <v>4</v>
      </c>
      <c r="M2" s="2">
        <v>17</v>
      </c>
      <c r="N2" s="2">
        <v>10</v>
      </c>
      <c r="O2" s="2">
        <v>8</v>
      </c>
      <c r="P2" s="2">
        <v>15</v>
      </c>
      <c r="Q2" s="2">
        <v>3</v>
      </c>
      <c r="R2" s="3">
        <v>0.36</v>
      </c>
      <c r="S2" s="3">
        <v>0.64</v>
      </c>
      <c r="T2" s="2">
        <v>1</v>
      </c>
      <c r="U2" s="2">
        <v>16</v>
      </c>
      <c r="V2" s="2">
        <v>1</v>
      </c>
      <c r="W2" s="2">
        <v>9</v>
      </c>
      <c r="X2" s="2">
        <v>0</v>
      </c>
      <c r="Y2" s="2">
        <v>4</v>
      </c>
      <c r="Z2" s="2">
        <v>0</v>
      </c>
      <c r="AA2" s="2">
        <v>3</v>
      </c>
      <c r="AB2" s="2">
        <v>1</v>
      </c>
      <c r="AC2" s="2">
        <v>7</v>
      </c>
      <c r="AD2" s="2">
        <v>0</v>
      </c>
      <c r="AE2" s="2">
        <v>0</v>
      </c>
      <c r="AF2" s="2">
        <v>9</v>
      </c>
      <c r="AG2" s="2">
        <v>6</v>
      </c>
      <c r="AH2" s="2">
        <v>3</v>
      </c>
      <c r="AI2" s="2">
        <v>0</v>
      </c>
      <c r="AJ2" s="2">
        <v>1</v>
      </c>
      <c r="AK2" s="2">
        <v>0</v>
      </c>
      <c r="AL2" s="2">
        <v>5</v>
      </c>
      <c r="AM2" s="2">
        <v>8</v>
      </c>
      <c r="AN2" s="2">
        <v>17</v>
      </c>
      <c r="AO2" s="2">
        <v>10</v>
      </c>
      <c r="AP2" s="2">
        <v>9</v>
      </c>
      <c r="AQ2" s="2">
        <v>3</v>
      </c>
      <c r="AR2" s="2">
        <v>0</v>
      </c>
      <c r="AS2" s="2">
        <v>5</v>
      </c>
      <c r="AT2" s="2">
        <v>0</v>
      </c>
      <c r="AU2" s="2">
        <v>2</v>
      </c>
      <c r="AV2" s="2">
        <v>1</v>
      </c>
      <c r="AW2" s="2">
        <v>12</v>
      </c>
      <c r="AX2" s="2">
        <v>0</v>
      </c>
      <c r="AY2" s="2">
        <v>4</v>
      </c>
      <c r="AZ2" s="2">
        <v>5</v>
      </c>
      <c r="BA2" s="2">
        <v>1</v>
      </c>
      <c r="BB2" s="2">
        <v>420</v>
      </c>
      <c r="BC2" s="2">
        <v>769</v>
      </c>
      <c r="BD2" s="2" t="s">
        <v>90</v>
      </c>
      <c r="BE2" s="2" t="s">
        <v>91</v>
      </c>
      <c r="BF2" s="2" t="s">
        <v>92</v>
      </c>
      <c r="BG2" s="2" t="s">
        <v>93</v>
      </c>
      <c r="BH2" s="2" t="s">
        <v>94</v>
      </c>
      <c r="BI2" s="2" t="s">
        <v>95</v>
      </c>
      <c r="BJ2" s="2" t="s">
        <v>96</v>
      </c>
      <c r="BK2" s="2" t="s">
        <v>97</v>
      </c>
      <c r="BL2" s="2">
        <v>99</v>
      </c>
      <c r="BM2" s="2">
        <v>105</v>
      </c>
      <c r="BN2" s="2">
        <v>40</v>
      </c>
      <c r="BO2" s="2">
        <v>27</v>
      </c>
      <c r="BP2" s="2">
        <v>5</v>
      </c>
      <c r="BQ2" s="2">
        <v>8</v>
      </c>
      <c r="BR2" s="2">
        <v>23</v>
      </c>
      <c r="BS2" s="2">
        <v>7</v>
      </c>
      <c r="BT2" s="2">
        <v>6</v>
      </c>
      <c r="BU2" s="2">
        <v>7</v>
      </c>
      <c r="BV2" s="2">
        <v>17</v>
      </c>
      <c r="BW2" s="2">
        <v>10</v>
      </c>
      <c r="BX2" s="2">
        <v>0</v>
      </c>
      <c r="BY2" s="2">
        <v>0</v>
      </c>
      <c r="BZ2" s="2">
        <v>0</v>
      </c>
      <c r="CA2" s="2">
        <v>3</v>
      </c>
      <c r="CB2" s="2">
        <v>0</v>
      </c>
      <c r="CC2" s="2">
        <v>3</v>
      </c>
      <c r="CD2" s="2">
        <v>0</v>
      </c>
      <c r="CE2" s="2">
        <v>0</v>
      </c>
    </row>
    <row r="3" spans="1:83" ht="28.05" customHeight="1" x14ac:dyDescent="0.3">
      <c r="A3" s="1">
        <v>2</v>
      </c>
      <c r="B3" s="2" t="s">
        <v>98</v>
      </c>
      <c r="C3" s="2" t="s">
        <v>99</v>
      </c>
      <c r="D3" s="2" t="s">
        <v>85</v>
      </c>
      <c r="E3" s="2" t="s">
        <v>87</v>
      </c>
      <c r="F3" s="2" t="s">
        <v>100</v>
      </c>
      <c r="G3" s="2">
        <v>5</v>
      </c>
      <c r="H3" s="2">
        <v>1</v>
      </c>
      <c r="I3" s="2" t="s">
        <v>89</v>
      </c>
      <c r="J3" s="2" t="s">
        <v>88</v>
      </c>
      <c r="K3" s="2" t="s">
        <v>89</v>
      </c>
      <c r="L3" s="2">
        <v>6</v>
      </c>
      <c r="M3" s="2">
        <v>22</v>
      </c>
      <c r="N3" s="2">
        <v>13</v>
      </c>
      <c r="O3" s="2">
        <v>6</v>
      </c>
      <c r="P3" s="2">
        <v>21</v>
      </c>
      <c r="Q3" s="2">
        <v>4</v>
      </c>
      <c r="R3" s="3">
        <v>0.57999999999999996</v>
      </c>
      <c r="S3" s="3">
        <v>0.42</v>
      </c>
      <c r="T3" s="2">
        <v>20</v>
      </c>
      <c r="U3" s="2">
        <v>2</v>
      </c>
      <c r="V3" s="2">
        <v>12</v>
      </c>
      <c r="W3" s="2">
        <v>1</v>
      </c>
      <c r="X3" s="2">
        <v>5</v>
      </c>
      <c r="Y3" s="2">
        <v>0</v>
      </c>
      <c r="Z3" s="2">
        <v>3</v>
      </c>
      <c r="AA3" s="2">
        <v>1</v>
      </c>
      <c r="AB3" s="2">
        <v>6</v>
      </c>
      <c r="AC3" s="2">
        <v>0</v>
      </c>
      <c r="AD3" s="2">
        <v>2</v>
      </c>
      <c r="AE3" s="2">
        <v>2</v>
      </c>
      <c r="AF3" s="2">
        <v>4</v>
      </c>
      <c r="AG3" s="2">
        <v>17</v>
      </c>
      <c r="AH3" s="2">
        <v>0</v>
      </c>
      <c r="AI3" s="2">
        <v>4</v>
      </c>
      <c r="AJ3" s="2">
        <v>0</v>
      </c>
      <c r="AK3" s="2">
        <v>0</v>
      </c>
      <c r="AL3" s="2">
        <v>17</v>
      </c>
      <c r="AM3" s="2">
        <v>4</v>
      </c>
      <c r="AN3" s="2">
        <v>14</v>
      </c>
      <c r="AO3" s="2">
        <v>9</v>
      </c>
      <c r="AP3" s="2">
        <v>2</v>
      </c>
      <c r="AQ3" s="2">
        <v>7</v>
      </c>
      <c r="AR3" s="2">
        <v>6</v>
      </c>
      <c r="AS3" s="2">
        <v>1</v>
      </c>
      <c r="AT3" s="2">
        <v>3</v>
      </c>
      <c r="AU3" s="2">
        <v>0</v>
      </c>
      <c r="AV3" s="2">
        <v>17</v>
      </c>
      <c r="AW3" s="2">
        <v>2</v>
      </c>
      <c r="AX3" s="2">
        <v>3</v>
      </c>
      <c r="AY3" s="2">
        <v>0</v>
      </c>
      <c r="AZ3" s="2">
        <v>0</v>
      </c>
      <c r="BA3" s="2">
        <v>7</v>
      </c>
      <c r="BB3" s="2">
        <v>616</v>
      </c>
      <c r="BC3" s="2">
        <v>454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105</v>
      </c>
      <c r="BI3" s="2" t="s">
        <v>106</v>
      </c>
      <c r="BJ3" s="2" t="s">
        <v>107</v>
      </c>
      <c r="BK3" s="2" t="s">
        <v>108</v>
      </c>
      <c r="BL3" s="2">
        <v>108</v>
      </c>
      <c r="BM3" s="2">
        <v>107</v>
      </c>
      <c r="BN3" s="2">
        <v>52</v>
      </c>
      <c r="BO3" s="2">
        <v>36</v>
      </c>
      <c r="BP3" s="2">
        <v>9</v>
      </c>
      <c r="BQ3" s="2">
        <v>2</v>
      </c>
      <c r="BR3" s="2">
        <v>13</v>
      </c>
      <c r="BS3" s="2">
        <v>20</v>
      </c>
      <c r="BT3" s="2">
        <v>5</v>
      </c>
      <c r="BU3" s="2">
        <v>7</v>
      </c>
      <c r="BV3" s="2">
        <v>4</v>
      </c>
      <c r="BW3" s="2">
        <v>11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</row>
    <row r="4" spans="1:83" ht="28.05" customHeight="1" x14ac:dyDescent="0.3">
      <c r="A4" s="1">
        <v>3</v>
      </c>
      <c r="B4" s="2" t="s">
        <v>109</v>
      </c>
      <c r="C4" s="2" t="s">
        <v>110</v>
      </c>
      <c r="D4" s="2" t="s">
        <v>85</v>
      </c>
      <c r="E4" s="2" t="s">
        <v>111</v>
      </c>
      <c r="F4" s="2" t="s">
        <v>87</v>
      </c>
      <c r="G4" s="2">
        <v>0</v>
      </c>
      <c r="H4" s="2">
        <v>2</v>
      </c>
      <c r="I4" s="2" t="s">
        <v>88</v>
      </c>
      <c r="J4" s="2" t="s">
        <v>89</v>
      </c>
      <c r="K4" s="2" t="s">
        <v>88</v>
      </c>
      <c r="L4" s="2">
        <v>2</v>
      </c>
      <c r="M4" s="2">
        <v>25</v>
      </c>
      <c r="N4" s="2">
        <v>7</v>
      </c>
      <c r="O4" s="2">
        <v>9</v>
      </c>
      <c r="P4" s="2">
        <v>14</v>
      </c>
      <c r="Q4" s="2">
        <v>0</v>
      </c>
      <c r="R4" s="3">
        <v>0.33</v>
      </c>
      <c r="S4" s="3">
        <v>0.67</v>
      </c>
      <c r="T4" s="2">
        <v>14</v>
      </c>
      <c r="U4" s="2">
        <v>11</v>
      </c>
      <c r="V4" s="2">
        <v>2</v>
      </c>
      <c r="W4" s="2">
        <v>5</v>
      </c>
      <c r="X4" s="2">
        <v>9</v>
      </c>
      <c r="Y4" s="2">
        <v>2</v>
      </c>
      <c r="Z4" s="2">
        <v>3</v>
      </c>
      <c r="AA4" s="2">
        <v>4</v>
      </c>
      <c r="AB4" s="2">
        <v>4</v>
      </c>
      <c r="AC4" s="2">
        <v>5</v>
      </c>
      <c r="AD4" s="2">
        <v>2</v>
      </c>
      <c r="AE4" s="2">
        <v>1</v>
      </c>
      <c r="AF4" s="2">
        <v>8</v>
      </c>
      <c r="AG4" s="2">
        <v>6</v>
      </c>
      <c r="AH4" s="2">
        <v>0</v>
      </c>
      <c r="AI4" s="2">
        <v>0</v>
      </c>
      <c r="AJ4" s="2">
        <v>0</v>
      </c>
      <c r="AK4" s="2">
        <v>0</v>
      </c>
      <c r="AL4" s="2">
        <v>6</v>
      </c>
      <c r="AM4" s="2">
        <v>8</v>
      </c>
      <c r="AN4" s="2">
        <v>16</v>
      </c>
      <c r="AO4" s="2">
        <v>16</v>
      </c>
      <c r="AP4" s="2">
        <v>5</v>
      </c>
      <c r="AQ4" s="2">
        <v>9</v>
      </c>
      <c r="AR4" s="2">
        <v>3</v>
      </c>
      <c r="AS4" s="2">
        <v>1</v>
      </c>
      <c r="AT4" s="2">
        <v>3</v>
      </c>
      <c r="AU4" s="2">
        <v>0</v>
      </c>
      <c r="AV4" s="2">
        <v>9</v>
      </c>
      <c r="AW4" s="2">
        <v>6</v>
      </c>
      <c r="AX4" s="2">
        <v>5</v>
      </c>
      <c r="AY4" s="2">
        <v>5</v>
      </c>
      <c r="AZ4" s="2">
        <v>3</v>
      </c>
      <c r="BA4" s="2">
        <v>2</v>
      </c>
      <c r="BB4" s="2">
        <v>350</v>
      </c>
      <c r="BC4" s="2">
        <v>733</v>
      </c>
      <c r="BD4" s="2" t="s">
        <v>112</v>
      </c>
      <c r="BE4" s="2" t="s">
        <v>113</v>
      </c>
      <c r="BF4" s="2" t="s">
        <v>114</v>
      </c>
      <c r="BG4" s="2" t="s">
        <v>115</v>
      </c>
      <c r="BH4" s="2" t="s">
        <v>116</v>
      </c>
      <c r="BI4" s="2" t="s">
        <v>117</v>
      </c>
      <c r="BJ4" s="2" t="s">
        <v>118</v>
      </c>
      <c r="BK4" s="2" t="s">
        <v>97</v>
      </c>
      <c r="BL4" s="2">
        <v>113</v>
      </c>
      <c r="BM4" s="2">
        <v>113</v>
      </c>
      <c r="BN4" s="2">
        <v>41</v>
      </c>
      <c r="BO4" s="2">
        <v>40</v>
      </c>
      <c r="BP4" s="2">
        <v>7</v>
      </c>
      <c r="BQ4" s="2">
        <v>9</v>
      </c>
      <c r="BR4" s="2">
        <v>21</v>
      </c>
      <c r="BS4" s="2">
        <v>20</v>
      </c>
      <c r="BT4" s="2">
        <v>10</v>
      </c>
      <c r="BU4" s="2">
        <v>6</v>
      </c>
      <c r="BV4" s="2">
        <v>8</v>
      </c>
      <c r="BW4" s="2">
        <v>12</v>
      </c>
      <c r="BX4" s="2">
        <v>1</v>
      </c>
      <c r="BY4" s="2">
        <v>0</v>
      </c>
      <c r="BZ4" s="2">
        <v>1</v>
      </c>
      <c r="CA4" s="2">
        <v>1</v>
      </c>
      <c r="CB4" s="2">
        <v>1</v>
      </c>
      <c r="CC4" s="2">
        <v>1</v>
      </c>
      <c r="CD4" s="2">
        <v>0</v>
      </c>
      <c r="CE4" s="2">
        <v>0</v>
      </c>
    </row>
    <row r="5" spans="1:83" ht="28.05" customHeight="1" x14ac:dyDescent="0.3">
      <c r="A5" s="1">
        <v>4</v>
      </c>
      <c r="B5" s="2" t="s">
        <v>119</v>
      </c>
      <c r="C5" s="2" t="s">
        <v>120</v>
      </c>
      <c r="D5" s="2" t="s">
        <v>85</v>
      </c>
      <c r="E5" s="2" t="s">
        <v>121</v>
      </c>
      <c r="F5" s="2" t="s">
        <v>87</v>
      </c>
      <c r="G5" s="2">
        <v>0</v>
      </c>
      <c r="H5" s="2">
        <v>4</v>
      </c>
      <c r="I5" s="2" t="s">
        <v>88</v>
      </c>
      <c r="J5" s="2" t="s">
        <v>89</v>
      </c>
      <c r="K5" s="2" t="s">
        <v>88</v>
      </c>
      <c r="L5" s="2">
        <v>4</v>
      </c>
      <c r="M5" s="2">
        <v>21</v>
      </c>
      <c r="N5" s="2">
        <v>9</v>
      </c>
      <c r="O5" s="2">
        <v>8</v>
      </c>
      <c r="P5" s="2">
        <v>13</v>
      </c>
      <c r="Q5" s="2">
        <v>2</v>
      </c>
      <c r="R5" s="3">
        <v>0.35</v>
      </c>
      <c r="S5" s="3">
        <v>0.65</v>
      </c>
      <c r="T5" s="2">
        <v>7</v>
      </c>
      <c r="U5" s="2">
        <v>14</v>
      </c>
      <c r="V5" s="2">
        <v>3</v>
      </c>
      <c r="W5" s="2">
        <v>6</v>
      </c>
      <c r="X5" s="2">
        <v>3</v>
      </c>
      <c r="Y5" s="2">
        <v>4</v>
      </c>
      <c r="Z5" s="2">
        <v>1</v>
      </c>
      <c r="AA5" s="2">
        <v>4</v>
      </c>
      <c r="AB5" s="2">
        <v>4</v>
      </c>
      <c r="AC5" s="2">
        <v>4</v>
      </c>
      <c r="AD5" s="2">
        <v>5</v>
      </c>
      <c r="AE5" s="2">
        <v>1</v>
      </c>
      <c r="AF5" s="2">
        <v>10</v>
      </c>
      <c r="AG5" s="2">
        <v>3</v>
      </c>
      <c r="AH5" s="2">
        <v>2</v>
      </c>
      <c r="AI5" s="2">
        <v>0</v>
      </c>
      <c r="AJ5" s="2">
        <v>0</v>
      </c>
      <c r="AK5" s="2">
        <v>0</v>
      </c>
      <c r="AL5" s="2">
        <v>3</v>
      </c>
      <c r="AM5" s="2">
        <v>10</v>
      </c>
      <c r="AN5" s="2">
        <v>9</v>
      </c>
      <c r="AO5" s="2">
        <v>14</v>
      </c>
      <c r="AP5" s="2">
        <v>6</v>
      </c>
      <c r="AQ5" s="2">
        <v>6</v>
      </c>
      <c r="AR5" s="2">
        <v>1</v>
      </c>
      <c r="AS5" s="2">
        <v>3</v>
      </c>
      <c r="AT5" s="2">
        <v>1</v>
      </c>
      <c r="AU5" s="2">
        <v>1</v>
      </c>
      <c r="AV5" s="2">
        <v>5</v>
      </c>
      <c r="AW5" s="2">
        <v>10</v>
      </c>
      <c r="AX5" s="2">
        <v>2</v>
      </c>
      <c r="AY5" s="2">
        <v>4</v>
      </c>
      <c r="AZ5" s="2">
        <v>2</v>
      </c>
      <c r="BA5" s="2">
        <v>3</v>
      </c>
      <c r="BB5" s="2">
        <v>421</v>
      </c>
      <c r="BC5" s="2">
        <v>786</v>
      </c>
      <c r="BD5" s="2" t="s">
        <v>122</v>
      </c>
      <c r="BE5" s="2" t="s">
        <v>123</v>
      </c>
      <c r="BF5" s="2" t="s">
        <v>124</v>
      </c>
      <c r="BG5" s="2" t="s">
        <v>125</v>
      </c>
      <c r="BH5" s="2" t="s">
        <v>126</v>
      </c>
      <c r="BI5" s="2" t="s">
        <v>127</v>
      </c>
      <c r="BJ5" s="2" t="s">
        <v>128</v>
      </c>
      <c r="BK5" s="2" t="s">
        <v>129</v>
      </c>
      <c r="BL5" s="2">
        <v>83</v>
      </c>
      <c r="BM5" s="2">
        <v>87</v>
      </c>
      <c r="BN5" s="2">
        <v>27</v>
      </c>
      <c r="BO5" s="2">
        <v>27</v>
      </c>
      <c r="BP5" s="2">
        <v>2</v>
      </c>
      <c r="BQ5" s="2">
        <v>2</v>
      </c>
      <c r="BR5" s="2">
        <v>15</v>
      </c>
      <c r="BS5" s="2">
        <v>11</v>
      </c>
      <c r="BT5" s="2">
        <v>10</v>
      </c>
      <c r="BU5" s="2">
        <v>5</v>
      </c>
      <c r="BV5" s="2">
        <v>14</v>
      </c>
      <c r="BW5" s="2">
        <v>7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</row>
    <row r="6" spans="1:83" ht="28.05" customHeight="1" x14ac:dyDescent="0.3">
      <c r="A6" s="1">
        <v>5</v>
      </c>
      <c r="B6" s="2" t="s">
        <v>130</v>
      </c>
      <c r="C6" s="2" t="s">
        <v>131</v>
      </c>
      <c r="D6" s="2" t="s">
        <v>132</v>
      </c>
      <c r="E6" s="2" t="s">
        <v>87</v>
      </c>
      <c r="F6" s="2" t="s">
        <v>133</v>
      </c>
      <c r="G6" s="2">
        <v>1</v>
      </c>
      <c r="H6" s="2">
        <v>0</v>
      </c>
      <c r="I6" s="2" t="s">
        <v>89</v>
      </c>
      <c r="J6" s="2" t="s">
        <v>88</v>
      </c>
      <c r="K6" s="2" t="s">
        <v>88</v>
      </c>
      <c r="L6" s="2">
        <v>1</v>
      </c>
      <c r="M6" s="2">
        <v>24</v>
      </c>
      <c r="N6" s="2">
        <v>8</v>
      </c>
      <c r="O6" s="2">
        <v>12</v>
      </c>
      <c r="P6" s="2">
        <v>20</v>
      </c>
      <c r="Q6" s="2">
        <v>5</v>
      </c>
      <c r="R6" s="3">
        <v>0.62</v>
      </c>
      <c r="S6" s="3">
        <v>0.38</v>
      </c>
      <c r="T6" s="2">
        <v>14</v>
      </c>
      <c r="U6" s="2">
        <v>10</v>
      </c>
      <c r="V6" s="2">
        <v>3</v>
      </c>
      <c r="W6" s="2">
        <v>5</v>
      </c>
      <c r="X6" s="2">
        <v>5</v>
      </c>
      <c r="Y6" s="2">
        <v>3</v>
      </c>
      <c r="Z6" s="2">
        <v>6</v>
      </c>
      <c r="AA6" s="2">
        <v>2</v>
      </c>
      <c r="AB6" s="2">
        <v>8</v>
      </c>
      <c r="AC6" s="2">
        <v>4</v>
      </c>
      <c r="AD6" s="2">
        <v>3</v>
      </c>
      <c r="AE6" s="2">
        <v>2</v>
      </c>
      <c r="AF6" s="2">
        <v>9</v>
      </c>
      <c r="AG6" s="2">
        <v>11</v>
      </c>
      <c r="AH6" s="2">
        <v>2</v>
      </c>
      <c r="AI6" s="2">
        <v>3</v>
      </c>
      <c r="AJ6" s="2">
        <v>0</v>
      </c>
      <c r="AK6" s="2">
        <v>0</v>
      </c>
      <c r="AL6" s="2">
        <v>11</v>
      </c>
      <c r="AM6" s="2">
        <v>8</v>
      </c>
      <c r="AN6" s="2">
        <v>17</v>
      </c>
      <c r="AO6" s="2">
        <v>16</v>
      </c>
      <c r="AP6" s="2">
        <v>9</v>
      </c>
      <c r="AQ6" s="2">
        <v>11</v>
      </c>
      <c r="AR6" s="2">
        <v>1</v>
      </c>
      <c r="AS6" s="2">
        <v>1</v>
      </c>
      <c r="AT6" s="2">
        <v>0</v>
      </c>
      <c r="AU6" s="2">
        <v>1</v>
      </c>
      <c r="AV6" s="2">
        <v>9</v>
      </c>
      <c r="AW6" s="2">
        <v>5</v>
      </c>
      <c r="AX6" s="2">
        <v>5</v>
      </c>
      <c r="AY6" s="2">
        <v>5</v>
      </c>
      <c r="AZ6" s="2">
        <v>5</v>
      </c>
      <c r="BA6" s="2">
        <v>2</v>
      </c>
      <c r="BB6" s="2">
        <v>587</v>
      </c>
      <c r="BC6" s="2">
        <v>358</v>
      </c>
      <c r="BD6" s="2" t="s">
        <v>134</v>
      </c>
      <c r="BE6" s="2" t="s">
        <v>135</v>
      </c>
      <c r="BF6" s="2" t="s">
        <v>136</v>
      </c>
      <c r="BG6" s="2" t="s">
        <v>137</v>
      </c>
      <c r="BH6" s="2" t="s">
        <v>138</v>
      </c>
      <c r="BI6" s="2" t="s">
        <v>139</v>
      </c>
      <c r="BJ6" s="2" t="s">
        <v>140</v>
      </c>
      <c r="BK6" s="2" t="s">
        <v>141</v>
      </c>
      <c r="BL6" s="2">
        <v>124</v>
      </c>
      <c r="BM6" s="2">
        <v>113</v>
      </c>
      <c r="BN6" s="2">
        <v>53</v>
      </c>
      <c r="BO6" s="2">
        <v>42</v>
      </c>
      <c r="BP6" s="2">
        <v>16</v>
      </c>
      <c r="BQ6" s="2">
        <v>8</v>
      </c>
      <c r="BR6" s="2">
        <v>16</v>
      </c>
      <c r="BS6" s="2">
        <v>21</v>
      </c>
      <c r="BT6" s="2">
        <v>5</v>
      </c>
      <c r="BU6" s="2">
        <v>5</v>
      </c>
      <c r="BV6" s="2">
        <v>13</v>
      </c>
      <c r="BW6" s="2">
        <v>19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 ht="28.05" customHeight="1" x14ac:dyDescent="0.3">
      <c r="A7" s="1">
        <v>6</v>
      </c>
      <c r="B7" s="2" t="s">
        <v>142</v>
      </c>
      <c r="C7" s="2" t="s">
        <v>120</v>
      </c>
      <c r="D7" s="2" t="s">
        <v>143</v>
      </c>
      <c r="E7" s="2" t="s">
        <v>87</v>
      </c>
      <c r="F7" s="2" t="s">
        <v>144</v>
      </c>
      <c r="G7" s="2">
        <v>1</v>
      </c>
      <c r="H7" s="2">
        <v>1</v>
      </c>
      <c r="I7" s="2" t="s">
        <v>88</v>
      </c>
      <c r="J7" s="2" t="s">
        <v>89</v>
      </c>
      <c r="K7" s="2" t="s">
        <v>89</v>
      </c>
      <c r="L7" s="2">
        <v>2</v>
      </c>
      <c r="M7" s="2">
        <v>41</v>
      </c>
      <c r="N7" s="2">
        <v>12</v>
      </c>
      <c r="O7" s="2">
        <v>19</v>
      </c>
      <c r="P7" s="2">
        <v>26</v>
      </c>
      <c r="Q7" s="2">
        <v>5</v>
      </c>
      <c r="R7" s="3">
        <v>0.67</v>
      </c>
      <c r="S7" s="3">
        <v>0.33</v>
      </c>
      <c r="T7" s="2">
        <v>33</v>
      </c>
      <c r="U7" s="2">
        <v>8</v>
      </c>
      <c r="V7" s="2">
        <v>9</v>
      </c>
      <c r="W7" s="2">
        <v>3</v>
      </c>
      <c r="X7" s="2">
        <v>12</v>
      </c>
      <c r="Y7" s="2">
        <v>4</v>
      </c>
      <c r="Z7" s="2">
        <v>12</v>
      </c>
      <c r="AA7" s="2">
        <v>1</v>
      </c>
      <c r="AB7" s="2">
        <v>18</v>
      </c>
      <c r="AC7" s="2">
        <v>1</v>
      </c>
      <c r="AD7" s="2">
        <v>1</v>
      </c>
      <c r="AE7" s="2">
        <v>1</v>
      </c>
      <c r="AF7" s="2">
        <v>15</v>
      </c>
      <c r="AG7" s="2">
        <v>11</v>
      </c>
      <c r="AH7" s="2">
        <v>3</v>
      </c>
      <c r="AI7" s="2">
        <v>2</v>
      </c>
      <c r="AJ7" s="2">
        <v>0</v>
      </c>
      <c r="AK7" s="2">
        <v>0</v>
      </c>
      <c r="AL7" s="2">
        <v>10</v>
      </c>
      <c r="AM7" s="2">
        <v>15</v>
      </c>
      <c r="AN7" s="2">
        <v>24</v>
      </c>
      <c r="AO7" s="2">
        <v>13</v>
      </c>
      <c r="AP7" s="2">
        <v>6</v>
      </c>
      <c r="AQ7" s="2">
        <v>16</v>
      </c>
      <c r="AR7" s="2">
        <v>3</v>
      </c>
      <c r="AS7" s="2">
        <v>3</v>
      </c>
      <c r="AT7" s="2">
        <v>2</v>
      </c>
      <c r="AU7" s="2">
        <v>2</v>
      </c>
      <c r="AV7" s="2">
        <v>24</v>
      </c>
      <c r="AW7" s="2">
        <v>4</v>
      </c>
      <c r="AX7" s="2">
        <v>9</v>
      </c>
      <c r="AY7" s="2">
        <v>4</v>
      </c>
      <c r="AZ7" s="2">
        <v>2</v>
      </c>
      <c r="BA7" s="2">
        <v>8</v>
      </c>
      <c r="BB7" s="2">
        <v>920</v>
      </c>
      <c r="BC7" s="2">
        <v>457</v>
      </c>
      <c r="BD7" s="2" t="s">
        <v>145</v>
      </c>
      <c r="BE7" s="2" t="s">
        <v>146</v>
      </c>
      <c r="BF7" s="2" t="s">
        <v>147</v>
      </c>
      <c r="BG7" s="2" t="s">
        <v>148</v>
      </c>
      <c r="BH7" s="2" t="s">
        <v>149</v>
      </c>
      <c r="BI7" s="2" t="s">
        <v>150</v>
      </c>
      <c r="BJ7" s="2" t="s">
        <v>151</v>
      </c>
      <c r="BK7" s="2" t="s">
        <v>152</v>
      </c>
      <c r="BL7" s="2">
        <v>155</v>
      </c>
      <c r="BM7" s="2">
        <v>128</v>
      </c>
      <c r="BN7" s="2">
        <v>57</v>
      </c>
      <c r="BO7" s="2">
        <v>68</v>
      </c>
      <c r="BP7" s="2">
        <v>19</v>
      </c>
      <c r="BQ7" s="2">
        <v>19</v>
      </c>
      <c r="BR7" s="2">
        <v>19</v>
      </c>
      <c r="BS7" s="2">
        <v>28</v>
      </c>
      <c r="BT7" s="2">
        <v>5</v>
      </c>
      <c r="BU7" s="2">
        <v>11</v>
      </c>
      <c r="BV7" s="2">
        <v>8</v>
      </c>
      <c r="BW7" s="2">
        <v>48</v>
      </c>
      <c r="BX7" s="2">
        <v>1</v>
      </c>
      <c r="BY7" s="2">
        <v>0</v>
      </c>
      <c r="BZ7" s="2">
        <v>1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</row>
    <row r="8" spans="1:83" ht="28.05" customHeight="1" x14ac:dyDescent="0.3">
      <c r="A8" s="1">
        <v>7</v>
      </c>
      <c r="B8" s="2" t="s">
        <v>153</v>
      </c>
      <c r="C8" s="2" t="s">
        <v>154</v>
      </c>
      <c r="D8" s="2" t="s">
        <v>85</v>
      </c>
      <c r="E8" s="2" t="s">
        <v>87</v>
      </c>
      <c r="F8" s="2" t="s">
        <v>155</v>
      </c>
      <c r="G8" s="2">
        <v>5</v>
      </c>
      <c r="H8" s="2">
        <v>1</v>
      </c>
      <c r="I8" s="2" t="s">
        <v>89</v>
      </c>
      <c r="J8" s="2" t="s">
        <v>88</v>
      </c>
      <c r="K8" s="2" t="s">
        <v>89</v>
      </c>
      <c r="L8" s="2">
        <v>6</v>
      </c>
      <c r="M8" s="2">
        <v>41</v>
      </c>
      <c r="N8" s="2">
        <v>15</v>
      </c>
      <c r="O8" s="2">
        <v>13</v>
      </c>
      <c r="P8" s="2">
        <v>13</v>
      </c>
      <c r="Q8" s="2">
        <v>1</v>
      </c>
      <c r="R8" s="3">
        <v>0.74</v>
      </c>
      <c r="S8" s="3">
        <v>0.26</v>
      </c>
      <c r="T8" s="2">
        <v>37</v>
      </c>
      <c r="U8" s="2">
        <v>4</v>
      </c>
      <c r="V8" s="2">
        <v>13</v>
      </c>
      <c r="W8" s="2">
        <v>2</v>
      </c>
      <c r="X8" s="2">
        <v>14</v>
      </c>
      <c r="Y8" s="2">
        <v>2</v>
      </c>
      <c r="Z8" s="2">
        <v>10</v>
      </c>
      <c r="AA8" s="2">
        <v>0</v>
      </c>
      <c r="AB8" s="2">
        <v>12</v>
      </c>
      <c r="AC8" s="2">
        <v>1</v>
      </c>
      <c r="AD8" s="2">
        <v>0</v>
      </c>
      <c r="AE8" s="2">
        <v>1</v>
      </c>
      <c r="AF8" s="2">
        <v>7</v>
      </c>
      <c r="AG8" s="2">
        <v>6</v>
      </c>
      <c r="AH8" s="2">
        <v>1</v>
      </c>
      <c r="AI8" s="2">
        <v>0</v>
      </c>
      <c r="AJ8" s="2">
        <v>0</v>
      </c>
      <c r="AK8" s="2">
        <v>0</v>
      </c>
      <c r="AL8" s="2">
        <v>5</v>
      </c>
      <c r="AM8" s="2">
        <v>7</v>
      </c>
      <c r="AN8" s="2">
        <v>14</v>
      </c>
      <c r="AO8" s="2">
        <v>12</v>
      </c>
      <c r="AP8" s="2">
        <v>1</v>
      </c>
      <c r="AQ8" s="2">
        <v>16</v>
      </c>
      <c r="AR8" s="2">
        <v>5</v>
      </c>
      <c r="AS8" s="2">
        <v>2</v>
      </c>
      <c r="AT8" s="2">
        <v>4</v>
      </c>
      <c r="AU8" s="2">
        <v>1</v>
      </c>
      <c r="AV8" s="2">
        <v>26</v>
      </c>
      <c r="AW8" s="2">
        <v>4</v>
      </c>
      <c r="AX8" s="2">
        <v>11</v>
      </c>
      <c r="AY8" s="2">
        <v>0</v>
      </c>
      <c r="AZ8" s="2">
        <v>1</v>
      </c>
      <c r="BA8" s="2">
        <v>9</v>
      </c>
      <c r="BB8" s="2">
        <v>763</v>
      </c>
      <c r="BC8" s="2">
        <v>276</v>
      </c>
      <c r="BD8" s="2" t="s">
        <v>156</v>
      </c>
      <c r="BE8" s="2" t="s">
        <v>157</v>
      </c>
      <c r="BF8" s="2" t="s">
        <v>158</v>
      </c>
      <c r="BG8" s="2" t="s">
        <v>159</v>
      </c>
      <c r="BH8" s="2" t="s">
        <v>160</v>
      </c>
      <c r="BI8" s="2" t="s">
        <v>161</v>
      </c>
      <c r="BJ8" s="2" t="s">
        <v>162</v>
      </c>
      <c r="BK8" s="2" t="s">
        <v>163</v>
      </c>
      <c r="BL8" s="2">
        <v>108</v>
      </c>
      <c r="BM8" s="2">
        <v>112</v>
      </c>
      <c r="BN8" s="2">
        <v>44</v>
      </c>
      <c r="BO8" s="2">
        <v>41</v>
      </c>
      <c r="BP8" s="2">
        <v>9</v>
      </c>
      <c r="BQ8" s="2">
        <v>14</v>
      </c>
      <c r="BR8" s="2">
        <v>20</v>
      </c>
      <c r="BS8" s="2">
        <v>13</v>
      </c>
      <c r="BT8" s="2">
        <v>5</v>
      </c>
      <c r="BU8" s="2">
        <v>8</v>
      </c>
      <c r="BV8" s="2">
        <v>3</v>
      </c>
      <c r="BW8" s="2">
        <v>28</v>
      </c>
      <c r="BX8" s="2">
        <v>1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ht="28.05" customHeight="1" x14ac:dyDescent="0.3">
      <c r="A9" s="1">
        <v>8</v>
      </c>
      <c r="B9" s="2" t="s">
        <v>164</v>
      </c>
      <c r="C9" s="2" t="s">
        <v>120</v>
      </c>
      <c r="D9" s="2" t="s">
        <v>143</v>
      </c>
      <c r="E9" s="2" t="s">
        <v>144</v>
      </c>
      <c r="F9" s="2" t="s">
        <v>87</v>
      </c>
      <c r="G9" s="2">
        <v>3</v>
      </c>
      <c r="H9" s="2">
        <v>3</v>
      </c>
      <c r="I9" s="2" t="s">
        <v>88</v>
      </c>
      <c r="J9" s="2" t="s">
        <v>89</v>
      </c>
      <c r="K9" s="2" t="s">
        <v>89</v>
      </c>
      <c r="L9" s="2">
        <v>6</v>
      </c>
      <c r="M9" s="2">
        <v>26</v>
      </c>
      <c r="N9" s="2">
        <v>11</v>
      </c>
      <c r="O9" s="2">
        <v>6</v>
      </c>
      <c r="P9" s="2">
        <v>20</v>
      </c>
      <c r="Q9" s="2">
        <v>4</v>
      </c>
      <c r="R9" s="3">
        <v>0.38</v>
      </c>
      <c r="S9" s="3">
        <v>0.62</v>
      </c>
      <c r="T9" s="2">
        <v>14</v>
      </c>
      <c r="U9" s="2">
        <v>12</v>
      </c>
      <c r="V9" s="2">
        <v>5</v>
      </c>
      <c r="W9" s="2">
        <v>6</v>
      </c>
      <c r="X9" s="2">
        <v>7</v>
      </c>
      <c r="Y9" s="2">
        <v>2</v>
      </c>
      <c r="Z9" s="2">
        <v>2</v>
      </c>
      <c r="AA9" s="2">
        <v>4</v>
      </c>
      <c r="AB9" s="2">
        <v>4</v>
      </c>
      <c r="AC9" s="2">
        <v>2</v>
      </c>
      <c r="AD9" s="2">
        <v>0</v>
      </c>
      <c r="AE9" s="2">
        <v>0</v>
      </c>
      <c r="AF9" s="2">
        <v>11</v>
      </c>
      <c r="AG9" s="2">
        <v>9</v>
      </c>
      <c r="AH9" s="2">
        <v>2</v>
      </c>
      <c r="AI9" s="2">
        <v>2</v>
      </c>
      <c r="AJ9" s="2">
        <v>0</v>
      </c>
      <c r="AK9" s="2">
        <v>0</v>
      </c>
      <c r="AL9" s="2">
        <v>9</v>
      </c>
      <c r="AM9" s="2">
        <v>11</v>
      </c>
      <c r="AN9" s="2">
        <v>13</v>
      </c>
      <c r="AO9" s="2">
        <v>9</v>
      </c>
      <c r="AP9" s="2">
        <v>5</v>
      </c>
      <c r="AQ9" s="2">
        <v>10</v>
      </c>
      <c r="AR9" s="2">
        <v>2</v>
      </c>
      <c r="AS9" s="2">
        <v>0</v>
      </c>
      <c r="AT9" s="2">
        <v>1</v>
      </c>
      <c r="AU9" s="2">
        <v>0</v>
      </c>
      <c r="AV9" s="2">
        <v>8</v>
      </c>
      <c r="AW9" s="2">
        <v>5</v>
      </c>
      <c r="AX9" s="2">
        <v>6</v>
      </c>
      <c r="AY9" s="2">
        <v>7</v>
      </c>
      <c r="AZ9" s="2">
        <v>3</v>
      </c>
      <c r="BA9" s="2">
        <v>3</v>
      </c>
      <c r="BB9" s="2">
        <v>423</v>
      </c>
      <c r="BC9" s="2">
        <v>689</v>
      </c>
      <c r="BD9" s="2" t="s">
        <v>165</v>
      </c>
      <c r="BE9" s="2" t="s">
        <v>166</v>
      </c>
      <c r="BF9" s="2" t="s">
        <v>167</v>
      </c>
      <c r="BG9" s="2" t="s">
        <v>168</v>
      </c>
      <c r="BH9" s="2" t="s">
        <v>169</v>
      </c>
      <c r="BI9" s="2" t="s">
        <v>170</v>
      </c>
      <c r="BJ9" s="2" t="s">
        <v>171</v>
      </c>
      <c r="BK9" s="2" t="s">
        <v>129</v>
      </c>
      <c r="BL9" s="2">
        <v>93</v>
      </c>
      <c r="BM9" s="2">
        <v>98</v>
      </c>
      <c r="BN9" s="2">
        <v>45</v>
      </c>
      <c r="BO9" s="2">
        <v>45</v>
      </c>
      <c r="BP9" s="2">
        <v>9</v>
      </c>
      <c r="BQ9" s="2">
        <v>8</v>
      </c>
      <c r="BR9" s="2">
        <v>21</v>
      </c>
      <c r="BS9" s="2">
        <v>22</v>
      </c>
      <c r="BT9" s="2">
        <v>7</v>
      </c>
      <c r="BU9" s="2">
        <v>7</v>
      </c>
      <c r="BV9" s="2">
        <v>6</v>
      </c>
      <c r="BW9" s="2">
        <v>6</v>
      </c>
      <c r="BX9" s="2">
        <v>0</v>
      </c>
      <c r="BY9" s="2">
        <v>0</v>
      </c>
      <c r="BZ9" s="2">
        <v>4</v>
      </c>
      <c r="CA9" s="2">
        <v>0</v>
      </c>
      <c r="CB9" s="2">
        <v>3</v>
      </c>
      <c r="CC9" s="2">
        <v>0</v>
      </c>
      <c r="CD9" s="2">
        <v>1</v>
      </c>
      <c r="CE9" s="2">
        <v>0</v>
      </c>
    </row>
    <row r="10" spans="1:83" ht="28.05" customHeight="1" x14ac:dyDescent="0.3">
      <c r="A10" s="1">
        <v>9</v>
      </c>
      <c r="B10" s="2" t="s">
        <v>172</v>
      </c>
      <c r="C10" s="2" t="s">
        <v>84</v>
      </c>
      <c r="D10" s="2" t="s">
        <v>85</v>
      </c>
      <c r="E10" s="2" t="s">
        <v>173</v>
      </c>
      <c r="F10" s="2" t="s">
        <v>87</v>
      </c>
      <c r="G10" s="2">
        <v>2</v>
      </c>
      <c r="H10" s="2">
        <v>4</v>
      </c>
      <c r="I10" s="2" t="s">
        <v>89</v>
      </c>
      <c r="J10" s="2" t="s">
        <v>88</v>
      </c>
      <c r="K10" s="2" t="s">
        <v>89</v>
      </c>
      <c r="L10" s="2">
        <v>6</v>
      </c>
      <c r="M10" s="2">
        <v>25</v>
      </c>
      <c r="N10" s="2">
        <v>12</v>
      </c>
      <c r="O10" s="2">
        <v>11</v>
      </c>
      <c r="P10" s="2">
        <v>16</v>
      </c>
      <c r="Q10" s="2">
        <v>2</v>
      </c>
      <c r="R10" s="3">
        <v>0.25</v>
      </c>
      <c r="S10" s="3">
        <v>0.75</v>
      </c>
      <c r="T10" s="2">
        <v>7</v>
      </c>
      <c r="U10" s="2">
        <v>18</v>
      </c>
      <c r="V10" s="2">
        <v>4</v>
      </c>
      <c r="W10" s="2">
        <v>8</v>
      </c>
      <c r="X10" s="2">
        <v>2</v>
      </c>
      <c r="Y10" s="2">
        <v>6</v>
      </c>
      <c r="Z10" s="2">
        <v>1</v>
      </c>
      <c r="AA10" s="2">
        <v>4</v>
      </c>
      <c r="AB10" s="2">
        <v>2</v>
      </c>
      <c r="AC10" s="2">
        <v>9</v>
      </c>
      <c r="AD10" s="2">
        <v>2</v>
      </c>
      <c r="AE10" s="2">
        <v>1</v>
      </c>
      <c r="AF10" s="2">
        <v>13</v>
      </c>
      <c r="AG10" s="2">
        <v>3</v>
      </c>
      <c r="AH10" s="2">
        <v>1</v>
      </c>
      <c r="AI10" s="2">
        <v>1</v>
      </c>
      <c r="AJ10" s="2">
        <v>0</v>
      </c>
      <c r="AK10" s="2">
        <v>0</v>
      </c>
      <c r="AL10" s="2">
        <v>2</v>
      </c>
      <c r="AM10" s="2">
        <v>13</v>
      </c>
      <c r="AN10" s="2">
        <v>6</v>
      </c>
      <c r="AO10" s="2">
        <v>21</v>
      </c>
      <c r="AP10" s="2">
        <v>13</v>
      </c>
      <c r="AQ10" s="2">
        <v>7</v>
      </c>
      <c r="AR10" s="2">
        <v>3</v>
      </c>
      <c r="AS10" s="2">
        <v>5</v>
      </c>
      <c r="AT10" s="2">
        <v>1</v>
      </c>
      <c r="AU10" s="2">
        <v>4</v>
      </c>
      <c r="AV10" s="2">
        <v>5</v>
      </c>
      <c r="AW10" s="2">
        <v>13</v>
      </c>
      <c r="AX10" s="2">
        <v>2</v>
      </c>
      <c r="AY10" s="2">
        <v>5</v>
      </c>
      <c r="AZ10" s="2">
        <v>4</v>
      </c>
      <c r="BA10" s="2">
        <v>2</v>
      </c>
      <c r="BB10" s="2">
        <v>274</v>
      </c>
      <c r="BC10" s="2">
        <v>845</v>
      </c>
      <c r="BD10" s="2" t="s">
        <v>174</v>
      </c>
      <c r="BE10" s="2" t="s">
        <v>175</v>
      </c>
      <c r="BF10" s="2" t="s">
        <v>176</v>
      </c>
      <c r="BG10" s="2" t="s">
        <v>177</v>
      </c>
      <c r="BH10" s="2" t="s">
        <v>178</v>
      </c>
      <c r="BI10" s="2" t="s">
        <v>179</v>
      </c>
      <c r="BJ10" s="2" t="s">
        <v>180</v>
      </c>
      <c r="BK10" s="2" t="s">
        <v>126</v>
      </c>
      <c r="BL10" s="2">
        <v>95</v>
      </c>
      <c r="BM10" s="2">
        <v>116</v>
      </c>
      <c r="BN10" s="2">
        <v>31</v>
      </c>
      <c r="BO10" s="2">
        <v>33</v>
      </c>
      <c r="BP10" s="2">
        <v>7</v>
      </c>
      <c r="BQ10" s="2">
        <v>7</v>
      </c>
      <c r="BR10" s="2">
        <v>17</v>
      </c>
      <c r="BS10" s="2">
        <v>9</v>
      </c>
      <c r="BT10" s="2">
        <v>12</v>
      </c>
      <c r="BU10" s="2">
        <v>3</v>
      </c>
      <c r="BV10" s="2">
        <v>25</v>
      </c>
      <c r="BW10" s="2">
        <v>10</v>
      </c>
      <c r="BX10" s="2">
        <v>1</v>
      </c>
      <c r="BY10" s="2">
        <v>0</v>
      </c>
      <c r="BZ10" s="2">
        <v>2</v>
      </c>
      <c r="CA10" s="2">
        <v>0</v>
      </c>
      <c r="CB10" s="2">
        <v>1</v>
      </c>
      <c r="CC10" s="2">
        <v>0</v>
      </c>
      <c r="CD10" s="2">
        <v>1</v>
      </c>
      <c r="CE10" s="2">
        <v>0</v>
      </c>
    </row>
    <row r="11" spans="1:83" ht="28.05" customHeight="1" x14ac:dyDescent="0.3">
      <c r="A11" s="1">
        <v>10</v>
      </c>
      <c r="B11" s="2" t="s">
        <v>181</v>
      </c>
      <c r="C11" s="2" t="s">
        <v>182</v>
      </c>
      <c r="D11" s="2" t="s">
        <v>85</v>
      </c>
      <c r="E11" s="2" t="s">
        <v>87</v>
      </c>
      <c r="F11" s="2" t="s">
        <v>183</v>
      </c>
      <c r="G11" s="2">
        <v>4</v>
      </c>
      <c r="H11" s="2">
        <v>1</v>
      </c>
      <c r="I11" s="2" t="s">
        <v>89</v>
      </c>
      <c r="J11" s="2" t="s">
        <v>88</v>
      </c>
      <c r="K11" s="2" t="s">
        <v>89</v>
      </c>
      <c r="L11" s="2">
        <v>5</v>
      </c>
      <c r="M11" s="2">
        <v>33</v>
      </c>
      <c r="N11" s="2">
        <v>14</v>
      </c>
      <c r="O11" s="2">
        <v>5</v>
      </c>
      <c r="P11" s="2">
        <v>19</v>
      </c>
      <c r="Q11" s="2">
        <v>3</v>
      </c>
      <c r="R11" s="3">
        <v>0.67</v>
      </c>
      <c r="S11" s="3">
        <v>0.33</v>
      </c>
      <c r="T11" s="2">
        <v>25</v>
      </c>
      <c r="U11" s="2">
        <v>8</v>
      </c>
      <c r="V11" s="2">
        <v>11</v>
      </c>
      <c r="W11" s="2">
        <v>3</v>
      </c>
      <c r="X11" s="2">
        <v>7</v>
      </c>
      <c r="Y11" s="2">
        <v>1</v>
      </c>
      <c r="Z11" s="2">
        <v>7</v>
      </c>
      <c r="AA11" s="2">
        <v>4</v>
      </c>
      <c r="AB11" s="2">
        <v>2</v>
      </c>
      <c r="AC11" s="2">
        <v>3</v>
      </c>
      <c r="AD11" s="2">
        <v>1</v>
      </c>
      <c r="AE11" s="2">
        <v>1</v>
      </c>
      <c r="AF11" s="2">
        <v>6</v>
      </c>
      <c r="AG11" s="2">
        <v>13</v>
      </c>
      <c r="AH11" s="2">
        <v>1</v>
      </c>
      <c r="AI11" s="2">
        <v>2</v>
      </c>
      <c r="AJ11" s="2">
        <v>0</v>
      </c>
      <c r="AK11" s="2">
        <v>0</v>
      </c>
      <c r="AL11" s="2">
        <v>13</v>
      </c>
      <c r="AM11" s="2">
        <v>6</v>
      </c>
      <c r="AN11" s="2">
        <v>11</v>
      </c>
      <c r="AO11" s="2">
        <v>8</v>
      </c>
      <c r="AP11" s="2">
        <v>2</v>
      </c>
      <c r="AQ11" s="2">
        <v>9</v>
      </c>
      <c r="AR11" s="2">
        <v>4</v>
      </c>
      <c r="AS11" s="2">
        <v>2</v>
      </c>
      <c r="AT11" s="2">
        <v>3</v>
      </c>
      <c r="AU11" s="2">
        <v>1</v>
      </c>
      <c r="AV11" s="2">
        <v>20</v>
      </c>
      <c r="AW11" s="2">
        <v>7</v>
      </c>
      <c r="AX11" s="2">
        <v>5</v>
      </c>
      <c r="AY11" s="2">
        <v>1</v>
      </c>
      <c r="AZ11" s="2">
        <v>2</v>
      </c>
      <c r="BA11" s="2">
        <v>7</v>
      </c>
      <c r="BB11" s="2">
        <v>701</v>
      </c>
      <c r="BC11" s="2">
        <v>337</v>
      </c>
      <c r="BD11" s="2" t="s">
        <v>184</v>
      </c>
      <c r="BE11" s="2" t="s">
        <v>185</v>
      </c>
      <c r="BF11" s="2" t="s">
        <v>186</v>
      </c>
      <c r="BG11" s="2" t="s">
        <v>187</v>
      </c>
      <c r="BH11" s="2" t="s">
        <v>150</v>
      </c>
      <c r="BI11" s="2" t="s">
        <v>139</v>
      </c>
      <c r="BJ11" s="2" t="s">
        <v>188</v>
      </c>
      <c r="BK11" s="2" t="s">
        <v>189</v>
      </c>
      <c r="BL11" s="2">
        <v>102</v>
      </c>
      <c r="BM11" s="2">
        <v>103</v>
      </c>
      <c r="BN11" s="2">
        <v>56</v>
      </c>
      <c r="BO11" s="2">
        <v>36</v>
      </c>
      <c r="BP11" s="2">
        <v>3</v>
      </c>
      <c r="BQ11" s="2">
        <v>2</v>
      </c>
      <c r="BR11" s="2">
        <v>26</v>
      </c>
      <c r="BS11" s="2">
        <v>21</v>
      </c>
      <c r="BT11" s="2">
        <v>5</v>
      </c>
      <c r="BU11" s="2">
        <v>7</v>
      </c>
      <c r="BV11" s="2">
        <v>6</v>
      </c>
      <c r="BW11" s="2">
        <v>16</v>
      </c>
      <c r="BX11" s="2">
        <v>1</v>
      </c>
      <c r="BY11" s="2">
        <v>0</v>
      </c>
      <c r="BZ11" s="2">
        <v>0</v>
      </c>
      <c r="CA11" s="2">
        <v>4</v>
      </c>
      <c r="CB11" s="2">
        <v>0</v>
      </c>
      <c r="CC11" s="2">
        <v>3</v>
      </c>
      <c r="CD11" s="2">
        <v>0</v>
      </c>
      <c r="CE11" s="2">
        <v>1</v>
      </c>
    </row>
    <row r="12" spans="1:83" ht="28.05" customHeight="1" x14ac:dyDescent="0.3">
      <c r="A12" s="1">
        <v>11</v>
      </c>
      <c r="B12" s="2" t="s">
        <v>190</v>
      </c>
      <c r="C12" s="2" t="s">
        <v>110</v>
      </c>
      <c r="D12" s="2" t="s">
        <v>85</v>
      </c>
      <c r="E12" s="2" t="s">
        <v>87</v>
      </c>
      <c r="F12" s="2" t="s">
        <v>191</v>
      </c>
      <c r="G12" s="2">
        <v>0</v>
      </c>
      <c r="H12" s="2">
        <v>0</v>
      </c>
      <c r="I12" s="2" t="s">
        <v>89</v>
      </c>
      <c r="J12" s="2" t="s">
        <v>89</v>
      </c>
      <c r="K12" s="2" t="s">
        <v>88</v>
      </c>
      <c r="L12" s="2">
        <v>0</v>
      </c>
      <c r="M12" s="2">
        <v>18</v>
      </c>
      <c r="N12" s="2">
        <v>3</v>
      </c>
      <c r="O12" s="2">
        <v>11</v>
      </c>
      <c r="P12" s="2">
        <v>29</v>
      </c>
      <c r="Q12" s="2">
        <v>2</v>
      </c>
      <c r="R12" s="3">
        <v>0.73</v>
      </c>
      <c r="S12" s="3">
        <v>0.27</v>
      </c>
      <c r="T12" s="2">
        <v>12</v>
      </c>
      <c r="U12" s="2">
        <v>6</v>
      </c>
      <c r="V12" s="2">
        <v>1</v>
      </c>
      <c r="W12" s="2">
        <v>2</v>
      </c>
      <c r="X12" s="2">
        <v>7</v>
      </c>
      <c r="Y12" s="2">
        <v>2</v>
      </c>
      <c r="Z12" s="2">
        <v>4</v>
      </c>
      <c r="AA12" s="2">
        <v>2</v>
      </c>
      <c r="AB12" s="2">
        <v>7</v>
      </c>
      <c r="AC12" s="2">
        <v>4</v>
      </c>
      <c r="AD12" s="2">
        <v>2</v>
      </c>
      <c r="AE12" s="2">
        <v>1</v>
      </c>
      <c r="AF12" s="2">
        <v>9</v>
      </c>
      <c r="AG12" s="2">
        <v>20</v>
      </c>
      <c r="AH12" s="2">
        <v>0</v>
      </c>
      <c r="AI12" s="2">
        <v>2</v>
      </c>
      <c r="AJ12" s="2">
        <v>0</v>
      </c>
      <c r="AK12" s="2">
        <v>0</v>
      </c>
      <c r="AL12" s="2">
        <v>19</v>
      </c>
      <c r="AM12" s="2">
        <v>9</v>
      </c>
      <c r="AN12" s="2">
        <v>14</v>
      </c>
      <c r="AO12" s="2">
        <v>6</v>
      </c>
      <c r="AP12" s="2">
        <v>3</v>
      </c>
      <c r="AQ12" s="2">
        <v>10</v>
      </c>
      <c r="AR12" s="2">
        <v>2</v>
      </c>
      <c r="AS12" s="2">
        <v>0</v>
      </c>
      <c r="AT12" s="2">
        <v>2</v>
      </c>
      <c r="AU12" s="2">
        <v>0</v>
      </c>
      <c r="AV12" s="2">
        <v>9</v>
      </c>
      <c r="AW12" s="2">
        <v>5</v>
      </c>
      <c r="AX12" s="2">
        <v>3</v>
      </c>
      <c r="AY12" s="2">
        <v>1</v>
      </c>
      <c r="AZ12" s="2">
        <v>2</v>
      </c>
      <c r="BA12" s="2">
        <v>1</v>
      </c>
      <c r="BB12" s="2">
        <v>700</v>
      </c>
      <c r="BC12" s="2">
        <v>269</v>
      </c>
      <c r="BD12" s="2" t="s">
        <v>192</v>
      </c>
      <c r="BE12" s="2" t="s">
        <v>193</v>
      </c>
      <c r="BF12" s="2" t="s">
        <v>194</v>
      </c>
      <c r="BG12" s="2" t="s">
        <v>195</v>
      </c>
      <c r="BH12" s="2" t="s">
        <v>196</v>
      </c>
      <c r="BI12" s="2" t="s">
        <v>169</v>
      </c>
      <c r="BJ12" s="2" t="s">
        <v>197</v>
      </c>
      <c r="BK12" s="2" t="s">
        <v>198</v>
      </c>
      <c r="BL12" s="2">
        <v>140</v>
      </c>
      <c r="BM12" s="2">
        <v>119</v>
      </c>
      <c r="BN12" s="2">
        <v>68</v>
      </c>
      <c r="BO12" s="2">
        <v>48</v>
      </c>
      <c r="BP12" s="2">
        <v>16</v>
      </c>
      <c r="BQ12" s="2">
        <v>10</v>
      </c>
      <c r="BR12" s="2">
        <v>13</v>
      </c>
      <c r="BS12" s="2">
        <v>20</v>
      </c>
      <c r="BT12" s="2">
        <v>4</v>
      </c>
      <c r="BU12" s="2">
        <v>5</v>
      </c>
      <c r="BV12" s="2">
        <v>7</v>
      </c>
      <c r="BW12" s="2">
        <v>24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1</v>
      </c>
      <c r="CD12" s="2">
        <v>0</v>
      </c>
      <c r="CE12" s="2">
        <v>0</v>
      </c>
    </row>
    <row r="13" spans="1:83" ht="28.05" customHeight="1" x14ac:dyDescent="0.3">
      <c r="A13" s="1">
        <v>12</v>
      </c>
      <c r="B13" s="2" t="s">
        <v>199</v>
      </c>
      <c r="C13" s="2" t="s">
        <v>200</v>
      </c>
      <c r="D13" s="2" t="s">
        <v>132</v>
      </c>
      <c r="E13" s="2" t="s">
        <v>87</v>
      </c>
      <c r="F13" s="2" t="s">
        <v>201</v>
      </c>
      <c r="G13" s="2">
        <v>2</v>
      </c>
      <c r="H13" s="2">
        <v>0</v>
      </c>
      <c r="I13" s="2" t="s">
        <v>89</v>
      </c>
      <c r="J13" s="2" t="s">
        <v>88</v>
      </c>
      <c r="K13" s="2" t="s">
        <v>88</v>
      </c>
      <c r="L13" s="2">
        <v>2</v>
      </c>
      <c r="M13" s="2">
        <v>18</v>
      </c>
      <c r="N13" s="2">
        <v>6</v>
      </c>
      <c r="O13" s="2">
        <v>13</v>
      </c>
      <c r="P13" s="2">
        <v>23</v>
      </c>
      <c r="Q13" s="2">
        <v>3</v>
      </c>
      <c r="R13" s="3">
        <v>0.72</v>
      </c>
      <c r="S13" s="3">
        <v>0.28000000000000003</v>
      </c>
      <c r="T13" s="2">
        <v>16</v>
      </c>
      <c r="U13" s="2">
        <v>2</v>
      </c>
      <c r="V13" s="2">
        <v>5</v>
      </c>
      <c r="W13" s="2">
        <v>1</v>
      </c>
      <c r="X13" s="2">
        <v>5</v>
      </c>
      <c r="Y13" s="2">
        <v>1</v>
      </c>
      <c r="Z13" s="2">
        <v>6</v>
      </c>
      <c r="AA13" s="2">
        <v>0</v>
      </c>
      <c r="AB13" s="2">
        <v>11</v>
      </c>
      <c r="AC13" s="2">
        <v>2</v>
      </c>
      <c r="AD13" s="2">
        <v>3</v>
      </c>
      <c r="AE13" s="2">
        <v>4</v>
      </c>
      <c r="AF13" s="2">
        <v>7</v>
      </c>
      <c r="AG13" s="2">
        <v>16</v>
      </c>
      <c r="AH13" s="2">
        <v>0</v>
      </c>
      <c r="AI13" s="2">
        <v>3</v>
      </c>
      <c r="AJ13" s="2">
        <v>0</v>
      </c>
      <c r="AK13" s="2">
        <v>0</v>
      </c>
      <c r="AL13" s="2">
        <v>15</v>
      </c>
      <c r="AM13" s="2">
        <v>7</v>
      </c>
      <c r="AN13" s="2">
        <v>18</v>
      </c>
      <c r="AO13" s="2">
        <v>12</v>
      </c>
      <c r="AP13" s="2">
        <v>3</v>
      </c>
      <c r="AQ13" s="2">
        <v>6</v>
      </c>
      <c r="AR13" s="2">
        <v>2</v>
      </c>
      <c r="AS13" s="2">
        <v>1</v>
      </c>
      <c r="AT13" s="2">
        <v>2</v>
      </c>
      <c r="AU13" s="2">
        <v>1</v>
      </c>
      <c r="AV13" s="2">
        <v>11</v>
      </c>
      <c r="AW13" s="2">
        <v>2</v>
      </c>
      <c r="AX13" s="2">
        <v>5</v>
      </c>
      <c r="AY13" s="2">
        <v>0</v>
      </c>
      <c r="AZ13" s="2">
        <v>1</v>
      </c>
      <c r="BA13" s="2">
        <v>3</v>
      </c>
      <c r="BB13" s="2">
        <v>789</v>
      </c>
      <c r="BC13" s="2">
        <v>293</v>
      </c>
      <c r="BD13" s="2" t="s">
        <v>202</v>
      </c>
      <c r="BE13" s="2" t="s">
        <v>203</v>
      </c>
      <c r="BF13" s="2" t="s">
        <v>204</v>
      </c>
      <c r="BG13" s="2" t="s">
        <v>205</v>
      </c>
      <c r="BH13" s="2" t="s">
        <v>206</v>
      </c>
      <c r="BI13" s="2" t="s">
        <v>207</v>
      </c>
      <c r="BJ13" s="2" t="s">
        <v>129</v>
      </c>
      <c r="BK13" s="2" t="s">
        <v>208</v>
      </c>
      <c r="BL13" s="2">
        <v>112</v>
      </c>
      <c r="BM13" s="2">
        <v>105</v>
      </c>
      <c r="BN13" s="2">
        <v>33</v>
      </c>
      <c r="BO13" s="2">
        <v>33</v>
      </c>
      <c r="BP13" s="2">
        <v>2</v>
      </c>
      <c r="BQ13" s="2">
        <v>9</v>
      </c>
      <c r="BR13" s="2">
        <v>12</v>
      </c>
      <c r="BS13" s="2">
        <v>12</v>
      </c>
      <c r="BT13" s="2">
        <v>10</v>
      </c>
      <c r="BU13" s="2">
        <v>10</v>
      </c>
      <c r="BV13" s="2">
        <v>6</v>
      </c>
      <c r="BW13" s="2">
        <v>18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 ht="28.05" customHeight="1" x14ac:dyDescent="0.3">
      <c r="A14" s="1">
        <v>13</v>
      </c>
      <c r="B14" s="2" t="s">
        <v>209</v>
      </c>
      <c r="C14" s="2" t="s">
        <v>210</v>
      </c>
      <c r="D14" s="2" t="s">
        <v>85</v>
      </c>
      <c r="E14" s="2" t="s">
        <v>211</v>
      </c>
      <c r="F14" s="2" t="s">
        <v>87</v>
      </c>
      <c r="G14" s="2">
        <v>1</v>
      </c>
      <c r="H14" s="2">
        <v>1</v>
      </c>
      <c r="I14" s="2" t="s">
        <v>88</v>
      </c>
      <c r="J14" s="2" t="s">
        <v>89</v>
      </c>
      <c r="K14" s="2" t="s">
        <v>89</v>
      </c>
      <c r="L14" s="2">
        <v>2</v>
      </c>
      <c r="M14" s="2">
        <v>29</v>
      </c>
      <c r="N14" s="2">
        <v>12</v>
      </c>
      <c r="O14" s="2">
        <v>11</v>
      </c>
      <c r="P14" s="2">
        <v>16</v>
      </c>
      <c r="Q14" s="2">
        <v>3</v>
      </c>
      <c r="R14" s="3">
        <v>0.53</v>
      </c>
      <c r="S14" s="3">
        <v>0.47</v>
      </c>
      <c r="T14" s="2">
        <v>19</v>
      </c>
      <c r="U14" s="2">
        <v>10</v>
      </c>
      <c r="V14" s="2">
        <v>6</v>
      </c>
      <c r="W14" s="2">
        <v>6</v>
      </c>
      <c r="X14" s="2">
        <v>9</v>
      </c>
      <c r="Y14" s="2">
        <v>2</v>
      </c>
      <c r="Z14" s="2">
        <v>4</v>
      </c>
      <c r="AA14" s="2">
        <v>2</v>
      </c>
      <c r="AB14" s="2">
        <v>7</v>
      </c>
      <c r="AC14" s="2">
        <v>4</v>
      </c>
      <c r="AD14" s="2">
        <v>6</v>
      </c>
      <c r="AE14" s="2">
        <v>1</v>
      </c>
      <c r="AF14" s="2">
        <v>6</v>
      </c>
      <c r="AG14" s="2">
        <v>10</v>
      </c>
      <c r="AH14" s="2">
        <v>0</v>
      </c>
      <c r="AI14" s="2">
        <v>3</v>
      </c>
      <c r="AJ14" s="2">
        <v>0</v>
      </c>
      <c r="AK14" s="2">
        <v>0</v>
      </c>
      <c r="AL14" s="2">
        <v>9</v>
      </c>
      <c r="AM14" s="2">
        <v>6</v>
      </c>
      <c r="AN14" s="2">
        <v>17</v>
      </c>
      <c r="AO14" s="2">
        <v>19</v>
      </c>
      <c r="AP14" s="2">
        <v>6</v>
      </c>
      <c r="AQ14" s="2">
        <v>11</v>
      </c>
      <c r="AR14" s="2">
        <v>3</v>
      </c>
      <c r="AS14" s="2">
        <v>2</v>
      </c>
      <c r="AT14" s="2">
        <v>2</v>
      </c>
      <c r="AU14" s="2">
        <v>1</v>
      </c>
      <c r="AV14" s="2">
        <v>11</v>
      </c>
      <c r="AW14" s="2">
        <v>5</v>
      </c>
      <c r="AX14" s="2">
        <v>8</v>
      </c>
      <c r="AY14" s="2">
        <v>5</v>
      </c>
      <c r="AZ14" s="2">
        <v>5</v>
      </c>
      <c r="BA14" s="2">
        <v>5</v>
      </c>
      <c r="BB14" s="2">
        <v>584</v>
      </c>
      <c r="BC14" s="2">
        <v>530</v>
      </c>
      <c r="BD14" s="2" t="s">
        <v>212</v>
      </c>
      <c r="BE14" s="2" t="s">
        <v>213</v>
      </c>
      <c r="BF14" s="2" t="s">
        <v>214</v>
      </c>
      <c r="BG14" s="2" t="s">
        <v>215</v>
      </c>
      <c r="BH14" s="2" t="s">
        <v>216</v>
      </c>
      <c r="BI14" s="2" t="s">
        <v>139</v>
      </c>
      <c r="BJ14" s="2" t="s">
        <v>217</v>
      </c>
      <c r="BK14" s="2" t="s">
        <v>218</v>
      </c>
      <c r="BL14" s="2">
        <v>144</v>
      </c>
      <c r="BM14" s="2">
        <v>147</v>
      </c>
      <c r="BN14" s="2">
        <v>49</v>
      </c>
      <c r="BO14" s="2">
        <v>42</v>
      </c>
      <c r="BP14" s="2">
        <v>10</v>
      </c>
      <c r="BQ14" s="2">
        <v>8</v>
      </c>
      <c r="BR14" s="2">
        <v>23</v>
      </c>
      <c r="BS14" s="2">
        <v>15</v>
      </c>
      <c r="BT14" s="2">
        <v>12</v>
      </c>
      <c r="BU14" s="2">
        <v>12</v>
      </c>
      <c r="BV14" s="2">
        <v>13</v>
      </c>
      <c r="BW14" s="2">
        <v>18</v>
      </c>
      <c r="BX14" s="2">
        <v>0</v>
      </c>
      <c r="BY14" s="2">
        <v>1</v>
      </c>
      <c r="BZ14" s="2">
        <v>2</v>
      </c>
      <c r="CA14" s="2">
        <v>1</v>
      </c>
      <c r="CB14" s="2">
        <v>2</v>
      </c>
      <c r="CC14" s="2">
        <v>1</v>
      </c>
      <c r="CD14" s="2">
        <v>0</v>
      </c>
      <c r="CE14" s="2">
        <v>0</v>
      </c>
    </row>
    <row r="15" spans="1:83" ht="28.05" customHeight="1" x14ac:dyDescent="0.3">
      <c r="A15" s="1">
        <v>14</v>
      </c>
      <c r="B15" s="2" t="s">
        <v>219</v>
      </c>
      <c r="C15" s="2" t="s">
        <v>220</v>
      </c>
      <c r="D15" s="2" t="s">
        <v>143</v>
      </c>
      <c r="E15" s="2" t="s">
        <v>87</v>
      </c>
      <c r="F15" s="2" t="s">
        <v>221</v>
      </c>
      <c r="G15" s="2">
        <v>3</v>
      </c>
      <c r="H15" s="2">
        <v>1</v>
      </c>
      <c r="I15" s="2" t="s">
        <v>89</v>
      </c>
      <c r="J15" s="2" t="s">
        <v>88</v>
      </c>
      <c r="K15" s="2" t="s">
        <v>89</v>
      </c>
      <c r="L15" s="2">
        <v>4</v>
      </c>
      <c r="M15" s="2">
        <v>23</v>
      </c>
      <c r="N15" s="2">
        <v>5</v>
      </c>
      <c r="O15" s="2">
        <v>8</v>
      </c>
      <c r="P15" s="2">
        <v>14</v>
      </c>
      <c r="Q15" s="2">
        <v>2</v>
      </c>
      <c r="R15" s="3">
        <v>0.69</v>
      </c>
      <c r="S15" s="3">
        <v>0.31</v>
      </c>
      <c r="T15" s="2">
        <v>12</v>
      </c>
      <c r="U15" s="2">
        <v>11</v>
      </c>
      <c r="V15" s="2">
        <v>3</v>
      </c>
      <c r="W15" s="2">
        <v>2</v>
      </c>
      <c r="X15" s="2">
        <v>1</v>
      </c>
      <c r="Y15" s="2">
        <v>5</v>
      </c>
      <c r="Z15" s="2">
        <v>8</v>
      </c>
      <c r="AA15" s="2">
        <v>4</v>
      </c>
      <c r="AB15" s="2">
        <v>4</v>
      </c>
      <c r="AC15" s="2">
        <v>4</v>
      </c>
      <c r="AD15" s="2">
        <v>1</v>
      </c>
      <c r="AE15" s="2">
        <v>4</v>
      </c>
      <c r="AF15" s="2">
        <v>5</v>
      </c>
      <c r="AG15" s="2">
        <v>9</v>
      </c>
      <c r="AH15" s="2">
        <v>0</v>
      </c>
      <c r="AI15" s="2">
        <v>2</v>
      </c>
      <c r="AJ15" s="2">
        <v>0</v>
      </c>
      <c r="AK15" s="2">
        <v>0</v>
      </c>
      <c r="AL15" s="2">
        <v>9</v>
      </c>
      <c r="AM15" s="2">
        <v>5</v>
      </c>
      <c r="AN15" s="2">
        <v>9</v>
      </c>
      <c r="AO15" s="2">
        <v>8</v>
      </c>
      <c r="AP15" s="2">
        <v>7</v>
      </c>
      <c r="AQ15" s="2">
        <v>3</v>
      </c>
      <c r="AR15" s="2">
        <v>1</v>
      </c>
      <c r="AS15" s="2">
        <v>2</v>
      </c>
      <c r="AT15" s="2">
        <v>1</v>
      </c>
      <c r="AU15" s="2">
        <v>1</v>
      </c>
      <c r="AV15" s="2">
        <v>10</v>
      </c>
      <c r="AW15" s="2">
        <v>7</v>
      </c>
      <c r="AX15" s="2">
        <v>2</v>
      </c>
      <c r="AY15" s="2">
        <v>4</v>
      </c>
      <c r="AZ15" s="2">
        <v>1</v>
      </c>
      <c r="BA15" s="2">
        <v>0</v>
      </c>
      <c r="BB15" s="2">
        <v>819</v>
      </c>
      <c r="BC15" s="2">
        <v>363</v>
      </c>
      <c r="BD15" s="2" t="s">
        <v>222</v>
      </c>
      <c r="BE15" s="2" t="s">
        <v>223</v>
      </c>
      <c r="BF15" s="2" t="s">
        <v>224</v>
      </c>
      <c r="BG15" s="2" t="s">
        <v>225</v>
      </c>
      <c r="BH15" s="2" t="s">
        <v>226</v>
      </c>
      <c r="BI15" s="2" t="s">
        <v>207</v>
      </c>
      <c r="BJ15" s="2" t="s">
        <v>227</v>
      </c>
      <c r="BK15" s="2" t="s">
        <v>228</v>
      </c>
      <c r="BL15" s="2">
        <v>89</v>
      </c>
      <c r="BM15" s="2">
        <v>80</v>
      </c>
      <c r="BN15" s="2">
        <v>33</v>
      </c>
      <c r="BO15" s="2">
        <v>33</v>
      </c>
      <c r="BP15" s="2">
        <v>5</v>
      </c>
      <c r="BQ15" s="2">
        <v>6</v>
      </c>
      <c r="BR15" s="2">
        <v>10</v>
      </c>
      <c r="BS15" s="2">
        <v>17</v>
      </c>
      <c r="BT15" s="2">
        <v>6</v>
      </c>
      <c r="BU15" s="2">
        <v>13</v>
      </c>
      <c r="BV15" s="2">
        <v>10</v>
      </c>
      <c r="BW15" s="2">
        <v>15</v>
      </c>
      <c r="BX15" s="2">
        <v>2</v>
      </c>
      <c r="BY15" s="2">
        <v>0</v>
      </c>
      <c r="BZ15" s="2">
        <v>0</v>
      </c>
      <c r="CA15" s="2">
        <v>3</v>
      </c>
      <c r="CB15" s="2">
        <v>0</v>
      </c>
      <c r="CC15" s="2">
        <v>2</v>
      </c>
      <c r="CD15" s="2">
        <v>0</v>
      </c>
      <c r="CE15" s="2">
        <v>1</v>
      </c>
    </row>
    <row r="16" spans="1:83" ht="28.05" customHeight="1" x14ac:dyDescent="0.3">
      <c r="A16" s="1">
        <v>15</v>
      </c>
      <c r="B16" s="2" t="s">
        <v>229</v>
      </c>
      <c r="C16" s="2" t="s">
        <v>110</v>
      </c>
      <c r="D16" s="2" t="s">
        <v>85</v>
      </c>
      <c r="E16" s="2" t="s">
        <v>87</v>
      </c>
      <c r="F16" s="2" t="s">
        <v>230</v>
      </c>
      <c r="G16" s="2">
        <v>3</v>
      </c>
      <c r="H16" s="2">
        <v>1</v>
      </c>
      <c r="I16" s="2" t="s">
        <v>88</v>
      </c>
      <c r="J16" s="2" t="s">
        <v>89</v>
      </c>
      <c r="K16" s="2" t="s">
        <v>89</v>
      </c>
      <c r="L16" s="2">
        <v>4</v>
      </c>
      <c r="M16" s="2">
        <v>30</v>
      </c>
      <c r="N16" s="2">
        <v>9</v>
      </c>
      <c r="O16" s="2">
        <v>17</v>
      </c>
      <c r="P16" s="2">
        <v>15</v>
      </c>
      <c r="Q16" s="2">
        <v>1</v>
      </c>
      <c r="R16" s="3">
        <v>0.73</v>
      </c>
      <c r="S16" s="3">
        <v>0.27</v>
      </c>
      <c r="T16" s="2">
        <v>27</v>
      </c>
      <c r="U16" s="2">
        <v>3</v>
      </c>
      <c r="V16" s="2">
        <v>8</v>
      </c>
      <c r="W16" s="2">
        <v>1</v>
      </c>
      <c r="X16" s="2">
        <v>8</v>
      </c>
      <c r="Y16" s="2">
        <v>2</v>
      </c>
      <c r="Z16" s="2">
        <v>11</v>
      </c>
      <c r="AA16" s="2">
        <v>0</v>
      </c>
      <c r="AB16" s="2">
        <v>15</v>
      </c>
      <c r="AC16" s="2">
        <v>2</v>
      </c>
      <c r="AD16" s="2">
        <v>0</v>
      </c>
      <c r="AE16" s="2">
        <v>1</v>
      </c>
      <c r="AF16" s="2">
        <v>5</v>
      </c>
      <c r="AG16" s="2">
        <v>10</v>
      </c>
      <c r="AH16" s="2">
        <v>0</v>
      </c>
      <c r="AI16" s="2">
        <v>1</v>
      </c>
      <c r="AJ16" s="2">
        <v>0</v>
      </c>
      <c r="AK16" s="2">
        <v>0</v>
      </c>
      <c r="AL16" s="2">
        <v>10</v>
      </c>
      <c r="AM16" s="2">
        <v>5</v>
      </c>
      <c r="AN16" s="2">
        <v>19</v>
      </c>
      <c r="AO16" s="2">
        <v>4</v>
      </c>
      <c r="AP16" s="2">
        <v>3</v>
      </c>
      <c r="AQ16" s="2">
        <v>10</v>
      </c>
      <c r="AR16" s="2">
        <v>4</v>
      </c>
      <c r="AS16" s="2">
        <v>1</v>
      </c>
      <c r="AT16" s="2">
        <v>3</v>
      </c>
      <c r="AU16" s="2">
        <v>1</v>
      </c>
      <c r="AV16" s="2">
        <v>17</v>
      </c>
      <c r="AW16" s="2">
        <v>2</v>
      </c>
      <c r="AX16" s="2">
        <v>10</v>
      </c>
      <c r="AY16" s="2">
        <v>1</v>
      </c>
      <c r="AZ16" s="2">
        <v>0</v>
      </c>
      <c r="BA16" s="2">
        <v>5</v>
      </c>
      <c r="BB16" s="2">
        <v>801</v>
      </c>
      <c r="BC16" s="2">
        <v>305</v>
      </c>
      <c r="BD16" s="2" t="s">
        <v>231</v>
      </c>
      <c r="BE16" s="2" t="s">
        <v>232</v>
      </c>
      <c r="BF16" s="2" t="s">
        <v>233</v>
      </c>
      <c r="BG16" s="2" t="s">
        <v>234</v>
      </c>
      <c r="BH16" s="2" t="s">
        <v>235</v>
      </c>
      <c r="BI16" s="2" t="s">
        <v>161</v>
      </c>
      <c r="BJ16" s="2" t="s">
        <v>236</v>
      </c>
      <c r="BK16" s="2" t="s">
        <v>237</v>
      </c>
      <c r="BL16" s="2">
        <v>125</v>
      </c>
      <c r="BM16" s="2">
        <v>94</v>
      </c>
      <c r="BN16" s="2">
        <v>34</v>
      </c>
      <c r="BO16" s="2">
        <v>40</v>
      </c>
      <c r="BP16" s="2">
        <v>9</v>
      </c>
      <c r="BQ16" s="2">
        <v>10</v>
      </c>
      <c r="BR16" s="2">
        <v>5</v>
      </c>
      <c r="BS16" s="2">
        <v>19</v>
      </c>
      <c r="BT16" s="2">
        <v>9</v>
      </c>
      <c r="BU16" s="2">
        <v>10</v>
      </c>
      <c r="BV16" s="2">
        <v>4</v>
      </c>
      <c r="BW16" s="2">
        <v>41</v>
      </c>
      <c r="BX16" s="2">
        <v>0</v>
      </c>
      <c r="BY16" s="2">
        <v>0</v>
      </c>
      <c r="BZ16" s="2">
        <v>1</v>
      </c>
      <c r="CA16" s="2">
        <v>1</v>
      </c>
      <c r="CB16" s="2">
        <v>1</v>
      </c>
      <c r="CC16" s="2">
        <v>1</v>
      </c>
      <c r="CD16" s="2">
        <v>0</v>
      </c>
      <c r="CE16" s="2">
        <v>0</v>
      </c>
    </row>
    <row r="17" spans="1:83" ht="28.05" customHeight="1" x14ac:dyDescent="0.3">
      <c r="A17" s="1">
        <v>16</v>
      </c>
      <c r="B17" s="2" t="s">
        <v>238</v>
      </c>
      <c r="C17" s="2" t="s">
        <v>220</v>
      </c>
      <c r="D17" s="2" t="s">
        <v>132</v>
      </c>
      <c r="E17" s="2" t="s">
        <v>155</v>
      </c>
      <c r="F17" s="2" t="s">
        <v>87</v>
      </c>
      <c r="G17" s="2">
        <v>2</v>
      </c>
      <c r="H17" s="2">
        <v>6</v>
      </c>
      <c r="I17" s="2" t="s">
        <v>88</v>
      </c>
      <c r="J17" s="2" t="s">
        <v>89</v>
      </c>
      <c r="K17" s="2" t="s">
        <v>89</v>
      </c>
      <c r="L17" s="2">
        <v>8</v>
      </c>
      <c r="M17" s="2">
        <v>31</v>
      </c>
      <c r="N17" s="2">
        <v>23</v>
      </c>
      <c r="O17" s="2">
        <v>4</v>
      </c>
      <c r="P17" s="2">
        <v>11</v>
      </c>
      <c r="Q17" s="2">
        <v>0</v>
      </c>
      <c r="R17" s="3">
        <v>0.43</v>
      </c>
      <c r="S17" s="3">
        <v>0.56999999999999995</v>
      </c>
      <c r="T17" s="2">
        <v>14</v>
      </c>
      <c r="U17" s="2">
        <v>17</v>
      </c>
      <c r="V17" s="2">
        <v>8</v>
      </c>
      <c r="W17" s="2">
        <v>15</v>
      </c>
      <c r="X17" s="2">
        <v>3</v>
      </c>
      <c r="Y17" s="2">
        <v>2</v>
      </c>
      <c r="Z17" s="2">
        <v>3</v>
      </c>
      <c r="AA17" s="2">
        <v>0</v>
      </c>
      <c r="AB17" s="2">
        <v>2</v>
      </c>
      <c r="AC17" s="2">
        <v>2</v>
      </c>
      <c r="AD17" s="2">
        <v>4</v>
      </c>
      <c r="AE17" s="2">
        <v>0</v>
      </c>
      <c r="AF17" s="2">
        <v>7</v>
      </c>
      <c r="AG17" s="2">
        <v>4</v>
      </c>
      <c r="AH17" s="2">
        <v>0</v>
      </c>
      <c r="AI17" s="2">
        <v>0</v>
      </c>
      <c r="AJ17" s="2">
        <v>0</v>
      </c>
      <c r="AK17" s="2">
        <v>0</v>
      </c>
      <c r="AL17" s="2">
        <v>4</v>
      </c>
      <c r="AM17" s="2">
        <v>7</v>
      </c>
      <c r="AN17" s="2">
        <v>13</v>
      </c>
      <c r="AO17" s="2">
        <v>16</v>
      </c>
      <c r="AP17" s="2">
        <v>4</v>
      </c>
      <c r="AQ17" s="2">
        <v>4</v>
      </c>
      <c r="AR17" s="2">
        <v>6</v>
      </c>
      <c r="AS17" s="2">
        <v>7</v>
      </c>
      <c r="AT17" s="2">
        <v>5</v>
      </c>
      <c r="AU17" s="2">
        <v>4</v>
      </c>
      <c r="AV17" s="2">
        <v>9</v>
      </c>
      <c r="AW17" s="2">
        <v>16</v>
      </c>
      <c r="AX17" s="2">
        <v>5</v>
      </c>
      <c r="AY17" s="2">
        <v>1</v>
      </c>
      <c r="AZ17" s="2">
        <v>9</v>
      </c>
      <c r="BA17" s="2">
        <v>4</v>
      </c>
      <c r="BB17" s="2">
        <v>378</v>
      </c>
      <c r="BC17" s="2">
        <v>524</v>
      </c>
      <c r="BD17" s="2" t="s">
        <v>239</v>
      </c>
      <c r="BE17" s="2" t="s">
        <v>240</v>
      </c>
      <c r="BF17" s="2" t="s">
        <v>241</v>
      </c>
      <c r="BG17" s="2" t="s">
        <v>242</v>
      </c>
      <c r="BH17" s="2" t="s">
        <v>126</v>
      </c>
      <c r="BI17" s="2" t="s">
        <v>243</v>
      </c>
      <c r="BJ17" s="2" t="s">
        <v>244</v>
      </c>
      <c r="BK17" s="2" t="s">
        <v>245</v>
      </c>
      <c r="BL17" s="2">
        <v>105</v>
      </c>
      <c r="BM17" s="2">
        <v>107</v>
      </c>
      <c r="BN17" s="2">
        <v>28</v>
      </c>
      <c r="BO17" s="2">
        <v>31</v>
      </c>
      <c r="BP17" s="2">
        <v>8</v>
      </c>
      <c r="BQ17" s="2">
        <v>4</v>
      </c>
      <c r="BR17" s="2">
        <v>15</v>
      </c>
      <c r="BS17" s="2">
        <v>10</v>
      </c>
      <c r="BT17" s="2">
        <v>9</v>
      </c>
      <c r="BU17" s="2">
        <v>6</v>
      </c>
      <c r="BV17" s="2">
        <v>14</v>
      </c>
      <c r="BW17" s="2">
        <v>10</v>
      </c>
      <c r="BX17" s="2">
        <v>0</v>
      </c>
      <c r="BY17" s="2">
        <v>0</v>
      </c>
      <c r="BZ17" s="2">
        <v>0</v>
      </c>
      <c r="CA17" s="2">
        <v>3</v>
      </c>
      <c r="CB17" s="2">
        <v>0</v>
      </c>
      <c r="CC17" s="2">
        <v>2</v>
      </c>
      <c r="CD17" s="2">
        <v>0</v>
      </c>
      <c r="CE17" s="2">
        <v>1</v>
      </c>
    </row>
    <row r="18" spans="1:83" ht="28.05" customHeight="1" x14ac:dyDescent="0.3">
      <c r="A18" s="1">
        <v>17</v>
      </c>
      <c r="B18" s="2" t="s">
        <v>246</v>
      </c>
      <c r="C18" s="2" t="s">
        <v>200</v>
      </c>
      <c r="D18" s="2" t="s">
        <v>85</v>
      </c>
      <c r="E18" s="2" t="s">
        <v>247</v>
      </c>
      <c r="F18" s="2" t="s">
        <v>87</v>
      </c>
      <c r="G18" s="2">
        <v>0</v>
      </c>
      <c r="H18" s="2">
        <v>1</v>
      </c>
      <c r="I18" s="2" t="s">
        <v>88</v>
      </c>
      <c r="J18" s="2" t="s">
        <v>89</v>
      </c>
      <c r="K18" s="2" t="s">
        <v>88</v>
      </c>
      <c r="L18" s="2">
        <v>1</v>
      </c>
      <c r="M18" s="2">
        <v>28</v>
      </c>
      <c r="N18" s="2">
        <v>10</v>
      </c>
      <c r="O18" s="2">
        <v>11</v>
      </c>
      <c r="P18" s="2">
        <v>20</v>
      </c>
      <c r="Q18" s="2">
        <v>4</v>
      </c>
      <c r="R18" s="3">
        <v>0.38</v>
      </c>
      <c r="S18" s="3">
        <v>0.62</v>
      </c>
      <c r="T18" s="2">
        <v>13</v>
      </c>
      <c r="U18" s="2">
        <v>15</v>
      </c>
      <c r="V18" s="2">
        <v>4</v>
      </c>
      <c r="W18" s="2">
        <v>6</v>
      </c>
      <c r="X18" s="2">
        <v>5</v>
      </c>
      <c r="Y18" s="2">
        <v>3</v>
      </c>
      <c r="Z18" s="2">
        <v>4</v>
      </c>
      <c r="AA18" s="2">
        <v>6</v>
      </c>
      <c r="AB18" s="2">
        <v>3</v>
      </c>
      <c r="AC18" s="2">
        <v>8</v>
      </c>
      <c r="AD18" s="2">
        <v>3</v>
      </c>
      <c r="AE18" s="2">
        <v>0</v>
      </c>
      <c r="AF18" s="2">
        <v>14</v>
      </c>
      <c r="AG18" s="2">
        <v>6</v>
      </c>
      <c r="AH18" s="2">
        <v>2</v>
      </c>
      <c r="AI18" s="2">
        <v>2</v>
      </c>
      <c r="AJ18" s="2">
        <v>0</v>
      </c>
      <c r="AK18" s="2">
        <v>0</v>
      </c>
      <c r="AL18" s="2">
        <v>6</v>
      </c>
      <c r="AM18" s="2">
        <v>14</v>
      </c>
      <c r="AN18" s="2">
        <v>16</v>
      </c>
      <c r="AO18" s="2">
        <v>18</v>
      </c>
      <c r="AP18" s="2">
        <v>7</v>
      </c>
      <c r="AQ18" s="2">
        <v>6</v>
      </c>
      <c r="AR18" s="2">
        <v>1</v>
      </c>
      <c r="AS18" s="2">
        <v>4</v>
      </c>
      <c r="AT18" s="2">
        <v>1</v>
      </c>
      <c r="AU18" s="2">
        <v>3</v>
      </c>
      <c r="AV18" s="2">
        <v>8</v>
      </c>
      <c r="AW18" s="2">
        <v>10</v>
      </c>
      <c r="AX18" s="2">
        <v>5</v>
      </c>
      <c r="AY18" s="2">
        <v>5</v>
      </c>
      <c r="AZ18" s="2">
        <v>5</v>
      </c>
      <c r="BA18" s="2">
        <v>4</v>
      </c>
      <c r="BB18" s="2">
        <v>351</v>
      </c>
      <c r="BC18" s="2">
        <v>582</v>
      </c>
      <c r="BD18" s="2" t="s">
        <v>248</v>
      </c>
      <c r="BE18" s="2" t="s">
        <v>249</v>
      </c>
      <c r="BF18" s="2" t="s">
        <v>250</v>
      </c>
      <c r="BG18" s="2" t="s">
        <v>251</v>
      </c>
      <c r="BH18" s="2" t="s">
        <v>252</v>
      </c>
      <c r="BI18" s="2" t="s">
        <v>253</v>
      </c>
      <c r="BJ18" s="2" t="s">
        <v>254</v>
      </c>
      <c r="BK18" s="2" t="s">
        <v>255</v>
      </c>
      <c r="BL18" s="2">
        <v>123</v>
      </c>
      <c r="BM18" s="2">
        <v>141</v>
      </c>
      <c r="BN18" s="2">
        <v>47</v>
      </c>
      <c r="BO18" s="2">
        <v>53</v>
      </c>
      <c r="BP18" s="2">
        <v>12</v>
      </c>
      <c r="BQ18" s="2">
        <v>13</v>
      </c>
      <c r="BR18" s="2">
        <v>23</v>
      </c>
      <c r="BS18" s="2">
        <v>12</v>
      </c>
      <c r="BT18" s="2">
        <v>11</v>
      </c>
      <c r="BU18" s="2">
        <v>6</v>
      </c>
      <c r="BV18" s="2">
        <v>26</v>
      </c>
      <c r="BW18" s="2">
        <v>14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 ht="28.05" customHeight="1" x14ac:dyDescent="0.3">
      <c r="A19" s="1">
        <v>18</v>
      </c>
      <c r="B19" s="2" t="s">
        <v>256</v>
      </c>
      <c r="C19" s="2" t="s">
        <v>257</v>
      </c>
      <c r="D19" s="2" t="s">
        <v>85</v>
      </c>
      <c r="E19" s="2" t="s">
        <v>87</v>
      </c>
      <c r="F19" s="2" t="s">
        <v>258</v>
      </c>
      <c r="G19" s="2">
        <v>1</v>
      </c>
      <c r="H19" s="2">
        <v>0</v>
      </c>
      <c r="I19" s="2" t="s">
        <v>89</v>
      </c>
      <c r="J19" s="2" t="s">
        <v>88</v>
      </c>
      <c r="K19" s="2" t="s">
        <v>88</v>
      </c>
      <c r="L19" s="2">
        <v>1</v>
      </c>
      <c r="M19" s="2">
        <v>31</v>
      </c>
      <c r="N19" s="2">
        <v>13</v>
      </c>
      <c r="O19" s="2">
        <v>11</v>
      </c>
      <c r="P19" s="2">
        <v>18</v>
      </c>
      <c r="Q19" s="2">
        <v>6</v>
      </c>
      <c r="R19" s="3">
        <v>0.7</v>
      </c>
      <c r="S19" s="3">
        <v>0.3</v>
      </c>
      <c r="T19" s="2">
        <v>25</v>
      </c>
      <c r="U19" s="2">
        <v>6</v>
      </c>
      <c r="V19" s="2">
        <v>11</v>
      </c>
      <c r="W19" s="2">
        <v>2</v>
      </c>
      <c r="X19" s="2">
        <v>9</v>
      </c>
      <c r="Y19" s="2">
        <v>3</v>
      </c>
      <c r="Z19" s="2">
        <v>5</v>
      </c>
      <c r="AA19" s="2">
        <v>1</v>
      </c>
      <c r="AB19" s="2">
        <v>10</v>
      </c>
      <c r="AC19" s="2">
        <v>1</v>
      </c>
      <c r="AD19" s="2">
        <v>1</v>
      </c>
      <c r="AE19" s="2">
        <v>3</v>
      </c>
      <c r="AF19" s="2">
        <v>12</v>
      </c>
      <c r="AG19" s="2">
        <v>6</v>
      </c>
      <c r="AH19" s="2">
        <v>2</v>
      </c>
      <c r="AI19" s="2">
        <v>4</v>
      </c>
      <c r="AJ19" s="2">
        <v>0</v>
      </c>
      <c r="AK19" s="2">
        <v>0</v>
      </c>
      <c r="AL19" s="2">
        <v>6</v>
      </c>
      <c r="AM19" s="2">
        <v>12</v>
      </c>
      <c r="AN19" s="2">
        <v>17</v>
      </c>
      <c r="AO19" s="2">
        <v>10</v>
      </c>
      <c r="AP19" s="2">
        <v>6</v>
      </c>
      <c r="AQ19" s="2">
        <v>11</v>
      </c>
      <c r="AR19" s="2">
        <v>5</v>
      </c>
      <c r="AS19" s="2">
        <v>1</v>
      </c>
      <c r="AT19" s="2">
        <v>4</v>
      </c>
      <c r="AU19" s="2">
        <v>1</v>
      </c>
      <c r="AV19" s="2">
        <v>14</v>
      </c>
      <c r="AW19" s="2">
        <v>4</v>
      </c>
      <c r="AX19" s="2">
        <v>11</v>
      </c>
      <c r="AY19" s="2">
        <v>2</v>
      </c>
      <c r="AZ19" s="2">
        <v>2</v>
      </c>
      <c r="BA19" s="2">
        <v>9</v>
      </c>
      <c r="BB19" s="2">
        <v>712</v>
      </c>
      <c r="BC19" s="2">
        <v>304</v>
      </c>
      <c r="BD19" s="2" t="s">
        <v>259</v>
      </c>
      <c r="BE19" s="2" t="s">
        <v>260</v>
      </c>
      <c r="BF19" s="2" t="s">
        <v>261</v>
      </c>
      <c r="BG19" s="2" t="s">
        <v>262</v>
      </c>
      <c r="BH19" s="2" t="s">
        <v>263</v>
      </c>
      <c r="BI19" s="2" t="s">
        <v>264</v>
      </c>
      <c r="BJ19" s="2" t="s">
        <v>265</v>
      </c>
      <c r="BK19" s="2" t="s">
        <v>266</v>
      </c>
      <c r="BL19" s="2">
        <v>107</v>
      </c>
      <c r="BM19" s="2">
        <v>112</v>
      </c>
      <c r="BN19" s="2">
        <v>36</v>
      </c>
      <c r="BO19" s="2">
        <v>40</v>
      </c>
      <c r="BP19" s="2">
        <v>14</v>
      </c>
      <c r="BQ19" s="2">
        <v>13</v>
      </c>
      <c r="BR19" s="2">
        <v>6</v>
      </c>
      <c r="BS19" s="2">
        <v>11</v>
      </c>
      <c r="BT19" s="2">
        <v>9</v>
      </c>
      <c r="BU19" s="2">
        <v>8</v>
      </c>
      <c r="BV19" s="2">
        <v>20</v>
      </c>
      <c r="BW19" s="2">
        <v>27</v>
      </c>
      <c r="BX19" s="2">
        <v>0</v>
      </c>
      <c r="BY19" s="2">
        <v>0</v>
      </c>
      <c r="BZ19" s="2">
        <v>2</v>
      </c>
      <c r="CA19" s="2">
        <v>0</v>
      </c>
      <c r="CB19" s="2">
        <v>1</v>
      </c>
      <c r="CC19" s="2">
        <v>0</v>
      </c>
      <c r="CD19" s="2">
        <v>1</v>
      </c>
      <c r="CE19" s="2">
        <v>0</v>
      </c>
    </row>
    <row r="20" spans="1:83" ht="28.05" customHeight="1" x14ac:dyDescent="0.3">
      <c r="A20" s="1">
        <v>19</v>
      </c>
      <c r="B20" s="2" t="s">
        <v>267</v>
      </c>
      <c r="C20" s="2" t="s">
        <v>200</v>
      </c>
      <c r="D20" s="2" t="s">
        <v>85</v>
      </c>
      <c r="E20" s="2" t="s">
        <v>87</v>
      </c>
      <c r="F20" s="2" t="s">
        <v>133</v>
      </c>
      <c r="G20" s="2">
        <v>1</v>
      </c>
      <c r="H20" s="2">
        <v>1</v>
      </c>
      <c r="I20" s="2" t="s">
        <v>88</v>
      </c>
      <c r="J20" s="2" t="s">
        <v>89</v>
      </c>
      <c r="K20" s="2" t="s">
        <v>89</v>
      </c>
      <c r="L20" s="2">
        <v>2</v>
      </c>
      <c r="M20" s="2">
        <v>40</v>
      </c>
      <c r="N20" s="2">
        <v>11</v>
      </c>
      <c r="O20" s="2">
        <v>13</v>
      </c>
      <c r="P20" s="2">
        <v>19</v>
      </c>
      <c r="Q20" s="2">
        <v>4</v>
      </c>
      <c r="R20" s="3">
        <v>0.7</v>
      </c>
      <c r="S20" s="3">
        <v>0.3</v>
      </c>
      <c r="T20" s="2">
        <v>31</v>
      </c>
      <c r="U20" s="2">
        <v>9</v>
      </c>
      <c r="V20" s="2">
        <v>5</v>
      </c>
      <c r="W20" s="2">
        <v>6</v>
      </c>
      <c r="X20" s="2">
        <v>12</v>
      </c>
      <c r="Y20" s="2">
        <v>2</v>
      </c>
      <c r="Z20" s="2">
        <v>14</v>
      </c>
      <c r="AA20" s="2">
        <v>1</v>
      </c>
      <c r="AB20" s="2">
        <v>12</v>
      </c>
      <c r="AC20" s="2">
        <v>1</v>
      </c>
      <c r="AD20" s="2">
        <v>0</v>
      </c>
      <c r="AE20" s="2">
        <v>5</v>
      </c>
      <c r="AF20" s="2">
        <v>7</v>
      </c>
      <c r="AG20" s="2">
        <v>12</v>
      </c>
      <c r="AH20" s="2">
        <v>1</v>
      </c>
      <c r="AI20" s="2">
        <v>3</v>
      </c>
      <c r="AJ20" s="2">
        <v>0</v>
      </c>
      <c r="AK20" s="2">
        <v>0</v>
      </c>
      <c r="AL20" s="2">
        <v>12</v>
      </c>
      <c r="AM20" s="2">
        <v>7</v>
      </c>
      <c r="AN20" s="2">
        <v>20</v>
      </c>
      <c r="AO20" s="2">
        <v>10</v>
      </c>
      <c r="AP20" s="2">
        <v>2</v>
      </c>
      <c r="AQ20" s="2">
        <v>13</v>
      </c>
      <c r="AR20" s="2">
        <v>3</v>
      </c>
      <c r="AS20" s="2">
        <v>3</v>
      </c>
      <c r="AT20" s="2">
        <v>3</v>
      </c>
      <c r="AU20" s="2">
        <v>2</v>
      </c>
      <c r="AV20" s="2">
        <v>23</v>
      </c>
      <c r="AW20" s="2">
        <v>8</v>
      </c>
      <c r="AX20" s="2">
        <v>8</v>
      </c>
      <c r="AY20" s="2">
        <v>1</v>
      </c>
      <c r="AZ20" s="2">
        <v>5</v>
      </c>
      <c r="BA20" s="2">
        <v>4</v>
      </c>
      <c r="BB20" s="2">
        <v>711</v>
      </c>
      <c r="BC20" s="2">
        <v>307</v>
      </c>
      <c r="BD20" s="2" t="s">
        <v>268</v>
      </c>
      <c r="BE20" s="2" t="s">
        <v>269</v>
      </c>
      <c r="BF20" s="2" t="s">
        <v>270</v>
      </c>
      <c r="BG20" s="2" t="s">
        <v>251</v>
      </c>
      <c r="BH20" s="2" t="s">
        <v>104</v>
      </c>
      <c r="BI20" s="2" t="s">
        <v>271</v>
      </c>
      <c r="BJ20" s="2" t="s">
        <v>272</v>
      </c>
      <c r="BK20" s="2" t="s">
        <v>273</v>
      </c>
      <c r="BL20" s="2">
        <v>136</v>
      </c>
      <c r="BM20" s="2">
        <v>101</v>
      </c>
      <c r="BN20" s="2">
        <v>44</v>
      </c>
      <c r="BO20" s="2">
        <v>52</v>
      </c>
      <c r="BP20" s="2">
        <v>11</v>
      </c>
      <c r="BQ20" s="2">
        <v>14</v>
      </c>
      <c r="BR20" s="2">
        <v>15</v>
      </c>
      <c r="BS20" s="2">
        <v>28</v>
      </c>
      <c r="BT20" s="2">
        <v>5</v>
      </c>
      <c r="BU20" s="2">
        <v>8</v>
      </c>
      <c r="BV20" s="2">
        <v>10</v>
      </c>
      <c r="BW20" s="2">
        <v>53</v>
      </c>
      <c r="BX20" s="2">
        <v>0</v>
      </c>
      <c r="BY20" s="2">
        <v>0</v>
      </c>
      <c r="BZ20" s="2">
        <v>3</v>
      </c>
      <c r="CA20" s="2">
        <v>3</v>
      </c>
      <c r="CB20" s="2">
        <v>3</v>
      </c>
      <c r="CC20" s="2">
        <v>2</v>
      </c>
      <c r="CD20" s="2">
        <v>0</v>
      </c>
      <c r="CE20" s="2">
        <v>1</v>
      </c>
    </row>
    <row r="21" spans="1:83" ht="28.05" customHeight="1" x14ac:dyDescent="0.3">
      <c r="A21" s="1">
        <v>20</v>
      </c>
      <c r="B21" s="2" t="s">
        <v>274</v>
      </c>
      <c r="C21" s="2" t="s">
        <v>220</v>
      </c>
      <c r="D21" s="2" t="s">
        <v>143</v>
      </c>
      <c r="E21" s="2" t="s">
        <v>221</v>
      </c>
      <c r="F21" s="2" t="s">
        <v>87</v>
      </c>
      <c r="G21" s="2">
        <v>1</v>
      </c>
      <c r="H21" s="2">
        <v>3</v>
      </c>
      <c r="I21" s="2" t="s">
        <v>88</v>
      </c>
      <c r="J21" s="2" t="s">
        <v>89</v>
      </c>
      <c r="K21" s="2" t="s">
        <v>89</v>
      </c>
      <c r="L21" s="2">
        <v>4</v>
      </c>
      <c r="M21" s="2">
        <v>31</v>
      </c>
      <c r="N21" s="2">
        <v>14</v>
      </c>
      <c r="O21" s="2">
        <v>8</v>
      </c>
      <c r="P21" s="2">
        <v>16</v>
      </c>
      <c r="Q21" s="2">
        <v>2</v>
      </c>
      <c r="R21" s="3">
        <v>0.21</v>
      </c>
      <c r="S21" s="3">
        <v>0.79</v>
      </c>
      <c r="T21" s="2">
        <v>4</v>
      </c>
      <c r="U21" s="2">
        <v>27</v>
      </c>
      <c r="V21" s="2">
        <v>1</v>
      </c>
      <c r="W21" s="2">
        <v>13</v>
      </c>
      <c r="X21" s="2">
        <v>2</v>
      </c>
      <c r="Y21" s="2">
        <v>7</v>
      </c>
      <c r="Z21" s="2">
        <v>1</v>
      </c>
      <c r="AA21" s="2">
        <v>7</v>
      </c>
      <c r="AB21" s="2">
        <v>2</v>
      </c>
      <c r="AC21" s="2">
        <v>6</v>
      </c>
      <c r="AD21" s="2">
        <v>0</v>
      </c>
      <c r="AE21" s="2">
        <v>1</v>
      </c>
      <c r="AF21" s="2">
        <v>13</v>
      </c>
      <c r="AG21" s="2">
        <v>3</v>
      </c>
      <c r="AH21" s="2">
        <v>2</v>
      </c>
      <c r="AI21" s="2">
        <v>0</v>
      </c>
      <c r="AJ21" s="2">
        <v>0</v>
      </c>
      <c r="AK21" s="2">
        <v>0</v>
      </c>
      <c r="AL21" s="2">
        <v>2</v>
      </c>
      <c r="AM21" s="2">
        <v>12</v>
      </c>
      <c r="AN21" s="2">
        <v>8</v>
      </c>
      <c r="AO21" s="2">
        <v>18</v>
      </c>
      <c r="AP21" s="2">
        <v>10</v>
      </c>
      <c r="AQ21" s="2">
        <v>2</v>
      </c>
      <c r="AR21" s="2">
        <v>0</v>
      </c>
      <c r="AS21" s="2">
        <v>6</v>
      </c>
      <c r="AT21" s="2">
        <v>0</v>
      </c>
      <c r="AU21" s="2">
        <v>4</v>
      </c>
      <c r="AV21" s="2">
        <v>3</v>
      </c>
      <c r="AW21" s="2">
        <v>17</v>
      </c>
      <c r="AX21" s="2">
        <v>1</v>
      </c>
      <c r="AY21" s="2">
        <v>10</v>
      </c>
      <c r="AZ21" s="2">
        <v>9</v>
      </c>
      <c r="BA21" s="2">
        <v>0</v>
      </c>
      <c r="BB21" s="2">
        <v>209</v>
      </c>
      <c r="BC21" s="2">
        <v>830</v>
      </c>
      <c r="BD21" s="2" t="s">
        <v>275</v>
      </c>
      <c r="BE21" s="2" t="s">
        <v>276</v>
      </c>
      <c r="BF21" s="2" t="s">
        <v>277</v>
      </c>
      <c r="BG21" s="2" t="s">
        <v>278</v>
      </c>
      <c r="BH21" s="2" t="s">
        <v>169</v>
      </c>
      <c r="BI21" s="2" t="s">
        <v>279</v>
      </c>
      <c r="BJ21" s="2" t="s">
        <v>129</v>
      </c>
      <c r="BK21" s="2" t="s">
        <v>280</v>
      </c>
      <c r="BL21" s="2">
        <v>97</v>
      </c>
      <c r="BM21" s="2">
        <v>102</v>
      </c>
      <c r="BN21" s="2">
        <v>27</v>
      </c>
      <c r="BO21" s="2">
        <v>51</v>
      </c>
      <c r="BP21" s="2">
        <v>3</v>
      </c>
      <c r="BQ21" s="2">
        <v>17</v>
      </c>
      <c r="BR21" s="2">
        <v>18</v>
      </c>
      <c r="BS21" s="2">
        <v>11</v>
      </c>
      <c r="BT21" s="2">
        <v>8</v>
      </c>
      <c r="BU21" s="2">
        <v>2</v>
      </c>
      <c r="BV21" s="2">
        <v>23</v>
      </c>
      <c r="BW21" s="2">
        <v>10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 ht="28.05" customHeight="1" x14ac:dyDescent="0.3">
      <c r="A22" s="1">
        <v>21</v>
      </c>
      <c r="B22" s="2" t="s">
        <v>281</v>
      </c>
      <c r="C22" s="2" t="s">
        <v>282</v>
      </c>
      <c r="D22" s="2" t="s">
        <v>85</v>
      </c>
      <c r="E22" s="2" t="s">
        <v>87</v>
      </c>
      <c r="F22" s="2" t="s">
        <v>283</v>
      </c>
      <c r="G22" s="2">
        <v>2</v>
      </c>
      <c r="H22" s="2">
        <v>0</v>
      </c>
      <c r="I22" s="2" t="s">
        <v>89</v>
      </c>
      <c r="J22" s="2" t="s">
        <v>88</v>
      </c>
      <c r="K22" s="2" t="s">
        <v>88</v>
      </c>
      <c r="L22" s="2">
        <v>2</v>
      </c>
      <c r="M22" s="2">
        <v>24</v>
      </c>
      <c r="N22" s="2">
        <v>4</v>
      </c>
      <c r="O22" s="2">
        <v>9</v>
      </c>
      <c r="P22" s="2">
        <v>17</v>
      </c>
      <c r="Q22" s="2">
        <v>2</v>
      </c>
      <c r="R22" s="3">
        <v>0.73</v>
      </c>
      <c r="S22" s="3">
        <v>0.27</v>
      </c>
      <c r="T22" s="2">
        <v>19</v>
      </c>
      <c r="U22" s="2">
        <v>5</v>
      </c>
      <c r="V22" s="2">
        <v>3</v>
      </c>
      <c r="W22" s="2">
        <v>1</v>
      </c>
      <c r="X22" s="2">
        <v>5</v>
      </c>
      <c r="Y22" s="2">
        <v>3</v>
      </c>
      <c r="Z22" s="2">
        <v>11</v>
      </c>
      <c r="AA22" s="2">
        <v>1</v>
      </c>
      <c r="AB22" s="2">
        <v>9</v>
      </c>
      <c r="AC22" s="2">
        <v>0</v>
      </c>
      <c r="AD22" s="2">
        <v>1</v>
      </c>
      <c r="AE22" s="2">
        <v>2</v>
      </c>
      <c r="AF22" s="2">
        <v>6</v>
      </c>
      <c r="AG22" s="2">
        <v>11</v>
      </c>
      <c r="AH22" s="2">
        <v>0</v>
      </c>
      <c r="AI22" s="2">
        <v>2</v>
      </c>
      <c r="AJ22" s="2">
        <v>0</v>
      </c>
      <c r="AK22" s="2">
        <v>0</v>
      </c>
      <c r="AL22" s="2">
        <v>11</v>
      </c>
      <c r="AM22" s="2">
        <v>6</v>
      </c>
      <c r="AN22" s="2">
        <v>22</v>
      </c>
      <c r="AO22" s="2">
        <v>18</v>
      </c>
      <c r="AP22" s="2">
        <v>4</v>
      </c>
      <c r="AQ22" s="2">
        <v>7</v>
      </c>
      <c r="AR22" s="2">
        <v>2</v>
      </c>
      <c r="AS22" s="2">
        <v>0</v>
      </c>
      <c r="AT22" s="2">
        <v>1</v>
      </c>
      <c r="AU22" s="2">
        <v>0</v>
      </c>
      <c r="AV22" s="2">
        <v>14</v>
      </c>
      <c r="AW22" s="2">
        <v>2</v>
      </c>
      <c r="AX22" s="2">
        <v>5</v>
      </c>
      <c r="AY22" s="2">
        <v>3</v>
      </c>
      <c r="AZ22" s="2">
        <v>1</v>
      </c>
      <c r="BA22" s="2">
        <v>1</v>
      </c>
      <c r="BB22" s="2">
        <v>772</v>
      </c>
      <c r="BC22" s="2">
        <v>294</v>
      </c>
      <c r="BD22" s="2" t="s">
        <v>284</v>
      </c>
      <c r="BE22" s="2" t="s">
        <v>285</v>
      </c>
      <c r="BF22" s="2" t="s">
        <v>286</v>
      </c>
      <c r="BG22" s="2" t="s">
        <v>287</v>
      </c>
      <c r="BH22" s="2" t="s">
        <v>288</v>
      </c>
      <c r="BI22" s="2" t="s">
        <v>271</v>
      </c>
      <c r="BJ22" s="2" t="s">
        <v>289</v>
      </c>
      <c r="BK22" s="2" t="s">
        <v>152</v>
      </c>
      <c r="BL22" s="2">
        <v>126</v>
      </c>
      <c r="BM22" s="2">
        <v>102</v>
      </c>
      <c r="BN22" s="2">
        <v>45</v>
      </c>
      <c r="BO22" s="2">
        <v>42</v>
      </c>
      <c r="BP22" s="2">
        <v>11</v>
      </c>
      <c r="BQ22" s="2">
        <v>8</v>
      </c>
      <c r="BR22" s="2">
        <v>12</v>
      </c>
      <c r="BS22" s="2">
        <v>21</v>
      </c>
      <c r="BT22" s="2">
        <v>6</v>
      </c>
      <c r="BU22" s="2">
        <v>8</v>
      </c>
      <c r="BV22" s="2">
        <v>7</v>
      </c>
      <c r="BW22" s="2">
        <v>33</v>
      </c>
      <c r="BX22" s="2">
        <v>0</v>
      </c>
      <c r="BY22" s="2">
        <v>0</v>
      </c>
      <c r="BZ22" s="2">
        <v>3</v>
      </c>
      <c r="CA22" s="2">
        <v>0</v>
      </c>
      <c r="CB22" s="2">
        <v>2</v>
      </c>
      <c r="CC22" s="2">
        <v>0</v>
      </c>
      <c r="CD22" s="2">
        <v>1</v>
      </c>
      <c r="CE22" s="2">
        <v>0</v>
      </c>
    </row>
    <row r="23" spans="1:83" ht="28.05" customHeight="1" x14ac:dyDescent="0.3">
      <c r="A23" s="1">
        <v>22</v>
      </c>
      <c r="B23" s="2" t="s">
        <v>290</v>
      </c>
      <c r="C23" s="2" t="s">
        <v>220</v>
      </c>
      <c r="D23" s="2" t="s">
        <v>85</v>
      </c>
      <c r="E23" s="2" t="s">
        <v>258</v>
      </c>
      <c r="F23" s="2" t="s">
        <v>87</v>
      </c>
      <c r="G23" s="2">
        <v>1</v>
      </c>
      <c r="H23" s="2">
        <v>3</v>
      </c>
      <c r="I23" s="2" t="s">
        <v>89</v>
      </c>
      <c r="J23" s="2" t="s">
        <v>88</v>
      </c>
      <c r="K23" s="2" t="s">
        <v>89</v>
      </c>
      <c r="L23" s="2">
        <v>4</v>
      </c>
      <c r="M23" s="2">
        <v>34</v>
      </c>
      <c r="N23" s="2">
        <v>18</v>
      </c>
      <c r="O23" s="2">
        <v>21</v>
      </c>
      <c r="P23" s="2">
        <v>6</v>
      </c>
      <c r="Q23" s="2">
        <v>1</v>
      </c>
      <c r="R23" s="3">
        <v>0.28000000000000003</v>
      </c>
      <c r="S23" s="3">
        <v>0.72</v>
      </c>
      <c r="T23" s="2">
        <v>9</v>
      </c>
      <c r="U23" s="2">
        <v>25</v>
      </c>
      <c r="V23" s="2">
        <v>3</v>
      </c>
      <c r="W23" s="2">
        <v>15</v>
      </c>
      <c r="X23" s="2">
        <v>3</v>
      </c>
      <c r="Y23" s="2">
        <v>3</v>
      </c>
      <c r="Z23" s="2">
        <v>3</v>
      </c>
      <c r="AA23" s="2">
        <v>7</v>
      </c>
      <c r="AB23" s="2">
        <v>8</v>
      </c>
      <c r="AC23" s="2">
        <v>13</v>
      </c>
      <c r="AD23" s="2">
        <v>2</v>
      </c>
      <c r="AE23" s="2">
        <v>0</v>
      </c>
      <c r="AF23" s="2">
        <v>2</v>
      </c>
      <c r="AG23" s="2">
        <v>4</v>
      </c>
      <c r="AH23" s="2">
        <v>1</v>
      </c>
      <c r="AI23" s="2">
        <v>0</v>
      </c>
      <c r="AJ23" s="2">
        <v>0</v>
      </c>
      <c r="AK23" s="2">
        <v>0</v>
      </c>
      <c r="AL23" s="2">
        <v>4</v>
      </c>
      <c r="AM23" s="2">
        <v>2</v>
      </c>
      <c r="AN23" s="2">
        <v>10</v>
      </c>
      <c r="AO23" s="2">
        <v>20</v>
      </c>
      <c r="AP23" s="2">
        <v>6</v>
      </c>
      <c r="AQ23" s="2">
        <v>3</v>
      </c>
      <c r="AR23" s="2">
        <v>3</v>
      </c>
      <c r="AS23" s="2">
        <v>3</v>
      </c>
      <c r="AT23" s="2">
        <v>2</v>
      </c>
      <c r="AU23" s="2">
        <v>1</v>
      </c>
      <c r="AV23" s="2">
        <v>7</v>
      </c>
      <c r="AW23" s="2">
        <v>12</v>
      </c>
      <c r="AX23" s="2">
        <v>2</v>
      </c>
      <c r="AY23" s="2">
        <v>13</v>
      </c>
      <c r="AZ23" s="2">
        <v>12</v>
      </c>
      <c r="BA23" s="2">
        <v>1</v>
      </c>
      <c r="BB23" s="2">
        <v>279</v>
      </c>
      <c r="BC23" s="2">
        <v>750</v>
      </c>
      <c r="BD23" s="2" t="s">
        <v>291</v>
      </c>
      <c r="BE23" s="2" t="s">
        <v>292</v>
      </c>
      <c r="BF23" s="2" t="s">
        <v>293</v>
      </c>
      <c r="BG23" s="2" t="s">
        <v>294</v>
      </c>
      <c r="BH23" s="2" t="s">
        <v>216</v>
      </c>
      <c r="BI23" s="2" t="s">
        <v>295</v>
      </c>
      <c r="BJ23" s="2" t="s">
        <v>271</v>
      </c>
      <c r="BK23" s="2" t="s">
        <v>296</v>
      </c>
      <c r="BL23" s="2">
        <v>119</v>
      </c>
      <c r="BM23" s="2">
        <v>125</v>
      </c>
      <c r="BN23" s="2">
        <v>39</v>
      </c>
      <c r="BO23" s="2">
        <v>34</v>
      </c>
      <c r="BP23" s="2">
        <v>15</v>
      </c>
      <c r="BQ23" s="2">
        <v>12</v>
      </c>
      <c r="BR23" s="2">
        <v>18</v>
      </c>
      <c r="BS23" s="2">
        <v>11</v>
      </c>
      <c r="BT23" s="2">
        <v>11</v>
      </c>
      <c r="BU23" s="2">
        <v>5</v>
      </c>
      <c r="BV23" s="2">
        <v>31</v>
      </c>
      <c r="BW23" s="2">
        <v>23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ht="28.05" customHeight="1" x14ac:dyDescent="0.3">
      <c r="A24" s="1">
        <v>23</v>
      </c>
      <c r="B24" s="2" t="s">
        <v>297</v>
      </c>
      <c r="C24" s="2" t="s">
        <v>257</v>
      </c>
      <c r="D24" s="2" t="s">
        <v>85</v>
      </c>
      <c r="E24" s="2" t="s">
        <v>87</v>
      </c>
      <c r="F24" s="2" t="s">
        <v>298</v>
      </c>
      <c r="G24" s="2">
        <v>3</v>
      </c>
      <c r="H24" s="2">
        <v>1</v>
      </c>
      <c r="I24" s="2" t="s">
        <v>89</v>
      </c>
      <c r="J24" s="2" t="s">
        <v>88</v>
      </c>
      <c r="K24" s="2" t="s">
        <v>89</v>
      </c>
      <c r="L24" s="2">
        <v>4</v>
      </c>
      <c r="M24" s="2">
        <v>22</v>
      </c>
      <c r="N24" s="2">
        <v>7</v>
      </c>
      <c r="O24" s="2">
        <v>10</v>
      </c>
      <c r="P24" s="2">
        <v>16</v>
      </c>
      <c r="Q24" s="2">
        <v>4</v>
      </c>
      <c r="R24" s="3">
        <v>0.74</v>
      </c>
      <c r="S24" s="3">
        <v>0.26</v>
      </c>
      <c r="T24" s="2">
        <v>14</v>
      </c>
      <c r="U24" s="2">
        <v>8</v>
      </c>
      <c r="V24" s="2">
        <v>4</v>
      </c>
      <c r="W24" s="2">
        <v>3</v>
      </c>
      <c r="X24" s="2">
        <v>4</v>
      </c>
      <c r="Y24" s="2">
        <v>3</v>
      </c>
      <c r="Z24" s="2">
        <v>6</v>
      </c>
      <c r="AA24" s="2">
        <v>2</v>
      </c>
      <c r="AB24" s="2">
        <v>7</v>
      </c>
      <c r="AC24" s="2">
        <v>3</v>
      </c>
      <c r="AD24" s="2">
        <v>3</v>
      </c>
      <c r="AE24" s="2">
        <v>3</v>
      </c>
      <c r="AF24" s="2">
        <v>3</v>
      </c>
      <c r="AG24" s="2">
        <v>13</v>
      </c>
      <c r="AH24" s="2">
        <v>2</v>
      </c>
      <c r="AI24" s="2">
        <v>2</v>
      </c>
      <c r="AJ24" s="2">
        <v>0</v>
      </c>
      <c r="AK24" s="2">
        <v>0</v>
      </c>
      <c r="AL24" s="2">
        <v>13</v>
      </c>
      <c r="AM24" s="2">
        <v>3</v>
      </c>
      <c r="AN24" s="2">
        <v>18</v>
      </c>
      <c r="AO24" s="2">
        <v>10</v>
      </c>
      <c r="AP24" s="2">
        <v>4</v>
      </c>
      <c r="AQ24" s="2">
        <v>4</v>
      </c>
      <c r="AR24" s="2">
        <v>2</v>
      </c>
      <c r="AS24" s="2">
        <v>2</v>
      </c>
      <c r="AT24" s="2">
        <v>0</v>
      </c>
      <c r="AU24" s="2">
        <v>1</v>
      </c>
      <c r="AV24" s="2">
        <v>9</v>
      </c>
      <c r="AW24" s="2">
        <v>6</v>
      </c>
      <c r="AX24" s="2">
        <v>5</v>
      </c>
      <c r="AY24" s="2">
        <v>2</v>
      </c>
      <c r="AZ24" s="2">
        <v>2</v>
      </c>
      <c r="BA24" s="2">
        <v>1</v>
      </c>
      <c r="BB24" s="2">
        <v>795</v>
      </c>
      <c r="BC24" s="2">
        <v>270</v>
      </c>
      <c r="BD24" s="2" t="s">
        <v>299</v>
      </c>
      <c r="BE24" s="2" t="s">
        <v>300</v>
      </c>
      <c r="BF24" s="2" t="s">
        <v>301</v>
      </c>
      <c r="BG24" s="2" t="s">
        <v>302</v>
      </c>
      <c r="BH24" s="2" t="s">
        <v>303</v>
      </c>
      <c r="BI24" s="2" t="s">
        <v>271</v>
      </c>
      <c r="BJ24" s="2" t="s">
        <v>304</v>
      </c>
      <c r="BK24" s="2" t="s">
        <v>228</v>
      </c>
      <c r="BL24" s="2">
        <v>124</v>
      </c>
      <c r="BM24" s="2">
        <v>107</v>
      </c>
      <c r="BN24" s="2">
        <v>53</v>
      </c>
      <c r="BO24" s="2">
        <v>35</v>
      </c>
      <c r="BP24" s="2">
        <v>17</v>
      </c>
      <c r="BQ24" s="2">
        <v>7</v>
      </c>
      <c r="BR24" s="2">
        <v>10</v>
      </c>
      <c r="BS24" s="2">
        <v>20</v>
      </c>
      <c r="BT24" s="2">
        <v>5</v>
      </c>
      <c r="BU24" s="2">
        <v>7</v>
      </c>
      <c r="BV24" s="2">
        <v>8</v>
      </c>
      <c r="BW24" s="2">
        <v>19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 ht="28.05" customHeight="1" x14ac:dyDescent="0.3">
      <c r="A25" s="1">
        <v>24</v>
      </c>
      <c r="B25" s="2" t="s">
        <v>305</v>
      </c>
      <c r="C25" s="2" t="s">
        <v>220</v>
      </c>
      <c r="D25" s="2" t="s">
        <v>132</v>
      </c>
      <c r="E25" s="2" t="s">
        <v>306</v>
      </c>
      <c r="F25" s="2" t="s">
        <v>87</v>
      </c>
      <c r="G25" s="2">
        <v>0</v>
      </c>
      <c r="H25" s="2">
        <v>1</v>
      </c>
      <c r="I25" s="2" t="s">
        <v>88</v>
      </c>
      <c r="J25" s="2" t="s">
        <v>89</v>
      </c>
      <c r="K25" s="2" t="s">
        <v>88</v>
      </c>
      <c r="L25" s="2">
        <v>1</v>
      </c>
      <c r="M25" s="2">
        <v>19</v>
      </c>
      <c r="N25" s="2">
        <v>6</v>
      </c>
      <c r="O25" s="2">
        <v>16</v>
      </c>
      <c r="P25" s="2">
        <v>28</v>
      </c>
      <c r="Q25" s="2">
        <v>7</v>
      </c>
      <c r="R25" s="3">
        <v>0.43</v>
      </c>
      <c r="S25" s="3">
        <v>0.56999999999999995</v>
      </c>
      <c r="T25" s="2">
        <v>1</v>
      </c>
      <c r="U25" s="2">
        <v>18</v>
      </c>
      <c r="V25" s="2">
        <v>1</v>
      </c>
      <c r="W25" s="2">
        <v>5</v>
      </c>
      <c r="X25" s="2">
        <v>0</v>
      </c>
      <c r="Y25" s="2">
        <v>4</v>
      </c>
      <c r="Z25" s="2">
        <v>0</v>
      </c>
      <c r="AA25" s="2">
        <v>9</v>
      </c>
      <c r="AB25" s="2">
        <v>2</v>
      </c>
      <c r="AC25" s="2">
        <v>14</v>
      </c>
      <c r="AD25" s="2">
        <v>3</v>
      </c>
      <c r="AE25" s="2">
        <v>3</v>
      </c>
      <c r="AF25" s="2">
        <v>9</v>
      </c>
      <c r="AG25" s="2">
        <v>19</v>
      </c>
      <c r="AH25" s="2">
        <v>3</v>
      </c>
      <c r="AI25" s="2">
        <v>4</v>
      </c>
      <c r="AJ25" s="2">
        <v>0</v>
      </c>
      <c r="AK25" s="2">
        <v>0</v>
      </c>
      <c r="AL25" s="2">
        <v>18</v>
      </c>
      <c r="AM25" s="2">
        <v>9</v>
      </c>
      <c r="AN25" s="2">
        <v>19</v>
      </c>
      <c r="AO25" s="2">
        <v>15</v>
      </c>
      <c r="AP25" s="2">
        <v>7</v>
      </c>
      <c r="AQ25" s="2">
        <v>2</v>
      </c>
      <c r="AR25" s="2">
        <v>1</v>
      </c>
      <c r="AS25" s="2">
        <v>2</v>
      </c>
      <c r="AT25" s="2">
        <v>1</v>
      </c>
      <c r="AU25" s="2">
        <v>1</v>
      </c>
      <c r="AV25" s="2">
        <v>1</v>
      </c>
      <c r="AW25" s="2">
        <v>12</v>
      </c>
      <c r="AX25" s="2">
        <v>0</v>
      </c>
      <c r="AY25" s="2">
        <v>6</v>
      </c>
      <c r="AZ25" s="2">
        <v>4</v>
      </c>
      <c r="BA25" s="2">
        <v>1</v>
      </c>
      <c r="BB25" s="2">
        <v>466</v>
      </c>
      <c r="BC25" s="2">
        <v>602</v>
      </c>
      <c r="BD25" s="2" t="s">
        <v>307</v>
      </c>
      <c r="BE25" s="2" t="s">
        <v>308</v>
      </c>
      <c r="BF25" s="2" t="s">
        <v>309</v>
      </c>
      <c r="BG25" s="2" t="s">
        <v>310</v>
      </c>
      <c r="BH25" s="2" t="s">
        <v>311</v>
      </c>
      <c r="BI25" s="2" t="s">
        <v>312</v>
      </c>
      <c r="BJ25" s="2" t="s">
        <v>313</v>
      </c>
      <c r="BK25" s="2" t="s">
        <v>265</v>
      </c>
      <c r="BL25" s="2">
        <v>127</v>
      </c>
      <c r="BM25" s="2">
        <v>124</v>
      </c>
      <c r="BN25" s="2">
        <v>44</v>
      </c>
      <c r="BO25" s="2">
        <v>38</v>
      </c>
      <c r="BP25" s="2">
        <v>11</v>
      </c>
      <c r="BQ25" s="2">
        <v>4</v>
      </c>
      <c r="BR25" s="2">
        <v>11</v>
      </c>
      <c r="BS25" s="2">
        <v>15</v>
      </c>
      <c r="BT25" s="2">
        <v>5</v>
      </c>
      <c r="BU25" s="2">
        <v>9</v>
      </c>
      <c r="BV25" s="2">
        <v>26</v>
      </c>
      <c r="BW25" s="2">
        <v>10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 ht="28.05" customHeight="1" x14ac:dyDescent="0.3">
      <c r="A26" s="1">
        <v>25</v>
      </c>
      <c r="B26" s="2" t="s">
        <v>314</v>
      </c>
      <c r="C26" s="2" t="s">
        <v>200</v>
      </c>
      <c r="D26" s="2" t="s">
        <v>85</v>
      </c>
      <c r="E26" s="2" t="s">
        <v>201</v>
      </c>
      <c r="F26" s="2" t="s">
        <v>87</v>
      </c>
      <c r="G26" s="2">
        <v>2</v>
      </c>
      <c r="H26" s="2">
        <v>3</v>
      </c>
      <c r="I26" s="2" t="s">
        <v>88</v>
      </c>
      <c r="J26" s="2" t="s">
        <v>89</v>
      </c>
      <c r="K26" s="2" t="s">
        <v>89</v>
      </c>
      <c r="L26" s="2">
        <v>5</v>
      </c>
      <c r="M26" s="2">
        <v>39</v>
      </c>
      <c r="N26" s="2">
        <v>16</v>
      </c>
      <c r="O26" s="2">
        <v>16</v>
      </c>
      <c r="P26" s="2">
        <v>14</v>
      </c>
      <c r="Q26" s="2">
        <v>3</v>
      </c>
      <c r="R26" s="3">
        <v>0.27</v>
      </c>
      <c r="S26" s="3">
        <v>0.73</v>
      </c>
      <c r="T26" s="2">
        <v>12</v>
      </c>
      <c r="U26" s="2">
        <v>27</v>
      </c>
      <c r="V26" s="2">
        <v>5</v>
      </c>
      <c r="W26" s="2">
        <v>11</v>
      </c>
      <c r="X26" s="2">
        <v>2</v>
      </c>
      <c r="Y26" s="2">
        <v>7</v>
      </c>
      <c r="Z26" s="2">
        <v>5</v>
      </c>
      <c r="AA26" s="2">
        <v>9</v>
      </c>
      <c r="AB26" s="2">
        <v>3</v>
      </c>
      <c r="AC26" s="2">
        <v>13</v>
      </c>
      <c r="AD26" s="2">
        <v>8</v>
      </c>
      <c r="AE26" s="2">
        <v>1</v>
      </c>
      <c r="AF26" s="2">
        <v>7</v>
      </c>
      <c r="AG26" s="2">
        <v>7</v>
      </c>
      <c r="AH26" s="2">
        <v>1</v>
      </c>
      <c r="AI26" s="2">
        <v>2</v>
      </c>
      <c r="AJ26" s="2">
        <v>0</v>
      </c>
      <c r="AK26" s="2">
        <v>0</v>
      </c>
      <c r="AL26" s="2">
        <v>7</v>
      </c>
      <c r="AM26" s="2">
        <v>7</v>
      </c>
      <c r="AN26" s="2">
        <v>13</v>
      </c>
      <c r="AO26" s="2">
        <v>15</v>
      </c>
      <c r="AP26" s="2">
        <v>9</v>
      </c>
      <c r="AQ26" s="2">
        <v>4</v>
      </c>
      <c r="AR26" s="2">
        <v>3</v>
      </c>
      <c r="AS26" s="2">
        <v>2</v>
      </c>
      <c r="AT26" s="2">
        <v>3</v>
      </c>
      <c r="AU26" s="2">
        <v>1</v>
      </c>
      <c r="AV26" s="2">
        <v>10</v>
      </c>
      <c r="AW26" s="2">
        <v>15</v>
      </c>
      <c r="AX26" s="2">
        <v>2</v>
      </c>
      <c r="AY26" s="2">
        <v>12</v>
      </c>
      <c r="AZ26" s="2">
        <v>8</v>
      </c>
      <c r="BA26" s="2">
        <v>3</v>
      </c>
      <c r="BB26" s="2">
        <v>277</v>
      </c>
      <c r="BC26" s="2">
        <v>747</v>
      </c>
      <c r="BD26" s="2" t="s">
        <v>291</v>
      </c>
      <c r="BE26" s="2" t="s">
        <v>315</v>
      </c>
      <c r="BF26" s="2" t="s">
        <v>316</v>
      </c>
      <c r="BG26" s="2" t="s">
        <v>114</v>
      </c>
      <c r="BH26" s="2" t="s">
        <v>226</v>
      </c>
      <c r="BI26" s="2" t="s">
        <v>317</v>
      </c>
      <c r="BJ26" s="2" t="s">
        <v>318</v>
      </c>
      <c r="BK26" s="2" t="s">
        <v>319</v>
      </c>
      <c r="BL26" s="2">
        <v>113</v>
      </c>
      <c r="BM26" s="2">
        <v>127</v>
      </c>
      <c r="BN26" s="2">
        <v>44</v>
      </c>
      <c r="BO26" s="2">
        <v>38</v>
      </c>
      <c r="BP26" s="2">
        <v>12</v>
      </c>
      <c r="BQ26" s="2">
        <v>5</v>
      </c>
      <c r="BR26" s="2">
        <v>24</v>
      </c>
      <c r="BS26" s="2">
        <v>11</v>
      </c>
      <c r="BT26" s="2">
        <v>9</v>
      </c>
      <c r="BU26" s="2">
        <v>5</v>
      </c>
      <c r="BV26" s="2">
        <v>29</v>
      </c>
      <c r="BW26" s="2">
        <v>9</v>
      </c>
      <c r="BX26" s="2">
        <v>0</v>
      </c>
      <c r="BY26" s="2">
        <v>1</v>
      </c>
      <c r="BZ26" s="2">
        <v>5</v>
      </c>
      <c r="CA26" s="2">
        <v>2</v>
      </c>
      <c r="CB26" s="2">
        <v>3</v>
      </c>
      <c r="CC26" s="2">
        <v>2</v>
      </c>
      <c r="CD26" s="2">
        <v>2</v>
      </c>
      <c r="CE26" s="2">
        <v>0</v>
      </c>
    </row>
    <row r="27" spans="1:83" ht="28.05" customHeight="1" x14ac:dyDescent="0.3">
      <c r="A27" s="1">
        <v>26</v>
      </c>
      <c r="B27" s="2" t="s">
        <v>320</v>
      </c>
      <c r="C27" s="2" t="s">
        <v>154</v>
      </c>
      <c r="D27" s="2" t="s">
        <v>132</v>
      </c>
      <c r="E27" s="2" t="s">
        <v>87</v>
      </c>
      <c r="F27" s="2" t="s">
        <v>321</v>
      </c>
      <c r="G27" s="2">
        <v>5</v>
      </c>
      <c r="H27" s="2">
        <v>0</v>
      </c>
      <c r="I27" s="2" t="s">
        <v>89</v>
      </c>
      <c r="J27" s="2" t="s">
        <v>88</v>
      </c>
      <c r="K27" s="2" t="s">
        <v>88</v>
      </c>
      <c r="L27" s="2">
        <v>5</v>
      </c>
      <c r="M27" s="2">
        <v>20</v>
      </c>
      <c r="N27" s="2">
        <v>9</v>
      </c>
      <c r="O27" s="2">
        <v>11</v>
      </c>
      <c r="P27" s="2">
        <v>13</v>
      </c>
      <c r="Q27" s="2">
        <v>2</v>
      </c>
      <c r="R27" s="3">
        <v>0.84</v>
      </c>
      <c r="S27" s="3">
        <v>0.16</v>
      </c>
      <c r="T27" s="2">
        <v>18</v>
      </c>
      <c r="U27" s="2">
        <v>2</v>
      </c>
      <c r="V27" s="2">
        <v>7</v>
      </c>
      <c r="W27" s="2">
        <v>2</v>
      </c>
      <c r="X27" s="2">
        <v>4</v>
      </c>
      <c r="Y27" s="2">
        <v>0</v>
      </c>
      <c r="Z27" s="2">
        <v>7</v>
      </c>
      <c r="AA27" s="2">
        <v>0</v>
      </c>
      <c r="AB27" s="2">
        <v>11</v>
      </c>
      <c r="AC27" s="2">
        <v>0</v>
      </c>
      <c r="AD27" s="2">
        <v>0</v>
      </c>
      <c r="AE27" s="2">
        <v>4</v>
      </c>
      <c r="AF27" s="2">
        <v>6</v>
      </c>
      <c r="AG27" s="2">
        <v>7</v>
      </c>
      <c r="AH27" s="2">
        <v>0</v>
      </c>
      <c r="AI27" s="2">
        <v>2</v>
      </c>
      <c r="AJ27" s="2">
        <v>0</v>
      </c>
      <c r="AK27" s="2">
        <v>0</v>
      </c>
      <c r="AL27" s="2">
        <v>7</v>
      </c>
      <c r="AM27" s="2">
        <v>6</v>
      </c>
      <c r="AN27" s="2">
        <v>7</v>
      </c>
      <c r="AO27" s="2">
        <v>5</v>
      </c>
      <c r="AP27" s="2">
        <v>1</v>
      </c>
      <c r="AQ27" s="2">
        <v>11</v>
      </c>
      <c r="AR27" s="2">
        <v>2</v>
      </c>
      <c r="AS27" s="2">
        <v>2</v>
      </c>
      <c r="AT27" s="2">
        <v>1</v>
      </c>
      <c r="AU27" s="2">
        <v>2</v>
      </c>
      <c r="AV27" s="2">
        <v>9</v>
      </c>
      <c r="AW27" s="2">
        <v>1</v>
      </c>
      <c r="AX27" s="2">
        <v>9</v>
      </c>
      <c r="AY27" s="2">
        <v>1</v>
      </c>
      <c r="AZ27" s="2">
        <v>2</v>
      </c>
      <c r="BA27" s="2">
        <v>3</v>
      </c>
      <c r="BB27" s="2">
        <v>964</v>
      </c>
      <c r="BC27" s="2">
        <v>179</v>
      </c>
      <c r="BD27" s="2" t="s">
        <v>322</v>
      </c>
      <c r="BE27" s="2" t="s">
        <v>323</v>
      </c>
      <c r="BF27" s="2" t="s">
        <v>324</v>
      </c>
      <c r="BG27" s="2" t="s">
        <v>325</v>
      </c>
      <c r="BH27" s="2" t="s">
        <v>326</v>
      </c>
      <c r="BI27" s="2" t="s">
        <v>327</v>
      </c>
      <c r="BJ27" s="2" t="s">
        <v>163</v>
      </c>
      <c r="BK27" s="2" t="s">
        <v>328</v>
      </c>
      <c r="BL27" s="2">
        <v>103</v>
      </c>
      <c r="BM27" s="2">
        <v>93</v>
      </c>
      <c r="BN27" s="2">
        <v>35</v>
      </c>
      <c r="BO27" s="2">
        <v>28</v>
      </c>
      <c r="BP27" s="2">
        <v>10</v>
      </c>
      <c r="BQ27" s="2">
        <v>11</v>
      </c>
      <c r="BR27" s="2">
        <v>11</v>
      </c>
      <c r="BS27" s="2">
        <v>9</v>
      </c>
      <c r="BT27" s="2">
        <v>5</v>
      </c>
      <c r="BU27" s="2">
        <v>10</v>
      </c>
      <c r="BV27" s="2">
        <v>6</v>
      </c>
      <c r="BW27" s="2">
        <v>18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1</v>
      </c>
      <c r="CD27" s="2">
        <v>0</v>
      </c>
      <c r="CE27" s="2">
        <v>0</v>
      </c>
    </row>
    <row r="28" spans="1:83" ht="28.05" customHeight="1" x14ac:dyDescent="0.3">
      <c r="A28" s="1">
        <v>27</v>
      </c>
      <c r="B28" s="2" t="s">
        <v>329</v>
      </c>
      <c r="C28" s="2" t="s">
        <v>330</v>
      </c>
      <c r="D28" s="2" t="s">
        <v>85</v>
      </c>
      <c r="E28" s="2" t="s">
        <v>87</v>
      </c>
      <c r="F28" s="2" t="s">
        <v>331</v>
      </c>
      <c r="G28" s="2">
        <v>2</v>
      </c>
      <c r="H28" s="2">
        <v>0</v>
      </c>
      <c r="I28" s="2" t="s">
        <v>89</v>
      </c>
      <c r="J28" s="2" t="s">
        <v>88</v>
      </c>
      <c r="K28" s="2" t="s">
        <v>88</v>
      </c>
      <c r="L28" s="2">
        <v>2</v>
      </c>
      <c r="M28" s="2">
        <v>22</v>
      </c>
      <c r="N28" s="2">
        <v>6</v>
      </c>
      <c r="O28" s="2">
        <v>14</v>
      </c>
      <c r="P28" s="2">
        <v>11</v>
      </c>
      <c r="Q28" s="2">
        <v>2</v>
      </c>
      <c r="R28" s="3">
        <v>0.81</v>
      </c>
      <c r="S28" s="3">
        <v>0.19</v>
      </c>
      <c r="T28" s="2">
        <v>18</v>
      </c>
      <c r="U28" s="2">
        <v>4</v>
      </c>
      <c r="V28" s="2">
        <v>4</v>
      </c>
      <c r="W28" s="2">
        <v>2</v>
      </c>
      <c r="X28" s="2">
        <v>8</v>
      </c>
      <c r="Y28" s="2">
        <v>0</v>
      </c>
      <c r="Z28" s="2">
        <v>6</v>
      </c>
      <c r="AA28" s="2">
        <v>2</v>
      </c>
      <c r="AB28" s="2">
        <v>12</v>
      </c>
      <c r="AC28" s="2">
        <v>2</v>
      </c>
      <c r="AD28" s="2">
        <v>1</v>
      </c>
      <c r="AE28" s="2">
        <v>2</v>
      </c>
      <c r="AF28" s="2">
        <v>5</v>
      </c>
      <c r="AG28" s="2">
        <v>6</v>
      </c>
      <c r="AH28" s="2">
        <v>1</v>
      </c>
      <c r="AI28" s="2">
        <v>1</v>
      </c>
      <c r="AJ28" s="2">
        <v>0</v>
      </c>
      <c r="AK28" s="2">
        <v>0</v>
      </c>
      <c r="AL28" s="2">
        <v>6</v>
      </c>
      <c r="AM28" s="2">
        <v>5</v>
      </c>
      <c r="AN28" s="2">
        <v>8</v>
      </c>
      <c r="AO28" s="2">
        <v>12</v>
      </c>
      <c r="AP28" s="2">
        <v>0</v>
      </c>
      <c r="AQ28" s="2">
        <v>11</v>
      </c>
      <c r="AR28" s="2">
        <v>2</v>
      </c>
      <c r="AS28" s="2">
        <v>0</v>
      </c>
      <c r="AT28" s="2">
        <v>1</v>
      </c>
      <c r="AU28" s="2">
        <v>0</v>
      </c>
      <c r="AV28" s="2">
        <v>10</v>
      </c>
      <c r="AW28" s="2">
        <v>4</v>
      </c>
      <c r="AX28" s="2">
        <v>8</v>
      </c>
      <c r="AY28" s="2">
        <v>0</v>
      </c>
      <c r="AZ28" s="2">
        <v>2</v>
      </c>
      <c r="BA28" s="2">
        <v>2</v>
      </c>
      <c r="BB28" s="2">
        <v>1000</v>
      </c>
      <c r="BC28" s="2">
        <v>233</v>
      </c>
      <c r="BD28" s="2" t="s">
        <v>332</v>
      </c>
      <c r="BE28" s="2" t="s">
        <v>333</v>
      </c>
      <c r="BF28" s="2" t="s">
        <v>334</v>
      </c>
      <c r="BG28" s="2" t="s">
        <v>335</v>
      </c>
      <c r="BH28" s="2" t="s">
        <v>336</v>
      </c>
      <c r="BI28" s="2" t="s">
        <v>273</v>
      </c>
      <c r="BJ28" s="2" t="s">
        <v>337</v>
      </c>
      <c r="BK28" s="2" t="s">
        <v>338</v>
      </c>
      <c r="BL28" s="2">
        <v>91</v>
      </c>
      <c r="BM28" s="2">
        <v>83</v>
      </c>
      <c r="BN28" s="2">
        <v>29</v>
      </c>
      <c r="BO28" s="2">
        <v>30</v>
      </c>
      <c r="BP28" s="2">
        <v>11</v>
      </c>
      <c r="BQ28" s="2">
        <v>6</v>
      </c>
      <c r="BR28" s="2">
        <v>7</v>
      </c>
      <c r="BS28" s="2">
        <v>15</v>
      </c>
      <c r="BT28" s="2">
        <v>2</v>
      </c>
      <c r="BU28" s="2">
        <v>7</v>
      </c>
      <c r="BV28" s="2">
        <v>10</v>
      </c>
      <c r="BW28" s="2">
        <v>25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</row>
    <row r="29" spans="1:83" ht="28.05" customHeight="1" x14ac:dyDescent="0.3">
      <c r="A29" s="1">
        <v>28</v>
      </c>
      <c r="B29" s="2" t="s">
        <v>339</v>
      </c>
      <c r="C29" s="2" t="s">
        <v>340</v>
      </c>
      <c r="D29" s="2" t="s">
        <v>85</v>
      </c>
      <c r="E29" s="2" t="s">
        <v>283</v>
      </c>
      <c r="F29" s="2" t="s">
        <v>87</v>
      </c>
      <c r="G29" s="2">
        <v>1</v>
      </c>
      <c r="H29" s="2">
        <v>3</v>
      </c>
      <c r="I29" s="2" t="s">
        <v>89</v>
      </c>
      <c r="J29" s="2" t="s">
        <v>88</v>
      </c>
      <c r="K29" s="2" t="s">
        <v>89</v>
      </c>
      <c r="L29" s="2">
        <v>4</v>
      </c>
      <c r="M29" s="2">
        <v>30</v>
      </c>
      <c r="N29" s="2">
        <v>11</v>
      </c>
      <c r="O29" s="2">
        <v>12</v>
      </c>
      <c r="P29" s="2">
        <v>18</v>
      </c>
      <c r="Q29" s="2">
        <v>6</v>
      </c>
      <c r="R29" s="3">
        <v>0.28000000000000003</v>
      </c>
      <c r="S29" s="3">
        <v>0.72</v>
      </c>
      <c r="T29" s="2">
        <v>7</v>
      </c>
      <c r="U29" s="2">
        <v>23</v>
      </c>
      <c r="V29" s="2">
        <v>2</v>
      </c>
      <c r="W29" s="2">
        <v>9</v>
      </c>
      <c r="X29" s="2">
        <v>5</v>
      </c>
      <c r="Y29" s="2">
        <v>8</v>
      </c>
      <c r="Z29" s="2">
        <v>0</v>
      </c>
      <c r="AA29" s="2">
        <v>6</v>
      </c>
      <c r="AB29" s="2">
        <v>4</v>
      </c>
      <c r="AC29" s="2">
        <v>8</v>
      </c>
      <c r="AD29" s="2">
        <v>1</v>
      </c>
      <c r="AE29" s="2">
        <v>1</v>
      </c>
      <c r="AF29" s="2">
        <v>13</v>
      </c>
      <c r="AG29" s="2">
        <v>5</v>
      </c>
      <c r="AH29" s="2">
        <v>4</v>
      </c>
      <c r="AI29" s="2">
        <v>2</v>
      </c>
      <c r="AJ29" s="2">
        <v>0</v>
      </c>
      <c r="AK29" s="2">
        <v>0</v>
      </c>
      <c r="AL29" s="2">
        <v>5</v>
      </c>
      <c r="AM29" s="2">
        <v>12</v>
      </c>
      <c r="AN29" s="2">
        <v>13</v>
      </c>
      <c r="AO29" s="2">
        <v>18</v>
      </c>
      <c r="AP29" s="2">
        <v>6</v>
      </c>
      <c r="AQ29" s="2">
        <v>5</v>
      </c>
      <c r="AR29" s="2">
        <v>2</v>
      </c>
      <c r="AS29" s="2">
        <v>4</v>
      </c>
      <c r="AT29" s="2">
        <v>1</v>
      </c>
      <c r="AU29" s="2">
        <v>2</v>
      </c>
      <c r="AV29" s="2">
        <v>6</v>
      </c>
      <c r="AW29" s="2">
        <v>13</v>
      </c>
      <c r="AX29" s="2">
        <v>1</v>
      </c>
      <c r="AY29" s="2">
        <v>10</v>
      </c>
      <c r="AZ29" s="2">
        <v>6</v>
      </c>
      <c r="BA29" s="2">
        <v>1</v>
      </c>
      <c r="BB29" s="2">
        <v>293</v>
      </c>
      <c r="BC29" s="2">
        <v>772</v>
      </c>
      <c r="BD29" s="2" t="s">
        <v>341</v>
      </c>
      <c r="BE29" s="2" t="s">
        <v>342</v>
      </c>
      <c r="BF29" s="2" t="s">
        <v>343</v>
      </c>
      <c r="BG29" s="2" t="s">
        <v>344</v>
      </c>
      <c r="BH29" s="2" t="s">
        <v>345</v>
      </c>
      <c r="BI29" s="2" t="s">
        <v>346</v>
      </c>
      <c r="BJ29" s="2" t="s">
        <v>347</v>
      </c>
      <c r="BK29" s="2" t="s">
        <v>348</v>
      </c>
      <c r="BL29" s="2">
        <v>121</v>
      </c>
      <c r="BM29" s="2">
        <v>124</v>
      </c>
      <c r="BN29" s="2">
        <v>33</v>
      </c>
      <c r="BO29" s="2">
        <v>46</v>
      </c>
      <c r="BP29" s="2">
        <v>7</v>
      </c>
      <c r="BQ29" s="2">
        <v>7</v>
      </c>
      <c r="BR29" s="2">
        <v>15</v>
      </c>
      <c r="BS29" s="2">
        <v>12</v>
      </c>
      <c r="BT29" s="2">
        <v>9</v>
      </c>
      <c r="BU29" s="2">
        <v>4</v>
      </c>
      <c r="BV29" s="2">
        <v>21</v>
      </c>
      <c r="BW29" s="2">
        <v>17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</row>
    <row r="30" spans="1:83" ht="28.05" customHeight="1" x14ac:dyDescent="0.3">
      <c r="A30" s="1">
        <v>29</v>
      </c>
      <c r="B30" s="2" t="s">
        <v>349</v>
      </c>
      <c r="C30" s="2" t="s">
        <v>350</v>
      </c>
      <c r="D30" s="2" t="s">
        <v>351</v>
      </c>
      <c r="E30" s="2" t="s">
        <v>87</v>
      </c>
      <c r="F30" s="2" t="s">
        <v>352</v>
      </c>
      <c r="G30" s="2">
        <v>4</v>
      </c>
      <c r="H30" s="2">
        <v>0</v>
      </c>
      <c r="I30" s="2" t="s">
        <v>89</v>
      </c>
      <c r="J30" s="2" t="s">
        <v>88</v>
      </c>
      <c r="K30" s="2" t="s">
        <v>88</v>
      </c>
      <c r="L30" s="2">
        <v>4</v>
      </c>
      <c r="M30" s="2">
        <v>20</v>
      </c>
      <c r="N30" s="2">
        <v>10</v>
      </c>
      <c r="O30" s="2">
        <v>6</v>
      </c>
      <c r="P30" s="2">
        <v>24</v>
      </c>
      <c r="Q30" s="2">
        <v>3</v>
      </c>
      <c r="R30" s="3">
        <v>0.54</v>
      </c>
      <c r="S30" s="3">
        <v>0.46</v>
      </c>
      <c r="T30" s="2">
        <v>15</v>
      </c>
      <c r="U30" s="2">
        <v>5</v>
      </c>
      <c r="V30" s="2">
        <v>8</v>
      </c>
      <c r="W30" s="2">
        <v>2</v>
      </c>
      <c r="X30" s="2">
        <v>2</v>
      </c>
      <c r="Y30" s="2">
        <v>3</v>
      </c>
      <c r="Z30" s="2">
        <v>5</v>
      </c>
      <c r="AA30" s="2">
        <v>0</v>
      </c>
      <c r="AB30" s="2">
        <v>4</v>
      </c>
      <c r="AC30" s="2">
        <v>2</v>
      </c>
      <c r="AD30" s="2">
        <v>3</v>
      </c>
      <c r="AE30" s="2">
        <v>3</v>
      </c>
      <c r="AF30" s="2">
        <v>11</v>
      </c>
      <c r="AG30" s="2">
        <v>13</v>
      </c>
      <c r="AH30" s="2">
        <v>0</v>
      </c>
      <c r="AI30" s="2">
        <v>3</v>
      </c>
      <c r="AJ30" s="2">
        <v>0</v>
      </c>
      <c r="AK30" s="2">
        <v>0</v>
      </c>
      <c r="AL30" s="2">
        <v>13</v>
      </c>
      <c r="AM30" s="2">
        <v>10</v>
      </c>
      <c r="AN30" s="2">
        <v>10</v>
      </c>
      <c r="AO30" s="2">
        <v>15</v>
      </c>
      <c r="AP30" s="2">
        <v>4</v>
      </c>
      <c r="AQ30" s="2">
        <v>2</v>
      </c>
      <c r="AR30" s="2">
        <v>4</v>
      </c>
      <c r="AS30" s="2">
        <v>0</v>
      </c>
      <c r="AT30" s="2">
        <v>2</v>
      </c>
      <c r="AU30" s="2">
        <v>0</v>
      </c>
      <c r="AV30" s="2">
        <v>6</v>
      </c>
      <c r="AW30" s="2">
        <v>1</v>
      </c>
      <c r="AX30" s="2">
        <v>9</v>
      </c>
      <c r="AY30" s="2">
        <v>4</v>
      </c>
      <c r="AZ30" s="2">
        <v>2</v>
      </c>
      <c r="BA30" s="2">
        <v>5</v>
      </c>
      <c r="BB30" s="2">
        <v>530</v>
      </c>
      <c r="BC30" s="2">
        <v>444</v>
      </c>
      <c r="BD30" s="2" t="s">
        <v>353</v>
      </c>
      <c r="BE30" s="2" t="s">
        <v>354</v>
      </c>
      <c r="BF30" s="2" t="s">
        <v>355</v>
      </c>
      <c r="BG30" s="2" t="s">
        <v>356</v>
      </c>
      <c r="BH30" s="2" t="s">
        <v>328</v>
      </c>
      <c r="BI30" s="2" t="s">
        <v>178</v>
      </c>
      <c r="BJ30" s="2" t="s">
        <v>357</v>
      </c>
      <c r="BK30" s="2" t="s">
        <v>358</v>
      </c>
      <c r="BL30" s="2">
        <v>77</v>
      </c>
      <c r="BM30" s="2">
        <v>86</v>
      </c>
      <c r="BN30" s="2">
        <v>38</v>
      </c>
      <c r="BO30" s="2">
        <v>30</v>
      </c>
      <c r="BP30" s="2">
        <v>1</v>
      </c>
      <c r="BQ30" s="2">
        <v>2</v>
      </c>
      <c r="BR30" s="2">
        <v>20</v>
      </c>
      <c r="BS30" s="2">
        <v>9</v>
      </c>
      <c r="BT30" s="2">
        <v>6</v>
      </c>
      <c r="BU30" s="2">
        <v>2</v>
      </c>
      <c r="BV30" s="2">
        <v>5</v>
      </c>
      <c r="BW30" s="2">
        <v>6</v>
      </c>
      <c r="BX30" s="2">
        <v>1</v>
      </c>
      <c r="BY30" s="2">
        <v>0</v>
      </c>
      <c r="BZ30" s="2">
        <v>0</v>
      </c>
      <c r="CA30" s="2">
        <v>2</v>
      </c>
      <c r="CB30" s="2">
        <v>0</v>
      </c>
      <c r="CC30" s="2">
        <v>2</v>
      </c>
      <c r="CD30" s="2">
        <v>0</v>
      </c>
      <c r="CE30" s="2">
        <v>0</v>
      </c>
    </row>
    <row r="31" spans="1:83" ht="28.05" customHeight="1" x14ac:dyDescent="0.3">
      <c r="A31" s="1">
        <v>30</v>
      </c>
      <c r="B31" s="2" t="s">
        <v>359</v>
      </c>
      <c r="C31" s="2" t="s">
        <v>350</v>
      </c>
      <c r="D31" s="2" t="s">
        <v>351</v>
      </c>
      <c r="E31" s="2" t="s">
        <v>360</v>
      </c>
      <c r="F31" s="2" t="s">
        <v>87</v>
      </c>
      <c r="G31" s="2">
        <v>0</v>
      </c>
      <c r="H31" s="2">
        <v>3</v>
      </c>
      <c r="I31" s="2" t="s">
        <v>88</v>
      </c>
      <c r="J31" s="2" t="s">
        <v>89</v>
      </c>
      <c r="K31" s="2" t="s">
        <v>88</v>
      </c>
      <c r="L31" s="2">
        <v>3</v>
      </c>
      <c r="M31" s="2">
        <v>27</v>
      </c>
      <c r="N31" s="2">
        <v>9</v>
      </c>
      <c r="O31" s="2">
        <v>10</v>
      </c>
      <c r="P31" s="2">
        <v>16</v>
      </c>
      <c r="Q31" s="2">
        <v>2</v>
      </c>
      <c r="R31" s="3">
        <v>0.26</v>
      </c>
      <c r="S31" s="3">
        <v>0.74</v>
      </c>
      <c r="T31" s="2">
        <v>2</v>
      </c>
      <c r="U31" s="2">
        <v>25</v>
      </c>
      <c r="V31" s="2">
        <v>0</v>
      </c>
      <c r="W31" s="2">
        <v>9</v>
      </c>
      <c r="X31" s="2">
        <v>0</v>
      </c>
      <c r="Y31" s="2">
        <v>10</v>
      </c>
      <c r="Z31" s="2">
        <v>2</v>
      </c>
      <c r="AA31" s="2">
        <v>6</v>
      </c>
      <c r="AB31" s="2">
        <v>3</v>
      </c>
      <c r="AC31" s="2">
        <v>7</v>
      </c>
      <c r="AD31" s="2">
        <v>0</v>
      </c>
      <c r="AE31" s="2">
        <v>3</v>
      </c>
      <c r="AF31" s="2">
        <v>13</v>
      </c>
      <c r="AG31" s="2">
        <v>3</v>
      </c>
      <c r="AH31" s="2">
        <v>0</v>
      </c>
      <c r="AI31" s="2">
        <v>2</v>
      </c>
      <c r="AJ31" s="2">
        <v>0</v>
      </c>
      <c r="AK31" s="2">
        <v>0</v>
      </c>
      <c r="AL31" s="2">
        <v>3</v>
      </c>
      <c r="AM31" s="2">
        <v>13</v>
      </c>
      <c r="AN31" s="2">
        <v>8</v>
      </c>
      <c r="AO31" s="2">
        <v>9</v>
      </c>
      <c r="AP31" s="2">
        <v>16</v>
      </c>
      <c r="AQ31" s="2">
        <v>5</v>
      </c>
      <c r="AR31" s="2">
        <v>0</v>
      </c>
      <c r="AS31" s="2">
        <v>3</v>
      </c>
      <c r="AT31" s="2">
        <v>0</v>
      </c>
      <c r="AU31" s="2">
        <v>2</v>
      </c>
      <c r="AV31" s="2">
        <v>2</v>
      </c>
      <c r="AW31" s="2">
        <v>13</v>
      </c>
      <c r="AX31" s="2">
        <v>0</v>
      </c>
      <c r="AY31" s="2">
        <v>12</v>
      </c>
      <c r="AZ31" s="2">
        <v>7</v>
      </c>
      <c r="BA31" s="2">
        <v>0</v>
      </c>
      <c r="BB31" s="2">
        <v>289</v>
      </c>
      <c r="BC31" s="2">
        <v>826</v>
      </c>
      <c r="BD31" s="2" t="s">
        <v>361</v>
      </c>
      <c r="BE31" s="2" t="s">
        <v>362</v>
      </c>
      <c r="BF31" s="2" t="s">
        <v>363</v>
      </c>
      <c r="BG31" s="2" t="s">
        <v>364</v>
      </c>
      <c r="BH31" s="2" t="s">
        <v>178</v>
      </c>
      <c r="BI31" s="2" t="s">
        <v>345</v>
      </c>
      <c r="BJ31" s="2" t="s">
        <v>365</v>
      </c>
      <c r="BK31" s="2" t="s">
        <v>366</v>
      </c>
      <c r="BL31" s="2">
        <v>96</v>
      </c>
      <c r="BM31" s="2">
        <v>93</v>
      </c>
      <c r="BN31" s="2">
        <v>34</v>
      </c>
      <c r="BO31" s="2">
        <v>58</v>
      </c>
      <c r="BP31" s="2">
        <v>8</v>
      </c>
      <c r="BQ31" s="2">
        <v>7</v>
      </c>
      <c r="BR31" s="2">
        <v>16</v>
      </c>
      <c r="BS31" s="2">
        <v>16</v>
      </c>
      <c r="BT31" s="2">
        <v>6</v>
      </c>
      <c r="BU31" s="2">
        <v>6</v>
      </c>
      <c r="BV31" s="2">
        <v>14</v>
      </c>
      <c r="BW31" s="2">
        <v>8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</row>
    <row r="32" spans="1:83" ht="28.05" customHeight="1" x14ac:dyDescent="0.3">
      <c r="A32" s="1">
        <v>31</v>
      </c>
      <c r="B32" s="2" t="s">
        <v>367</v>
      </c>
      <c r="C32" s="2" t="s">
        <v>330</v>
      </c>
      <c r="D32" s="2" t="s">
        <v>85</v>
      </c>
      <c r="E32" s="2" t="s">
        <v>87</v>
      </c>
      <c r="F32" s="2" t="s">
        <v>173</v>
      </c>
      <c r="G32" s="2">
        <v>2</v>
      </c>
      <c r="H32" s="2">
        <v>2</v>
      </c>
      <c r="I32" s="2" t="s">
        <v>89</v>
      </c>
      <c r="J32" s="2" t="s">
        <v>88</v>
      </c>
      <c r="K32" s="2" t="s">
        <v>89</v>
      </c>
      <c r="L32" s="2">
        <v>4</v>
      </c>
      <c r="M32" s="2">
        <v>24</v>
      </c>
      <c r="N32" s="2">
        <v>11</v>
      </c>
      <c r="O32" s="2">
        <v>7</v>
      </c>
      <c r="P32" s="2">
        <v>21</v>
      </c>
      <c r="Q32" s="2">
        <v>2</v>
      </c>
      <c r="R32" s="3">
        <v>0.74</v>
      </c>
      <c r="S32" s="3">
        <v>0.26</v>
      </c>
      <c r="T32" s="2">
        <v>19</v>
      </c>
      <c r="U32" s="2">
        <v>5</v>
      </c>
      <c r="V32" s="2">
        <v>9</v>
      </c>
      <c r="W32" s="2">
        <v>2</v>
      </c>
      <c r="X32" s="2">
        <v>5</v>
      </c>
      <c r="Y32" s="2">
        <v>1</v>
      </c>
      <c r="Z32" s="2">
        <v>5</v>
      </c>
      <c r="AA32" s="2">
        <v>2</v>
      </c>
      <c r="AB32" s="2">
        <v>6</v>
      </c>
      <c r="AC32" s="2">
        <v>1</v>
      </c>
      <c r="AD32" s="2">
        <v>2</v>
      </c>
      <c r="AE32" s="2">
        <v>1</v>
      </c>
      <c r="AF32" s="2">
        <v>12</v>
      </c>
      <c r="AG32" s="2">
        <v>9</v>
      </c>
      <c r="AH32" s="2">
        <v>1</v>
      </c>
      <c r="AI32" s="2">
        <v>1</v>
      </c>
      <c r="AJ32" s="2">
        <v>0</v>
      </c>
      <c r="AK32" s="2">
        <v>0</v>
      </c>
      <c r="AL32" s="2">
        <v>9</v>
      </c>
      <c r="AM32" s="2">
        <v>12</v>
      </c>
      <c r="AN32" s="2">
        <v>17</v>
      </c>
      <c r="AO32" s="2">
        <v>14</v>
      </c>
      <c r="AP32" s="2">
        <v>2</v>
      </c>
      <c r="AQ32" s="2">
        <v>8</v>
      </c>
      <c r="AR32" s="2">
        <v>5</v>
      </c>
      <c r="AS32" s="2">
        <v>2</v>
      </c>
      <c r="AT32" s="2">
        <v>3</v>
      </c>
      <c r="AU32" s="2">
        <v>0</v>
      </c>
      <c r="AV32" s="2">
        <v>12</v>
      </c>
      <c r="AW32" s="2">
        <v>2</v>
      </c>
      <c r="AX32" s="2">
        <v>7</v>
      </c>
      <c r="AY32" s="2">
        <v>3</v>
      </c>
      <c r="AZ32" s="2">
        <v>0</v>
      </c>
      <c r="BA32" s="2">
        <v>7</v>
      </c>
      <c r="BB32" s="2">
        <v>818</v>
      </c>
      <c r="BC32" s="2">
        <v>285</v>
      </c>
      <c r="BD32" s="2" t="s">
        <v>368</v>
      </c>
      <c r="BE32" s="2" t="s">
        <v>369</v>
      </c>
      <c r="BF32" s="2" t="s">
        <v>370</v>
      </c>
      <c r="BG32" s="2" t="s">
        <v>371</v>
      </c>
      <c r="BH32" s="2" t="s">
        <v>372</v>
      </c>
      <c r="BI32" s="2" t="s">
        <v>106</v>
      </c>
      <c r="BJ32" s="2" t="s">
        <v>373</v>
      </c>
      <c r="BK32" s="2" t="s">
        <v>374</v>
      </c>
      <c r="BL32" s="2">
        <v>106</v>
      </c>
      <c r="BM32" s="2">
        <v>101</v>
      </c>
      <c r="BN32" s="2">
        <v>37</v>
      </c>
      <c r="BO32" s="2">
        <v>39</v>
      </c>
      <c r="BP32" s="2">
        <v>9</v>
      </c>
      <c r="BQ32" s="2">
        <v>5</v>
      </c>
      <c r="BR32" s="2">
        <v>13</v>
      </c>
      <c r="BS32" s="2">
        <v>14</v>
      </c>
      <c r="BT32" s="2">
        <v>3</v>
      </c>
      <c r="BU32" s="2">
        <v>6</v>
      </c>
      <c r="BV32" s="2">
        <v>7</v>
      </c>
      <c r="BW32" s="2">
        <v>29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</row>
    <row r="33" spans="1:83" ht="28.05" customHeight="1" x14ac:dyDescent="0.3">
      <c r="A33" s="1">
        <v>32</v>
      </c>
      <c r="B33" s="2" t="s">
        <v>375</v>
      </c>
      <c r="C33" s="2" t="s">
        <v>376</v>
      </c>
      <c r="D33" s="2" t="s">
        <v>143</v>
      </c>
      <c r="E33" s="2" t="s">
        <v>377</v>
      </c>
      <c r="F33" s="2" t="s">
        <v>87</v>
      </c>
      <c r="G33" s="2">
        <v>2</v>
      </c>
      <c r="H33" s="2">
        <v>3</v>
      </c>
      <c r="I33" s="2" t="s">
        <v>88</v>
      </c>
      <c r="J33" s="2" t="s">
        <v>89</v>
      </c>
      <c r="K33" s="2" t="s">
        <v>89</v>
      </c>
      <c r="L33" s="2">
        <v>5</v>
      </c>
      <c r="M33" s="2">
        <v>21</v>
      </c>
      <c r="N33" s="2">
        <v>9</v>
      </c>
      <c r="O33" s="2">
        <v>4</v>
      </c>
      <c r="P33" s="2">
        <v>30</v>
      </c>
      <c r="Q33" s="2">
        <v>4</v>
      </c>
      <c r="R33" s="3">
        <v>0.31</v>
      </c>
      <c r="S33" s="3">
        <v>0.69</v>
      </c>
      <c r="T33" s="2">
        <v>11</v>
      </c>
      <c r="U33" s="2">
        <v>10</v>
      </c>
      <c r="V33" s="2">
        <v>6</v>
      </c>
      <c r="W33" s="2">
        <v>3</v>
      </c>
      <c r="X33" s="2">
        <v>3</v>
      </c>
      <c r="Y33" s="2">
        <v>4</v>
      </c>
      <c r="Z33" s="2">
        <v>2</v>
      </c>
      <c r="AA33" s="2">
        <v>3</v>
      </c>
      <c r="AB33" s="2">
        <v>2</v>
      </c>
      <c r="AC33" s="2">
        <v>2</v>
      </c>
      <c r="AD33" s="2">
        <v>3</v>
      </c>
      <c r="AE33" s="2">
        <v>3</v>
      </c>
      <c r="AF33" s="2">
        <v>21</v>
      </c>
      <c r="AG33" s="2">
        <v>9</v>
      </c>
      <c r="AH33" s="2">
        <v>3</v>
      </c>
      <c r="AI33" s="2">
        <v>1</v>
      </c>
      <c r="AJ33" s="2">
        <v>0</v>
      </c>
      <c r="AK33" s="2">
        <v>0</v>
      </c>
      <c r="AL33" s="2">
        <v>9</v>
      </c>
      <c r="AM33" s="2">
        <v>21</v>
      </c>
      <c r="AN33" s="2">
        <v>18</v>
      </c>
      <c r="AO33" s="2">
        <v>13</v>
      </c>
      <c r="AP33" s="2">
        <v>6</v>
      </c>
      <c r="AQ33" s="2">
        <v>4</v>
      </c>
      <c r="AR33" s="2">
        <v>2</v>
      </c>
      <c r="AS33" s="2">
        <v>1</v>
      </c>
      <c r="AT33" s="2">
        <v>0</v>
      </c>
      <c r="AU33" s="2">
        <v>0</v>
      </c>
      <c r="AV33" s="2">
        <v>8</v>
      </c>
      <c r="AW33" s="2">
        <v>6</v>
      </c>
      <c r="AX33" s="2">
        <v>3</v>
      </c>
      <c r="AY33" s="2">
        <v>4</v>
      </c>
      <c r="AZ33" s="2">
        <v>0</v>
      </c>
      <c r="BA33" s="2">
        <v>4</v>
      </c>
      <c r="BB33" s="2">
        <v>296</v>
      </c>
      <c r="BC33" s="2">
        <v>670</v>
      </c>
      <c r="BD33" s="2" t="s">
        <v>378</v>
      </c>
      <c r="BE33" s="2" t="s">
        <v>379</v>
      </c>
      <c r="BF33" s="2" t="s">
        <v>380</v>
      </c>
      <c r="BG33" s="2" t="s">
        <v>381</v>
      </c>
      <c r="BH33" s="2" t="s">
        <v>169</v>
      </c>
      <c r="BI33" s="2" t="s">
        <v>382</v>
      </c>
      <c r="BJ33" s="2" t="s">
        <v>383</v>
      </c>
      <c r="BK33" s="2" t="s">
        <v>384</v>
      </c>
      <c r="BL33" s="2">
        <v>97</v>
      </c>
      <c r="BM33" s="2">
        <v>100</v>
      </c>
      <c r="BN33" s="2">
        <v>42</v>
      </c>
      <c r="BO33" s="2">
        <v>46</v>
      </c>
      <c r="BP33" s="2">
        <v>9</v>
      </c>
      <c r="BQ33" s="2">
        <v>7</v>
      </c>
      <c r="BR33" s="2">
        <v>18</v>
      </c>
      <c r="BS33" s="2">
        <v>8</v>
      </c>
      <c r="BT33" s="2">
        <v>4</v>
      </c>
      <c r="BU33" s="2">
        <v>3</v>
      </c>
      <c r="BV33" s="2">
        <v>6</v>
      </c>
      <c r="BW33" s="2">
        <v>6</v>
      </c>
      <c r="BX33" s="2">
        <v>1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</row>
    <row r="34" spans="1:83" ht="28.05" customHeight="1" x14ac:dyDescent="0.3">
      <c r="A34" s="1">
        <v>33</v>
      </c>
      <c r="B34" s="2" t="s">
        <v>385</v>
      </c>
      <c r="C34" s="2" t="s">
        <v>154</v>
      </c>
      <c r="D34" s="2" t="s">
        <v>85</v>
      </c>
      <c r="E34" s="2" t="s">
        <v>155</v>
      </c>
      <c r="F34" s="2" t="s">
        <v>87</v>
      </c>
      <c r="G34" s="2">
        <v>1</v>
      </c>
      <c r="H34" s="2">
        <v>2</v>
      </c>
      <c r="I34" s="2" t="s">
        <v>89</v>
      </c>
      <c r="J34" s="2" t="s">
        <v>88</v>
      </c>
      <c r="K34" s="2" t="s">
        <v>89</v>
      </c>
      <c r="L34" s="2">
        <v>3</v>
      </c>
      <c r="M34" s="2">
        <v>22</v>
      </c>
      <c r="N34" s="2">
        <v>8</v>
      </c>
      <c r="O34" s="2">
        <v>9</v>
      </c>
      <c r="P34" s="2">
        <v>22</v>
      </c>
      <c r="Q34" s="2">
        <v>3</v>
      </c>
      <c r="R34" s="3">
        <v>0.35</v>
      </c>
      <c r="S34" s="3">
        <v>0.65</v>
      </c>
      <c r="T34" s="2">
        <v>4</v>
      </c>
      <c r="U34" s="2">
        <v>18</v>
      </c>
      <c r="V34" s="2">
        <v>2</v>
      </c>
      <c r="W34" s="2">
        <v>6</v>
      </c>
      <c r="X34" s="2">
        <v>2</v>
      </c>
      <c r="Y34" s="2">
        <v>7</v>
      </c>
      <c r="Z34" s="2">
        <v>0</v>
      </c>
      <c r="AA34" s="2">
        <v>5</v>
      </c>
      <c r="AB34" s="2">
        <v>6</v>
      </c>
      <c r="AC34" s="2">
        <v>3</v>
      </c>
      <c r="AD34" s="2">
        <v>1</v>
      </c>
      <c r="AE34" s="2">
        <v>1</v>
      </c>
      <c r="AF34" s="2">
        <v>16</v>
      </c>
      <c r="AG34" s="2">
        <v>6</v>
      </c>
      <c r="AH34" s="2">
        <v>2</v>
      </c>
      <c r="AI34" s="2">
        <v>1</v>
      </c>
      <c r="AJ34" s="2">
        <v>0</v>
      </c>
      <c r="AK34" s="2">
        <v>0</v>
      </c>
      <c r="AL34" s="2">
        <v>5</v>
      </c>
      <c r="AM34" s="2">
        <v>15</v>
      </c>
      <c r="AN34" s="2">
        <v>20</v>
      </c>
      <c r="AO34" s="2">
        <v>29</v>
      </c>
      <c r="AP34" s="2">
        <v>11</v>
      </c>
      <c r="AQ34" s="2">
        <v>4</v>
      </c>
      <c r="AR34" s="2">
        <v>1</v>
      </c>
      <c r="AS34" s="2">
        <v>3</v>
      </c>
      <c r="AT34" s="2">
        <v>0</v>
      </c>
      <c r="AU34" s="2">
        <v>2</v>
      </c>
      <c r="AV34" s="2">
        <v>2</v>
      </c>
      <c r="AW34" s="2">
        <v>9</v>
      </c>
      <c r="AX34" s="2">
        <v>2</v>
      </c>
      <c r="AY34" s="2">
        <v>9</v>
      </c>
      <c r="AZ34" s="2">
        <v>4</v>
      </c>
      <c r="BA34" s="2">
        <v>1</v>
      </c>
      <c r="BB34" s="2">
        <v>302</v>
      </c>
      <c r="BC34" s="2">
        <v>594</v>
      </c>
      <c r="BD34" s="2" t="s">
        <v>386</v>
      </c>
      <c r="BE34" s="2" t="s">
        <v>387</v>
      </c>
      <c r="BF34" s="2" t="s">
        <v>388</v>
      </c>
      <c r="BG34" s="2" t="s">
        <v>389</v>
      </c>
      <c r="BH34" s="2" t="s">
        <v>390</v>
      </c>
      <c r="BI34" s="2" t="s">
        <v>226</v>
      </c>
      <c r="BJ34" s="2" t="s">
        <v>296</v>
      </c>
      <c r="BK34" s="2" t="s">
        <v>391</v>
      </c>
      <c r="BL34" s="2">
        <v>138</v>
      </c>
      <c r="BM34" s="2">
        <v>132</v>
      </c>
      <c r="BN34" s="2">
        <v>44</v>
      </c>
      <c r="BO34" s="2">
        <v>63</v>
      </c>
      <c r="BP34" s="2">
        <v>10</v>
      </c>
      <c r="BQ34" s="2">
        <v>15</v>
      </c>
      <c r="BR34" s="2">
        <v>20</v>
      </c>
      <c r="BS34" s="2">
        <v>21</v>
      </c>
      <c r="BT34" s="2">
        <v>14</v>
      </c>
      <c r="BU34" s="2">
        <v>2</v>
      </c>
      <c r="BV34" s="2">
        <v>12</v>
      </c>
      <c r="BW34" s="2">
        <v>15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</row>
    <row r="35" spans="1:83" ht="28.05" customHeight="1" x14ac:dyDescent="0.3">
      <c r="A35" s="1">
        <v>34</v>
      </c>
      <c r="B35" s="2" t="s">
        <v>392</v>
      </c>
      <c r="C35" s="2" t="s">
        <v>340</v>
      </c>
      <c r="D35" s="2" t="s">
        <v>85</v>
      </c>
      <c r="E35" s="2" t="s">
        <v>183</v>
      </c>
      <c r="F35" s="2" t="s">
        <v>87</v>
      </c>
      <c r="G35" s="2">
        <v>1</v>
      </c>
      <c r="H35" s="2">
        <v>0</v>
      </c>
      <c r="I35" s="2" t="s">
        <v>89</v>
      </c>
      <c r="J35" s="2" t="s">
        <v>88</v>
      </c>
      <c r="K35" s="2" t="s">
        <v>88</v>
      </c>
      <c r="L35" s="2">
        <v>1</v>
      </c>
      <c r="M35" s="2">
        <v>24</v>
      </c>
      <c r="N35" s="2">
        <v>9</v>
      </c>
      <c r="O35" s="2">
        <v>6</v>
      </c>
      <c r="P35" s="2">
        <v>26</v>
      </c>
      <c r="Q35" s="2">
        <v>4</v>
      </c>
      <c r="R35" s="3">
        <v>0.46</v>
      </c>
      <c r="S35" s="3">
        <v>0.54</v>
      </c>
      <c r="T35" s="2">
        <v>22</v>
      </c>
      <c r="U35" s="2">
        <v>2</v>
      </c>
      <c r="V35" s="2">
        <v>7</v>
      </c>
      <c r="W35" s="2">
        <v>2</v>
      </c>
      <c r="X35" s="2">
        <v>6</v>
      </c>
      <c r="Y35" s="2">
        <v>0</v>
      </c>
      <c r="Z35" s="2">
        <v>9</v>
      </c>
      <c r="AA35" s="2">
        <v>0</v>
      </c>
      <c r="AB35" s="2">
        <v>6</v>
      </c>
      <c r="AC35" s="2">
        <v>0</v>
      </c>
      <c r="AD35" s="2">
        <v>0</v>
      </c>
      <c r="AE35" s="2">
        <v>5</v>
      </c>
      <c r="AF35" s="2">
        <v>13</v>
      </c>
      <c r="AG35" s="2">
        <v>13</v>
      </c>
      <c r="AH35" s="2">
        <v>2</v>
      </c>
      <c r="AI35" s="2">
        <v>2</v>
      </c>
      <c r="AJ35" s="2">
        <v>0</v>
      </c>
      <c r="AK35" s="2">
        <v>0</v>
      </c>
      <c r="AL35" s="2">
        <v>13</v>
      </c>
      <c r="AM35" s="2">
        <v>12</v>
      </c>
      <c r="AN35" s="2">
        <v>12</v>
      </c>
      <c r="AO35" s="2">
        <v>12</v>
      </c>
      <c r="AP35" s="2">
        <v>3</v>
      </c>
      <c r="AQ35" s="2">
        <v>8</v>
      </c>
      <c r="AR35" s="2">
        <v>2</v>
      </c>
      <c r="AS35" s="2">
        <v>2</v>
      </c>
      <c r="AT35" s="2">
        <v>2</v>
      </c>
      <c r="AU35" s="2">
        <v>2</v>
      </c>
      <c r="AV35" s="2">
        <v>12</v>
      </c>
      <c r="AW35" s="2">
        <v>2</v>
      </c>
      <c r="AX35" s="2">
        <v>10</v>
      </c>
      <c r="AY35" s="2">
        <v>0</v>
      </c>
      <c r="AZ35" s="2">
        <v>2</v>
      </c>
      <c r="BA35" s="2">
        <v>6</v>
      </c>
      <c r="BB35" s="2">
        <v>436</v>
      </c>
      <c r="BC35" s="2">
        <v>520</v>
      </c>
      <c r="BD35" s="2" t="s">
        <v>393</v>
      </c>
      <c r="BE35" s="2" t="s">
        <v>394</v>
      </c>
      <c r="BF35" s="2" t="s">
        <v>167</v>
      </c>
      <c r="BG35" s="2" t="s">
        <v>309</v>
      </c>
      <c r="BH35" s="2" t="s">
        <v>395</v>
      </c>
      <c r="BI35" s="2" t="s">
        <v>106</v>
      </c>
      <c r="BJ35" s="2" t="s">
        <v>319</v>
      </c>
      <c r="BK35" s="2" t="s">
        <v>396</v>
      </c>
      <c r="BL35" s="2">
        <v>113</v>
      </c>
      <c r="BM35" s="2">
        <v>107</v>
      </c>
      <c r="BN35" s="2">
        <v>53</v>
      </c>
      <c r="BO35" s="2">
        <v>36</v>
      </c>
      <c r="BP35" s="2">
        <v>9</v>
      </c>
      <c r="BQ35" s="2">
        <v>3</v>
      </c>
      <c r="BR35" s="2">
        <v>15</v>
      </c>
      <c r="BS35" s="2">
        <v>19</v>
      </c>
      <c r="BT35" s="2">
        <v>7</v>
      </c>
      <c r="BU35" s="2">
        <v>6</v>
      </c>
      <c r="BV35" s="2">
        <v>6</v>
      </c>
      <c r="BW35" s="2">
        <v>29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ht="28.05" customHeight="1" x14ac:dyDescent="0.3">
      <c r="A36" s="1">
        <v>35</v>
      </c>
      <c r="B36" s="2" t="s">
        <v>397</v>
      </c>
      <c r="C36" s="2" t="s">
        <v>99</v>
      </c>
      <c r="D36" s="2" t="s">
        <v>85</v>
      </c>
      <c r="E36" s="2" t="s">
        <v>87</v>
      </c>
      <c r="F36" s="2" t="s">
        <v>306</v>
      </c>
      <c r="G36" s="2">
        <v>3</v>
      </c>
      <c r="H36" s="2">
        <v>3</v>
      </c>
      <c r="I36" s="2" t="s">
        <v>88</v>
      </c>
      <c r="J36" s="2" t="s">
        <v>89</v>
      </c>
      <c r="K36" s="2" t="s">
        <v>89</v>
      </c>
      <c r="L36" s="2">
        <v>6</v>
      </c>
      <c r="M36" s="2">
        <v>25</v>
      </c>
      <c r="N36" s="2">
        <v>8</v>
      </c>
      <c r="O36" s="2">
        <v>18</v>
      </c>
      <c r="P36" s="2">
        <v>28</v>
      </c>
      <c r="Q36" s="2">
        <v>8</v>
      </c>
      <c r="R36" s="3">
        <v>0.55000000000000004</v>
      </c>
      <c r="S36" s="3">
        <v>0.45</v>
      </c>
      <c r="T36" s="2">
        <v>17</v>
      </c>
      <c r="U36" s="2">
        <v>8</v>
      </c>
      <c r="V36" s="2">
        <v>4</v>
      </c>
      <c r="W36" s="2">
        <v>4</v>
      </c>
      <c r="X36" s="2">
        <v>9</v>
      </c>
      <c r="Y36" s="2">
        <v>1</v>
      </c>
      <c r="Z36" s="2">
        <v>4</v>
      </c>
      <c r="AA36" s="2">
        <v>3</v>
      </c>
      <c r="AB36" s="2">
        <v>10</v>
      </c>
      <c r="AC36" s="2">
        <v>8</v>
      </c>
      <c r="AD36" s="2">
        <v>2</v>
      </c>
      <c r="AE36" s="2">
        <v>2</v>
      </c>
      <c r="AF36" s="2">
        <v>14</v>
      </c>
      <c r="AG36" s="2">
        <v>14</v>
      </c>
      <c r="AH36" s="2">
        <v>4</v>
      </c>
      <c r="AI36" s="2">
        <v>4</v>
      </c>
      <c r="AJ36" s="2">
        <v>0</v>
      </c>
      <c r="AK36" s="2">
        <v>0</v>
      </c>
      <c r="AL36" s="2">
        <v>13</v>
      </c>
      <c r="AM36" s="2">
        <v>13</v>
      </c>
      <c r="AN36" s="2">
        <v>18</v>
      </c>
      <c r="AO36" s="2">
        <v>16</v>
      </c>
      <c r="AP36" s="2">
        <v>3</v>
      </c>
      <c r="AQ36" s="2">
        <v>10</v>
      </c>
      <c r="AR36" s="2">
        <v>4</v>
      </c>
      <c r="AS36" s="2">
        <v>1</v>
      </c>
      <c r="AT36" s="2">
        <v>2</v>
      </c>
      <c r="AU36" s="2">
        <v>0</v>
      </c>
      <c r="AV36" s="2">
        <v>15</v>
      </c>
      <c r="AW36" s="2">
        <v>3</v>
      </c>
      <c r="AX36" s="2">
        <v>2</v>
      </c>
      <c r="AY36" s="2">
        <v>5</v>
      </c>
      <c r="AZ36" s="2">
        <v>1</v>
      </c>
      <c r="BA36" s="2">
        <v>2</v>
      </c>
      <c r="BB36" s="2">
        <v>572</v>
      </c>
      <c r="BC36" s="2">
        <v>472</v>
      </c>
      <c r="BD36" s="2" t="s">
        <v>398</v>
      </c>
      <c r="BE36" s="2" t="s">
        <v>399</v>
      </c>
      <c r="BF36" s="2" t="s">
        <v>400</v>
      </c>
      <c r="BG36" s="2" t="s">
        <v>401</v>
      </c>
      <c r="BH36" s="2" t="s">
        <v>402</v>
      </c>
      <c r="BI36" s="2" t="s">
        <v>403</v>
      </c>
      <c r="BJ36" s="2" t="s">
        <v>404</v>
      </c>
      <c r="BK36" s="2" t="s">
        <v>405</v>
      </c>
      <c r="BL36" s="2">
        <v>123</v>
      </c>
      <c r="BM36" s="2">
        <v>113</v>
      </c>
      <c r="BN36" s="2">
        <v>38</v>
      </c>
      <c r="BO36" s="2">
        <v>38</v>
      </c>
      <c r="BP36" s="2">
        <v>9</v>
      </c>
      <c r="BQ36" s="2">
        <v>8</v>
      </c>
      <c r="BR36" s="2">
        <v>7</v>
      </c>
      <c r="BS36" s="2">
        <v>13</v>
      </c>
      <c r="BT36" s="2">
        <v>15</v>
      </c>
      <c r="BU36" s="2">
        <v>4</v>
      </c>
      <c r="BV36" s="2">
        <v>10</v>
      </c>
      <c r="BW36" s="2">
        <v>34</v>
      </c>
      <c r="BX36" s="2">
        <v>2</v>
      </c>
      <c r="BY36" s="2">
        <v>0</v>
      </c>
      <c r="BZ36" s="2">
        <v>1</v>
      </c>
      <c r="CA36" s="2">
        <v>3</v>
      </c>
      <c r="CB36" s="2">
        <v>1</v>
      </c>
      <c r="CC36" s="2">
        <v>2</v>
      </c>
      <c r="CD36" s="2">
        <v>0</v>
      </c>
      <c r="CE36" s="2">
        <v>1</v>
      </c>
    </row>
    <row r="37" spans="1:83" ht="28.05" customHeight="1" x14ac:dyDescent="0.3">
      <c r="A37" s="1">
        <v>36</v>
      </c>
      <c r="B37" s="2" t="s">
        <v>406</v>
      </c>
      <c r="C37" s="2" t="s">
        <v>220</v>
      </c>
      <c r="D37" s="2" t="s">
        <v>143</v>
      </c>
      <c r="E37" s="2" t="s">
        <v>87</v>
      </c>
      <c r="F37" s="2" t="s">
        <v>407</v>
      </c>
      <c r="G37" s="2">
        <v>3</v>
      </c>
      <c r="H37" s="2">
        <v>2</v>
      </c>
      <c r="I37" s="2" t="s">
        <v>88</v>
      </c>
      <c r="J37" s="2" t="s">
        <v>89</v>
      </c>
      <c r="K37" s="2" t="s">
        <v>89</v>
      </c>
      <c r="L37" s="2">
        <v>5</v>
      </c>
      <c r="M37" s="2">
        <v>19</v>
      </c>
      <c r="N37" s="2">
        <v>9</v>
      </c>
      <c r="O37" s="2">
        <v>13</v>
      </c>
      <c r="P37" s="2">
        <v>21</v>
      </c>
      <c r="Q37" s="2">
        <v>1</v>
      </c>
      <c r="R37" s="3">
        <v>0.7</v>
      </c>
      <c r="S37" s="3">
        <v>0.3</v>
      </c>
      <c r="T37" s="2">
        <v>14</v>
      </c>
      <c r="U37" s="2">
        <v>5</v>
      </c>
      <c r="V37" s="2">
        <v>6</v>
      </c>
      <c r="W37" s="2">
        <v>3</v>
      </c>
      <c r="X37" s="2">
        <v>7</v>
      </c>
      <c r="Y37" s="2">
        <v>2</v>
      </c>
      <c r="Z37" s="2">
        <v>1</v>
      </c>
      <c r="AA37" s="2">
        <v>0</v>
      </c>
      <c r="AB37" s="2">
        <v>6</v>
      </c>
      <c r="AC37" s="2">
        <v>7</v>
      </c>
      <c r="AD37" s="2">
        <v>1</v>
      </c>
      <c r="AE37" s="2">
        <v>4</v>
      </c>
      <c r="AF37" s="2">
        <v>10</v>
      </c>
      <c r="AG37" s="2">
        <v>11</v>
      </c>
      <c r="AH37" s="2">
        <v>1</v>
      </c>
      <c r="AI37" s="2">
        <v>0</v>
      </c>
      <c r="AJ37" s="2">
        <v>0</v>
      </c>
      <c r="AK37" s="2">
        <v>0</v>
      </c>
      <c r="AL37" s="2">
        <v>10</v>
      </c>
      <c r="AM37" s="2">
        <v>10</v>
      </c>
      <c r="AN37" s="2">
        <v>14</v>
      </c>
      <c r="AO37" s="2">
        <v>11</v>
      </c>
      <c r="AP37" s="2">
        <v>2</v>
      </c>
      <c r="AQ37" s="2">
        <v>8</v>
      </c>
      <c r="AR37" s="2">
        <v>5</v>
      </c>
      <c r="AS37" s="2">
        <v>2</v>
      </c>
      <c r="AT37" s="2">
        <v>3</v>
      </c>
      <c r="AU37" s="2">
        <v>0</v>
      </c>
      <c r="AV37" s="2">
        <v>12</v>
      </c>
      <c r="AW37" s="2">
        <v>2</v>
      </c>
      <c r="AX37" s="2">
        <v>2</v>
      </c>
      <c r="AY37" s="2">
        <v>3</v>
      </c>
      <c r="AZ37" s="2">
        <v>1</v>
      </c>
      <c r="BA37" s="2">
        <v>3</v>
      </c>
      <c r="BB37" s="2">
        <v>796</v>
      </c>
      <c r="BC37" s="2">
        <v>327</v>
      </c>
      <c r="BD37" s="2" t="s">
        <v>408</v>
      </c>
      <c r="BE37" s="2" t="s">
        <v>409</v>
      </c>
      <c r="BF37" s="2" t="s">
        <v>410</v>
      </c>
      <c r="BG37" s="2" t="s">
        <v>411</v>
      </c>
      <c r="BH37" s="2" t="s">
        <v>337</v>
      </c>
      <c r="BI37" s="2" t="s">
        <v>412</v>
      </c>
      <c r="BJ37" s="2" t="s">
        <v>413</v>
      </c>
      <c r="BK37" s="2" t="s">
        <v>414</v>
      </c>
      <c r="BL37" s="2">
        <v>93</v>
      </c>
      <c r="BM37" s="2">
        <v>89</v>
      </c>
      <c r="BN37" s="2">
        <v>36</v>
      </c>
      <c r="BO37" s="2">
        <v>32</v>
      </c>
      <c r="BP37" s="2">
        <v>8</v>
      </c>
      <c r="BQ37" s="2">
        <v>3</v>
      </c>
      <c r="BR37" s="2">
        <v>6</v>
      </c>
      <c r="BS37" s="2">
        <v>14</v>
      </c>
      <c r="BT37" s="2">
        <v>9</v>
      </c>
      <c r="BU37" s="2">
        <v>14</v>
      </c>
      <c r="BV37" s="2">
        <v>11</v>
      </c>
      <c r="BW37" s="2">
        <v>17</v>
      </c>
      <c r="BX37" s="2">
        <v>0</v>
      </c>
      <c r="BY37" s="2">
        <v>0</v>
      </c>
      <c r="BZ37" s="2">
        <v>0</v>
      </c>
      <c r="CA37" s="2">
        <v>2</v>
      </c>
      <c r="CB37" s="2">
        <v>0</v>
      </c>
      <c r="CC37" s="2">
        <v>1</v>
      </c>
      <c r="CD37" s="2">
        <v>0</v>
      </c>
      <c r="CE37" s="2">
        <v>1</v>
      </c>
    </row>
    <row r="38" spans="1:83" ht="28.05" customHeight="1" x14ac:dyDescent="0.3">
      <c r="A38" s="1">
        <v>37</v>
      </c>
      <c r="B38" s="2" t="s">
        <v>415</v>
      </c>
      <c r="C38" s="2" t="s">
        <v>282</v>
      </c>
      <c r="D38" s="2" t="s">
        <v>85</v>
      </c>
      <c r="E38" s="2" t="s">
        <v>87</v>
      </c>
      <c r="F38" s="2" t="s">
        <v>211</v>
      </c>
      <c r="G38" s="2">
        <v>1</v>
      </c>
      <c r="H38" s="2">
        <v>1</v>
      </c>
      <c r="I38" s="2" t="s">
        <v>89</v>
      </c>
      <c r="J38" s="2" t="s">
        <v>88</v>
      </c>
      <c r="K38" s="2" t="s">
        <v>89</v>
      </c>
      <c r="L38" s="2">
        <v>2</v>
      </c>
      <c r="M38" s="2">
        <v>24</v>
      </c>
      <c r="N38" s="2">
        <v>8</v>
      </c>
      <c r="O38" s="2">
        <v>15</v>
      </c>
      <c r="P38" s="2">
        <v>20</v>
      </c>
      <c r="Q38" s="2">
        <v>4</v>
      </c>
      <c r="R38" s="3">
        <v>0.6</v>
      </c>
      <c r="S38" s="3">
        <v>0.4</v>
      </c>
      <c r="T38" s="2">
        <v>16</v>
      </c>
      <c r="U38" s="2">
        <v>8</v>
      </c>
      <c r="V38" s="2">
        <v>5</v>
      </c>
      <c r="W38" s="2">
        <v>3</v>
      </c>
      <c r="X38" s="2">
        <v>4</v>
      </c>
      <c r="Y38" s="2">
        <v>3</v>
      </c>
      <c r="Z38" s="2">
        <v>7</v>
      </c>
      <c r="AA38" s="2">
        <v>2</v>
      </c>
      <c r="AB38" s="2">
        <v>9</v>
      </c>
      <c r="AC38" s="2">
        <v>6</v>
      </c>
      <c r="AD38" s="2">
        <v>3</v>
      </c>
      <c r="AE38" s="2">
        <v>4</v>
      </c>
      <c r="AF38" s="2">
        <v>9</v>
      </c>
      <c r="AG38" s="2">
        <v>11</v>
      </c>
      <c r="AH38" s="2">
        <v>1</v>
      </c>
      <c r="AI38" s="2">
        <v>3</v>
      </c>
      <c r="AJ38" s="2">
        <v>0</v>
      </c>
      <c r="AK38" s="2">
        <v>0</v>
      </c>
      <c r="AL38" s="2">
        <v>11</v>
      </c>
      <c r="AM38" s="2">
        <v>8</v>
      </c>
      <c r="AN38" s="2">
        <v>8</v>
      </c>
      <c r="AO38" s="2">
        <v>14</v>
      </c>
      <c r="AP38" s="2">
        <v>3</v>
      </c>
      <c r="AQ38" s="2">
        <v>13</v>
      </c>
      <c r="AR38" s="2">
        <v>2</v>
      </c>
      <c r="AS38" s="2">
        <v>1</v>
      </c>
      <c r="AT38" s="2">
        <v>1</v>
      </c>
      <c r="AU38" s="2">
        <v>1</v>
      </c>
      <c r="AV38" s="2">
        <v>11</v>
      </c>
      <c r="AW38" s="2">
        <v>6</v>
      </c>
      <c r="AX38" s="2">
        <v>5</v>
      </c>
      <c r="AY38" s="2">
        <v>2</v>
      </c>
      <c r="AZ38" s="2">
        <v>2</v>
      </c>
      <c r="BA38" s="2">
        <v>4</v>
      </c>
      <c r="BB38" s="2">
        <v>614</v>
      </c>
      <c r="BC38" s="2">
        <v>414</v>
      </c>
      <c r="BD38" s="2" t="s">
        <v>416</v>
      </c>
      <c r="BE38" s="2" t="s">
        <v>417</v>
      </c>
      <c r="BF38" s="2" t="s">
        <v>418</v>
      </c>
      <c r="BG38" s="2" t="s">
        <v>419</v>
      </c>
      <c r="BH38" s="2" t="s">
        <v>420</v>
      </c>
      <c r="BI38" s="2" t="s">
        <v>117</v>
      </c>
      <c r="BJ38" s="2" t="s">
        <v>421</v>
      </c>
      <c r="BK38" s="2" t="s">
        <v>152</v>
      </c>
      <c r="BL38" s="2">
        <v>105</v>
      </c>
      <c r="BM38" s="2">
        <v>120</v>
      </c>
      <c r="BN38" s="2">
        <v>66</v>
      </c>
      <c r="BO38" s="2">
        <v>34</v>
      </c>
      <c r="BP38" s="2">
        <v>17</v>
      </c>
      <c r="BQ38" s="2">
        <v>9</v>
      </c>
      <c r="BR38" s="2">
        <v>22</v>
      </c>
      <c r="BS38" s="2">
        <v>12</v>
      </c>
      <c r="BT38" s="2">
        <v>5</v>
      </c>
      <c r="BU38" s="2">
        <v>5</v>
      </c>
      <c r="BV38" s="2">
        <v>23</v>
      </c>
      <c r="BW38" s="2">
        <v>19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</row>
    <row r="39" spans="1:83" ht="28.05" customHeight="1" x14ac:dyDescent="0.3">
      <c r="A39" s="1">
        <v>38</v>
      </c>
      <c r="B39" s="2" t="s">
        <v>422</v>
      </c>
      <c r="C39" s="2" t="s">
        <v>99</v>
      </c>
      <c r="D39" s="2" t="s">
        <v>85</v>
      </c>
      <c r="E39" s="2" t="s">
        <v>133</v>
      </c>
      <c r="F39" s="2" t="s">
        <v>87</v>
      </c>
      <c r="G39" s="2">
        <v>4</v>
      </c>
      <c r="H39" s="2">
        <v>4</v>
      </c>
      <c r="I39" s="2" t="s">
        <v>88</v>
      </c>
      <c r="J39" s="2" t="s">
        <v>89</v>
      </c>
      <c r="K39" s="2" t="s">
        <v>89</v>
      </c>
      <c r="L39" s="2">
        <v>8</v>
      </c>
      <c r="M39" s="2">
        <v>32</v>
      </c>
      <c r="N39" s="2">
        <v>19</v>
      </c>
      <c r="O39" s="2">
        <v>6</v>
      </c>
      <c r="P39" s="2">
        <v>28</v>
      </c>
      <c r="Q39" s="2">
        <v>8</v>
      </c>
      <c r="R39" s="3">
        <v>0.45</v>
      </c>
      <c r="S39" s="3">
        <v>0.55000000000000004</v>
      </c>
      <c r="T39" s="2">
        <v>17</v>
      </c>
      <c r="U39" s="2">
        <v>15</v>
      </c>
      <c r="V39" s="2">
        <v>9</v>
      </c>
      <c r="W39" s="2">
        <v>10</v>
      </c>
      <c r="X39" s="2">
        <v>3</v>
      </c>
      <c r="Y39" s="2">
        <v>3</v>
      </c>
      <c r="Z39" s="2">
        <v>5</v>
      </c>
      <c r="AA39" s="2">
        <v>2</v>
      </c>
      <c r="AB39" s="2">
        <v>3</v>
      </c>
      <c r="AC39" s="2">
        <v>3</v>
      </c>
      <c r="AD39" s="2">
        <v>1</v>
      </c>
      <c r="AE39" s="2">
        <v>0</v>
      </c>
      <c r="AF39" s="2">
        <v>13</v>
      </c>
      <c r="AG39" s="2">
        <v>15</v>
      </c>
      <c r="AH39" s="2">
        <v>5</v>
      </c>
      <c r="AI39" s="2">
        <v>3</v>
      </c>
      <c r="AJ39" s="2">
        <v>0</v>
      </c>
      <c r="AK39" s="2">
        <v>0</v>
      </c>
      <c r="AL39" s="2">
        <v>13</v>
      </c>
      <c r="AM39" s="2">
        <v>13</v>
      </c>
      <c r="AN39" s="2">
        <v>14</v>
      </c>
      <c r="AO39" s="2">
        <v>18</v>
      </c>
      <c r="AP39" s="2">
        <v>8</v>
      </c>
      <c r="AQ39" s="2">
        <v>3</v>
      </c>
      <c r="AR39" s="2">
        <v>5</v>
      </c>
      <c r="AS39" s="2">
        <v>5</v>
      </c>
      <c r="AT39" s="2">
        <v>2</v>
      </c>
      <c r="AU39" s="2">
        <v>2</v>
      </c>
      <c r="AV39" s="2">
        <v>11</v>
      </c>
      <c r="AW39" s="2">
        <v>11</v>
      </c>
      <c r="AX39" s="2">
        <v>6</v>
      </c>
      <c r="AY39" s="2">
        <v>4</v>
      </c>
      <c r="AZ39" s="2">
        <v>6</v>
      </c>
      <c r="BA39" s="2">
        <v>5</v>
      </c>
      <c r="BB39" s="2">
        <v>444</v>
      </c>
      <c r="BC39" s="2">
        <v>531</v>
      </c>
      <c r="BD39" s="2" t="s">
        <v>423</v>
      </c>
      <c r="BE39" s="2" t="s">
        <v>424</v>
      </c>
      <c r="BF39" s="2" t="s">
        <v>425</v>
      </c>
      <c r="BG39" s="2" t="s">
        <v>426</v>
      </c>
      <c r="BH39" s="2" t="s">
        <v>106</v>
      </c>
      <c r="BI39" s="2" t="s">
        <v>427</v>
      </c>
      <c r="BJ39" s="2" t="s">
        <v>358</v>
      </c>
      <c r="BK39" s="2" t="s">
        <v>428</v>
      </c>
      <c r="BL39" s="2">
        <v>109</v>
      </c>
      <c r="BM39" s="2">
        <v>105</v>
      </c>
      <c r="BN39" s="2">
        <v>46</v>
      </c>
      <c r="BO39" s="2">
        <v>48</v>
      </c>
      <c r="BP39" s="2">
        <v>3</v>
      </c>
      <c r="BQ39" s="2">
        <v>4</v>
      </c>
      <c r="BR39" s="2">
        <v>21</v>
      </c>
      <c r="BS39" s="2">
        <v>17</v>
      </c>
      <c r="BT39" s="2">
        <v>5</v>
      </c>
      <c r="BU39" s="2">
        <v>9</v>
      </c>
      <c r="BV39" s="2">
        <v>18</v>
      </c>
      <c r="BW39" s="2">
        <v>12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</row>
    <row r="40" spans="1:83" ht="28.05" customHeight="1" x14ac:dyDescent="0.3">
      <c r="A40" s="1">
        <v>39</v>
      </c>
      <c r="B40" s="2" t="s">
        <v>429</v>
      </c>
      <c r="C40" s="2" t="s">
        <v>220</v>
      </c>
      <c r="D40" s="2" t="s">
        <v>143</v>
      </c>
      <c r="E40" s="2" t="s">
        <v>87</v>
      </c>
      <c r="F40" s="2" t="s">
        <v>430</v>
      </c>
      <c r="G40" s="2">
        <v>3</v>
      </c>
      <c r="H40" s="2">
        <v>0</v>
      </c>
      <c r="I40" s="2" t="s">
        <v>89</v>
      </c>
      <c r="J40" s="2" t="s">
        <v>88</v>
      </c>
      <c r="K40" s="2" t="s">
        <v>88</v>
      </c>
      <c r="L40" s="2">
        <v>3</v>
      </c>
      <c r="M40" s="2">
        <v>27</v>
      </c>
      <c r="N40" s="2">
        <v>10</v>
      </c>
      <c r="O40" s="2">
        <v>6</v>
      </c>
      <c r="P40" s="2">
        <v>26</v>
      </c>
      <c r="Q40" s="2">
        <v>4</v>
      </c>
      <c r="R40" s="3">
        <v>0.71</v>
      </c>
      <c r="S40" s="3">
        <v>0.28999999999999998</v>
      </c>
      <c r="T40" s="2">
        <v>27</v>
      </c>
      <c r="U40" s="2">
        <v>0</v>
      </c>
      <c r="V40" s="2">
        <v>10</v>
      </c>
      <c r="W40" s="2">
        <v>0</v>
      </c>
      <c r="X40" s="2">
        <v>9</v>
      </c>
      <c r="Y40" s="2">
        <v>0</v>
      </c>
      <c r="Z40" s="2">
        <v>8</v>
      </c>
      <c r="AA40" s="2">
        <v>0</v>
      </c>
      <c r="AB40" s="2">
        <v>6</v>
      </c>
      <c r="AC40" s="2">
        <v>0</v>
      </c>
      <c r="AD40" s="2">
        <v>1</v>
      </c>
      <c r="AE40" s="2">
        <v>0</v>
      </c>
      <c r="AF40" s="2">
        <v>5</v>
      </c>
      <c r="AG40" s="2">
        <v>21</v>
      </c>
      <c r="AH40" s="2">
        <v>0</v>
      </c>
      <c r="AI40" s="2">
        <v>4</v>
      </c>
      <c r="AJ40" s="2">
        <v>0</v>
      </c>
      <c r="AK40" s="2">
        <v>1</v>
      </c>
      <c r="AL40" s="2">
        <v>21</v>
      </c>
      <c r="AM40" s="2">
        <v>5</v>
      </c>
      <c r="AN40" s="2">
        <v>16</v>
      </c>
      <c r="AO40" s="2">
        <v>5</v>
      </c>
      <c r="AP40" s="2">
        <v>0</v>
      </c>
      <c r="AQ40" s="2">
        <v>12</v>
      </c>
      <c r="AR40" s="2">
        <v>6</v>
      </c>
      <c r="AS40" s="2">
        <v>0</v>
      </c>
      <c r="AT40" s="2">
        <v>4</v>
      </c>
      <c r="AU40" s="2">
        <v>0</v>
      </c>
      <c r="AV40" s="2">
        <v>18</v>
      </c>
      <c r="AW40" s="2">
        <v>0</v>
      </c>
      <c r="AX40" s="2">
        <v>9</v>
      </c>
      <c r="AY40" s="2">
        <v>0</v>
      </c>
      <c r="AZ40" s="2">
        <v>0</v>
      </c>
      <c r="BA40" s="2">
        <v>6</v>
      </c>
      <c r="BB40" s="2">
        <v>719</v>
      </c>
      <c r="BC40" s="2">
        <v>282</v>
      </c>
      <c r="BD40" s="2" t="s">
        <v>431</v>
      </c>
      <c r="BE40" s="2" t="s">
        <v>432</v>
      </c>
      <c r="BF40" s="2" t="s">
        <v>433</v>
      </c>
      <c r="BG40" s="2" t="s">
        <v>434</v>
      </c>
      <c r="BH40" s="2" t="s">
        <v>117</v>
      </c>
      <c r="BI40" s="2" t="s">
        <v>243</v>
      </c>
      <c r="BJ40" s="2" t="s">
        <v>435</v>
      </c>
      <c r="BK40" s="2" t="s">
        <v>357</v>
      </c>
      <c r="BL40" s="2">
        <v>91</v>
      </c>
      <c r="BM40" s="2">
        <v>83</v>
      </c>
      <c r="BN40" s="2">
        <v>50</v>
      </c>
      <c r="BO40" s="2">
        <v>25</v>
      </c>
      <c r="BP40" s="2">
        <v>5</v>
      </c>
      <c r="BQ40" s="2">
        <v>4</v>
      </c>
      <c r="BR40" s="2">
        <v>12</v>
      </c>
      <c r="BS40" s="2">
        <v>12</v>
      </c>
      <c r="BT40" s="2">
        <v>3</v>
      </c>
      <c r="BU40" s="2">
        <v>12</v>
      </c>
      <c r="BV40" s="2">
        <v>7</v>
      </c>
      <c r="BW40" s="2">
        <v>15</v>
      </c>
      <c r="BX40" s="2">
        <v>0</v>
      </c>
      <c r="BY40" s="2">
        <v>0</v>
      </c>
      <c r="BZ40" s="2">
        <v>2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</row>
    <row r="41" spans="1:83" ht="28.05" customHeight="1" x14ac:dyDescent="0.3">
      <c r="A41" s="1">
        <v>40</v>
      </c>
      <c r="B41" s="2" t="s">
        <v>436</v>
      </c>
      <c r="C41" s="2" t="s">
        <v>330</v>
      </c>
      <c r="D41" s="2" t="s">
        <v>85</v>
      </c>
      <c r="E41" s="2" t="s">
        <v>87</v>
      </c>
      <c r="F41" s="2" t="s">
        <v>247</v>
      </c>
      <c r="G41" s="2">
        <v>6</v>
      </c>
      <c r="H41" s="2">
        <v>1</v>
      </c>
      <c r="I41" s="2" t="s">
        <v>89</v>
      </c>
      <c r="J41" s="2" t="s">
        <v>88</v>
      </c>
      <c r="K41" s="2" t="s">
        <v>89</v>
      </c>
      <c r="L41" s="2">
        <v>7</v>
      </c>
      <c r="M41" s="2">
        <v>26</v>
      </c>
      <c r="N41" s="2">
        <v>9</v>
      </c>
      <c r="O41" s="2">
        <v>13</v>
      </c>
      <c r="P41" s="2">
        <v>17</v>
      </c>
      <c r="Q41" s="2">
        <v>1</v>
      </c>
      <c r="R41" s="3">
        <v>0.65</v>
      </c>
      <c r="S41" s="3">
        <v>0.35</v>
      </c>
      <c r="T41" s="2">
        <v>21</v>
      </c>
      <c r="U41" s="2">
        <v>5</v>
      </c>
      <c r="V41" s="2">
        <v>8</v>
      </c>
      <c r="W41" s="2">
        <v>1</v>
      </c>
      <c r="X41" s="2">
        <v>6</v>
      </c>
      <c r="Y41" s="2">
        <v>3</v>
      </c>
      <c r="Z41" s="2">
        <v>7</v>
      </c>
      <c r="AA41" s="2">
        <v>1</v>
      </c>
      <c r="AB41" s="2">
        <v>12</v>
      </c>
      <c r="AC41" s="2">
        <v>1</v>
      </c>
      <c r="AD41" s="2">
        <v>0</v>
      </c>
      <c r="AE41" s="2">
        <v>2</v>
      </c>
      <c r="AF41" s="2">
        <v>8</v>
      </c>
      <c r="AG41" s="2">
        <v>9</v>
      </c>
      <c r="AH41" s="2">
        <v>0</v>
      </c>
      <c r="AI41" s="2">
        <v>1</v>
      </c>
      <c r="AJ41" s="2">
        <v>0</v>
      </c>
      <c r="AK41" s="2">
        <v>0</v>
      </c>
      <c r="AL41" s="2">
        <v>9</v>
      </c>
      <c r="AM41" s="2">
        <v>8</v>
      </c>
      <c r="AN41" s="2">
        <v>8</v>
      </c>
      <c r="AO41" s="2">
        <v>6</v>
      </c>
      <c r="AP41" s="2">
        <v>3</v>
      </c>
      <c r="AQ41" s="2">
        <v>9</v>
      </c>
      <c r="AR41" s="2">
        <v>3</v>
      </c>
      <c r="AS41" s="2">
        <v>1</v>
      </c>
      <c r="AT41" s="2">
        <v>1</v>
      </c>
      <c r="AU41" s="2">
        <v>0</v>
      </c>
      <c r="AV41" s="2">
        <v>12</v>
      </c>
      <c r="AW41" s="2">
        <v>5</v>
      </c>
      <c r="AX41" s="2">
        <v>9</v>
      </c>
      <c r="AY41" s="2">
        <v>0</v>
      </c>
      <c r="AZ41" s="2">
        <v>0</v>
      </c>
      <c r="BA41" s="2">
        <v>2</v>
      </c>
      <c r="BB41" s="2">
        <v>731</v>
      </c>
      <c r="BC41" s="2">
        <v>395</v>
      </c>
      <c r="BD41" s="2" t="s">
        <v>437</v>
      </c>
      <c r="BE41" s="2" t="s">
        <v>438</v>
      </c>
      <c r="BF41" s="2" t="s">
        <v>439</v>
      </c>
      <c r="BG41" s="2" t="s">
        <v>440</v>
      </c>
      <c r="BH41" s="2" t="s">
        <v>346</v>
      </c>
      <c r="BI41" s="2" t="s">
        <v>441</v>
      </c>
      <c r="BJ41" s="2" t="s">
        <v>198</v>
      </c>
      <c r="BK41" s="2" t="s">
        <v>442</v>
      </c>
      <c r="BL41" s="2">
        <v>83</v>
      </c>
      <c r="BM41" s="2">
        <v>82</v>
      </c>
      <c r="BN41" s="2">
        <v>27</v>
      </c>
      <c r="BO41" s="2">
        <v>20</v>
      </c>
      <c r="BP41" s="2">
        <v>4</v>
      </c>
      <c r="BQ41" s="2">
        <v>3</v>
      </c>
      <c r="BR41" s="2">
        <v>5</v>
      </c>
      <c r="BS41" s="2">
        <v>7</v>
      </c>
      <c r="BT41" s="2">
        <v>4</v>
      </c>
      <c r="BU41" s="2">
        <v>8</v>
      </c>
      <c r="BV41" s="2">
        <v>9</v>
      </c>
      <c r="BW41" s="2">
        <v>21</v>
      </c>
      <c r="BX41" s="2">
        <v>1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</row>
    <row r="42" spans="1:83" ht="28.05" customHeight="1" x14ac:dyDescent="0.3">
      <c r="A42" s="1">
        <v>41</v>
      </c>
      <c r="B42" s="2" t="s">
        <v>443</v>
      </c>
      <c r="C42" s="2" t="s">
        <v>110</v>
      </c>
      <c r="D42" s="2" t="s">
        <v>85</v>
      </c>
      <c r="E42" s="2" t="s">
        <v>230</v>
      </c>
      <c r="F42" s="2" t="s">
        <v>87</v>
      </c>
      <c r="G42" s="2">
        <v>0</v>
      </c>
      <c r="H42" s="2">
        <v>3</v>
      </c>
      <c r="I42" s="2" t="s">
        <v>88</v>
      </c>
      <c r="J42" s="2" t="s">
        <v>89</v>
      </c>
      <c r="K42" s="2" t="s">
        <v>88</v>
      </c>
      <c r="L42" s="2">
        <v>3</v>
      </c>
      <c r="M42" s="2">
        <v>28</v>
      </c>
      <c r="N42" s="2">
        <v>13</v>
      </c>
      <c r="O42" s="2">
        <v>19</v>
      </c>
      <c r="P42" s="2">
        <v>14</v>
      </c>
      <c r="Q42" s="2">
        <v>5</v>
      </c>
      <c r="R42" s="3">
        <v>0.4</v>
      </c>
      <c r="S42" s="3">
        <v>0.6</v>
      </c>
      <c r="T42" s="2">
        <v>7</v>
      </c>
      <c r="U42" s="2">
        <v>21</v>
      </c>
      <c r="V42" s="2">
        <v>3</v>
      </c>
      <c r="W42" s="2">
        <v>10</v>
      </c>
      <c r="X42" s="2">
        <v>3</v>
      </c>
      <c r="Y42" s="2">
        <v>6</v>
      </c>
      <c r="Z42" s="2">
        <v>1</v>
      </c>
      <c r="AA42" s="2">
        <v>5</v>
      </c>
      <c r="AB42" s="2">
        <v>7</v>
      </c>
      <c r="AC42" s="2">
        <v>12</v>
      </c>
      <c r="AD42" s="2">
        <v>4</v>
      </c>
      <c r="AE42" s="2">
        <v>0</v>
      </c>
      <c r="AF42" s="2">
        <v>9</v>
      </c>
      <c r="AG42" s="2">
        <v>5</v>
      </c>
      <c r="AH42" s="2">
        <v>4</v>
      </c>
      <c r="AI42" s="2">
        <v>1</v>
      </c>
      <c r="AJ42" s="2">
        <v>0</v>
      </c>
      <c r="AK42" s="2">
        <v>0</v>
      </c>
      <c r="AL42" s="2">
        <v>5</v>
      </c>
      <c r="AM42" s="2">
        <v>9</v>
      </c>
      <c r="AN42" s="2">
        <v>16</v>
      </c>
      <c r="AO42" s="2">
        <v>12</v>
      </c>
      <c r="AP42" s="2">
        <v>10</v>
      </c>
      <c r="AQ42" s="2">
        <v>5</v>
      </c>
      <c r="AR42" s="2">
        <v>1</v>
      </c>
      <c r="AS42" s="2">
        <v>7</v>
      </c>
      <c r="AT42" s="2">
        <v>1</v>
      </c>
      <c r="AU42" s="2">
        <v>4</v>
      </c>
      <c r="AV42" s="2">
        <v>6</v>
      </c>
      <c r="AW42" s="2">
        <v>12</v>
      </c>
      <c r="AX42" s="2">
        <v>1</v>
      </c>
      <c r="AY42" s="2">
        <v>9</v>
      </c>
      <c r="AZ42" s="2">
        <v>7</v>
      </c>
      <c r="BA42" s="2">
        <v>3</v>
      </c>
      <c r="BB42" s="2">
        <v>391</v>
      </c>
      <c r="BC42" s="2">
        <v>605</v>
      </c>
      <c r="BD42" s="2" t="s">
        <v>444</v>
      </c>
      <c r="BE42" s="2" t="s">
        <v>445</v>
      </c>
      <c r="BF42" s="2" t="s">
        <v>446</v>
      </c>
      <c r="BG42" s="2" t="s">
        <v>447</v>
      </c>
      <c r="BH42" s="2" t="s">
        <v>253</v>
      </c>
      <c r="BI42" s="2" t="s">
        <v>448</v>
      </c>
      <c r="BJ42" s="2" t="s">
        <v>357</v>
      </c>
      <c r="BK42" s="2" t="s">
        <v>449</v>
      </c>
      <c r="BL42" s="2">
        <v>117</v>
      </c>
      <c r="BM42" s="2">
        <v>109</v>
      </c>
      <c r="BN42" s="2">
        <v>30</v>
      </c>
      <c r="BO42" s="2">
        <v>43</v>
      </c>
      <c r="BP42" s="2">
        <v>7</v>
      </c>
      <c r="BQ42" s="2">
        <v>11</v>
      </c>
      <c r="BR42" s="2">
        <v>14</v>
      </c>
      <c r="BS42" s="2">
        <v>12</v>
      </c>
      <c r="BT42" s="2">
        <v>6</v>
      </c>
      <c r="BU42" s="2">
        <v>12</v>
      </c>
      <c r="BV42" s="2">
        <v>24</v>
      </c>
      <c r="BW42" s="2">
        <v>9</v>
      </c>
      <c r="BX42" s="2">
        <v>0</v>
      </c>
      <c r="BY42" s="2">
        <v>0</v>
      </c>
      <c r="BZ42" s="2">
        <v>1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</row>
    <row r="43" spans="1:83" ht="28.05" customHeight="1" x14ac:dyDescent="0.3">
      <c r="A43" s="1">
        <v>42</v>
      </c>
      <c r="B43" s="2" t="s">
        <v>450</v>
      </c>
      <c r="C43" s="2" t="s">
        <v>120</v>
      </c>
      <c r="D43" s="2" t="s">
        <v>143</v>
      </c>
      <c r="E43" s="2" t="s">
        <v>430</v>
      </c>
      <c r="F43" s="2" t="s">
        <v>87</v>
      </c>
      <c r="G43" s="2">
        <v>1</v>
      </c>
      <c r="H43" s="2">
        <v>3</v>
      </c>
      <c r="I43" s="2" t="s">
        <v>88</v>
      </c>
      <c r="J43" s="2" t="s">
        <v>89</v>
      </c>
      <c r="K43" s="2" t="s">
        <v>89</v>
      </c>
      <c r="L43" s="2">
        <v>4</v>
      </c>
      <c r="M43" s="2">
        <v>36</v>
      </c>
      <c r="N43" s="2">
        <v>18</v>
      </c>
      <c r="O43" s="2">
        <v>9</v>
      </c>
      <c r="P43" s="2">
        <v>17</v>
      </c>
      <c r="Q43" s="2">
        <v>2</v>
      </c>
      <c r="R43" s="3">
        <v>0.32</v>
      </c>
      <c r="S43" s="3">
        <v>0.68</v>
      </c>
      <c r="T43" s="2">
        <v>10</v>
      </c>
      <c r="U43" s="2">
        <v>26</v>
      </c>
      <c r="V43" s="2">
        <v>4</v>
      </c>
      <c r="W43" s="2">
        <v>14</v>
      </c>
      <c r="X43" s="2">
        <v>3</v>
      </c>
      <c r="Y43" s="2">
        <v>5</v>
      </c>
      <c r="Z43" s="2">
        <v>3</v>
      </c>
      <c r="AA43" s="2">
        <v>7</v>
      </c>
      <c r="AB43" s="2">
        <v>4</v>
      </c>
      <c r="AC43" s="2">
        <v>5</v>
      </c>
      <c r="AD43" s="2">
        <v>4</v>
      </c>
      <c r="AE43" s="2">
        <v>0</v>
      </c>
      <c r="AF43" s="2">
        <v>10</v>
      </c>
      <c r="AG43" s="2">
        <v>7</v>
      </c>
      <c r="AH43" s="2">
        <v>2</v>
      </c>
      <c r="AI43" s="2">
        <v>0</v>
      </c>
      <c r="AJ43" s="2">
        <v>0</v>
      </c>
      <c r="AK43" s="2">
        <v>0</v>
      </c>
      <c r="AL43" s="2">
        <v>4</v>
      </c>
      <c r="AM43" s="2">
        <v>10</v>
      </c>
      <c r="AN43" s="2">
        <v>13</v>
      </c>
      <c r="AO43" s="2">
        <v>14</v>
      </c>
      <c r="AP43" s="2">
        <v>7</v>
      </c>
      <c r="AQ43" s="2">
        <v>1</v>
      </c>
      <c r="AR43" s="2">
        <v>1</v>
      </c>
      <c r="AS43" s="2">
        <v>8</v>
      </c>
      <c r="AT43" s="2">
        <v>0</v>
      </c>
      <c r="AU43" s="2">
        <v>6</v>
      </c>
      <c r="AV43" s="2">
        <v>4</v>
      </c>
      <c r="AW43" s="2">
        <v>19</v>
      </c>
      <c r="AX43" s="2">
        <v>6</v>
      </c>
      <c r="AY43" s="2">
        <v>7</v>
      </c>
      <c r="AZ43" s="2">
        <v>10</v>
      </c>
      <c r="BA43" s="2">
        <v>3</v>
      </c>
      <c r="BB43" s="2">
        <v>323</v>
      </c>
      <c r="BC43" s="2">
        <v>723</v>
      </c>
      <c r="BD43" s="2" t="s">
        <v>451</v>
      </c>
      <c r="BE43" s="2" t="s">
        <v>452</v>
      </c>
      <c r="BF43" s="2" t="s">
        <v>453</v>
      </c>
      <c r="BG43" s="2" t="s">
        <v>454</v>
      </c>
      <c r="BH43" s="2" t="s">
        <v>347</v>
      </c>
      <c r="BI43" s="2" t="s">
        <v>374</v>
      </c>
      <c r="BJ43" s="2" t="s">
        <v>357</v>
      </c>
      <c r="BK43" s="2" t="s">
        <v>455</v>
      </c>
      <c r="BL43" s="2">
        <v>83</v>
      </c>
      <c r="BM43" s="2">
        <v>84</v>
      </c>
      <c r="BN43" s="2">
        <v>31</v>
      </c>
      <c r="BO43" s="2">
        <v>39</v>
      </c>
      <c r="BP43" s="2">
        <v>3</v>
      </c>
      <c r="BQ43" s="2">
        <v>7</v>
      </c>
      <c r="BR43" s="2">
        <v>20</v>
      </c>
      <c r="BS43" s="2">
        <v>8</v>
      </c>
      <c r="BT43" s="2">
        <v>2</v>
      </c>
      <c r="BU43" s="2">
        <v>5</v>
      </c>
      <c r="BV43" s="2">
        <v>10</v>
      </c>
      <c r="BW43" s="2">
        <v>11</v>
      </c>
      <c r="BX43" s="2">
        <v>0</v>
      </c>
      <c r="BY43" s="2">
        <v>2</v>
      </c>
      <c r="BZ43" s="2">
        <v>3</v>
      </c>
      <c r="CA43" s="2">
        <v>0</v>
      </c>
      <c r="CB43" s="2">
        <v>2</v>
      </c>
      <c r="CC43" s="2">
        <v>0</v>
      </c>
      <c r="CD43" s="2">
        <v>1</v>
      </c>
      <c r="CE43" s="2">
        <v>0</v>
      </c>
    </row>
    <row r="44" spans="1:83" ht="28.05" customHeight="1" x14ac:dyDescent="0.3">
      <c r="A44" s="1">
        <v>43</v>
      </c>
      <c r="B44" s="2" t="s">
        <v>456</v>
      </c>
      <c r="C44" s="2" t="s">
        <v>154</v>
      </c>
      <c r="D44" s="2" t="s">
        <v>85</v>
      </c>
      <c r="E44" s="2" t="s">
        <v>87</v>
      </c>
      <c r="F44" s="2" t="s">
        <v>121</v>
      </c>
      <c r="G44" s="2">
        <v>2</v>
      </c>
      <c r="H44" s="2">
        <v>1</v>
      </c>
      <c r="I44" s="2" t="s">
        <v>89</v>
      </c>
      <c r="J44" s="2" t="s">
        <v>88</v>
      </c>
      <c r="K44" s="2" t="s">
        <v>89</v>
      </c>
      <c r="L44" s="2">
        <v>3</v>
      </c>
      <c r="M44" s="2">
        <v>15</v>
      </c>
      <c r="N44" s="2">
        <v>9</v>
      </c>
      <c r="O44" s="2">
        <v>4</v>
      </c>
      <c r="P44" s="2">
        <v>20</v>
      </c>
      <c r="Q44" s="2">
        <v>6</v>
      </c>
      <c r="R44" s="3">
        <v>0.55000000000000004</v>
      </c>
      <c r="S44" s="3">
        <v>0.45</v>
      </c>
      <c r="T44" s="2">
        <v>10</v>
      </c>
      <c r="U44" s="2">
        <v>5</v>
      </c>
      <c r="V44" s="2">
        <v>6</v>
      </c>
      <c r="W44" s="2">
        <v>3</v>
      </c>
      <c r="X44" s="2">
        <v>4</v>
      </c>
      <c r="Y44" s="2">
        <v>2</v>
      </c>
      <c r="Z44" s="2">
        <v>0</v>
      </c>
      <c r="AA44" s="2">
        <v>0</v>
      </c>
      <c r="AB44" s="2">
        <v>2</v>
      </c>
      <c r="AC44" s="2">
        <v>2</v>
      </c>
      <c r="AD44" s="2">
        <v>2</v>
      </c>
      <c r="AE44" s="2">
        <v>1</v>
      </c>
      <c r="AF44" s="2">
        <v>9</v>
      </c>
      <c r="AG44" s="2">
        <v>11</v>
      </c>
      <c r="AH44" s="2">
        <v>4</v>
      </c>
      <c r="AI44" s="2">
        <v>2</v>
      </c>
      <c r="AJ44" s="2">
        <v>1</v>
      </c>
      <c r="AK44" s="2">
        <v>0</v>
      </c>
      <c r="AL44" s="2">
        <v>11</v>
      </c>
      <c r="AM44" s="2">
        <v>9</v>
      </c>
      <c r="AN44" s="2">
        <v>13</v>
      </c>
      <c r="AO44" s="2">
        <v>11</v>
      </c>
      <c r="AP44" s="2">
        <v>4</v>
      </c>
      <c r="AQ44" s="2">
        <v>7</v>
      </c>
      <c r="AR44" s="2">
        <v>1</v>
      </c>
      <c r="AS44" s="2">
        <v>3</v>
      </c>
      <c r="AT44" s="2">
        <v>0</v>
      </c>
      <c r="AU44" s="2">
        <v>2</v>
      </c>
      <c r="AV44" s="2">
        <v>6</v>
      </c>
      <c r="AW44" s="2">
        <v>4</v>
      </c>
      <c r="AX44" s="2">
        <v>4</v>
      </c>
      <c r="AY44" s="2">
        <v>1</v>
      </c>
      <c r="AZ44" s="2">
        <v>2</v>
      </c>
      <c r="BA44" s="2">
        <v>3</v>
      </c>
      <c r="BB44" s="2">
        <v>609</v>
      </c>
      <c r="BC44" s="2">
        <v>506</v>
      </c>
      <c r="BD44" s="2" t="s">
        <v>457</v>
      </c>
      <c r="BE44" s="2" t="s">
        <v>458</v>
      </c>
      <c r="BF44" s="2" t="s">
        <v>459</v>
      </c>
      <c r="BG44" s="2" t="s">
        <v>460</v>
      </c>
      <c r="BH44" s="2" t="s">
        <v>461</v>
      </c>
      <c r="BI44" s="2" t="s">
        <v>106</v>
      </c>
      <c r="BJ44" s="2" t="s">
        <v>245</v>
      </c>
      <c r="BK44" s="2" t="s">
        <v>462</v>
      </c>
      <c r="BL44" s="2">
        <v>97</v>
      </c>
      <c r="BM44" s="2">
        <v>97</v>
      </c>
      <c r="BN44" s="2">
        <v>41</v>
      </c>
      <c r="BO44" s="2">
        <v>32</v>
      </c>
      <c r="BP44" s="2">
        <v>6</v>
      </c>
      <c r="BQ44" s="2">
        <v>6</v>
      </c>
      <c r="BR44" s="2">
        <v>14</v>
      </c>
      <c r="BS44" s="2">
        <v>10</v>
      </c>
      <c r="BT44" s="2">
        <v>10</v>
      </c>
      <c r="BU44" s="2">
        <v>12</v>
      </c>
      <c r="BV44" s="2">
        <v>9</v>
      </c>
      <c r="BW44" s="2">
        <v>16</v>
      </c>
      <c r="BX44" s="2">
        <v>0</v>
      </c>
      <c r="BY44" s="2">
        <v>0</v>
      </c>
      <c r="BZ44" s="2">
        <v>1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</row>
    <row r="45" spans="1:83" ht="28.05" customHeight="1" x14ac:dyDescent="0.3">
      <c r="A45" s="1">
        <v>44</v>
      </c>
      <c r="B45" s="2" t="s">
        <v>463</v>
      </c>
      <c r="C45" s="2" t="s">
        <v>110</v>
      </c>
      <c r="D45" s="2" t="s">
        <v>85</v>
      </c>
      <c r="E45" s="2" t="s">
        <v>191</v>
      </c>
      <c r="F45" s="2" t="s">
        <v>87</v>
      </c>
      <c r="G45" s="2">
        <v>1</v>
      </c>
      <c r="H45" s="2">
        <v>0</v>
      </c>
      <c r="I45" s="2" t="s">
        <v>89</v>
      </c>
      <c r="J45" s="2" t="s">
        <v>88</v>
      </c>
      <c r="K45" s="2" t="s">
        <v>88</v>
      </c>
      <c r="L45" s="2">
        <v>1</v>
      </c>
      <c r="M45" s="2">
        <v>16</v>
      </c>
      <c r="N45" s="2">
        <v>3</v>
      </c>
      <c r="O45" s="2">
        <v>9</v>
      </c>
      <c r="P45" s="2">
        <v>15</v>
      </c>
      <c r="Q45" s="2">
        <v>5</v>
      </c>
      <c r="R45" s="3">
        <v>0.49</v>
      </c>
      <c r="S45" s="3">
        <v>0.51</v>
      </c>
      <c r="T45" s="2">
        <v>12</v>
      </c>
      <c r="U45" s="2">
        <v>4</v>
      </c>
      <c r="V45" s="2">
        <v>2</v>
      </c>
      <c r="W45" s="2">
        <v>1</v>
      </c>
      <c r="X45" s="2">
        <v>6</v>
      </c>
      <c r="Y45" s="2">
        <v>2</v>
      </c>
      <c r="Z45" s="2">
        <v>4</v>
      </c>
      <c r="AA45" s="2">
        <v>1</v>
      </c>
      <c r="AB45" s="2">
        <v>5</v>
      </c>
      <c r="AC45" s="2">
        <v>4</v>
      </c>
      <c r="AD45" s="2">
        <v>2</v>
      </c>
      <c r="AE45" s="2">
        <v>0</v>
      </c>
      <c r="AF45" s="2">
        <v>8</v>
      </c>
      <c r="AG45" s="2">
        <v>7</v>
      </c>
      <c r="AH45" s="2">
        <v>2</v>
      </c>
      <c r="AI45" s="2">
        <v>3</v>
      </c>
      <c r="AJ45" s="2">
        <v>0</v>
      </c>
      <c r="AK45" s="2">
        <v>0</v>
      </c>
      <c r="AL45" s="2">
        <v>7</v>
      </c>
      <c r="AM45" s="2">
        <v>8</v>
      </c>
      <c r="AN45" s="2">
        <v>17</v>
      </c>
      <c r="AO45" s="2">
        <v>13</v>
      </c>
      <c r="AP45" s="2">
        <v>7</v>
      </c>
      <c r="AQ45" s="2">
        <v>5</v>
      </c>
      <c r="AR45" s="2">
        <v>0</v>
      </c>
      <c r="AS45" s="2">
        <v>2</v>
      </c>
      <c r="AT45" s="2">
        <v>0</v>
      </c>
      <c r="AU45" s="2">
        <v>2</v>
      </c>
      <c r="AV45" s="2">
        <v>6</v>
      </c>
      <c r="AW45" s="2">
        <v>3</v>
      </c>
      <c r="AX45" s="2">
        <v>6</v>
      </c>
      <c r="AY45" s="2">
        <v>1</v>
      </c>
      <c r="AZ45" s="2">
        <v>0</v>
      </c>
      <c r="BA45" s="2">
        <v>1</v>
      </c>
      <c r="BB45" s="2">
        <v>500</v>
      </c>
      <c r="BC45" s="2">
        <v>521</v>
      </c>
      <c r="BD45" s="2" t="s">
        <v>464</v>
      </c>
      <c r="BE45" s="2" t="s">
        <v>465</v>
      </c>
      <c r="BF45" s="2" t="s">
        <v>466</v>
      </c>
      <c r="BG45" s="2" t="s">
        <v>467</v>
      </c>
      <c r="BH45" s="2" t="s">
        <v>139</v>
      </c>
      <c r="BI45" s="2" t="s">
        <v>311</v>
      </c>
      <c r="BJ45" s="2" t="s">
        <v>116</v>
      </c>
      <c r="BK45" s="2" t="s">
        <v>468</v>
      </c>
      <c r="BL45" s="2">
        <v>109</v>
      </c>
      <c r="BM45" s="2">
        <v>113</v>
      </c>
      <c r="BN45" s="2">
        <v>39</v>
      </c>
      <c r="BO45" s="2">
        <v>46</v>
      </c>
      <c r="BP45" s="2">
        <v>5</v>
      </c>
      <c r="BQ45" s="2">
        <v>8</v>
      </c>
      <c r="BR45" s="2">
        <v>20</v>
      </c>
      <c r="BS45" s="2">
        <v>22</v>
      </c>
      <c r="BT45" s="2">
        <v>9</v>
      </c>
      <c r="BU45" s="2">
        <v>5</v>
      </c>
      <c r="BV45" s="2">
        <v>10</v>
      </c>
      <c r="BW45" s="2">
        <v>14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</row>
    <row r="46" spans="1:83" ht="28.05" customHeight="1" x14ac:dyDescent="0.3">
      <c r="A46" s="1">
        <v>45</v>
      </c>
      <c r="B46" s="2" t="s">
        <v>469</v>
      </c>
      <c r="C46" s="2" t="s">
        <v>120</v>
      </c>
      <c r="D46" s="2" t="s">
        <v>143</v>
      </c>
      <c r="E46" s="2" t="s">
        <v>407</v>
      </c>
      <c r="F46" s="2" t="s">
        <v>87</v>
      </c>
      <c r="G46" s="2">
        <v>1</v>
      </c>
      <c r="H46" s="2">
        <v>3</v>
      </c>
      <c r="I46" s="2" t="s">
        <v>88</v>
      </c>
      <c r="J46" s="2" t="s">
        <v>89</v>
      </c>
      <c r="K46" s="2" t="s">
        <v>89</v>
      </c>
      <c r="L46" s="2">
        <v>4</v>
      </c>
      <c r="M46" s="2">
        <v>21</v>
      </c>
      <c r="N46" s="2">
        <v>6</v>
      </c>
      <c r="O46" s="2">
        <v>5</v>
      </c>
      <c r="P46" s="2">
        <v>18</v>
      </c>
      <c r="Q46" s="2">
        <v>3</v>
      </c>
      <c r="R46" s="3">
        <v>0.32</v>
      </c>
      <c r="S46" s="3">
        <v>0.68</v>
      </c>
      <c r="T46" s="2">
        <v>3</v>
      </c>
      <c r="U46" s="2">
        <v>18</v>
      </c>
      <c r="V46" s="2">
        <v>1</v>
      </c>
      <c r="W46" s="2">
        <v>5</v>
      </c>
      <c r="X46" s="2">
        <v>1</v>
      </c>
      <c r="Y46" s="2">
        <v>8</v>
      </c>
      <c r="Z46" s="2">
        <v>1</v>
      </c>
      <c r="AA46" s="2">
        <v>5</v>
      </c>
      <c r="AB46" s="2">
        <v>2</v>
      </c>
      <c r="AC46" s="2">
        <v>3</v>
      </c>
      <c r="AD46" s="2">
        <v>3</v>
      </c>
      <c r="AE46" s="2">
        <v>1</v>
      </c>
      <c r="AF46" s="2">
        <v>12</v>
      </c>
      <c r="AG46" s="2">
        <v>6</v>
      </c>
      <c r="AH46" s="2">
        <v>2</v>
      </c>
      <c r="AI46" s="2">
        <v>1</v>
      </c>
      <c r="AJ46" s="2">
        <v>0</v>
      </c>
      <c r="AK46" s="2">
        <v>0</v>
      </c>
      <c r="AL46" s="2">
        <v>6</v>
      </c>
      <c r="AM46" s="2">
        <v>12</v>
      </c>
      <c r="AN46" s="2">
        <v>8</v>
      </c>
      <c r="AO46" s="2">
        <v>23</v>
      </c>
      <c r="AP46" s="2">
        <v>9</v>
      </c>
      <c r="AQ46" s="2">
        <v>4</v>
      </c>
      <c r="AR46" s="2">
        <v>1</v>
      </c>
      <c r="AS46" s="2">
        <v>3</v>
      </c>
      <c r="AT46" s="2">
        <v>0</v>
      </c>
      <c r="AU46" s="2">
        <v>2</v>
      </c>
      <c r="AV46" s="2">
        <v>1</v>
      </c>
      <c r="AW46" s="2">
        <v>14</v>
      </c>
      <c r="AX46" s="2">
        <v>2</v>
      </c>
      <c r="AY46" s="2">
        <v>4</v>
      </c>
      <c r="AZ46" s="2">
        <v>2</v>
      </c>
      <c r="BA46" s="2">
        <v>0</v>
      </c>
      <c r="BB46" s="2">
        <v>351</v>
      </c>
      <c r="BC46" s="2">
        <v>767</v>
      </c>
      <c r="BD46" s="2" t="s">
        <v>470</v>
      </c>
      <c r="BE46" s="2" t="s">
        <v>284</v>
      </c>
      <c r="BF46" s="2" t="s">
        <v>471</v>
      </c>
      <c r="BG46" s="2" t="s">
        <v>472</v>
      </c>
      <c r="BH46" s="2" t="s">
        <v>412</v>
      </c>
      <c r="BI46" s="2" t="s">
        <v>253</v>
      </c>
      <c r="BJ46" s="2" t="s">
        <v>273</v>
      </c>
      <c r="BK46" s="2" t="s">
        <v>141</v>
      </c>
      <c r="BL46" s="2">
        <v>88</v>
      </c>
      <c r="BM46" s="2">
        <v>96</v>
      </c>
      <c r="BN46" s="2">
        <v>26</v>
      </c>
      <c r="BO46" s="2">
        <v>32</v>
      </c>
      <c r="BP46" s="2">
        <v>3</v>
      </c>
      <c r="BQ46" s="2">
        <v>7</v>
      </c>
      <c r="BR46" s="2">
        <v>14</v>
      </c>
      <c r="BS46" s="2">
        <v>7</v>
      </c>
      <c r="BT46" s="2">
        <v>14</v>
      </c>
      <c r="BU46" s="2">
        <v>7</v>
      </c>
      <c r="BV46" s="2">
        <v>21</v>
      </c>
      <c r="BW46" s="2">
        <v>12</v>
      </c>
      <c r="BX46" s="2">
        <v>0</v>
      </c>
      <c r="BY46" s="2">
        <v>1</v>
      </c>
      <c r="BZ46" s="2">
        <v>2</v>
      </c>
      <c r="CA46" s="2">
        <v>2</v>
      </c>
      <c r="CB46" s="2">
        <v>1</v>
      </c>
      <c r="CC46" s="2">
        <v>1</v>
      </c>
      <c r="CD46" s="2">
        <v>1</v>
      </c>
      <c r="CE46" s="2">
        <v>1</v>
      </c>
    </row>
    <row r="47" spans="1:83" ht="28.05" customHeight="1" x14ac:dyDescent="0.3">
      <c r="A47" s="4">
        <v>46</v>
      </c>
      <c r="B47" s="2" t="s">
        <v>473</v>
      </c>
      <c r="C47" s="2" t="s">
        <v>154</v>
      </c>
      <c r="D47" s="2" t="s">
        <v>85</v>
      </c>
      <c r="E47" s="2" t="s">
        <v>100</v>
      </c>
      <c r="F47" s="2" t="s">
        <v>87</v>
      </c>
      <c r="G47" s="2">
        <v>2</v>
      </c>
      <c r="H47" s="2">
        <v>1</v>
      </c>
      <c r="I47" s="2" t="s">
        <v>89</v>
      </c>
      <c r="J47" s="2" t="s">
        <v>88</v>
      </c>
      <c r="K47" s="2" t="s">
        <v>89</v>
      </c>
      <c r="L47" s="2">
        <v>3</v>
      </c>
      <c r="M47" s="2">
        <v>26</v>
      </c>
      <c r="N47" s="2">
        <v>9</v>
      </c>
      <c r="O47" s="2">
        <v>6</v>
      </c>
      <c r="P47" s="2">
        <v>30</v>
      </c>
      <c r="Q47" s="2">
        <v>11</v>
      </c>
      <c r="R47" s="3">
        <v>0.32</v>
      </c>
      <c r="S47" s="3">
        <v>0.68</v>
      </c>
      <c r="T47" s="2">
        <v>3</v>
      </c>
      <c r="U47" s="2">
        <v>23</v>
      </c>
      <c r="V47" s="2">
        <v>1</v>
      </c>
      <c r="W47" s="2">
        <v>8</v>
      </c>
      <c r="X47" s="2">
        <v>0</v>
      </c>
      <c r="Y47" s="2">
        <v>5</v>
      </c>
      <c r="Z47" s="2">
        <v>2</v>
      </c>
      <c r="AA47" s="2">
        <v>10</v>
      </c>
      <c r="AB47" s="2">
        <v>0</v>
      </c>
      <c r="AC47" s="2">
        <v>6</v>
      </c>
      <c r="AD47" s="2">
        <v>2</v>
      </c>
      <c r="AE47" s="2">
        <v>0</v>
      </c>
      <c r="AF47" s="2">
        <v>18</v>
      </c>
      <c r="AG47" s="2">
        <v>12</v>
      </c>
      <c r="AH47" s="2">
        <v>6</v>
      </c>
      <c r="AI47" s="2">
        <v>5</v>
      </c>
      <c r="AJ47" s="2">
        <v>0</v>
      </c>
      <c r="AK47" s="2">
        <v>0</v>
      </c>
      <c r="AL47" s="2">
        <v>12</v>
      </c>
      <c r="AM47" s="2">
        <v>18</v>
      </c>
      <c r="AN47" s="2">
        <v>9</v>
      </c>
      <c r="AO47" s="2">
        <v>25</v>
      </c>
      <c r="AP47" s="2">
        <v>9</v>
      </c>
      <c r="AQ47" s="2">
        <v>3</v>
      </c>
      <c r="AR47" s="2">
        <v>1</v>
      </c>
      <c r="AS47" s="2">
        <v>0</v>
      </c>
      <c r="AT47" s="2">
        <v>0</v>
      </c>
      <c r="AU47" s="2">
        <v>0</v>
      </c>
      <c r="AV47" s="2">
        <v>3</v>
      </c>
      <c r="AW47" s="2">
        <v>12</v>
      </c>
      <c r="AX47" s="2">
        <v>0</v>
      </c>
      <c r="AY47" s="2">
        <v>11</v>
      </c>
      <c r="AZ47" s="2">
        <v>7</v>
      </c>
      <c r="BA47" s="2">
        <v>0</v>
      </c>
      <c r="BB47" s="2">
        <v>282</v>
      </c>
      <c r="BC47" s="2">
        <v>597</v>
      </c>
      <c r="BD47" s="2" t="s">
        <v>474</v>
      </c>
      <c r="BE47" s="2" t="s">
        <v>475</v>
      </c>
      <c r="BF47" s="2" t="s">
        <v>476</v>
      </c>
      <c r="BG47" s="2" t="s">
        <v>477</v>
      </c>
      <c r="BH47" s="2" t="s">
        <v>478</v>
      </c>
      <c r="BI47" s="2" t="s">
        <v>420</v>
      </c>
      <c r="BJ47" s="2" t="s">
        <v>479</v>
      </c>
      <c r="BK47" s="2" t="s">
        <v>480</v>
      </c>
      <c r="BL47" s="2">
        <v>103</v>
      </c>
      <c r="BM47" s="2">
        <v>112</v>
      </c>
      <c r="BN47" s="2">
        <v>38</v>
      </c>
      <c r="BO47" s="2">
        <v>47</v>
      </c>
      <c r="BP47" s="2">
        <v>5</v>
      </c>
      <c r="BQ47" s="2">
        <v>2</v>
      </c>
      <c r="BR47" s="2">
        <v>12</v>
      </c>
      <c r="BS47" s="2">
        <v>15</v>
      </c>
      <c r="BT47" s="2">
        <v>10</v>
      </c>
      <c r="BU47" s="2">
        <v>4</v>
      </c>
      <c r="BV47" s="2">
        <v>28</v>
      </c>
      <c r="BW47" s="2">
        <v>7</v>
      </c>
      <c r="BX47" s="2">
        <v>0</v>
      </c>
      <c r="BY47" s="2">
        <v>0</v>
      </c>
      <c r="BZ47" s="2">
        <v>1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</row>
    <row r="48" spans="1:83" ht="28.05" customHeight="1" x14ac:dyDescent="0.3">
      <c r="A48" s="4">
        <v>47</v>
      </c>
      <c r="B48" s="2" t="s">
        <v>481</v>
      </c>
      <c r="C48" s="2" t="s">
        <v>120</v>
      </c>
      <c r="D48" s="2" t="s">
        <v>482</v>
      </c>
      <c r="E48" s="2" t="s">
        <v>201</v>
      </c>
      <c r="F48" s="2" t="s">
        <v>87</v>
      </c>
      <c r="G48" s="2">
        <v>1</v>
      </c>
      <c r="H48" s="2">
        <v>0</v>
      </c>
      <c r="I48" s="2" t="s">
        <v>89</v>
      </c>
      <c r="J48" s="2" t="s">
        <v>88</v>
      </c>
      <c r="K48" s="2" t="s">
        <v>88</v>
      </c>
      <c r="L48" s="2">
        <v>1</v>
      </c>
      <c r="M48" s="2">
        <v>17</v>
      </c>
      <c r="N48" s="2">
        <v>6</v>
      </c>
      <c r="O48" s="2">
        <v>11</v>
      </c>
      <c r="P48" s="2">
        <v>22</v>
      </c>
      <c r="Q48" s="2">
        <v>4</v>
      </c>
      <c r="R48" s="3">
        <v>0.33</v>
      </c>
      <c r="S48" s="3">
        <v>0.67</v>
      </c>
      <c r="T48" s="2">
        <v>7</v>
      </c>
      <c r="U48" s="2">
        <v>10</v>
      </c>
      <c r="V48" s="2">
        <v>4</v>
      </c>
      <c r="W48" s="2">
        <v>2</v>
      </c>
      <c r="X48" s="2">
        <v>1</v>
      </c>
      <c r="Y48" s="2">
        <v>3</v>
      </c>
      <c r="Z48" s="2">
        <v>2</v>
      </c>
      <c r="AA48" s="2">
        <v>5</v>
      </c>
      <c r="AB48" s="2">
        <v>4</v>
      </c>
      <c r="AC48" s="2">
        <v>7</v>
      </c>
      <c r="AD48" s="2">
        <v>0</v>
      </c>
      <c r="AE48" s="2">
        <v>0</v>
      </c>
      <c r="AF48" s="2">
        <v>12</v>
      </c>
      <c r="AG48" s="2">
        <v>10</v>
      </c>
      <c r="AH48" s="2">
        <v>2</v>
      </c>
      <c r="AI48" s="2">
        <v>2</v>
      </c>
      <c r="AJ48" s="2">
        <v>0</v>
      </c>
      <c r="AK48" s="2">
        <v>0</v>
      </c>
      <c r="AL48" s="2">
        <v>10</v>
      </c>
      <c r="AM48" s="2">
        <v>12</v>
      </c>
      <c r="AN48" s="2">
        <v>16</v>
      </c>
      <c r="AO48" s="2">
        <v>25</v>
      </c>
      <c r="AP48" s="2">
        <v>5</v>
      </c>
      <c r="AQ48" s="2">
        <v>3</v>
      </c>
      <c r="AR48" s="2">
        <v>2</v>
      </c>
      <c r="AS48" s="2">
        <v>2</v>
      </c>
      <c r="AT48" s="2">
        <v>1</v>
      </c>
      <c r="AU48" s="2">
        <v>2</v>
      </c>
      <c r="AV48" s="2">
        <v>5</v>
      </c>
      <c r="AW48" s="2">
        <v>4</v>
      </c>
      <c r="AX48" s="2">
        <v>2</v>
      </c>
      <c r="AY48" s="2">
        <v>6</v>
      </c>
      <c r="AZ48" s="2">
        <v>2</v>
      </c>
      <c r="BA48" s="2">
        <v>3</v>
      </c>
      <c r="BB48" s="2">
        <v>339</v>
      </c>
      <c r="BC48" s="2">
        <v>709</v>
      </c>
      <c r="BD48" s="2" t="s">
        <v>483</v>
      </c>
      <c r="BE48" s="2" t="s">
        <v>484</v>
      </c>
      <c r="BF48" s="2" t="s">
        <v>485</v>
      </c>
      <c r="BG48" s="2" t="s">
        <v>486</v>
      </c>
      <c r="BH48" s="2" t="s">
        <v>271</v>
      </c>
      <c r="BI48" s="2" t="s">
        <v>126</v>
      </c>
      <c r="BJ48" s="2" t="s">
        <v>152</v>
      </c>
      <c r="BK48" s="2" t="s">
        <v>272</v>
      </c>
      <c r="BL48" s="2">
        <v>111</v>
      </c>
      <c r="BM48" s="2">
        <v>123</v>
      </c>
      <c r="BN48" s="2">
        <v>51</v>
      </c>
      <c r="BO48" s="2">
        <v>41</v>
      </c>
      <c r="BP48" s="2">
        <v>10</v>
      </c>
      <c r="BQ48" s="2">
        <v>6</v>
      </c>
      <c r="BR48" s="2">
        <v>24</v>
      </c>
      <c r="BS48" s="2">
        <v>16</v>
      </c>
      <c r="BT48" s="2">
        <v>13</v>
      </c>
      <c r="BU48" s="2">
        <v>4</v>
      </c>
      <c r="BV48" s="2">
        <v>14</v>
      </c>
      <c r="BW48" s="2">
        <v>10</v>
      </c>
      <c r="BX48" s="2">
        <v>0</v>
      </c>
      <c r="BY48" s="2">
        <v>0</v>
      </c>
      <c r="BZ48" s="2">
        <v>1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</row>
    <row r="49" spans="1:83" ht="28.05" customHeight="1" x14ac:dyDescent="0.3">
      <c r="A49" s="4">
        <v>48</v>
      </c>
      <c r="B49" s="2" t="s">
        <v>487</v>
      </c>
      <c r="C49" s="2" t="s">
        <v>154</v>
      </c>
      <c r="D49" s="2" t="s">
        <v>85</v>
      </c>
      <c r="E49" s="2" t="s">
        <v>87</v>
      </c>
      <c r="F49" s="2" t="s">
        <v>111</v>
      </c>
      <c r="G49" s="2">
        <v>2</v>
      </c>
      <c r="H49" s="2">
        <v>0</v>
      </c>
      <c r="I49" s="2" t="s">
        <v>89</v>
      </c>
      <c r="J49" s="2" t="s">
        <v>88</v>
      </c>
      <c r="K49" s="2" t="s">
        <v>88</v>
      </c>
      <c r="L49" s="2">
        <v>2</v>
      </c>
      <c r="M49" s="2">
        <v>17</v>
      </c>
      <c r="N49" s="2">
        <v>7</v>
      </c>
      <c r="O49" s="2">
        <v>12</v>
      </c>
      <c r="P49" s="2">
        <v>22</v>
      </c>
      <c r="Q49" s="2">
        <v>10</v>
      </c>
      <c r="R49" s="3">
        <v>0.56999999999999995</v>
      </c>
      <c r="S49" s="3">
        <v>0.43</v>
      </c>
      <c r="T49" s="2">
        <v>7</v>
      </c>
      <c r="U49" s="2">
        <v>10</v>
      </c>
      <c r="V49" s="2">
        <v>4</v>
      </c>
      <c r="W49" s="2">
        <v>3</v>
      </c>
      <c r="X49" s="2">
        <v>1</v>
      </c>
      <c r="Y49" s="2">
        <v>3</v>
      </c>
      <c r="Z49" s="2">
        <v>2</v>
      </c>
      <c r="AA49" s="2">
        <v>4</v>
      </c>
      <c r="AB49" s="2">
        <v>6</v>
      </c>
      <c r="AC49" s="2">
        <v>6</v>
      </c>
      <c r="AD49" s="2">
        <v>0</v>
      </c>
      <c r="AE49" s="2">
        <v>3</v>
      </c>
      <c r="AF49" s="2">
        <v>5</v>
      </c>
      <c r="AG49" s="2">
        <v>17</v>
      </c>
      <c r="AH49" s="2">
        <v>3</v>
      </c>
      <c r="AI49" s="2">
        <v>7</v>
      </c>
      <c r="AJ49" s="2">
        <v>1</v>
      </c>
      <c r="AK49" s="2">
        <v>0</v>
      </c>
      <c r="AL49" s="2">
        <v>17</v>
      </c>
      <c r="AM49" s="2">
        <v>5</v>
      </c>
      <c r="AN49" s="2">
        <v>15</v>
      </c>
      <c r="AO49" s="2">
        <v>14</v>
      </c>
      <c r="AP49" s="2">
        <v>8</v>
      </c>
      <c r="AQ49" s="2">
        <v>3</v>
      </c>
      <c r="AR49" s="2">
        <v>2</v>
      </c>
      <c r="AS49" s="2">
        <v>1</v>
      </c>
      <c r="AT49" s="2">
        <v>1</v>
      </c>
      <c r="AU49" s="2">
        <v>1</v>
      </c>
      <c r="AV49" s="2">
        <v>4</v>
      </c>
      <c r="AW49" s="2">
        <v>5</v>
      </c>
      <c r="AX49" s="2">
        <v>3</v>
      </c>
      <c r="AY49" s="2">
        <v>5</v>
      </c>
      <c r="AZ49" s="2">
        <v>3</v>
      </c>
      <c r="BA49" s="2">
        <v>2</v>
      </c>
      <c r="BB49" s="2">
        <v>570</v>
      </c>
      <c r="BC49" s="2">
        <v>414</v>
      </c>
      <c r="BD49" s="2" t="s">
        <v>488</v>
      </c>
      <c r="BE49" s="2" t="s">
        <v>489</v>
      </c>
      <c r="BF49" s="2" t="s">
        <v>490</v>
      </c>
      <c r="BG49" s="2" t="s">
        <v>491</v>
      </c>
      <c r="BH49" s="2" t="s">
        <v>303</v>
      </c>
      <c r="BI49" s="2" t="s">
        <v>179</v>
      </c>
      <c r="BJ49" s="2" t="s">
        <v>468</v>
      </c>
      <c r="BK49" s="2" t="s">
        <v>338</v>
      </c>
      <c r="BL49" s="2">
        <v>110</v>
      </c>
      <c r="BM49" s="2">
        <v>105</v>
      </c>
      <c r="BN49" s="2">
        <v>40</v>
      </c>
      <c r="BO49" s="2">
        <v>34</v>
      </c>
      <c r="BP49" s="2">
        <v>7</v>
      </c>
      <c r="BQ49" s="2">
        <v>7</v>
      </c>
      <c r="BR49" s="2">
        <v>8</v>
      </c>
      <c r="BS49" s="2">
        <v>18</v>
      </c>
      <c r="BT49" s="2">
        <v>6</v>
      </c>
      <c r="BU49" s="2">
        <v>8</v>
      </c>
      <c r="BV49" s="2">
        <v>23</v>
      </c>
      <c r="BW49" s="2">
        <v>12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</row>
    <row r="50" spans="1:83" ht="28.05" customHeight="1" x14ac:dyDescent="0.3">
      <c r="A50" s="4">
        <v>49</v>
      </c>
      <c r="B50" s="2" t="s">
        <v>492</v>
      </c>
      <c r="C50" s="2" t="s">
        <v>120</v>
      </c>
      <c r="D50" s="2" t="s">
        <v>143</v>
      </c>
      <c r="E50" s="2" t="s">
        <v>87</v>
      </c>
      <c r="F50" s="2" t="s">
        <v>377</v>
      </c>
      <c r="G50" s="2">
        <v>3</v>
      </c>
      <c r="H50" s="2">
        <v>1</v>
      </c>
      <c r="I50" s="2" t="s">
        <v>88</v>
      </c>
      <c r="J50" s="2" t="s">
        <v>89</v>
      </c>
      <c r="K50" s="2" t="s">
        <v>89</v>
      </c>
      <c r="L50" s="2">
        <v>4</v>
      </c>
      <c r="M50" s="2">
        <v>40</v>
      </c>
      <c r="N50" s="2">
        <v>18</v>
      </c>
      <c r="O50" s="2">
        <v>12</v>
      </c>
      <c r="P50" s="2">
        <v>14</v>
      </c>
      <c r="Q50" s="2">
        <v>4</v>
      </c>
      <c r="R50" s="3">
        <v>0.76</v>
      </c>
      <c r="S50" s="3">
        <v>0.24</v>
      </c>
      <c r="T50" s="2">
        <v>37</v>
      </c>
      <c r="U50" s="2">
        <v>3</v>
      </c>
      <c r="V50" s="2">
        <v>16</v>
      </c>
      <c r="W50" s="2">
        <v>2</v>
      </c>
      <c r="X50" s="2">
        <v>11</v>
      </c>
      <c r="Y50" s="2">
        <v>1</v>
      </c>
      <c r="Z50" s="2">
        <v>10</v>
      </c>
      <c r="AA50" s="2">
        <v>0</v>
      </c>
      <c r="AB50" s="2">
        <v>12</v>
      </c>
      <c r="AC50" s="2">
        <v>0</v>
      </c>
      <c r="AD50" s="2">
        <v>1</v>
      </c>
      <c r="AE50" s="2">
        <v>1</v>
      </c>
      <c r="AF50" s="2">
        <v>5</v>
      </c>
      <c r="AG50" s="2">
        <v>9</v>
      </c>
      <c r="AH50" s="2">
        <v>2</v>
      </c>
      <c r="AI50" s="2">
        <v>2</v>
      </c>
      <c r="AJ50" s="2">
        <v>0</v>
      </c>
      <c r="AK50" s="2">
        <v>0</v>
      </c>
      <c r="AL50" s="2">
        <v>9</v>
      </c>
      <c r="AM50" s="2">
        <v>5</v>
      </c>
      <c r="AN50" s="2">
        <v>16</v>
      </c>
      <c r="AO50" s="2">
        <v>9</v>
      </c>
      <c r="AP50" s="2">
        <v>4</v>
      </c>
      <c r="AQ50" s="2">
        <v>15</v>
      </c>
      <c r="AR50" s="2">
        <v>7</v>
      </c>
      <c r="AS50" s="2">
        <v>1</v>
      </c>
      <c r="AT50" s="2">
        <v>6</v>
      </c>
      <c r="AU50" s="2">
        <v>0</v>
      </c>
      <c r="AV50" s="2">
        <v>28</v>
      </c>
      <c r="AW50" s="2">
        <v>2</v>
      </c>
      <c r="AX50" s="2">
        <v>9</v>
      </c>
      <c r="AY50" s="2">
        <v>1</v>
      </c>
      <c r="AZ50" s="2">
        <v>1</v>
      </c>
      <c r="BA50" s="2">
        <v>13</v>
      </c>
      <c r="BB50" s="2">
        <v>733</v>
      </c>
      <c r="BC50" s="2">
        <v>234</v>
      </c>
      <c r="BD50" s="2" t="s">
        <v>493</v>
      </c>
      <c r="BE50" s="2" t="s">
        <v>494</v>
      </c>
      <c r="BF50" s="2" t="s">
        <v>495</v>
      </c>
      <c r="BG50" s="2" t="s">
        <v>159</v>
      </c>
      <c r="BH50" s="2" t="s">
        <v>496</v>
      </c>
      <c r="BI50" s="2" t="s">
        <v>382</v>
      </c>
      <c r="BJ50" s="2" t="s">
        <v>497</v>
      </c>
      <c r="BK50" s="2" t="s">
        <v>498</v>
      </c>
      <c r="BL50" s="2">
        <v>104</v>
      </c>
      <c r="BM50" s="2">
        <v>94</v>
      </c>
      <c r="BN50" s="2">
        <v>45</v>
      </c>
      <c r="BO50" s="2">
        <v>34</v>
      </c>
      <c r="BP50" s="2">
        <v>7</v>
      </c>
      <c r="BQ50" s="2">
        <v>7</v>
      </c>
      <c r="BR50" s="2">
        <v>14</v>
      </c>
      <c r="BS50" s="2">
        <v>17</v>
      </c>
      <c r="BT50" s="2">
        <v>3</v>
      </c>
      <c r="BU50" s="2">
        <v>7</v>
      </c>
      <c r="BV50" s="2">
        <v>4</v>
      </c>
      <c r="BW50" s="2">
        <v>36</v>
      </c>
      <c r="BX50" s="2">
        <v>2</v>
      </c>
      <c r="BY50" s="2">
        <v>0</v>
      </c>
      <c r="BZ50" s="2">
        <v>0</v>
      </c>
      <c r="CA50" s="2">
        <v>1</v>
      </c>
      <c r="CB50" s="2">
        <v>0</v>
      </c>
      <c r="CC50" s="2">
        <v>1</v>
      </c>
      <c r="CD50" s="2">
        <v>0</v>
      </c>
      <c r="CE50" s="2">
        <v>0</v>
      </c>
    </row>
    <row r="51" spans="1:83" ht="28.05" customHeight="1" x14ac:dyDescent="0.3">
      <c r="A51" s="4">
        <v>50</v>
      </c>
      <c r="B51" s="2" t="s">
        <v>499</v>
      </c>
      <c r="C51" s="2" t="s">
        <v>154</v>
      </c>
      <c r="D51" s="2" t="s">
        <v>85</v>
      </c>
      <c r="E51" s="2" t="s">
        <v>500</v>
      </c>
      <c r="F51" s="2" t="s">
        <v>87</v>
      </c>
      <c r="G51" s="2">
        <v>1</v>
      </c>
      <c r="H51" s="2">
        <v>3</v>
      </c>
      <c r="I51" s="2" t="s">
        <v>89</v>
      </c>
      <c r="J51" s="2" t="s">
        <v>88</v>
      </c>
      <c r="K51" s="2" t="s">
        <v>89</v>
      </c>
      <c r="L51" s="2">
        <v>4</v>
      </c>
      <c r="M51" s="2">
        <v>35</v>
      </c>
      <c r="N51" s="2">
        <v>18</v>
      </c>
      <c r="O51" s="2">
        <v>15</v>
      </c>
      <c r="P51" s="2">
        <v>18</v>
      </c>
      <c r="Q51" s="2">
        <v>5</v>
      </c>
      <c r="R51" s="3">
        <v>0.32</v>
      </c>
      <c r="S51" s="3">
        <v>0.68</v>
      </c>
      <c r="T51" s="2">
        <v>6</v>
      </c>
      <c r="U51" s="2">
        <v>29</v>
      </c>
      <c r="V51" s="2">
        <v>3</v>
      </c>
      <c r="W51" s="2">
        <v>15</v>
      </c>
      <c r="X51" s="2">
        <v>2</v>
      </c>
      <c r="Y51" s="2">
        <v>5</v>
      </c>
      <c r="Z51" s="2">
        <v>1</v>
      </c>
      <c r="AA51" s="2">
        <v>9</v>
      </c>
      <c r="AB51" s="2">
        <v>4</v>
      </c>
      <c r="AC51" s="2">
        <v>11</v>
      </c>
      <c r="AD51" s="2">
        <v>1</v>
      </c>
      <c r="AE51" s="2">
        <v>0</v>
      </c>
      <c r="AF51" s="2">
        <v>7</v>
      </c>
      <c r="AG51" s="2">
        <v>11</v>
      </c>
      <c r="AH51" s="2">
        <v>3</v>
      </c>
      <c r="AI51" s="2">
        <v>2</v>
      </c>
      <c r="AJ51" s="2">
        <v>0</v>
      </c>
      <c r="AK51" s="2">
        <v>0</v>
      </c>
      <c r="AL51" s="2">
        <v>11</v>
      </c>
      <c r="AM51" s="2">
        <v>7</v>
      </c>
      <c r="AN51" s="2">
        <v>12</v>
      </c>
      <c r="AO51" s="2">
        <v>13</v>
      </c>
      <c r="AP51" s="2">
        <v>7</v>
      </c>
      <c r="AQ51" s="2">
        <v>2</v>
      </c>
      <c r="AR51" s="2">
        <v>2</v>
      </c>
      <c r="AS51" s="2">
        <v>8</v>
      </c>
      <c r="AT51" s="2">
        <v>1</v>
      </c>
      <c r="AU51" s="2">
        <v>6</v>
      </c>
      <c r="AV51" s="2">
        <v>5</v>
      </c>
      <c r="AW51" s="2">
        <v>18</v>
      </c>
      <c r="AX51" s="2">
        <v>1</v>
      </c>
      <c r="AY51" s="2">
        <v>11</v>
      </c>
      <c r="AZ51" s="2">
        <v>10</v>
      </c>
      <c r="BA51" s="2">
        <v>2</v>
      </c>
      <c r="BB51" s="2">
        <v>320</v>
      </c>
      <c r="BC51" s="2">
        <v>704</v>
      </c>
      <c r="BD51" s="2" t="s">
        <v>501</v>
      </c>
      <c r="BE51" s="2" t="s">
        <v>502</v>
      </c>
      <c r="BF51" s="2" t="s">
        <v>503</v>
      </c>
      <c r="BG51" s="2" t="s">
        <v>504</v>
      </c>
      <c r="BH51" s="2" t="s">
        <v>126</v>
      </c>
      <c r="BI51" s="2" t="s">
        <v>505</v>
      </c>
      <c r="BJ51" s="2" t="s">
        <v>95</v>
      </c>
      <c r="BK51" s="2" t="s">
        <v>506</v>
      </c>
      <c r="BL51" s="2">
        <v>79</v>
      </c>
      <c r="BM51" s="2">
        <v>96</v>
      </c>
      <c r="BN51" s="2">
        <v>41</v>
      </c>
      <c r="BO51" s="2">
        <v>33</v>
      </c>
      <c r="BP51" s="2">
        <v>12</v>
      </c>
      <c r="BQ51" s="2">
        <v>8</v>
      </c>
      <c r="BR51" s="2">
        <v>14</v>
      </c>
      <c r="BS51" s="2">
        <v>11</v>
      </c>
      <c r="BT51" s="2">
        <v>14</v>
      </c>
      <c r="BU51" s="2">
        <v>7</v>
      </c>
      <c r="BV51" s="2">
        <v>30</v>
      </c>
      <c r="BW51" s="2">
        <v>5</v>
      </c>
      <c r="BX51" s="2">
        <v>0</v>
      </c>
      <c r="BY51" s="2">
        <v>1</v>
      </c>
      <c r="BZ51" s="2">
        <v>2</v>
      </c>
      <c r="CA51" s="2">
        <v>0</v>
      </c>
      <c r="CB51" s="2">
        <v>1</v>
      </c>
      <c r="CC51" s="2">
        <v>0</v>
      </c>
      <c r="CD51" s="2">
        <v>1</v>
      </c>
      <c r="CE51" s="2">
        <v>0</v>
      </c>
    </row>
    <row r="52" spans="1:83" ht="28.05" customHeight="1" x14ac:dyDescent="0.3">
      <c r="A52" s="4">
        <v>51</v>
      </c>
      <c r="B52" s="2" t="s">
        <v>507</v>
      </c>
      <c r="C52" s="2" t="s">
        <v>154</v>
      </c>
      <c r="D52" s="2" t="s">
        <v>85</v>
      </c>
      <c r="E52" s="2" t="s">
        <v>87</v>
      </c>
      <c r="F52" s="2" t="s">
        <v>86</v>
      </c>
      <c r="G52" s="2">
        <v>5</v>
      </c>
      <c r="H52" s="2">
        <v>1</v>
      </c>
      <c r="I52" s="2" t="s">
        <v>89</v>
      </c>
      <c r="J52" s="2" t="s">
        <v>88</v>
      </c>
      <c r="K52" s="2" t="s">
        <v>89</v>
      </c>
      <c r="L52" s="2">
        <v>6</v>
      </c>
      <c r="M52" s="2">
        <v>13</v>
      </c>
      <c r="N52" s="2">
        <v>9</v>
      </c>
      <c r="O52" s="2">
        <v>9</v>
      </c>
      <c r="P52" s="2">
        <v>24</v>
      </c>
      <c r="Q52" s="2">
        <v>6</v>
      </c>
      <c r="R52" s="3">
        <v>0.68</v>
      </c>
      <c r="S52" s="3">
        <v>0.32</v>
      </c>
      <c r="T52" s="2">
        <v>7</v>
      </c>
      <c r="U52" s="2">
        <v>6</v>
      </c>
      <c r="V52" s="2">
        <v>5</v>
      </c>
      <c r="W52" s="2">
        <v>4</v>
      </c>
      <c r="X52" s="2">
        <v>1</v>
      </c>
      <c r="Y52" s="2">
        <v>1</v>
      </c>
      <c r="Z52" s="2">
        <v>1</v>
      </c>
      <c r="AA52" s="2">
        <v>1</v>
      </c>
      <c r="AB52" s="2">
        <v>4</v>
      </c>
      <c r="AC52" s="2">
        <v>5</v>
      </c>
      <c r="AD52" s="2">
        <v>1</v>
      </c>
      <c r="AE52" s="2">
        <v>1</v>
      </c>
      <c r="AF52" s="2">
        <v>12</v>
      </c>
      <c r="AG52" s="2">
        <v>12</v>
      </c>
      <c r="AH52" s="2">
        <v>2</v>
      </c>
      <c r="AI52" s="2">
        <v>4</v>
      </c>
      <c r="AJ52" s="2">
        <v>0</v>
      </c>
      <c r="AK52" s="2">
        <v>0</v>
      </c>
      <c r="AL52" s="2">
        <v>11</v>
      </c>
      <c r="AM52" s="2">
        <v>11</v>
      </c>
      <c r="AN52" s="2">
        <v>21</v>
      </c>
      <c r="AO52" s="2">
        <v>15</v>
      </c>
      <c r="AP52" s="2">
        <v>4</v>
      </c>
      <c r="AQ52" s="2">
        <v>1</v>
      </c>
      <c r="AR52" s="2">
        <v>3</v>
      </c>
      <c r="AS52" s="2">
        <v>3</v>
      </c>
      <c r="AT52" s="2">
        <v>0</v>
      </c>
      <c r="AU52" s="2">
        <v>2</v>
      </c>
      <c r="AV52" s="2">
        <v>7</v>
      </c>
      <c r="AW52" s="2">
        <v>5</v>
      </c>
      <c r="AX52" s="2">
        <v>0</v>
      </c>
      <c r="AY52" s="2">
        <v>1</v>
      </c>
      <c r="AZ52" s="2">
        <v>3</v>
      </c>
      <c r="BA52" s="2">
        <v>0</v>
      </c>
      <c r="BB52" s="2">
        <v>733</v>
      </c>
      <c r="BC52" s="2">
        <v>336</v>
      </c>
      <c r="BD52" s="2" t="s">
        <v>508</v>
      </c>
      <c r="BE52" s="2" t="s">
        <v>509</v>
      </c>
      <c r="BF52" s="2" t="s">
        <v>510</v>
      </c>
      <c r="BG52" s="2" t="s">
        <v>511</v>
      </c>
      <c r="BH52" s="2" t="s">
        <v>127</v>
      </c>
      <c r="BI52" s="2" t="s">
        <v>139</v>
      </c>
      <c r="BJ52" s="2" t="s">
        <v>449</v>
      </c>
      <c r="BK52" s="2" t="s">
        <v>129</v>
      </c>
      <c r="BL52" s="2">
        <v>105</v>
      </c>
      <c r="BM52" s="2">
        <v>105</v>
      </c>
      <c r="BN52" s="2">
        <v>48</v>
      </c>
      <c r="BO52" s="2">
        <v>32</v>
      </c>
      <c r="BP52" s="2">
        <v>8</v>
      </c>
      <c r="BQ52" s="2">
        <v>6</v>
      </c>
      <c r="BR52" s="2">
        <v>17</v>
      </c>
      <c r="BS52" s="2">
        <v>11</v>
      </c>
      <c r="BT52" s="2">
        <v>8</v>
      </c>
      <c r="BU52" s="2">
        <v>7</v>
      </c>
      <c r="BV52" s="2">
        <v>10</v>
      </c>
      <c r="BW52" s="2">
        <v>10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</row>
    <row r="53" spans="1:83" ht="28.05" customHeight="1" x14ac:dyDescent="0.3">
      <c r="A53" s="4">
        <v>52</v>
      </c>
      <c r="B53" s="2" t="s">
        <v>512</v>
      </c>
      <c r="C53" s="2" t="s">
        <v>513</v>
      </c>
      <c r="D53" s="2" t="s">
        <v>85</v>
      </c>
      <c r="E53" s="2" t="s">
        <v>331</v>
      </c>
      <c r="F53" s="2" t="s">
        <v>87</v>
      </c>
      <c r="G53" s="2">
        <v>1</v>
      </c>
      <c r="H53" s="2">
        <v>2</v>
      </c>
      <c r="I53" s="2" t="s">
        <v>88</v>
      </c>
      <c r="J53" s="2" t="s">
        <v>89</v>
      </c>
      <c r="K53" s="2" t="s">
        <v>89</v>
      </c>
      <c r="L53" s="2">
        <v>3</v>
      </c>
      <c r="M53" s="2">
        <v>36</v>
      </c>
      <c r="N53" s="2">
        <v>11</v>
      </c>
      <c r="O53" s="2">
        <v>13</v>
      </c>
      <c r="P53" s="2">
        <v>13</v>
      </c>
      <c r="Q53" s="2">
        <v>4</v>
      </c>
      <c r="R53" s="3">
        <v>0.21</v>
      </c>
      <c r="S53" s="3">
        <v>0.79</v>
      </c>
      <c r="T53" s="2">
        <v>6</v>
      </c>
      <c r="U53" s="2">
        <v>30</v>
      </c>
      <c r="V53" s="2">
        <v>2</v>
      </c>
      <c r="W53" s="2">
        <v>9</v>
      </c>
      <c r="X53" s="2">
        <v>4</v>
      </c>
      <c r="Y53" s="2">
        <v>13</v>
      </c>
      <c r="Z53" s="2">
        <v>0</v>
      </c>
      <c r="AA53" s="2">
        <v>8</v>
      </c>
      <c r="AB53" s="2">
        <v>1</v>
      </c>
      <c r="AC53" s="2">
        <v>12</v>
      </c>
      <c r="AD53" s="2">
        <v>1</v>
      </c>
      <c r="AE53" s="2">
        <v>2</v>
      </c>
      <c r="AF53" s="2">
        <v>11</v>
      </c>
      <c r="AG53" s="2">
        <v>2</v>
      </c>
      <c r="AH53" s="2">
        <v>4</v>
      </c>
      <c r="AI53" s="2">
        <v>0</v>
      </c>
      <c r="AJ53" s="2">
        <v>0</v>
      </c>
      <c r="AK53" s="2">
        <v>0</v>
      </c>
      <c r="AL53" s="2">
        <v>2</v>
      </c>
      <c r="AM53" s="2">
        <v>9</v>
      </c>
      <c r="AN53" s="2">
        <v>11</v>
      </c>
      <c r="AO53" s="2">
        <v>11</v>
      </c>
      <c r="AP53" s="2">
        <v>14</v>
      </c>
      <c r="AQ53" s="2">
        <v>6</v>
      </c>
      <c r="AR53" s="2">
        <v>1</v>
      </c>
      <c r="AS53" s="2">
        <v>5</v>
      </c>
      <c r="AT53" s="2">
        <v>1</v>
      </c>
      <c r="AU53" s="2">
        <v>4</v>
      </c>
      <c r="AV53" s="2">
        <v>4</v>
      </c>
      <c r="AW53" s="2">
        <v>20</v>
      </c>
      <c r="AX53" s="2">
        <v>2</v>
      </c>
      <c r="AY53" s="2">
        <v>10</v>
      </c>
      <c r="AZ53" s="2">
        <v>7</v>
      </c>
      <c r="BA53" s="2">
        <v>0</v>
      </c>
      <c r="BB53" s="2">
        <v>194</v>
      </c>
      <c r="BC53" s="2">
        <v>742</v>
      </c>
      <c r="BD53" s="2" t="s">
        <v>514</v>
      </c>
      <c r="BE53" s="2" t="s">
        <v>515</v>
      </c>
      <c r="BF53" s="2" t="s">
        <v>516</v>
      </c>
      <c r="BG53" s="2" t="s">
        <v>517</v>
      </c>
      <c r="BH53" s="2" t="s">
        <v>328</v>
      </c>
      <c r="BI53" s="2" t="s">
        <v>518</v>
      </c>
      <c r="BJ53" s="2" t="s">
        <v>365</v>
      </c>
      <c r="BK53" s="2" t="s">
        <v>404</v>
      </c>
      <c r="BL53" s="2">
        <v>95</v>
      </c>
      <c r="BM53" s="2">
        <v>112</v>
      </c>
      <c r="BN53" s="2">
        <v>24</v>
      </c>
      <c r="BO53" s="2">
        <v>42</v>
      </c>
      <c r="BP53" s="2">
        <v>6</v>
      </c>
      <c r="BQ53" s="2">
        <v>12</v>
      </c>
      <c r="BR53" s="2">
        <v>11</v>
      </c>
      <c r="BS53" s="2">
        <v>12</v>
      </c>
      <c r="BT53" s="2">
        <v>5</v>
      </c>
      <c r="BU53" s="2">
        <v>4</v>
      </c>
      <c r="BV53" s="2">
        <v>29</v>
      </c>
      <c r="BW53" s="2">
        <v>7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</row>
    <row r="54" spans="1:83" ht="28.05" customHeight="1" x14ac:dyDescent="0.3">
      <c r="A54" s="4">
        <v>53</v>
      </c>
      <c r="B54" s="2" t="s">
        <v>519</v>
      </c>
      <c r="C54" s="2" t="s">
        <v>120</v>
      </c>
      <c r="D54" s="2" t="s">
        <v>85</v>
      </c>
      <c r="E54" s="2" t="s">
        <v>87</v>
      </c>
      <c r="F54" s="2" t="s">
        <v>201</v>
      </c>
      <c r="G54" s="2">
        <v>1</v>
      </c>
      <c r="H54" s="2">
        <v>0</v>
      </c>
      <c r="I54" s="2" t="s">
        <v>89</v>
      </c>
      <c r="J54" s="2" t="s">
        <v>88</v>
      </c>
      <c r="K54" s="2" t="s">
        <v>88</v>
      </c>
      <c r="L54" s="2">
        <v>1</v>
      </c>
      <c r="M54" s="2">
        <v>21</v>
      </c>
      <c r="N54" s="2">
        <v>5</v>
      </c>
      <c r="O54" s="2">
        <v>3</v>
      </c>
      <c r="P54" s="2">
        <v>24</v>
      </c>
      <c r="Q54" s="2">
        <v>6</v>
      </c>
      <c r="R54" s="3">
        <v>0.59</v>
      </c>
      <c r="S54" s="3">
        <v>0.41</v>
      </c>
      <c r="T54" s="2">
        <v>14</v>
      </c>
      <c r="U54" s="2">
        <v>7</v>
      </c>
      <c r="V54" s="2">
        <v>4</v>
      </c>
      <c r="W54" s="2">
        <v>1</v>
      </c>
      <c r="X54" s="2">
        <v>3</v>
      </c>
      <c r="Y54" s="2">
        <v>2</v>
      </c>
      <c r="Z54" s="2">
        <v>7</v>
      </c>
      <c r="AA54" s="2">
        <v>4</v>
      </c>
      <c r="AB54" s="2">
        <v>3</v>
      </c>
      <c r="AC54" s="2">
        <v>0</v>
      </c>
      <c r="AD54" s="2">
        <v>1</v>
      </c>
      <c r="AE54" s="2">
        <v>4</v>
      </c>
      <c r="AF54" s="2">
        <v>13</v>
      </c>
      <c r="AG54" s="2">
        <v>11</v>
      </c>
      <c r="AH54" s="2">
        <v>1</v>
      </c>
      <c r="AI54" s="2">
        <v>5</v>
      </c>
      <c r="AJ54" s="2">
        <v>0</v>
      </c>
      <c r="AK54" s="2">
        <v>0</v>
      </c>
      <c r="AL54" s="2">
        <v>11</v>
      </c>
      <c r="AM54" s="2">
        <v>13</v>
      </c>
      <c r="AN54" s="2">
        <v>19</v>
      </c>
      <c r="AO54" s="2">
        <v>12</v>
      </c>
      <c r="AP54" s="2">
        <v>4</v>
      </c>
      <c r="AQ54" s="2">
        <v>8</v>
      </c>
      <c r="AR54" s="2">
        <v>0</v>
      </c>
      <c r="AS54" s="2">
        <v>0</v>
      </c>
      <c r="AT54" s="2">
        <v>0</v>
      </c>
      <c r="AU54" s="2">
        <v>0</v>
      </c>
      <c r="AV54" s="2">
        <v>10</v>
      </c>
      <c r="AW54" s="2">
        <v>4</v>
      </c>
      <c r="AX54" s="2">
        <v>4</v>
      </c>
      <c r="AY54" s="2">
        <v>3</v>
      </c>
      <c r="AZ54" s="2">
        <v>1</v>
      </c>
      <c r="BA54" s="2">
        <v>3</v>
      </c>
      <c r="BB54" s="2">
        <v>684</v>
      </c>
      <c r="BC54" s="2">
        <v>477</v>
      </c>
      <c r="BD54" s="2" t="s">
        <v>520</v>
      </c>
      <c r="BE54" s="2" t="s">
        <v>521</v>
      </c>
      <c r="BF54" s="2" t="s">
        <v>522</v>
      </c>
      <c r="BG54" s="2" t="s">
        <v>136</v>
      </c>
      <c r="BH54" s="2" t="s">
        <v>106</v>
      </c>
      <c r="BI54" s="2" t="s">
        <v>523</v>
      </c>
      <c r="BJ54" s="2" t="s">
        <v>524</v>
      </c>
      <c r="BK54" s="2" t="s">
        <v>208</v>
      </c>
      <c r="BL54" s="2">
        <v>103</v>
      </c>
      <c r="BM54" s="2">
        <v>99</v>
      </c>
      <c r="BN54" s="2">
        <v>39</v>
      </c>
      <c r="BO54" s="2">
        <v>34</v>
      </c>
      <c r="BP54" s="2">
        <v>3</v>
      </c>
      <c r="BQ54" s="2">
        <v>6</v>
      </c>
      <c r="BR54" s="2">
        <v>11</v>
      </c>
      <c r="BS54" s="2">
        <v>10</v>
      </c>
      <c r="BT54" s="2">
        <v>4</v>
      </c>
      <c r="BU54" s="2">
        <v>7</v>
      </c>
      <c r="BV54" s="2">
        <v>10</v>
      </c>
      <c r="BW54" s="2">
        <v>11</v>
      </c>
      <c r="BX54" s="2">
        <v>0</v>
      </c>
      <c r="BY54" s="2">
        <v>0</v>
      </c>
      <c r="BZ54" s="2">
        <v>1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</row>
    <row r="55" spans="1:83" ht="28.05" customHeight="1" x14ac:dyDescent="0.3">
      <c r="A55" s="4">
        <v>54</v>
      </c>
      <c r="B55" s="2" t="s">
        <v>525</v>
      </c>
      <c r="C55" s="2" t="s">
        <v>120</v>
      </c>
      <c r="D55" s="2" t="s">
        <v>526</v>
      </c>
      <c r="E55" s="2" t="s">
        <v>87</v>
      </c>
      <c r="F55" s="2" t="s">
        <v>527</v>
      </c>
      <c r="G55" s="2">
        <v>1</v>
      </c>
      <c r="H55" s="2">
        <v>1</v>
      </c>
      <c r="I55" s="2" t="s">
        <v>88</v>
      </c>
      <c r="J55" s="2" t="s">
        <v>89</v>
      </c>
      <c r="K55" s="2" t="s">
        <v>89</v>
      </c>
      <c r="L55" s="2">
        <v>2</v>
      </c>
      <c r="M55" s="2">
        <v>31</v>
      </c>
      <c r="N55" s="2">
        <v>11</v>
      </c>
      <c r="O55" s="2">
        <v>8</v>
      </c>
      <c r="P55" s="2">
        <v>19</v>
      </c>
      <c r="Q55" s="2">
        <v>3</v>
      </c>
      <c r="R55" s="3">
        <v>0.74</v>
      </c>
      <c r="S55" s="3">
        <v>0.26</v>
      </c>
      <c r="T55" s="2">
        <v>23</v>
      </c>
      <c r="U55" s="2">
        <v>8</v>
      </c>
      <c r="V55" s="2">
        <v>7</v>
      </c>
      <c r="W55" s="2">
        <v>4</v>
      </c>
      <c r="X55" s="2">
        <v>3</v>
      </c>
      <c r="Y55" s="2">
        <v>4</v>
      </c>
      <c r="Z55" s="2">
        <v>13</v>
      </c>
      <c r="AA55" s="2">
        <v>0</v>
      </c>
      <c r="AB55" s="2">
        <v>8</v>
      </c>
      <c r="AC55" s="2">
        <v>0</v>
      </c>
      <c r="AD55" s="2">
        <v>0</v>
      </c>
      <c r="AE55" s="2">
        <v>3</v>
      </c>
      <c r="AF55" s="2">
        <v>5</v>
      </c>
      <c r="AG55" s="2">
        <v>14</v>
      </c>
      <c r="AH55" s="2">
        <v>0</v>
      </c>
      <c r="AI55" s="2">
        <v>3</v>
      </c>
      <c r="AJ55" s="2">
        <v>0</v>
      </c>
      <c r="AK55" s="2">
        <v>0</v>
      </c>
      <c r="AL55" s="2">
        <v>14</v>
      </c>
      <c r="AM55" s="2">
        <v>5</v>
      </c>
      <c r="AN55" s="2">
        <v>21</v>
      </c>
      <c r="AO55" s="2">
        <v>10</v>
      </c>
      <c r="AP55" s="2">
        <v>4</v>
      </c>
      <c r="AQ55" s="2">
        <v>6</v>
      </c>
      <c r="AR55" s="2">
        <v>3</v>
      </c>
      <c r="AS55" s="2">
        <v>3</v>
      </c>
      <c r="AT55" s="2">
        <v>2</v>
      </c>
      <c r="AU55" s="2">
        <v>2</v>
      </c>
      <c r="AV55" s="2">
        <v>10</v>
      </c>
      <c r="AW55" s="2">
        <v>6</v>
      </c>
      <c r="AX55" s="2">
        <v>13</v>
      </c>
      <c r="AY55" s="2">
        <v>2</v>
      </c>
      <c r="AZ55" s="2">
        <v>3</v>
      </c>
      <c r="BA55" s="2">
        <v>6</v>
      </c>
      <c r="BB55" s="2">
        <v>665</v>
      </c>
      <c r="BC55" s="2">
        <v>233</v>
      </c>
      <c r="BD55" s="2" t="s">
        <v>528</v>
      </c>
      <c r="BE55" s="2" t="s">
        <v>529</v>
      </c>
      <c r="BF55" s="2" t="s">
        <v>530</v>
      </c>
      <c r="BG55" s="2" t="s">
        <v>531</v>
      </c>
      <c r="BH55" s="2" t="s">
        <v>532</v>
      </c>
      <c r="BI55" s="2" t="s">
        <v>207</v>
      </c>
      <c r="BJ55" s="2" t="s">
        <v>533</v>
      </c>
      <c r="BK55" s="2" t="s">
        <v>95</v>
      </c>
      <c r="BL55" s="2">
        <v>116</v>
      </c>
      <c r="BM55" s="2">
        <v>83</v>
      </c>
      <c r="BN55" s="2">
        <v>47</v>
      </c>
      <c r="BO55" s="2">
        <v>33</v>
      </c>
      <c r="BP55" s="2">
        <v>9</v>
      </c>
      <c r="BQ55" s="2">
        <v>13</v>
      </c>
      <c r="BR55" s="2">
        <v>7</v>
      </c>
      <c r="BS55" s="2">
        <v>11</v>
      </c>
      <c r="BT55" s="2">
        <v>4</v>
      </c>
      <c r="BU55" s="2">
        <v>13</v>
      </c>
      <c r="BV55" s="2">
        <v>10</v>
      </c>
      <c r="BW55" s="2">
        <v>39</v>
      </c>
      <c r="BX55" s="2">
        <v>0</v>
      </c>
      <c r="BY55" s="2">
        <v>0</v>
      </c>
      <c r="BZ55" s="2">
        <v>0</v>
      </c>
      <c r="CA55" s="2">
        <v>2</v>
      </c>
      <c r="CB55" s="2">
        <v>0</v>
      </c>
      <c r="CC55" s="2">
        <v>2</v>
      </c>
      <c r="CD55" s="2">
        <v>0</v>
      </c>
      <c r="CE55" s="2">
        <v>0</v>
      </c>
    </row>
    <row r="56" spans="1:83" ht="28.05" customHeight="1" x14ac:dyDescent="0.3">
      <c r="A56" s="4">
        <v>55</v>
      </c>
      <c r="B56" s="2" t="s">
        <v>534</v>
      </c>
      <c r="C56" s="2" t="s">
        <v>120</v>
      </c>
      <c r="D56" s="2" t="s">
        <v>85</v>
      </c>
      <c r="E56" s="2" t="s">
        <v>298</v>
      </c>
      <c r="F56" s="2" t="s">
        <v>87</v>
      </c>
      <c r="G56" s="2">
        <v>0</v>
      </c>
      <c r="H56" s="2">
        <v>3</v>
      </c>
      <c r="I56" s="2" t="s">
        <v>88</v>
      </c>
      <c r="J56" s="2" t="s">
        <v>89</v>
      </c>
      <c r="K56" s="2" t="s">
        <v>88</v>
      </c>
      <c r="L56" s="2">
        <v>3</v>
      </c>
      <c r="M56" s="2">
        <v>23</v>
      </c>
      <c r="N56" s="2">
        <v>9</v>
      </c>
      <c r="O56" s="2">
        <v>11</v>
      </c>
      <c r="P56" s="2">
        <v>19</v>
      </c>
      <c r="Q56" s="2">
        <v>0</v>
      </c>
      <c r="R56" s="3">
        <v>0.34</v>
      </c>
      <c r="S56" s="3">
        <v>0.66</v>
      </c>
      <c r="T56" s="2">
        <v>6</v>
      </c>
      <c r="U56" s="2">
        <v>17</v>
      </c>
      <c r="V56" s="2">
        <v>1</v>
      </c>
      <c r="W56" s="2">
        <v>8</v>
      </c>
      <c r="X56" s="2">
        <v>3</v>
      </c>
      <c r="Y56" s="2">
        <v>4</v>
      </c>
      <c r="Z56" s="2">
        <v>2</v>
      </c>
      <c r="AA56" s="2">
        <v>5</v>
      </c>
      <c r="AB56" s="2">
        <v>6</v>
      </c>
      <c r="AC56" s="2">
        <v>5</v>
      </c>
      <c r="AD56" s="2">
        <v>0</v>
      </c>
      <c r="AE56" s="2">
        <v>1</v>
      </c>
      <c r="AF56" s="2">
        <v>11</v>
      </c>
      <c r="AG56" s="2">
        <v>8</v>
      </c>
      <c r="AH56" s="2">
        <v>0</v>
      </c>
      <c r="AI56" s="2">
        <v>0</v>
      </c>
      <c r="AJ56" s="2">
        <v>1</v>
      </c>
      <c r="AK56" s="2">
        <v>0</v>
      </c>
      <c r="AL56" s="2">
        <v>8</v>
      </c>
      <c r="AM56" s="2">
        <v>11</v>
      </c>
      <c r="AN56" s="2">
        <v>15</v>
      </c>
      <c r="AO56" s="2">
        <v>13</v>
      </c>
      <c r="AP56" s="2">
        <v>5</v>
      </c>
      <c r="AQ56" s="2">
        <v>7</v>
      </c>
      <c r="AR56" s="2">
        <v>0</v>
      </c>
      <c r="AS56" s="2">
        <v>3</v>
      </c>
      <c r="AT56" s="2">
        <v>0</v>
      </c>
      <c r="AU56" s="2">
        <v>1</v>
      </c>
      <c r="AV56" s="2">
        <v>5</v>
      </c>
      <c r="AW56" s="2">
        <v>14</v>
      </c>
      <c r="AX56" s="2">
        <v>1</v>
      </c>
      <c r="AY56" s="2">
        <v>3</v>
      </c>
      <c r="AZ56" s="2">
        <v>5</v>
      </c>
      <c r="BA56" s="2">
        <v>1</v>
      </c>
      <c r="BB56" s="2">
        <v>365</v>
      </c>
      <c r="BC56" s="2">
        <v>706</v>
      </c>
      <c r="BD56" s="2" t="s">
        <v>535</v>
      </c>
      <c r="BE56" s="2" t="s">
        <v>536</v>
      </c>
      <c r="BF56" s="2" t="s">
        <v>537</v>
      </c>
      <c r="BG56" s="2" t="s">
        <v>538</v>
      </c>
      <c r="BH56" s="2" t="s">
        <v>273</v>
      </c>
      <c r="BI56" s="2" t="s">
        <v>97</v>
      </c>
      <c r="BJ56" s="2" t="s">
        <v>539</v>
      </c>
      <c r="BK56" s="2" t="s">
        <v>540</v>
      </c>
      <c r="BL56" s="2">
        <v>112</v>
      </c>
      <c r="BM56" s="2">
        <v>107</v>
      </c>
      <c r="BN56" s="2">
        <v>36</v>
      </c>
      <c r="BO56" s="2">
        <v>44</v>
      </c>
      <c r="BP56" s="2">
        <v>13</v>
      </c>
      <c r="BQ56" s="2">
        <v>13</v>
      </c>
      <c r="BR56" s="2">
        <v>12</v>
      </c>
      <c r="BS56" s="2">
        <v>17</v>
      </c>
      <c r="BT56" s="2">
        <v>7</v>
      </c>
      <c r="BU56" s="2">
        <v>4</v>
      </c>
      <c r="BV56" s="2">
        <v>16</v>
      </c>
      <c r="BW56" s="2">
        <v>6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1</v>
      </c>
      <c r="CD56" s="2">
        <v>0</v>
      </c>
      <c r="CE56" s="2">
        <v>0</v>
      </c>
    </row>
    <row r="57" spans="1:83" ht="28.05" customHeight="1" x14ac:dyDescent="0.3">
      <c r="A57" s="4">
        <v>56</v>
      </c>
      <c r="B57" s="2" t="s">
        <v>541</v>
      </c>
      <c r="C57" s="2" t="s">
        <v>330</v>
      </c>
      <c r="D57" s="2" t="s">
        <v>542</v>
      </c>
      <c r="E57" s="2" t="s">
        <v>87</v>
      </c>
      <c r="F57" s="2" t="s">
        <v>191</v>
      </c>
      <c r="G57" s="2">
        <v>1</v>
      </c>
      <c r="H57" s="2">
        <v>1</v>
      </c>
      <c r="I57" s="2" t="s">
        <v>89</v>
      </c>
      <c r="J57" s="2" t="s">
        <v>88</v>
      </c>
      <c r="K57" s="2" t="s">
        <v>89</v>
      </c>
      <c r="L57" s="2">
        <v>2</v>
      </c>
      <c r="M57" s="2">
        <v>15</v>
      </c>
      <c r="N57" s="2">
        <v>7</v>
      </c>
      <c r="O57" s="2">
        <v>11</v>
      </c>
      <c r="P57" s="2">
        <v>17</v>
      </c>
      <c r="Q57" s="2">
        <v>4</v>
      </c>
      <c r="R57" s="3">
        <v>0.55000000000000004</v>
      </c>
      <c r="S57" s="3">
        <v>0.45</v>
      </c>
      <c r="T57" s="2">
        <v>8</v>
      </c>
      <c r="U57" s="2">
        <v>7</v>
      </c>
      <c r="V57" s="2">
        <v>4</v>
      </c>
      <c r="W57" s="2">
        <v>3</v>
      </c>
      <c r="X57" s="2">
        <v>2</v>
      </c>
      <c r="Y57" s="2">
        <v>3</v>
      </c>
      <c r="Z57" s="2">
        <v>2</v>
      </c>
      <c r="AA57" s="2">
        <v>1</v>
      </c>
      <c r="AB57" s="2">
        <v>6</v>
      </c>
      <c r="AC57" s="2">
        <v>5</v>
      </c>
      <c r="AD57" s="2">
        <v>0</v>
      </c>
      <c r="AE57" s="2">
        <v>0</v>
      </c>
      <c r="AF57" s="2">
        <v>11</v>
      </c>
      <c r="AG57" s="2">
        <v>6</v>
      </c>
      <c r="AH57" s="2">
        <v>1</v>
      </c>
      <c r="AI57" s="2">
        <v>3</v>
      </c>
      <c r="AJ57" s="2">
        <v>0</v>
      </c>
      <c r="AK57" s="2">
        <v>0</v>
      </c>
      <c r="AL57" s="2">
        <v>6</v>
      </c>
      <c r="AM57" s="2">
        <v>11</v>
      </c>
      <c r="AN57" s="2">
        <v>15</v>
      </c>
      <c r="AO57" s="2">
        <v>13</v>
      </c>
      <c r="AP57" s="2">
        <v>6</v>
      </c>
      <c r="AQ57" s="2">
        <v>5</v>
      </c>
      <c r="AR57" s="2">
        <v>1</v>
      </c>
      <c r="AS57" s="2">
        <v>1</v>
      </c>
      <c r="AT57" s="2">
        <v>1</v>
      </c>
      <c r="AU57" s="2">
        <v>1</v>
      </c>
      <c r="AV57" s="2">
        <v>5</v>
      </c>
      <c r="AW57" s="2">
        <v>6</v>
      </c>
      <c r="AX57" s="2">
        <v>3</v>
      </c>
      <c r="AY57" s="2">
        <v>1</v>
      </c>
      <c r="AZ57" s="2">
        <v>2</v>
      </c>
      <c r="BA57" s="2">
        <v>4</v>
      </c>
      <c r="BB57" s="2">
        <v>590</v>
      </c>
      <c r="BC57" s="2">
        <v>485</v>
      </c>
      <c r="BD57" s="2" t="s">
        <v>543</v>
      </c>
      <c r="BE57" s="2" t="s">
        <v>544</v>
      </c>
      <c r="BF57" s="2" t="s">
        <v>545</v>
      </c>
      <c r="BG57" s="2" t="s">
        <v>546</v>
      </c>
      <c r="BH57" s="2" t="s">
        <v>336</v>
      </c>
      <c r="BI57" s="2" t="s">
        <v>252</v>
      </c>
      <c r="BJ57" s="2" t="s">
        <v>404</v>
      </c>
      <c r="BK57" s="2" t="s">
        <v>347</v>
      </c>
      <c r="BL57" s="2">
        <v>105</v>
      </c>
      <c r="BM57" s="2">
        <v>92</v>
      </c>
      <c r="BN57" s="2">
        <v>49</v>
      </c>
      <c r="BO57" s="2">
        <v>38</v>
      </c>
      <c r="BP57" s="2">
        <v>19</v>
      </c>
      <c r="BQ57" s="2">
        <v>8</v>
      </c>
      <c r="BR57" s="2">
        <v>15</v>
      </c>
      <c r="BS57" s="2">
        <v>13</v>
      </c>
      <c r="BT57" s="2">
        <v>5</v>
      </c>
      <c r="BU57" s="2">
        <v>7</v>
      </c>
      <c r="BV57" s="2">
        <v>11</v>
      </c>
      <c r="BW57" s="2">
        <v>16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ht="28.05" customHeight="1" x14ac:dyDescent="0.3">
      <c r="A58" s="4">
        <v>60</v>
      </c>
      <c r="B58" s="2" t="s">
        <v>547</v>
      </c>
      <c r="C58" s="2" t="s">
        <v>120</v>
      </c>
      <c r="D58" s="2" t="s">
        <v>143</v>
      </c>
      <c r="E58" s="2" t="s">
        <v>87</v>
      </c>
      <c r="F58" s="2" t="s">
        <v>548</v>
      </c>
      <c r="G58" s="2">
        <v>1</v>
      </c>
      <c r="H58" s="2">
        <v>0</v>
      </c>
      <c r="I58" s="2" t="s">
        <v>89</v>
      </c>
      <c r="J58" s="2" t="s">
        <v>88</v>
      </c>
      <c r="K58" s="2" t="s">
        <v>88</v>
      </c>
      <c r="L58" s="2">
        <v>1</v>
      </c>
      <c r="M58" s="2">
        <v>21</v>
      </c>
      <c r="N58" s="2">
        <v>10</v>
      </c>
      <c r="O58" s="2">
        <v>6</v>
      </c>
      <c r="P58" s="2">
        <v>28</v>
      </c>
      <c r="Q58" s="2">
        <v>5</v>
      </c>
      <c r="R58" s="3">
        <v>0.56000000000000005</v>
      </c>
      <c r="S58" s="3">
        <v>0.44</v>
      </c>
      <c r="T58" s="2">
        <v>7</v>
      </c>
      <c r="U58" s="2">
        <v>14</v>
      </c>
      <c r="V58" s="2">
        <v>4</v>
      </c>
      <c r="W58" s="2">
        <v>6</v>
      </c>
      <c r="X58" s="2">
        <v>3</v>
      </c>
      <c r="Y58" s="2">
        <v>7</v>
      </c>
      <c r="Z58" s="2">
        <v>0</v>
      </c>
      <c r="AA58" s="2">
        <v>1</v>
      </c>
      <c r="AB58" s="2">
        <v>2</v>
      </c>
      <c r="AC58" s="2">
        <v>4</v>
      </c>
      <c r="AD58" s="2">
        <v>1</v>
      </c>
      <c r="AE58" s="2">
        <v>1</v>
      </c>
      <c r="AF58" s="2">
        <v>11</v>
      </c>
      <c r="AG58" s="2">
        <v>17</v>
      </c>
      <c r="AH58" s="2">
        <v>2</v>
      </c>
      <c r="AI58" s="2">
        <v>3</v>
      </c>
      <c r="AJ58" s="2">
        <v>0</v>
      </c>
      <c r="AK58" s="2">
        <v>0</v>
      </c>
      <c r="AL58" s="2">
        <v>17</v>
      </c>
      <c r="AM58" s="2">
        <v>11</v>
      </c>
      <c r="AN58" s="2">
        <v>16</v>
      </c>
      <c r="AO58" s="2">
        <v>19</v>
      </c>
      <c r="AP58" s="2">
        <v>7</v>
      </c>
      <c r="AQ58" s="2">
        <v>7</v>
      </c>
      <c r="AR58" s="2">
        <v>2</v>
      </c>
      <c r="AS58" s="2">
        <v>4</v>
      </c>
      <c r="AT58" s="2">
        <v>2</v>
      </c>
      <c r="AU58" s="2">
        <v>4</v>
      </c>
      <c r="AV58" s="2">
        <v>5</v>
      </c>
      <c r="AW58" s="2">
        <v>9</v>
      </c>
      <c r="AX58" s="2">
        <v>2</v>
      </c>
      <c r="AY58" s="2">
        <v>5</v>
      </c>
      <c r="AZ58" s="2">
        <v>5</v>
      </c>
      <c r="BA58" s="2">
        <v>3</v>
      </c>
      <c r="BB58" s="2">
        <v>512</v>
      </c>
      <c r="BC58" s="2">
        <v>394</v>
      </c>
      <c r="BD58" s="2" t="s">
        <v>549</v>
      </c>
      <c r="BE58" s="2" t="s">
        <v>550</v>
      </c>
      <c r="BF58" s="2" t="s">
        <v>551</v>
      </c>
      <c r="BG58" s="2" t="s">
        <v>552</v>
      </c>
      <c r="BH58" s="2" t="s">
        <v>207</v>
      </c>
      <c r="BI58" s="2" t="s">
        <v>553</v>
      </c>
      <c r="BJ58" s="2" t="s">
        <v>197</v>
      </c>
      <c r="BK58" s="2" t="s">
        <v>208</v>
      </c>
      <c r="BL58" s="2">
        <v>113</v>
      </c>
      <c r="BM58" s="2">
        <v>112</v>
      </c>
      <c r="BN58" s="2">
        <v>65</v>
      </c>
      <c r="BO58" s="2">
        <v>51</v>
      </c>
      <c r="BP58" s="2">
        <v>16</v>
      </c>
      <c r="BQ58" s="2">
        <v>18</v>
      </c>
      <c r="BR58" s="2">
        <v>12</v>
      </c>
      <c r="BS58" s="2">
        <v>17</v>
      </c>
      <c r="BT58" s="2">
        <v>10</v>
      </c>
      <c r="BU58" s="2">
        <v>9</v>
      </c>
      <c r="BV58" s="2">
        <v>18</v>
      </c>
      <c r="BW58" s="2">
        <v>9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</row>
  </sheetData>
  <autoFilter ref="A1:CE5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58"/>
  <sheetViews>
    <sheetView workbookViewId="0"/>
  </sheetViews>
  <sheetFormatPr defaultColWidth="15.77734375" defaultRowHeight="28.05" customHeight="1" x14ac:dyDescent="0.3"/>
  <cols>
    <col min="1" max="1" width="15.77734375" style="4"/>
    <col min="2" max="16384" width="15.77734375" style="2"/>
  </cols>
  <sheetData>
    <row r="1" spans="1:83" ht="28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/>
      <c r="CE1" s="1"/>
    </row>
    <row r="2" spans="1:83" ht="28.05" customHeight="1" x14ac:dyDescent="0.3">
      <c r="A2" s="1">
        <v>1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>
        <v>0</v>
      </c>
      <c r="H2" s="2">
        <v>1</v>
      </c>
      <c r="I2" s="2" t="s">
        <v>88</v>
      </c>
      <c r="J2" s="2" t="s">
        <v>89</v>
      </c>
      <c r="K2" s="2" t="s">
        <v>88</v>
      </c>
      <c r="L2" s="2">
        <v>1</v>
      </c>
      <c r="M2" s="2">
        <v>7</v>
      </c>
      <c r="N2" s="2">
        <v>3</v>
      </c>
      <c r="O2" s="2">
        <v>4</v>
      </c>
      <c r="P2" s="2">
        <v>0</v>
      </c>
      <c r="Q2" s="2">
        <v>0</v>
      </c>
      <c r="R2" s="3">
        <v>0.33</v>
      </c>
      <c r="S2" s="3">
        <v>0.67</v>
      </c>
      <c r="T2" s="2">
        <v>0</v>
      </c>
      <c r="U2" s="2">
        <v>7</v>
      </c>
      <c r="V2" s="2">
        <v>0</v>
      </c>
      <c r="W2" s="2">
        <v>3</v>
      </c>
      <c r="X2" s="2">
        <v>0</v>
      </c>
      <c r="Y2" s="2">
        <v>2</v>
      </c>
      <c r="Z2" s="2">
        <v>0</v>
      </c>
      <c r="AA2" s="2">
        <v>2</v>
      </c>
      <c r="AB2" s="2">
        <v>1</v>
      </c>
      <c r="AC2" s="2">
        <v>3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3</v>
      </c>
      <c r="AL2" s="2">
        <v>11</v>
      </c>
      <c r="AM2" s="2">
        <v>3</v>
      </c>
      <c r="AN2" s="2">
        <v>3</v>
      </c>
      <c r="AO2" s="2">
        <v>2</v>
      </c>
      <c r="AP2" s="2">
        <v>0</v>
      </c>
      <c r="AQ2" s="2">
        <v>2</v>
      </c>
      <c r="AR2" s="2">
        <v>0</v>
      </c>
      <c r="AS2" s="2">
        <v>1</v>
      </c>
      <c r="AT2" s="2">
        <v>0</v>
      </c>
      <c r="AU2" s="2">
        <v>5</v>
      </c>
      <c r="AV2" s="2">
        <v>0</v>
      </c>
      <c r="AW2" s="2">
        <v>2</v>
      </c>
      <c r="AX2" s="2">
        <v>2</v>
      </c>
      <c r="AY2" s="2">
        <v>0</v>
      </c>
      <c r="AZ2" s="2">
        <v>208</v>
      </c>
      <c r="BA2" s="2">
        <v>428</v>
      </c>
      <c r="BB2" s="2" t="s">
        <v>554</v>
      </c>
      <c r="BC2" s="2" t="s">
        <v>555</v>
      </c>
      <c r="BD2" s="2" t="s">
        <v>556</v>
      </c>
      <c r="BE2" s="2" t="s">
        <v>557</v>
      </c>
      <c r="BF2" s="2" t="s">
        <v>178</v>
      </c>
      <c r="BG2" s="2" t="s">
        <v>357</v>
      </c>
      <c r="BH2" s="2" t="s">
        <v>180</v>
      </c>
      <c r="BI2" s="2" t="s">
        <v>540</v>
      </c>
      <c r="BJ2" s="2">
        <v>55</v>
      </c>
      <c r="BK2" s="2">
        <v>51</v>
      </c>
      <c r="BL2" s="2">
        <v>18</v>
      </c>
      <c r="BM2" s="2">
        <v>14</v>
      </c>
      <c r="BN2" s="2">
        <v>5</v>
      </c>
      <c r="BO2" s="2">
        <v>5</v>
      </c>
      <c r="BP2" s="2">
        <v>8</v>
      </c>
      <c r="BQ2" s="2">
        <v>3</v>
      </c>
      <c r="BR2" s="2">
        <v>3</v>
      </c>
      <c r="BS2" s="2">
        <v>4</v>
      </c>
      <c r="BT2" s="2">
        <v>10</v>
      </c>
      <c r="BU2" s="2">
        <v>8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</row>
    <row r="3" spans="1:83" ht="28.05" customHeight="1" x14ac:dyDescent="0.3">
      <c r="A3" s="1">
        <v>2</v>
      </c>
      <c r="B3" s="2" t="s">
        <v>98</v>
      </c>
      <c r="C3" s="2" t="s">
        <v>99</v>
      </c>
      <c r="D3" s="2" t="s">
        <v>85</v>
      </c>
      <c r="E3" s="2" t="s">
        <v>87</v>
      </c>
      <c r="F3" s="2" t="s">
        <v>100</v>
      </c>
      <c r="G3" s="2">
        <v>3</v>
      </c>
      <c r="H3" s="2">
        <v>0</v>
      </c>
      <c r="I3" s="2" t="s">
        <v>89</v>
      </c>
      <c r="J3" s="2" t="s">
        <v>88</v>
      </c>
      <c r="K3" s="2" t="s">
        <v>88</v>
      </c>
      <c r="L3" s="2">
        <v>3</v>
      </c>
      <c r="M3" s="2">
        <v>7</v>
      </c>
      <c r="N3" s="2">
        <v>5</v>
      </c>
      <c r="O3" s="2">
        <v>2</v>
      </c>
      <c r="P3" s="2">
        <v>0</v>
      </c>
      <c r="Q3" s="2">
        <v>2</v>
      </c>
      <c r="R3" s="3">
        <v>0.53</v>
      </c>
      <c r="S3" s="3">
        <v>0.47</v>
      </c>
      <c r="T3" s="2">
        <v>7</v>
      </c>
      <c r="U3" s="2">
        <v>0</v>
      </c>
      <c r="V3" s="2">
        <v>5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2</v>
      </c>
      <c r="AC3" s="2">
        <v>0</v>
      </c>
      <c r="AD3" s="2">
        <v>1</v>
      </c>
      <c r="AE3" s="2">
        <v>0</v>
      </c>
      <c r="AF3" s="2">
        <v>0</v>
      </c>
      <c r="AG3" s="2">
        <v>2</v>
      </c>
      <c r="AH3" s="2">
        <v>0</v>
      </c>
      <c r="AI3" s="2">
        <v>0</v>
      </c>
      <c r="AJ3" s="2">
        <v>8</v>
      </c>
      <c r="AK3" s="2">
        <v>1</v>
      </c>
      <c r="AL3" s="2">
        <v>4</v>
      </c>
      <c r="AM3" s="2">
        <v>5</v>
      </c>
      <c r="AN3" s="2">
        <v>0</v>
      </c>
      <c r="AO3" s="2">
        <v>4</v>
      </c>
      <c r="AP3" s="2">
        <v>3</v>
      </c>
      <c r="AQ3" s="2">
        <v>0</v>
      </c>
      <c r="AR3" s="2">
        <v>1</v>
      </c>
      <c r="AS3" s="2">
        <v>0</v>
      </c>
      <c r="AT3" s="2">
        <v>6</v>
      </c>
      <c r="AU3" s="2">
        <v>0</v>
      </c>
      <c r="AV3" s="2">
        <v>1</v>
      </c>
      <c r="AW3" s="2">
        <v>0</v>
      </c>
      <c r="AX3" s="2">
        <v>0</v>
      </c>
      <c r="AY3" s="2">
        <v>2</v>
      </c>
      <c r="AZ3" s="2">
        <v>292</v>
      </c>
      <c r="BA3" s="2">
        <v>259</v>
      </c>
      <c r="BB3" s="2" t="s">
        <v>558</v>
      </c>
      <c r="BC3" s="2" t="s">
        <v>559</v>
      </c>
      <c r="BD3" s="2" t="s">
        <v>128</v>
      </c>
      <c r="BE3" s="2" t="s">
        <v>560</v>
      </c>
      <c r="BF3" s="2" t="s">
        <v>169</v>
      </c>
      <c r="BG3" s="2" t="s">
        <v>161</v>
      </c>
      <c r="BH3" s="2" t="s">
        <v>338</v>
      </c>
      <c r="BI3" s="2" t="s">
        <v>128</v>
      </c>
      <c r="BJ3" s="2">
        <v>57</v>
      </c>
      <c r="BK3" s="2">
        <v>62</v>
      </c>
      <c r="BL3" s="2">
        <v>22</v>
      </c>
      <c r="BM3" s="2">
        <v>19</v>
      </c>
      <c r="BN3" s="2">
        <v>5</v>
      </c>
      <c r="BO3" s="2">
        <v>2</v>
      </c>
      <c r="BP3" s="2">
        <v>5</v>
      </c>
      <c r="BQ3" s="2">
        <v>10</v>
      </c>
      <c r="BR3" s="2">
        <v>5</v>
      </c>
      <c r="BS3" s="2">
        <v>4</v>
      </c>
      <c r="BT3" s="2">
        <v>3</v>
      </c>
      <c r="BU3" s="2">
        <v>5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</row>
    <row r="4" spans="1:83" ht="28.05" customHeight="1" x14ac:dyDescent="0.3">
      <c r="A4" s="1">
        <v>3</v>
      </c>
      <c r="B4" s="2" t="s">
        <v>109</v>
      </c>
      <c r="C4" s="2" t="s">
        <v>110</v>
      </c>
      <c r="D4" s="2" t="s">
        <v>85</v>
      </c>
      <c r="E4" s="2" t="s">
        <v>111</v>
      </c>
      <c r="F4" s="2" t="s">
        <v>87</v>
      </c>
      <c r="G4" s="2">
        <v>0</v>
      </c>
      <c r="H4" s="2">
        <v>1</v>
      </c>
      <c r="I4" s="2" t="s">
        <v>88</v>
      </c>
      <c r="J4" s="2" t="s">
        <v>89</v>
      </c>
      <c r="K4" s="2" t="s">
        <v>88</v>
      </c>
      <c r="L4" s="2">
        <v>1</v>
      </c>
      <c r="M4" s="2">
        <v>15</v>
      </c>
      <c r="N4" s="2">
        <v>3</v>
      </c>
      <c r="O4" s="2">
        <v>7</v>
      </c>
      <c r="P4" s="2">
        <v>0</v>
      </c>
      <c r="Q4" s="2">
        <v>0</v>
      </c>
      <c r="R4" s="3">
        <v>0.33</v>
      </c>
      <c r="S4" s="3">
        <v>0.67</v>
      </c>
      <c r="T4" s="2">
        <v>8</v>
      </c>
      <c r="U4" s="2">
        <v>7</v>
      </c>
      <c r="V4" s="2">
        <v>1</v>
      </c>
      <c r="W4" s="2">
        <v>2</v>
      </c>
      <c r="X4" s="2">
        <v>5</v>
      </c>
      <c r="Y4" s="2">
        <v>1</v>
      </c>
      <c r="Z4" s="2">
        <v>2</v>
      </c>
      <c r="AA4" s="2">
        <v>4</v>
      </c>
      <c r="AB4" s="2">
        <v>3</v>
      </c>
      <c r="AC4" s="2">
        <v>4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3</v>
      </c>
      <c r="AK4" s="2">
        <v>3</v>
      </c>
      <c r="AL4" s="2">
        <v>4</v>
      </c>
      <c r="AM4" s="2">
        <v>6</v>
      </c>
      <c r="AN4" s="2">
        <v>4</v>
      </c>
      <c r="AO4" s="2">
        <v>6</v>
      </c>
      <c r="AP4" s="2">
        <v>2</v>
      </c>
      <c r="AQ4" s="2">
        <v>0</v>
      </c>
      <c r="AR4" s="2">
        <v>2</v>
      </c>
      <c r="AS4" s="2">
        <v>0</v>
      </c>
      <c r="AT4" s="2">
        <v>6</v>
      </c>
      <c r="AU4" s="2">
        <v>3</v>
      </c>
      <c r="AV4" s="2">
        <v>2</v>
      </c>
      <c r="AW4" s="2">
        <v>4</v>
      </c>
      <c r="AX4" s="2">
        <v>1</v>
      </c>
      <c r="AY4" s="2">
        <v>1</v>
      </c>
      <c r="AZ4" s="2">
        <v>159</v>
      </c>
      <c r="BA4" s="2">
        <v>338</v>
      </c>
      <c r="BB4" s="2" t="s">
        <v>561</v>
      </c>
      <c r="BC4" s="2" t="s">
        <v>562</v>
      </c>
      <c r="BD4" s="2" t="s">
        <v>563</v>
      </c>
      <c r="BE4" s="2" t="s">
        <v>337</v>
      </c>
      <c r="BF4" s="2" t="s">
        <v>95</v>
      </c>
      <c r="BG4" s="2" t="s">
        <v>271</v>
      </c>
      <c r="BH4" s="2" t="s">
        <v>540</v>
      </c>
      <c r="BI4" s="2" t="s">
        <v>564</v>
      </c>
      <c r="BJ4" s="2">
        <v>50</v>
      </c>
      <c r="BK4" s="2">
        <v>55</v>
      </c>
      <c r="BL4" s="2">
        <v>17</v>
      </c>
      <c r="BM4" s="2">
        <v>16</v>
      </c>
      <c r="BN4" s="2">
        <v>3</v>
      </c>
      <c r="BO4" s="2">
        <v>6</v>
      </c>
      <c r="BP4" s="2">
        <v>8</v>
      </c>
      <c r="BQ4" s="2">
        <v>8</v>
      </c>
      <c r="BR4" s="2">
        <v>8</v>
      </c>
      <c r="BS4" s="2">
        <v>4</v>
      </c>
      <c r="BT4" s="2">
        <v>5</v>
      </c>
      <c r="BU4" s="2">
        <v>3</v>
      </c>
      <c r="BV4" s="2">
        <v>1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</row>
    <row r="5" spans="1:83" ht="28.05" customHeight="1" x14ac:dyDescent="0.3">
      <c r="A5" s="1">
        <v>4</v>
      </c>
      <c r="B5" s="2" t="s">
        <v>119</v>
      </c>
      <c r="C5" s="2" t="s">
        <v>120</v>
      </c>
      <c r="D5" s="2" t="s">
        <v>85</v>
      </c>
      <c r="E5" s="2" t="s">
        <v>121</v>
      </c>
      <c r="F5" s="2" t="s">
        <v>87</v>
      </c>
      <c r="G5" s="2">
        <v>0</v>
      </c>
      <c r="H5" s="2">
        <v>3</v>
      </c>
      <c r="I5" s="2" t="s">
        <v>88</v>
      </c>
      <c r="J5" s="2" t="s">
        <v>89</v>
      </c>
      <c r="K5" s="2" t="s">
        <v>88</v>
      </c>
      <c r="L5" s="2">
        <v>3</v>
      </c>
      <c r="M5" s="2">
        <v>12</v>
      </c>
      <c r="N5" s="2">
        <v>5</v>
      </c>
      <c r="O5" s="2">
        <v>4</v>
      </c>
      <c r="P5" s="2">
        <v>0</v>
      </c>
      <c r="Q5" s="2">
        <v>1</v>
      </c>
      <c r="R5" s="3">
        <v>0.34</v>
      </c>
      <c r="S5" s="3">
        <v>0.66</v>
      </c>
      <c r="T5" s="2">
        <v>3</v>
      </c>
      <c r="U5" s="2">
        <v>9</v>
      </c>
      <c r="V5" s="2">
        <v>2</v>
      </c>
      <c r="W5" s="2">
        <v>3</v>
      </c>
      <c r="X5" s="2">
        <v>0</v>
      </c>
      <c r="Y5" s="2">
        <v>3</v>
      </c>
      <c r="Z5" s="2">
        <v>1</v>
      </c>
      <c r="AA5" s="2">
        <v>3</v>
      </c>
      <c r="AB5" s="2">
        <v>2</v>
      </c>
      <c r="AC5" s="2">
        <v>2</v>
      </c>
      <c r="AD5" s="2">
        <v>1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2</v>
      </c>
      <c r="AK5" s="2">
        <v>3</v>
      </c>
      <c r="AL5" s="2">
        <v>4</v>
      </c>
      <c r="AM5" s="2">
        <v>5</v>
      </c>
      <c r="AN5" s="2">
        <v>3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2</v>
      </c>
      <c r="AU5" s="2">
        <v>6</v>
      </c>
      <c r="AV5" s="2">
        <v>1</v>
      </c>
      <c r="AW5" s="2">
        <v>3</v>
      </c>
      <c r="AX5" s="2">
        <v>0</v>
      </c>
      <c r="AY5" s="2">
        <v>2</v>
      </c>
      <c r="AZ5" s="2">
        <v>222</v>
      </c>
      <c r="BA5" s="2">
        <v>424</v>
      </c>
      <c r="BB5" s="2" t="s">
        <v>565</v>
      </c>
      <c r="BC5" s="2" t="s">
        <v>566</v>
      </c>
      <c r="BD5" s="2" t="s">
        <v>118</v>
      </c>
      <c r="BE5" s="2" t="s">
        <v>391</v>
      </c>
      <c r="BF5" s="2" t="s">
        <v>170</v>
      </c>
      <c r="BG5" s="2" t="s">
        <v>540</v>
      </c>
      <c r="BH5" s="2" t="s">
        <v>567</v>
      </c>
      <c r="BI5" s="2" t="s">
        <v>318</v>
      </c>
      <c r="BJ5" s="2">
        <v>40</v>
      </c>
      <c r="BK5" s="2">
        <v>39</v>
      </c>
      <c r="BL5" s="2">
        <v>9</v>
      </c>
      <c r="BM5" s="2">
        <v>8</v>
      </c>
      <c r="BN5" s="2">
        <v>0</v>
      </c>
      <c r="BO5" s="2">
        <v>0</v>
      </c>
      <c r="BP5" s="2">
        <v>6</v>
      </c>
      <c r="BQ5" s="2">
        <v>4</v>
      </c>
      <c r="BR5" s="2">
        <v>5</v>
      </c>
      <c r="BS5" s="2">
        <v>3</v>
      </c>
      <c r="BT5" s="2">
        <v>6</v>
      </c>
      <c r="BU5" s="2">
        <v>2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</row>
    <row r="6" spans="1:83" ht="28.05" customHeight="1" x14ac:dyDescent="0.3">
      <c r="A6" s="1">
        <v>5</v>
      </c>
      <c r="B6" s="2" t="s">
        <v>130</v>
      </c>
      <c r="C6" s="2" t="s">
        <v>131</v>
      </c>
      <c r="D6" s="2" t="s">
        <v>132</v>
      </c>
      <c r="E6" s="2" t="s">
        <v>87</v>
      </c>
      <c r="F6" s="2" t="s">
        <v>133</v>
      </c>
      <c r="G6" s="2">
        <v>0</v>
      </c>
      <c r="H6" s="2">
        <v>0</v>
      </c>
      <c r="I6" s="2" t="s">
        <v>89</v>
      </c>
      <c r="J6" s="2" t="s">
        <v>89</v>
      </c>
      <c r="K6" s="2" t="s">
        <v>88</v>
      </c>
      <c r="L6" s="2">
        <v>0</v>
      </c>
      <c r="M6" s="2">
        <v>9</v>
      </c>
      <c r="N6" s="2">
        <v>3</v>
      </c>
      <c r="O6" s="2">
        <v>6</v>
      </c>
      <c r="P6" s="2">
        <v>0</v>
      </c>
      <c r="Q6" s="2">
        <v>1</v>
      </c>
      <c r="R6" s="3">
        <v>0.6</v>
      </c>
      <c r="S6" s="3">
        <v>0.4</v>
      </c>
      <c r="T6" s="2">
        <v>5</v>
      </c>
      <c r="U6" s="2">
        <v>4</v>
      </c>
      <c r="V6" s="2">
        <v>0</v>
      </c>
      <c r="W6" s="2">
        <v>3</v>
      </c>
      <c r="X6" s="2">
        <v>3</v>
      </c>
      <c r="Y6" s="2">
        <v>0</v>
      </c>
      <c r="Z6" s="2">
        <v>2</v>
      </c>
      <c r="AA6" s="2">
        <v>1</v>
      </c>
      <c r="AB6" s="2">
        <v>4</v>
      </c>
      <c r="AC6" s="2">
        <v>2</v>
      </c>
      <c r="AD6" s="2">
        <v>2</v>
      </c>
      <c r="AE6" s="2">
        <v>1</v>
      </c>
      <c r="AF6" s="2">
        <v>0</v>
      </c>
      <c r="AG6" s="2">
        <v>1</v>
      </c>
      <c r="AH6" s="2">
        <v>0</v>
      </c>
      <c r="AI6" s="2">
        <v>0</v>
      </c>
      <c r="AJ6" s="2">
        <v>8</v>
      </c>
      <c r="AK6" s="2">
        <v>1</v>
      </c>
      <c r="AL6" s="2">
        <v>8</v>
      </c>
      <c r="AM6" s="2">
        <v>6</v>
      </c>
      <c r="AN6" s="2">
        <v>0</v>
      </c>
      <c r="AO6" s="2">
        <v>8</v>
      </c>
      <c r="AP6" s="2">
        <v>0</v>
      </c>
      <c r="AQ6" s="2">
        <v>0</v>
      </c>
      <c r="AR6" s="2">
        <v>0</v>
      </c>
      <c r="AS6" s="2">
        <v>0</v>
      </c>
      <c r="AT6" s="2">
        <v>3</v>
      </c>
      <c r="AU6" s="2">
        <v>3</v>
      </c>
      <c r="AV6" s="2">
        <v>2</v>
      </c>
      <c r="AW6" s="2">
        <v>1</v>
      </c>
      <c r="AX6" s="2">
        <v>3</v>
      </c>
      <c r="AY6" s="2">
        <v>0</v>
      </c>
      <c r="AZ6" s="2">
        <v>297</v>
      </c>
      <c r="BA6" s="2">
        <v>194</v>
      </c>
      <c r="BB6" s="2" t="s">
        <v>568</v>
      </c>
      <c r="BC6" s="2" t="s">
        <v>569</v>
      </c>
      <c r="BD6" s="2" t="s">
        <v>236</v>
      </c>
      <c r="BE6" s="2" t="s">
        <v>570</v>
      </c>
      <c r="BF6" s="2" t="s">
        <v>178</v>
      </c>
      <c r="BG6" s="2" t="s">
        <v>327</v>
      </c>
      <c r="BH6" s="2" t="s">
        <v>338</v>
      </c>
      <c r="BI6" s="2" t="s">
        <v>338</v>
      </c>
      <c r="BJ6" s="2">
        <v>57</v>
      </c>
      <c r="BK6" s="2">
        <v>48</v>
      </c>
      <c r="BL6" s="2">
        <v>20</v>
      </c>
      <c r="BM6" s="2">
        <v>16</v>
      </c>
      <c r="BN6" s="2">
        <v>3</v>
      </c>
      <c r="BO6" s="2">
        <v>1</v>
      </c>
      <c r="BP6" s="2">
        <v>5</v>
      </c>
      <c r="BQ6" s="2">
        <v>10</v>
      </c>
      <c r="BR6" s="2">
        <v>1</v>
      </c>
      <c r="BS6" s="2">
        <v>2</v>
      </c>
      <c r="BT6" s="2">
        <v>4</v>
      </c>
      <c r="BU6" s="2">
        <v>6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 ht="28.05" customHeight="1" x14ac:dyDescent="0.3">
      <c r="A7" s="1">
        <v>6</v>
      </c>
      <c r="B7" s="2" t="s">
        <v>142</v>
      </c>
      <c r="C7" s="2" t="s">
        <v>120</v>
      </c>
      <c r="D7" s="2" t="s">
        <v>143</v>
      </c>
      <c r="E7" s="2" t="s">
        <v>87</v>
      </c>
      <c r="F7" s="2" t="s">
        <v>144</v>
      </c>
      <c r="G7" s="2">
        <v>0</v>
      </c>
      <c r="H7" s="2">
        <v>1</v>
      </c>
      <c r="I7" s="2" t="s">
        <v>88</v>
      </c>
      <c r="J7" s="2" t="s">
        <v>89</v>
      </c>
      <c r="K7" s="2" t="s">
        <v>88</v>
      </c>
      <c r="L7" s="2">
        <v>1</v>
      </c>
      <c r="M7" s="2">
        <v>16</v>
      </c>
      <c r="N7" s="2">
        <v>6</v>
      </c>
      <c r="O7" s="2">
        <v>9</v>
      </c>
      <c r="P7" s="2">
        <v>0</v>
      </c>
      <c r="Q7" s="2">
        <v>1</v>
      </c>
      <c r="R7" s="3">
        <v>0.63</v>
      </c>
      <c r="S7" s="3">
        <v>0.37</v>
      </c>
      <c r="T7" s="2">
        <v>11</v>
      </c>
      <c r="U7" s="2">
        <v>5</v>
      </c>
      <c r="V7" s="2">
        <v>3</v>
      </c>
      <c r="W7" s="2">
        <v>3</v>
      </c>
      <c r="X7" s="2">
        <v>5</v>
      </c>
      <c r="Y7" s="2">
        <v>1</v>
      </c>
      <c r="Z7" s="2">
        <v>3</v>
      </c>
      <c r="AA7" s="2">
        <v>1</v>
      </c>
      <c r="AB7" s="2">
        <v>9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4</v>
      </c>
      <c r="AK7" s="2">
        <v>4</v>
      </c>
      <c r="AL7" s="2">
        <v>8</v>
      </c>
      <c r="AM7" s="2">
        <v>3</v>
      </c>
      <c r="AN7" s="2">
        <v>1</v>
      </c>
      <c r="AO7" s="2">
        <v>5</v>
      </c>
      <c r="AP7" s="2">
        <v>1</v>
      </c>
      <c r="AQ7" s="2">
        <v>2</v>
      </c>
      <c r="AR7" s="2">
        <v>1</v>
      </c>
      <c r="AS7" s="2">
        <v>1</v>
      </c>
      <c r="AT7" s="2">
        <v>8</v>
      </c>
      <c r="AU7" s="2">
        <v>3</v>
      </c>
      <c r="AV7" s="2">
        <v>3</v>
      </c>
      <c r="AW7" s="2">
        <v>2</v>
      </c>
      <c r="AX7" s="2">
        <v>2</v>
      </c>
      <c r="AY7" s="2">
        <v>3</v>
      </c>
      <c r="AZ7" s="2">
        <v>333</v>
      </c>
      <c r="BA7" s="2">
        <v>204</v>
      </c>
      <c r="BB7" s="2" t="s">
        <v>571</v>
      </c>
      <c r="BC7" s="2" t="s">
        <v>572</v>
      </c>
      <c r="BD7" s="2" t="s">
        <v>573</v>
      </c>
      <c r="BE7" s="2" t="s">
        <v>574</v>
      </c>
      <c r="BF7" s="2" t="s">
        <v>575</v>
      </c>
      <c r="BG7" s="2" t="s">
        <v>576</v>
      </c>
      <c r="BH7" s="2" t="s">
        <v>170</v>
      </c>
      <c r="BI7" s="2" t="s">
        <v>338</v>
      </c>
      <c r="BJ7" s="2">
        <v>64</v>
      </c>
      <c r="BK7" s="2">
        <v>48</v>
      </c>
      <c r="BL7" s="2">
        <v>19</v>
      </c>
      <c r="BM7" s="2">
        <v>28</v>
      </c>
      <c r="BN7" s="2">
        <v>7</v>
      </c>
      <c r="BO7" s="2">
        <v>10</v>
      </c>
      <c r="BP7" s="2">
        <v>6</v>
      </c>
      <c r="BQ7" s="2">
        <v>10</v>
      </c>
      <c r="BR7" s="2">
        <v>0</v>
      </c>
      <c r="BS7" s="2">
        <v>4</v>
      </c>
      <c r="BT7" s="2">
        <v>1</v>
      </c>
      <c r="BU7" s="2">
        <v>20</v>
      </c>
      <c r="BV7" s="2">
        <v>1</v>
      </c>
      <c r="BW7" s="2">
        <v>0</v>
      </c>
      <c r="BX7" s="2">
        <v>1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</row>
    <row r="8" spans="1:83" ht="28.05" customHeight="1" x14ac:dyDescent="0.3">
      <c r="A8" s="1">
        <v>7</v>
      </c>
      <c r="B8" s="2" t="s">
        <v>153</v>
      </c>
      <c r="C8" s="2" t="s">
        <v>154</v>
      </c>
      <c r="D8" s="2" t="s">
        <v>85</v>
      </c>
      <c r="E8" s="2" t="s">
        <v>87</v>
      </c>
      <c r="F8" s="2" t="s">
        <v>155</v>
      </c>
      <c r="G8" s="2">
        <v>1</v>
      </c>
      <c r="H8" s="2">
        <v>0</v>
      </c>
      <c r="I8" s="2" t="s">
        <v>89</v>
      </c>
      <c r="J8" s="2" t="s">
        <v>88</v>
      </c>
      <c r="K8" s="2" t="s">
        <v>88</v>
      </c>
      <c r="L8" s="2">
        <v>1</v>
      </c>
      <c r="M8" s="2">
        <v>19</v>
      </c>
      <c r="N8" s="2">
        <v>6</v>
      </c>
      <c r="O8" s="2">
        <v>11</v>
      </c>
      <c r="P8" s="2">
        <v>0</v>
      </c>
      <c r="Q8" s="2">
        <v>1</v>
      </c>
      <c r="R8" s="3">
        <v>0.76</v>
      </c>
      <c r="S8" s="3">
        <v>0.24</v>
      </c>
      <c r="T8" s="2">
        <v>19</v>
      </c>
      <c r="U8" s="2">
        <v>0</v>
      </c>
      <c r="V8" s="2">
        <v>6</v>
      </c>
      <c r="W8" s="2">
        <v>0</v>
      </c>
      <c r="X8" s="2">
        <v>9</v>
      </c>
      <c r="Y8" s="2">
        <v>0</v>
      </c>
      <c r="Z8" s="2">
        <v>4</v>
      </c>
      <c r="AA8" s="2">
        <v>0</v>
      </c>
      <c r="AB8" s="2">
        <v>10</v>
      </c>
      <c r="AC8" s="2">
        <v>1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3</v>
      </c>
      <c r="AK8" s="2">
        <v>4</v>
      </c>
      <c r="AL8" s="2">
        <v>5</v>
      </c>
      <c r="AM8" s="2">
        <v>3</v>
      </c>
      <c r="AN8" s="2">
        <v>0</v>
      </c>
      <c r="AO8" s="2">
        <v>7</v>
      </c>
      <c r="AP8" s="2">
        <v>3</v>
      </c>
      <c r="AQ8" s="2">
        <v>0</v>
      </c>
      <c r="AR8" s="2">
        <v>3</v>
      </c>
      <c r="AS8" s="2">
        <v>0</v>
      </c>
      <c r="AT8" s="2">
        <v>13</v>
      </c>
      <c r="AU8" s="2">
        <v>0</v>
      </c>
      <c r="AV8" s="2">
        <v>6</v>
      </c>
      <c r="AW8" s="2">
        <v>0</v>
      </c>
      <c r="AX8" s="2">
        <v>0</v>
      </c>
      <c r="AY8" s="2">
        <v>6</v>
      </c>
      <c r="AZ8" s="2">
        <v>388</v>
      </c>
      <c r="BA8" s="2">
        <v>127</v>
      </c>
      <c r="BB8" s="2" t="s">
        <v>577</v>
      </c>
      <c r="BC8" s="2" t="s">
        <v>578</v>
      </c>
      <c r="BD8" s="2" t="s">
        <v>129</v>
      </c>
      <c r="BE8" s="2" t="s">
        <v>579</v>
      </c>
      <c r="BF8" s="2" t="s">
        <v>580</v>
      </c>
      <c r="BG8" s="2" t="s">
        <v>581</v>
      </c>
      <c r="BH8" s="2" t="s">
        <v>357</v>
      </c>
      <c r="BI8" s="2" t="s">
        <v>244</v>
      </c>
      <c r="BJ8" s="2">
        <v>58</v>
      </c>
      <c r="BK8" s="2">
        <v>52</v>
      </c>
      <c r="BL8" s="2">
        <v>24</v>
      </c>
      <c r="BM8" s="2">
        <v>20</v>
      </c>
      <c r="BN8" s="2">
        <v>7</v>
      </c>
      <c r="BO8" s="2">
        <v>8</v>
      </c>
      <c r="BP8" s="2">
        <v>10</v>
      </c>
      <c r="BQ8" s="2">
        <v>7</v>
      </c>
      <c r="BR8" s="2">
        <v>3</v>
      </c>
      <c r="BS8" s="2">
        <v>4</v>
      </c>
      <c r="BT8" s="2">
        <v>3</v>
      </c>
      <c r="BU8" s="2">
        <v>23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ht="28.05" customHeight="1" x14ac:dyDescent="0.3">
      <c r="A9" s="1">
        <v>8</v>
      </c>
      <c r="B9" s="2" t="s">
        <v>164</v>
      </c>
      <c r="C9" s="2" t="s">
        <v>120</v>
      </c>
      <c r="D9" s="2" t="s">
        <v>143</v>
      </c>
      <c r="E9" s="2" t="s">
        <v>144</v>
      </c>
      <c r="F9" s="2" t="s">
        <v>87</v>
      </c>
      <c r="G9" s="2">
        <v>2</v>
      </c>
      <c r="H9" s="2">
        <v>1</v>
      </c>
      <c r="I9" s="2" t="s">
        <v>88</v>
      </c>
      <c r="J9" s="2" t="s">
        <v>89</v>
      </c>
      <c r="K9" s="2" t="s">
        <v>89</v>
      </c>
      <c r="L9" s="2">
        <v>3</v>
      </c>
      <c r="M9" s="2">
        <v>11</v>
      </c>
      <c r="N9" s="2">
        <v>6</v>
      </c>
      <c r="O9" s="2">
        <v>0</v>
      </c>
      <c r="P9" s="2">
        <v>0</v>
      </c>
      <c r="Q9" s="2">
        <v>2</v>
      </c>
      <c r="R9" s="3">
        <v>0.37</v>
      </c>
      <c r="S9" s="3">
        <v>0.63</v>
      </c>
      <c r="T9" s="2">
        <v>7</v>
      </c>
      <c r="U9" s="2">
        <v>4</v>
      </c>
      <c r="V9" s="2">
        <v>4</v>
      </c>
      <c r="W9" s="2">
        <v>2</v>
      </c>
      <c r="X9" s="2">
        <v>3</v>
      </c>
      <c r="Y9" s="2">
        <v>0</v>
      </c>
      <c r="Z9" s="2">
        <v>0</v>
      </c>
      <c r="AA9" s="2">
        <v>2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0</v>
      </c>
      <c r="AJ9" s="2">
        <v>4</v>
      </c>
      <c r="AK9" s="2">
        <v>4</v>
      </c>
      <c r="AL9" s="2">
        <v>7</v>
      </c>
      <c r="AM9" s="2">
        <v>5</v>
      </c>
      <c r="AN9" s="2">
        <v>2</v>
      </c>
      <c r="AO9" s="2">
        <v>3</v>
      </c>
      <c r="AP9" s="2">
        <v>1</v>
      </c>
      <c r="AQ9" s="2">
        <v>0</v>
      </c>
      <c r="AR9" s="2">
        <v>0</v>
      </c>
      <c r="AS9" s="2">
        <v>0</v>
      </c>
      <c r="AT9" s="2">
        <v>4</v>
      </c>
      <c r="AU9" s="2">
        <v>3</v>
      </c>
      <c r="AV9" s="2">
        <v>3</v>
      </c>
      <c r="AW9" s="2">
        <v>1</v>
      </c>
      <c r="AX9" s="2">
        <v>1</v>
      </c>
      <c r="AY9" s="2">
        <v>3</v>
      </c>
      <c r="AZ9" s="2">
        <v>227</v>
      </c>
      <c r="BA9" s="2">
        <v>395</v>
      </c>
      <c r="BB9" s="2" t="s">
        <v>582</v>
      </c>
      <c r="BC9" s="2" t="s">
        <v>583</v>
      </c>
      <c r="BD9" s="2" t="s">
        <v>584</v>
      </c>
      <c r="BE9" s="2" t="s">
        <v>313</v>
      </c>
      <c r="BF9" s="2" t="s">
        <v>564</v>
      </c>
      <c r="BG9" s="2" t="s">
        <v>567</v>
      </c>
      <c r="BH9" s="2" t="s">
        <v>271</v>
      </c>
      <c r="BI9" s="2" t="s">
        <v>442</v>
      </c>
      <c r="BJ9" s="2">
        <v>43</v>
      </c>
      <c r="BK9" s="2">
        <v>46</v>
      </c>
      <c r="BL9" s="2">
        <v>18</v>
      </c>
      <c r="BM9" s="2">
        <v>18</v>
      </c>
      <c r="BN9" s="2">
        <v>6</v>
      </c>
      <c r="BO9" s="2">
        <v>4</v>
      </c>
      <c r="BP9" s="2">
        <v>8</v>
      </c>
      <c r="BQ9" s="2">
        <v>8</v>
      </c>
      <c r="BR9" s="2">
        <v>5</v>
      </c>
      <c r="BS9" s="2">
        <v>3</v>
      </c>
      <c r="BT9" s="2">
        <v>2</v>
      </c>
      <c r="BU9" s="2">
        <v>2</v>
      </c>
      <c r="BV9" s="2">
        <v>0</v>
      </c>
      <c r="BW9" s="2">
        <v>0</v>
      </c>
      <c r="BX9" s="2">
        <v>4</v>
      </c>
      <c r="BY9" s="2">
        <v>0</v>
      </c>
      <c r="BZ9" s="2">
        <v>3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</row>
    <row r="10" spans="1:83" ht="28.05" customHeight="1" x14ac:dyDescent="0.3">
      <c r="A10" s="1">
        <v>9</v>
      </c>
      <c r="B10" s="2" t="s">
        <v>172</v>
      </c>
      <c r="C10" s="2" t="s">
        <v>84</v>
      </c>
      <c r="D10" s="2" t="s">
        <v>85</v>
      </c>
      <c r="E10" s="2" t="s">
        <v>173</v>
      </c>
      <c r="F10" s="2" t="s">
        <v>87</v>
      </c>
      <c r="G10" s="2">
        <v>1</v>
      </c>
      <c r="H10" s="2">
        <v>1</v>
      </c>
      <c r="I10" s="2" t="s">
        <v>89</v>
      </c>
      <c r="J10" s="2" t="s">
        <v>88</v>
      </c>
      <c r="K10" s="2" t="s">
        <v>89</v>
      </c>
      <c r="L10" s="2">
        <v>2</v>
      </c>
      <c r="M10" s="2">
        <v>12</v>
      </c>
      <c r="N10" s="2">
        <v>6</v>
      </c>
      <c r="O10" s="2">
        <v>8</v>
      </c>
      <c r="P10" s="2">
        <v>0</v>
      </c>
      <c r="Q10" s="2">
        <v>1</v>
      </c>
      <c r="R10" s="3">
        <v>0.24</v>
      </c>
      <c r="S10" s="3">
        <v>0.76</v>
      </c>
      <c r="T10" s="2">
        <v>3</v>
      </c>
      <c r="U10" s="2">
        <v>9</v>
      </c>
      <c r="V10" s="2">
        <v>1</v>
      </c>
      <c r="W10" s="2">
        <v>5</v>
      </c>
      <c r="X10" s="2">
        <v>2</v>
      </c>
      <c r="Y10" s="2">
        <v>2</v>
      </c>
      <c r="Z10" s="2">
        <v>0</v>
      </c>
      <c r="AA10" s="2">
        <v>2</v>
      </c>
      <c r="AB10" s="2">
        <v>1</v>
      </c>
      <c r="AC10" s="2">
        <v>7</v>
      </c>
      <c r="AD10" s="2">
        <v>1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2</v>
      </c>
      <c r="AK10" s="2">
        <v>3</v>
      </c>
      <c r="AL10" s="2">
        <v>3</v>
      </c>
      <c r="AM10" s="2">
        <v>13</v>
      </c>
      <c r="AN10" s="2">
        <v>6</v>
      </c>
      <c r="AO10" s="2">
        <v>4</v>
      </c>
      <c r="AP10" s="2">
        <v>1</v>
      </c>
      <c r="AQ10" s="2">
        <v>3</v>
      </c>
      <c r="AR10" s="2">
        <v>0</v>
      </c>
      <c r="AS10" s="2">
        <v>3</v>
      </c>
      <c r="AT10" s="2">
        <v>2</v>
      </c>
      <c r="AU10" s="2">
        <v>7</v>
      </c>
      <c r="AV10" s="2">
        <v>1</v>
      </c>
      <c r="AW10" s="2">
        <v>2</v>
      </c>
      <c r="AX10" s="2">
        <v>4</v>
      </c>
      <c r="AY10" s="2">
        <v>0</v>
      </c>
      <c r="AZ10" s="2">
        <v>129</v>
      </c>
      <c r="BA10" s="2">
        <v>407</v>
      </c>
      <c r="BB10" s="2" t="s">
        <v>585</v>
      </c>
      <c r="BC10" s="2" t="s">
        <v>586</v>
      </c>
      <c r="BD10" s="2" t="s">
        <v>587</v>
      </c>
      <c r="BE10" s="2" t="s">
        <v>313</v>
      </c>
      <c r="BF10" s="2" t="s">
        <v>382</v>
      </c>
      <c r="BG10" s="2" t="s">
        <v>303</v>
      </c>
      <c r="BH10" s="2" t="s">
        <v>588</v>
      </c>
      <c r="BI10" s="2" t="s">
        <v>589</v>
      </c>
      <c r="BJ10" s="2">
        <v>48</v>
      </c>
      <c r="BK10" s="2">
        <v>65</v>
      </c>
      <c r="BL10" s="2">
        <v>17</v>
      </c>
      <c r="BM10" s="2">
        <v>12</v>
      </c>
      <c r="BN10" s="2">
        <v>3</v>
      </c>
      <c r="BO10" s="2">
        <v>3</v>
      </c>
      <c r="BP10" s="2">
        <v>9</v>
      </c>
      <c r="BQ10" s="2">
        <v>4</v>
      </c>
      <c r="BR10" s="2">
        <v>10</v>
      </c>
      <c r="BS10" s="2">
        <v>0</v>
      </c>
      <c r="BT10" s="2">
        <v>14</v>
      </c>
      <c r="BU10" s="2">
        <v>7</v>
      </c>
      <c r="BV10" s="2">
        <v>1</v>
      </c>
      <c r="BW10" s="2">
        <v>0</v>
      </c>
      <c r="BX10" s="2">
        <v>2</v>
      </c>
      <c r="BY10" s="2">
        <v>0</v>
      </c>
      <c r="BZ10" s="2">
        <v>1</v>
      </c>
      <c r="CA10" s="2">
        <v>0</v>
      </c>
      <c r="CB10" s="2">
        <v>1</v>
      </c>
      <c r="CC10" s="2">
        <v>0</v>
      </c>
      <c r="CD10" s="2">
        <v>0</v>
      </c>
      <c r="CE10" s="2">
        <v>0</v>
      </c>
    </row>
    <row r="11" spans="1:83" ht="28.05" customHeight="1" x14ac:dyDescent="0.3">
      <c r="A11" s="1">
        <v>10</v>
      </c>
      <c r="B11" s="2" t="s">
        <v>181</v>
      </c>
      <c r="C11" s="2" t="s">
        <v>182</v>
      </c>
      <c r="D11" s="2" t="s">
        <v>85</v>
      </c>
      <c r="E11" s="2" t="s">
        <v>87</v>
      </c>
      <c r="F11" s="2" t="s">
        <v>183</v>
      </c>
      <c r="G11" s="2">
        <v>2</v>
      </c>
      <c r="H11" s="2">
        <v>1</v>
      </c>
      <c r="I11" s="2" t="s">
        <v>89</v>
      </c>
      <c r="J11" s="2" t="s">
        <v>88</v>
      </c>
      <c r="K11" s="2" t="s">
        <v>89</v>
      </c>
      <c r="L11" s="2">
        <v>3</v>
      </c>
      <c r="M11" s="2">
        <v>13</v>
      </c>
      <c r="N11" s="2">
        <v>6</v>
      </c>
      <c r="O11" s="2">
        <v>2</v>
      </c>
      <c r="P11" s="2">
        <v>0</v>
      </c>
      <c r="Q11" s="2">
        <v>2</v>
      </c>
      <c r="R11" s="3">
        <v>0.65</v>
      </c>
      <c r="S11" s="3">
        <v>0.35</v>
      </c>
      <c r="T11" s="2">
        <v>10</v>
      </c>
      <c r="U11" s="2">
        <v>3</v>
      </c>
      <c r="V11" s="2">
        <v>5</v>
      </c>
      <c r="W11" s="2">
        <v>1</v>
      </c>
      <c r="X11" s="2">
        <v>3</v>
      </c>
      <c r="Y11" s="2">
        <v>1</v>
      </c>
      <c r="Z11" s="2">
        <v>2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0</v>
      </c>
      <c r="AJ11" s="2">
        <v>5</v>
      </c>
      <c r="AK11" s="2">
        <v>4</v>
      </c>
      <c r="AL11" s="2">
        <v>7</v>
      </c>
      <c r="AM11" s="2">
        <v>2</v>
      </c>
      <c r="AN11" s="2">
        <v>1</v>
      </c>
      <c r="AO11" s="2">
        <v>5</v>
      </c>
      <c r="AP11" s="2">
        <v>2</v>
      </c>
      <c r="AQ11" s="2">
        <v>1</v>
      </c>
      <c r="AR11" s="2">
        <v>2</v>
      </c>
      <c r="AS11" s="2">
        <v>0</v>
      </c>
      <c r="AT11" s="2">
        <v>7</v>
      </c>
      <c r="AU11" s="2">
        <v>3</v>
      </c>
      <c r="AV11" s="2">
        <v>3</v>
      </c>
      <c r="AW11" s="2">
        <v>0</v>
      </c>
      <c r="AX11" s="2">
        <v>0</v>
      </c>
      <c r="AY11" s="2">
        <v>3</v>
      </c>
      <c r="AZ11" s="2">
        <v>335</v>
      </c>
      <c r="BA11" s="2">
        <v>181</v>
      </c>
      <c r="BB11" s="2" t="s">
        <v>590</v>
      </c>
      <c r="BC11" s="2" t="s">
        <v>591</v>
      </c>
      <c r="BD11" s="2" t="s">
        <v>592</v>
      </c>
      <c r="BE11" s="2" t="s">
        <v>358</v>
      </c>
      <c r="BF11" s="2" t="s">
        <v>178</v>
      </c>
      <c r="BG11" s="2" t="s">
        <v>441</v>
      </c>
      <c r="BH11" s="2" t="s">
        <v>163</v>
      </c>
      <c r="BI11" s="2" t="s">
        <v>273</v>
      </c>
      <c r="BJ11" s="2">
        <v>56</v>
      </c>
      <c r="BK11" s="2">
        <v>52</v>
      </c>
      <c r="BL11" s="2">
        <v>21</v>
      </c>
      <c r="BM11" s="2">
        <v>16</v>
      </c>
      <c r="BN11" s="2">
        <v>1</v>
      </c>
      <c r="BO11" s="2">
        <v>2</v>
      </c>
      <c r="BP11" s="2">
        <v>8</v>
      </c>
      <c r="BQ11" s="2">
        <v>7</v>
      </c>
      <c r="BR11" s="2">
        <v>1</v>
      </c>
      <c r="BS11" s="2">
        <v>2</v>
      </c>
      <c r="BT11" s="2">
        <v>4</v>
      </c>
      <c r="BU11" s="2">
        <v>15</v>
      </c>
      <c r="BV11" s="2">
        <v>0</v>
      </c>
      <c r="BW11" s="2">
        <v>0</v>
      </c>
      <c r="BX11" s="2">
        <v>0</v>
      </c>
      <c r="BY11" s="2">
        <v>2</v>
      </c>
      <c r="BZ11" s="2">
        <v>0</v>
      </c>
      <c r="CA11" s="2">
        <v>1</v>
      </c>
      <c r="CB11" s="2">
        <v>0</v>
      </c>
      <c r="CC11" s="2">
        <v>1</v>
      </c>
      <c r="CD11" s="2">
        <v>0</v>
      </c>
      <c r="CE11" s="2">
        <v>0</v>
      </c>
    </row>
    <row r="12" spans="1:83" ht="28.05" customHeight="1" x14ac:dyDescent="0.3">
      <c r="A12" s="1">
        <v>11</v>
      </c>
      <c r="B12" s="2" t="s">
        <v>190</v>
      </c>
      <c r="C12" s="2" t="s">
        <v>110</v>
      </c>
      <c r="D12" s="2" t="s">
        <v>85</v>
      </c>
      <c r="E12" s="2" t="s">
        <v>87</v>
      </c>
      <c r="F12" s="2" t="s">
        <v>191</v>
      </c>
      <c r="G12" s="2">
        <v>0</v>
      </c>
      <c r="H12" s="2">
        <v>0</v>
      </c>
      <c r="I12" s="2" t="s">
        <v>89</v>
      </c>
      <c r="J12" s="2" t="s">
        <v>89</v>
      </c>
      <c r="K12" s="2" t="s">
        <v>88</v>
      </c>
      <c r="L12" s="2">
        <v>0</v>
      </c>
      <c r="M12" s="2">
        <v>8</v>
      </c>
      <c r="N12" s="2">
        <v>2</v>
      </c>
      <c r="O12" s="2">
        <v>4</v>
      </c>
      <c r="P12" s="2">
        <v>0</v>
      </c>
      <c r="Q12" s="2">
        <v>0</v>
      </c>
      <c r="R12" s="3">
        <v>0.72</v>
      </c>
      <c r="S12" s="3">
        <v>0.28000000000000003</v>
      </c>
      <c r="T12" s="2">
        <v>4</v>
      </c>
      <c r="U12" s="2">
        <v>4</v>
      </c>
      <c r="V12" s="2">
        <v>1</v>
      </c>
      <c r="W12" s="2">
        <v>1</v>
      </c>
      <c r="X12" s="2">
        <v>2</v>
      </c>
      <c r="Y12" s="2">
        <v>2</v>
      </c>
      <c r="Z12" s="2">
        <v>1</v>
      </c>
      <c r="AA12" s="2">
        <v>1</v>
      </c>
      <c r="AB12" s="2">
        <v>2</v>
      </c>
      <c r="AC12" s="2">
        <v>2</v>
      </c>
      <c r="AD12" s="2">
        <v>1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8</v>
      </c>
      <c r="AK12" s="2">
        <v>4</v>
      </c>
      <c r="AL12" s="2">
        <v>7</v>
      </c>
      <c r="AM12" s="2">
        <v>5</v>
      </c>
      <c r="AN12" s="2">
        <v>2</v>
      </c>
      <c r="AO12" s="2">
        <v>3</v>
      </c>
      <c r="AP12" s="2">
        <v>1</v>
      </c>
      <c r="AQ12" s="2">
        <v>0</v>
      </c>
      <c r="AR12" s="2">
        <v>1</v>
      </c>
      <c r="AS12" s="2">
        <v>0</v>
      </c>
      <c r="AT12" s="2">
        <v>3</v>
      </c>
      <c r="AU12" s="2">
        <v>4</v>
      </c>
      <c r="AV12" s="2">
        <v>1</v>
      </c>
      <c r="AW12" s="2">
        <v>0</v>
      </c>
      <c r="AX12" s="2">
        <v>1</v>
      </c>
      <c r="AY12" s="2">
        <v>1</v>
      </c>
      <c r="AZ12" s="2">
        <v>368</v>
      </c>
      <c r="BA12" s="2">
        <v>139</v>
      </c>
      <c r="BB12" s="2" t="s">
        <v>593</v>
      </c>
      <c r="BC12" s="2" t="s">
        <v>594</v>
      </c>
      <c r="BD12" s="2" t="s">
        <v>477</v>
      </c>
      <c r="BE12" s="2" t="s">
        <v>595</v>
      </c>
      <c r="BF12" s="2" t="s">
        <v>596</v>
      </c>
      <c r="BG12" s="2" t="s">
        <v>170</v>
      </c>
      <c r="BH12" s="2" t="s">
        <v>597</v>
      </c>
      <c r="BI12" s="2" t="s">
        <v>180</v>
      </c>
      <c r="BJ12" s="2">
        <v>51</v>
      </c>
      <c r="BK12" s="2">
        <v>52</v>
      </c>
      <c r="BL12" s="2">
        <v>28</v>
      </c>
      <c r="BM12" s="2">
        <v>17</v>
      </c>
      <c r="BN12" s="2">
        <v>4</v>
      </c>
      <c r="BO12" s="2">
        <v>4</v>
      </c>
      <c r="BP12" s="2">
        <v>7</v>
      </c>
      <c r="BQ12" s="2">
        <v>4</v>
      </c>
      <c r="BR12" s="2">
        <v>1</v>
      </c>
      <c r="BS12" s="2">
        <v>1</v>
      </c>
      <c r="BT12" s="2">
        <v>4</v>
      </c>
      <c r="BU12" s="2">
        <v>7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</row>
    <row r="13" spans="1:83" ht="28.05" customHeight="1" x14ac:dyDescent="0.3">
      <c r="A13" s="1">
        <v>12</v>
      </c>
      <c r="B13" s="2" t="s">
        <v>199</v>
      </c>
      <c r="C13" s="2" t="s">
        <v>200</v>
      </c>
      <c r="D13" s="2" t="s">
        <v>132</v>
      </c>
      <c r="E13" s="2" t="s">
        <v>87</v>
      </c>
      <c r="F13" s="2" t="s">
        <v>201</v>
      </c>
      <c r="G13" s="2">
        <v>2</v>
      </c>
      <c r="H13" s="2">
        <v>0</v>
      </c>
      <c r="I13" s="2" t="s">
        <v>89</v>
      </c>
      <c r="J13" s="2" t="s">
        <v>88</v>
      </c>
      <c r="K13" s="2" t="s">
        <v>88</v>
      </c>
      <c r="L13" s="2">
        <v>2</v>
      </c>
      <c r="M13" s="2">
        <v>12</v>
      </c>
      <c r="N13" s="2">
        <v>5</v>
      </c>
      <c r="O13" s="2">
        <v>6</v>
      </c>
      <c r="P13" s="2">
        <v>0</v>
      </c>
      <c r="Q13" s="2">
        <v>2</v>
      </c>
      <c r="R13" s="3">
        <v>0.75</v>
      </c>
      <c r="S13" s="3">
        <v>0.25</v>
      </c>
      <c r="T13" s="2">
        <v>11</v>
      </c>
      <c r="U13" s="2">
        <v>1</v>
      </c>
      <c r="V13" s="2">
        <v>4</v>
      </c>
      <c r="W13" s="2">
        <v>1</v>
      </c>
      <c r="X13" s="2">
        <v>4</v>
      </c>
      <c r="Y13" s="2">
        <v>0</v>
      </c>
      <c r="Z13" s="2">
        <v>3</v>
      </c>
      <c r="AA13" s="2">
        <v>0</v>
      </c>
      <c r="AB13" s="2">
        <v>5</v>
      </c>
      <c r="AC13" s="2">
        <v>1</v>
      </c>
      <c r="AD13" s="2">
        <v>0</v>
      </c>
      <c r="AE13" s="2">
        <v>3</v>
      </c>
      <c r="AF13" s="2">
        <v>0</v>
      </c>
      <c r="AG13" s="2">
        <v>2</v>
      </c>
      <c r="AH13" s="2">
        <v>0</v>
      </c>
      <c r="AI13" s="2">
        <v>0</v>
      </c>
      <c r="AJ13" s="2">
        <v>9</v>
      </c>
      <c r="AK13" s="2">
        <v>3</v>
      </c>
      <c r="AL13" s="2">
        <v>12</v>
      </c>
      <c r="AM13" s="2">
        <v>5</v>
      </c>
      <c r="AN13" s="2">
        <v>1</v>
      </c>
      <c r="AO13" s="2">
        <v>5</v>
      </c>
      <c r="AP13" s="2">
        <v>2</v>
      </c>
      <c r="AQ13" s="2">
        <v>1</v>
      </c>
      <c r="AR13" s="2">
        <v>2</v>
      </c>
      <c r="AS13" s="2">
        <v>1</v>
      </c>
      <c r="AT13" s="2">
        <v>7</v>
      </c>
      <c r="AU13" s="2">
        <v>1</v>
      </c>
      <c r="AV13" s="2">
        <v>4</v>
      </c>
      <c r="AW13" s="2">
        <v>0</v>
      </c>
      <c r="AX13" s="2">
        <v>1</v>
      </c>
      <c r="AY13" s="2">
        <v>2</v>
      </c>
      <c r="AZ13" s="2">
        <v>389</v>
      </c>
      <c r="BA13" s="2">
        <v>123</v>
      </c>
      <c r="BB13" s="2" t="s">
        <v>598</v>
      </c>
      <c r="BC13" s="2" t="s">
        <v>599</v>
      </c>
      <c r="BD13" s="2" t="s">
        <v>600</v>
      </c>
      <c r="BE13" s="2" t="s">
        <v>601</v>
      </c>
      <c r="BF13" s="2" t="s">
        <v>602</v>
      </c>
      <c r="BG13" s="2" t="s">
        <v>603</v>
      </c>
      <c r="BH13" s="2" t="s">
        <v>441</v>
      </c>
      <c r="BI13" s="2" t="s">
        <v>523</v>
      </c>
      <c r="BJ13" s="2">
        <v>57</v>
      </c>
      <c r="BK13" s="2">
        <v>52</v>
      </c>
      <c r="BL13" s="2">
        <v>16</v>
      </c>
      <c r="BM13" s="2">
        <v>18</v>
      </c>
      <c r="BN13" s="2">
        <v>1</v>
      </c>
      <c r="BO13" s="2">
        <v>5</v>
      </c>
      <c r="BP13" s="2">
        <v>5</v>
      </c>
      <c r="BQ13" s="2">
        <v>7</v>
      </c>
      <c r="BR13" s="2">
        <v>5</v>
      </c>
      <c r="BS13" s="2">
        <v>5</v>
      </c>
      <c r="BT13" s="2">
        <v>3</v>
      </c>
      <c r="BU13" s="2">
        <v>10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 ht="28.05" customHeight="1" x14ac:dyDescent="0.3">
      <c r="A14" s="1">
        <v>13</v>
      </c>
      <c r="B14" s="2" t="s">
        <v>209</v>
      </c>
      <c r="C14" s="2" t="s">
        <v>210</v>
      </c>
      <c r="D14" s="2" t="s">
        <v>85</v>
      </c>
      <c r="E14" s="2" t="s">
        <v>211</v>
      </c>
      <c r="F14" s="2" t="s">
        <v>87</v>
      </c>
      <c r="G14" s="2">
        <v>0</v>
      </c>
      <c r="H14" s="2">
        <v>1</v>
      </c>
      <c r="I14" s="2" t="s">
        <v>88</v>
      </c>
      <c r="J14" s="2" t="s">
        <v>89</v>
      </c>
      <c r="K14" s="2" t="s">
        <v>88</v>
      </c>
      <c r="L14" s="2">
        <v>1</v>
      </c>
      <c r="M14" s="2">
        <v>14</v>
      </c>
      <c r="N14" s="2">
        <v>5</v>
      </c>
      <c r="O14" s="2">
        <v>4</v>
      </c>
      <c r="P14" s="2">
        <v>0</v>
      </c>
      <c r="Q14" s="2">
        <v>1</v>
      </c>
      <c r="R14" s="3">
        <v>0.53</v>
      </c>
      <c r="S14" s="3">
        <v>0.47</v>
      </c>
      <c r="T14" s="2">
        <v>7</v>
      </c>
      <c r="U14" s="2">
        <v>7</v>
      </c>
      <c r="V14" s="2">
        <v>1</v>
      </c>
      <c r="W14" s="2">
        <v>4</v>
      </c>
      <c r="X14" s="2">
        <v>3</v>
      </c>
      <c r="Y14" s="2">
        <v>1</v>
      </c>
      <c r="Z14" s="2">
        <v>3</v>
      </c>
      <c r="AA14" s="2">
        <v>2</v>
      </c>
      <c r="AB14" s="2">
        <v>0</v>
      </c>
      <c r="AC14" s="2">
        <v>4</v>
      </c>
      <c r="AD14" s="2">
        <v>5</v>
      </c>
      <c r="AE14" s="2">
        <v>1</v>
      </c>
      <c r="AF14" s="2">
        <v>0</v>
      </c>
      <c r="AG14" s="2">
        <v>1</v>
      </c>
      <c r="AH14" s="2">
        <v>0</v>
      </c>
      <c r="AI14" s="2">
        <v>0</v>
      </c>
      <c r="AJ14" s="2">
        <v>4</v>
      </c>
      <c r="AK14" s="2">
        <v>2</v>
      </c>
      <c r="AL14" s="2">
        <v>9</v>
      </c>
      <c r="AM14" s="2">
        <v>10</v>
      </c>
      <c r="AN14" s="2">
        <v>3</v>
      </c>
      <c r="AO14" s="2">
        <v>4</v>
      </c>
      <c r="AP14" s="2">
        <v>0</v>
      </c>
      <c r="AQ14" s="2">
        <v>1</v>
      </c>
      <c r="AR14" s="2">
        <v>0</v>
      </c>
      <c r="AS14" s="2">
        <v>0</v>
      </c>
      <c r="AT14" s="2">
        <v>4</v>
      </c>
      <c r="AU14" s="2">
        <v>2</v>
      </c>
      <c r="AV14" s="2">
        <v>3</v>
      </c>
      <c r="AW14" s="2">
        <v>5</v>
      </c>
      <c r="AX14" s="2">
        <v>3</v>
      </c>
      <c r="AY14" s="2">
        <v>1</v>
      </c>
      <c r="AZ14" s="2">
        <v>318</v>
      </c>
      <c r="BA14" s="2">
        <v>275</v>
      </c>
      <c r="BB14" s="2" t="s">
        <v>604</v>
      </c>
      <c r="BC14" s="2" t="s">
        <v>605</v>
      </c>
      <c r="BD14" s="2" t="s">
        <v>606</v>
      </c>
      <c r="BE14" s="2" t="s">
        <v>607</v>
      </c>
      <c r="BF14" s="2" t="s">
        <v>328</v>
      </c>
      <c r="BG14" s="2" t="s">
        <v>271</v>
      </c>
      <c r="BH14" s="2" t="s">
        <v>523</v>
      </c>
      <c r="BI14" s="2" t="s">
        <v>140</v>
      </c>
      <c r="BJ14" s="2">
        <v>64</v>
      </c>
      <c r="BK14" s="2">
        <v>72</v>
      </c>
      <c r="BL14" s="2">
        <v>26</v>
      </c>
      <c r="BM14" s="2">
        <v>25</v>
      </c>
      <c r="BN14" s="2">
        <v>6</v>
      </c>
      <c r="BO14" s="2">
        <v>6</v>
      </c>
      <c r="BP14" s="2">
        <v>13</v>
      </c>
      <c r="BQ14" s="2">
        <v>7</v>
      </c>
      <c r="BR14" s="2">
        <v>9</v>
      </c>
      <c r="BS14" s="2">
        <v>7</v>
      </c>
      <c r="BT14" s="2">
        <v>9</v>
      </c>
      <c r="BU14" s="2">
        <v>3</v>
      </c>
      <c r="BV14" s="2">
        <v>0</v>
      </c>
      <c r="BW14" s="2">
        <v>0</v>
      </c>
      <c r="BX14" s="2">
        <v>1</v>
      </c>
      <c r="BY14" s="2">
        <v>1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</row>
    <row r="15" spans="1:83" ht="28.05" customHeight="1" x14ac:dyDescent="0.3">
      <c r="A15" s="1">
        <v>14</v>
      </c>
      <c r="B15" s="2" t="s">
        <v>219</v>
      </c>
      <c r="C15" s="2" t="s">
        <v>220</v>
      </c>
      <c r="D15" s="2" t="s">
        <v>143</v>
      </c>
      <c r="E15" s="2" t="s">
        <v>87</v>
      </c>
      <c r="F15" s="2" t="s">
        <v>221</v>
      </c>
      <c r="G15" s="2">
        <v>3</v>
      </c>
      <c r="H15" s="2">
        <v>1</v>
      </c>
      <c r="I15" s="2" t="s">
        <v>89</v>
      </c>
      <c r="J15" s="2" t="s">
        <v>88</v>
      </c>
      <c r="K15" s="2" t="s">
        <v>89</v>
      </c>
      <c r="L15" s="2">
        <v>4</v>
      </c>
      <c r="M15" s="2">
        <v>12</v>
      </c>
      <c r="N15" s="2">
        <v>4</v>
      </c>
      <c r="O15" s="2">
        <v>5</v>
      </c>
      <c r="P15" s="2">
        <v>0</v>
      </c>
      <c r="Q15" s="2">
        <v>0</v>
      </c>
      <c r="R15" s="3">
        <v>0.71</v>
      </c>
      <c r="S15" s="3">
        <v>0.28999999999999998</v>
      </c>
      <c r="T15" s="2">
        <v>8</v>
      </c>
      <c r="U15" s="2">
        <v>4</v>
      </c>
      <c r="V15" s="2">
        <v>3</v>
      </c>
      <c r="W15" s="2">
        <v>1</v>
      </c>
      <c r="X15" s="2">
        <v>1</v>
      </c>
      <c r="Y15" s="2">
        <v>1</v>
      </c>
      <c r="Z15" s="2">
        <v>4</v>
      </c>
      <c r="AA15" s="2">
        <v>2</v>
      </c>
      <c r="AB15" s="2">
        <v>4</v>
      </c>
      <c r="AC15" s="2">
        <v>1</v>
      </c>
      <c r="AD15" s="2">
        <v>1</v>
      </c>
      <c r="AE15" s="2">
        <v>4</v>
      </c>
      <c r="AF15" s="2">
        <v>0</v>
      </c>
      <c r="AG15" s="2">
        <v>0</v>
      </c>
      <c r="AH15" s="2">
        <v>0</v>
      </c>
      <c r="AI15" s="2">
        <v>0</v>
      </c>
      <c r="AJ15" s="2">
        <v>2</v>
      </c>
      <c r="AK15" s="2">
        <v>4</v>
      </c>
      <c r="AL15" s="2">
        <v>4</v>
      </c>
      <c r="AM15" s="2">
        <v>5</v>
      </c>
      <c r="AN15" s="2">
        <v>2</v>
      </c>
      <c r="AO15" s="2">
        <v>2</v>
      </c>
      <c r="AP15" s="2">
        <v>1</v>
      </c>
      <c r="AQ15" s="2">
        <v>1</v>
      </c>
      <c r="AR15" s="2">
        <v>1</v>
      </c>
      <c r="AS15" s="2">
        <v>0</v>
      </c>
      <c r="AT15" s="2">
        <v>7</v>
      </c>
      <c r="AU15" s="2">
        <v>3</v>
      </c>
      <c r="AV15" s="2">
        <v>1</v>
      </c>
      <c r="AW15" s="2">
        <v>1</v>
      </c>
      <c r="AX15" s="2">
        <v>0</v>
      </c>
      <c r="AY15" s="2">
        <v>0</v>
      </c>
      <c r="AZ15" s="2">
        <v>407</v>
      </c>
      <c r="BA15" s="2">
        <v>170</v>
      </c>
      <c r="BB15" s="2" t="s">
        <v>608</v>
      </c>
      <c r="BC15" s="2" t="s">
        <v>609</v>
      </c>
      <c r="BD15" s="2" t="s">
        <v>610</v>
      </c>
      <c r="BE15" s="2" t="s">
        <v>413</v>
      </c>
      <c r="BF15" s="2" t="s">
        <v>170</v>
      </c>
      <c r="BG15" s="2" t="s">
        <v>564</v>
      </c>
      <c r="BH15" s="2" t="s">
        <v>266</v>
      </c>
      <c r="BI15" s="2" t="s">
        <v>564</v>
      </c>
      <c r="BJ15" s="2">
        <v>45</v>
      </c>
      <c r="BK15" s="2">
        <v>45</v>
      </c>
      <c r="BL15" s="2">
        <v>13</v>
      </c>
      <c r="BM15" s="2">
        <v>13</v>
      </c>
      <c r="BN15" s="2">
        <v>2</v>
      </c>
      <c r="BO15" s="2">
        <v>4</v>
      </c>
      <c r="BP15" s="2">
        <v>5</v>
      </c>
      <c r="BQ15" s="2">
        <v>5</v>
      </c>
      <c r="BR15" s="2">
        <v>3</v>
      </c>
      <c r="BS15" s="2">
        <v>7</v>
      </c>
      <c r="BT15" s="2">
        <v>4</v>
      </c>
      <c r="BU15" s="2">
        <v>11</v>
      </c>
      <c r="BV15" s="2">
        <v>1</v>
      </c>
      <c r="BW15" s="2">
        <v>0</v>
      </c>
      <c r="BX15" s="2">
        <v>0</v>
      </c>
      <c r="BY15" s="2">
        <v>2</v>
      </c>
      <c r="BZ15" s="2">
        <v>0</v>
      </c>
      <c r="CA15" s="2">
        <v>1</v>
      </c>
      <c r="CB15" s="2">
        <v>0</v>
      </c>
      <c r="CC15" s="2">
        <v>1</v>
      </c>
      <c r="CD15" s="2">
        <v>0</v>
      </c>
      <c r="CE15" s="2">
        <v>0</v>
      </c>
    </row>
    <row r="16" spans="1:83" ht="28.05" customHeight="1" x14ac:dyDescent="0.3">
      <c r="A16" s="1">
        <v>15</v>
      </c>
      <c r="B16" s="2" t="s">
        <v>229</v>
      </c>
      <c r="C16" s="2" t="s">
        <v>110</v>
      </c>
      <c r="D16" s="2" t="s">
        <v>85</v>
      </c>
      <c r="E16" s="2" t="s">
        <v>87</v>
      </c>
      <c r="F16" s="2" t="s">
        <v>230</v>
      </c>
      <c r="G16" s="2">
        <v>0</v>
      </c>
      <c r="H16" s="2">
        <v>1</v>
      </c>
      <c r="I16" s="2" t="s">
        <v>88</v>
      </c>
      <c r="J16" s="2" t="s">
        <v>89</v>
      </c>
      <c r="K16" s="2" t="s">
        <v>88</v>
      </c>
      <c r="L16" s="2">
        <v>1</v>
      </c>
      <c r="M16" s="2">
        <v>20</v>
      </c>
      <c r="N16" s="2">
        <v>4</v>
      </c>
      <c r="O16" s="2">
        <v>14</v>
      </c>
      <c r="P16" s="2">
        <v>0</v>
      </c>
      <c r="Q16" s="2">
        <v>0</v>
      </c>
      <c r="R16" s="3">
        <v>0.74</v>
      </c>
      <c r="S16" s="3">
        <v>0.26</v>
      </c>
      <c r="T16" s="2">
        <v>18</v>
      </c>
      <c r="U16" s="2">
        <v>2</v>
      </c>
      <c r="V16" s="2">
        <v>3</v>
      </c>
      <c r="W16" s="2">
        <v>1</v>
      </c>
      <c r="X16" s="2">
        <v>7</v>
      </c>
      <c r="Y16" s="2">
        <v>1</v>
      </c>
      <c r="Z16" s="2">
        <v>8</v>
      </c>
      <c r="AA16" s="2">
        <v>0</v>
      </c>
      <c r="AB16" s="2">
        <v>12</v>
      </c>
      <c r="AC16" s="2">
        <v>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</v>
      </c>
      <c r="AK16" s="2">
        <v>2</v>
      </c>
      <c r="AL16" s="2">
        <v>8</v>
      </c>
      <c r="AM16" s="2">
        <v>3</v>
      </c>
      <c r="AN16" s="2">
        <v>2</v>
      </c>
      <c r="AO16" s="2">
        <v>8</v>
      </c>
      <c r="AP16" s="2">
        <v>3</v>
      </c>
      <c r="AQ16" s="2">
        <v>1</v>
      </c>
      <c r="AR16" s="2">
        <v>3</v>
      </c>
      <c r="AS16" s="2">
        <v>1</v>
      </c>
      <c r="AT16" s="2">
        <v>13</v>
      </c>
      <c r="AU16" s="2">
        <v>1</v>
      </c>
      <c r="AV16" s="2">
        <v>5</v>
      </c>
      <c r="AW16" s="2">
        <v>1</v>
      </c>
      <c r="AX16" s="2">
        <v>0</v>
      </c>
      <c r="AY16" s="2">
        <v>3</v>
      </c>
      <c r="AZ16" s="2">
        <v>390</v>
      </c>
      <c r="BA16" s="2">
        <v>141</v>
      </c>
      <c r="BB16" s="2" t="s">
        <v>598</v>
      </c>
      <c r="BC16" s="2" t="s">
        <v>611</v>
      </c>
      <c r="BD16" s="2" t="s">
        <v>612</v>
      </c>
      <c r="BE16" s="2" t="s">
        <v>296</v>
      </c>
      <c r="BF16" s="2" t="s">
        <v>613</v>
      </c>
      <c r="BG16" s="2" t="s">
        <v>581</v>
      </c>
      <c r="BH16" s="2" t="s">
        <v>365</v>
      </c>
      <c r="BI16" s="2" t="s">
        <v>614</v>
      </c>
      <c r="BJ16" s="2">
        <v>77</v>
      </c>
      <c r="BK16" s="2">
        <v>54</v>
      </c>
      <c r="BL16" s="2">
        <v>16</v>
      </c>
      <c r="BM16" s="2">
        <v>22</v>
      </c>
      <c r="BN16" s="2">
        <v>8</v>
      </c>
      <c r="BO16" s="2">
        <v>6</v>
      </c>
      <c r="BP16" s="2">
        <v>0</v>
      </c>
      <c r="BQ16" s="2">
        <v>12</v>
      </c>
      <c r="BR16" s="2">
        <v>7</v>
      </c>
      <c r="BS16" s="2">
        <v>5</v>
      </c>
      <c r="BT16" s="2">
        <v>3</v>
      </c>
      <c r="BU16" s="2">
        <v>25</v>
      </c>
      <c r="BV16" s="2">
        <v>0</v>
      </c>
      <c r="BW16" s="2">
        <v>0</v>
      </c>
      <c r="BX16" s="2">
        <v>1</v>
      </c>
      <c r="BY16" s="2">
        <v>1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</row>
    <row r="17" spans="1:83" ht="28.05" customHeight="1" x14ac:dyDescent="0.3">
      <c r="A17" s="1">
        <v>16</v>
      </c>
      <c r="B17" s="2" t="s">
        <v>238</v>
      </c>
      <c r="C17" s="2" t="s">
        <v>220</v>
      </c>
      <c r="D17" s="2" t="s">
        <v>132</v>
      </c>
      <c r="E17" s="2" t="s">
        <v>155</v>
      </c>
      <c r="F17" s="2" t="s">
        <v>87</v>
      </c>
      <c r="G17" s="2">
        <v>1</v>
      </c>
      <c r="H17" s="2">
        <v>3</v>
      </c>
      <c r="I17" s="2" t="s">
        <v>88</v>
      </c>
      <c r="J17" s="2" t="s">
        <v>89</v>
      </c>
      <c r="K17" s="2" t="s">
        <v>89</v>
      </c>
      <c r="L17" s="2">
        <v>4</v>
      </c>
      <c r="M17" s="2">
        <v>11</v>
      </c>
      <c r="N17" s="2">
        <v>8</v>
      </c>
      <c r="O17" s="2">
        <v>2</v>
      </c>
      <c r="P17" s="2">
        <v>0</v>
      </c>
      <c r="Q17" s="2">
        <v>0</v>
      </c>
      <c r="R17" s="3">
        <v>0.46</v>
      </c>
      <c r="S17" s="3">
        <v>0.54</v>
      </c>
      <c r="T17" s="2">
        <v>3</v>
      </c>
      <c r="U17" s="2">
        <v>8</v>
      </c>
      <c r="V17" s="2">
        <v>1</v>
      </c>
      <c r="W17" s="2">
        <v>7</v>
      </c>
      <c r="X17" s="2">
        <v>1</v>
      </c>
      <c r="Y17" s="2">
        <v>1</v>
      </c>
      <c r="Z17" s="2">
        <v>1</v>
      </c>
      <c r="AA17" s="2">
        <v>0</v>
      </c>
      <c r="AB17" s="2">
        <v>1</v>
      </c>
      <c r="AC17" s="2">
        <v>1</v>
      </c>
      <c r="AD17" s="2">
        <v>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</v>
      </c>
      <c r="AK17" s="2">
        <v>3</v>
      </c>
      <c r="AL17" s="2">
        <v>5</v>
      </c>
      <c r="AM17" s="2">
        <v>10</v>
      </c>
      <c r="AN17" s="2">
        <v>2</v>
      </c>
      <c r="AO17" s="2">
        <v>3</v>
      </c>
      <c r="AP17" s="2">
        <v>1</v>
      </c>
      <c r="AQ17" s="2">
        <v>5</v>
      </c>
      <c r="AR17" s="2">
        <v>1</v>
      </c>
      <c r="AS17" s="2">
        <v>3</v>
      </c>
      <c r="AT17" s="2">
        <v>1</v>
      </c>
      <c r="AU17" s="2">
        <v>8</v>
      </c>
      <c r="AV17" s="2">
        <v>2</v>
      </c>
      <c r="AW17" s="2">
        <v>0</v>
      </c>
      <c r="AX17" s="2">
        <v>4</v>
      </c>
      <c r="AY17" s="2">
        <v>0</v>
      </c>
      <c r="AZ17" s="2">
        <v>216</v>
      </c>
      <c r="BA17" s="2">
        <v>260</v>
      </c>
      <c r="BB17" s="2" t="s">
        <v>615</v>
      </c>
      <c r="BC17" s="2" t="s">
        <v>616</v>
      </c>
      <c r="BD17" s="2" t="s">
        <v>617</v>
      </c>
      <c r="BE17" s="2" t="s">
        <v>618</v>
      </c>
      <c r="BF17" s="2" t="s">
        <v>327</v>
      </c>
      <c r="BG17" s="2" t="s">
        <v>478</v>
      </c>
      <c r="BH17" s="2" t="s">
        <v>567</v>
      </c>
      <c r="BI17" s="2" t="s">
        <v>338</v>
      </c>
      <c r="BJ17" s="2">
        <v>59</v>
      </c>
      <c r="BK17" s="2">
        <v>65</v>
      </c>
      <c r="BL17" s="2">
        <v>13</v>
      </c>
      <c r="BM17" s="2">
        <v>15</v>
      </c>
      <c r="BN17" s="2">
        <v>5</v>
      </c>
      <c r="BO17" s="2">
        <v>4</v>
      </c>
      <c r="BP17" s="2">
        <v>5</v>
      </c>
      <c r="BQ17" s="2">
        <v>4</v>
      </c>
      <c r="BR17" s="2">
        <v>7</v>
      </c>
      <c r="BS17" s="2">
        <v>4</v>
      </c>
      <c r="BT17" s="2">
        <v>6</v>
      </c>
      <c r="BU17" s="2">
        <v>4</v>
      </c>
      <c r="BV17" s="2">
        <v>0</v>
      </c>
      <c r="BW17" s="2">
        <v>0</v>
      </c>
      <c r="BX17" s="2">
        <v>0</v>
      </c>
      <c r="BY17" s="2">
        <v>3</v>
      </c>
      <c r="BZ17" s="2">
        <v>0</v>
      </c>
      <c r="CA17" s="2">
        <v>2</v>
      </c>
      <c r="CB17" s="2">
        <v>0</v>
      </c>
      <c r="CC17" s="2">
        <v>1</v>
      </c>
      <c r="CD17" s="2">
        <v>0</v>
      </c>
      <c r="CE17" s="2">
        <v>0</v>
      </c>
    </row>
    <row r="18" spans="1:83" ht="28.05" customHeight="1" x14ac:dyDescent="0.3">
      <c r="A18" s="1">
        <v>17</v>
      </c>
      <c r="B18" s="2" t="s">
        <v>246</v>
      </c>
      <c r="C18" s="2" t="s">
        <v>200</v>
      </c>
      <c r="D18" s="2" t="s">
        <v>85</v>
      </c>
      <c r="E18" s="2" t="s">
        <v>247</v>
      </c>
      <c r="F18" s="2" t="s">
        <v>87</v>
      </c>
      <c r="G18" s="2">
        <v>0</v>
      </c>
      <c r="H18" s="2">
        <v>1</v>
      </c>
      <c r="I18" s="2" t="s">
        <v>88</v>
      </c>
      <c r="J18" s="2" t="s">
        <v>89</v>
      </c>
      <c r="K18" s="2" t="s">
        <v>88</v>
      </c>
      <c r="L18" s="2">
        <v>1</v>
      </c>
      <c r="M18" s="2">
        <v>13</v>
      </c>
      <c r="N18" s="2">
        <v>6</v>
      </c>
      <c r="O18" s="2">
        <v>3</v>
      </c>
      <c r="P18" s="2">
        <v>0</v>
      </c>
      <c r="Q18" s="2">
        <v>1</v>
      </c>
      <c r="R18" s="3">
        <v>0.34</v>
      </c>
      <c r="S18" s="3">
        <v>0.66</v>
      </c>
      <c r="T18" s="2">
        <v>4</v>
      </c>
      <c r="U18" s="2">
        <v>9</v>
      </c>
      <c r="V18" s="2">
        <v>2</v>
      </c>
      <c r="W18" s="2">
        <v>4</v>
      </c>
      <c r="X18" s="2">
        <v>0</v>
      </c>
      <c r="Y18" s="2">
        <v>3</v>
      </c>
      <c r="Z18" s="2">
        <v>2</v>
      </c>
      <c r="AA18" s="2">
        <v>2</v>
      </c>
      <c r="AB18" s="2">
        <v>2</v>
      </c>
      <c r="AC18" s="2">
        <v>1</v>
      </c>
      <c r="AD18" s="2">
        <v>1</v>
      </c>
      <c r="AE18" s="2">
        <v>0</v>
      </c>
      <c r="AF18" s="2">
        <v>1</v>
      </c>
      <c r="AG18" s="2">
        <v>0</v>
      </c>
      <c r="AH18" s="2">
        <v>0</v>
      </c>
      <c r="AI18" s="2">
        <v>0</v>
      </c>
      <c r="AJ18" s="2">
        <v>3</v>
      </c>
      <c r="AK18" s="2">
        <v>8</v>
      </c>
      <c r="AL18" s="2">
        <v>8</v>
      </c>
      <c r="AM18" s="2">
        <v>11</v>
      </c>
      <c r="AN18" s="2">
        <v>3</v>
      </c>
      <c r="AO18" s="2">
        <v>1</v>
      </c>
      <c r="AP18" s="2">
        <v>0</v>
      </c>
      <c r="AQ18" s="2">
        <v>3</v>
      </c>
      <c r="AR18" s="2">
        <v>0</v>
      </c>
      <c r="AS18" s="2">
        <v>2</v>
      </c>
      <c r="AT18" s="2">
        <v>1</v>
      </c>
      <c r="AU18" s="2">
        <v>5</v>
      </c>
      <c r="AV18" s="2">
        <v>3</v>
      </c>
      <c r="AW18" s="2">
        <v>4</v>
      </c>
      <c r="AX18" s="2">
        <v>3</v>
      </c>
      <c r="AY18" s="2">
        <v>2</v>
      </c>
      <c r="AZ18" s="2">
        <v>162</v>
      </c>
      <c r="BA18" s="2">
        <v>323</v>
      </c>
      <c r="BB18" s="2" t="s">
        <v>619</v>
      </c>
      <c r="BC18" s="2" t="s">
        <v>451</v>
      </c>
      <c r="BD18" s="2" t="s">
        <v>620</v>
      </c>
      <c r="BE18" s="2" t="s">
        <v>384</v>
      </c>
      <c r="BF18" s="2" t="s">
        <v>161</v>
      </c>
      <c r="BG18" s="2" t="s">
        <v>442</v>
      </c>
      <c r="BH18" s="2" t="s">
        <v>244</v>
      </c>
      <c r="BI18" s="2" t="s">
        <v>365</v>
      </c>
      <c r="BJ18" s="2">
        <v>59</v>
      </c>
      <c r="BK18" s="2">
        <v>67</v>
      </c>
      <c r="BL18" s="2">
        <v>20</v>
      </c>
      <c r="BM18" s="2">
        <v>23</v>
      </c>
      <c r="BN18" s="2">
        <v>5</v>
      </c>
      <c r="BO18" s="2">
        <v>7</v>
      </c>
      <c r="BP18" s="2">
        <v>11</v>
      </c>
      <c r="BQ18" s="2">
        <v>2</v>
      </c>
      <c r="BR18" s="2">
        <v>6</v>
      </c>
      <c r="BS18" s="2">
        <v>1</v>
      </c>
      <c r="BT18" s="2">
        <v>10</v>
      </c>
      <c r="BU18" s="2">
        <v>5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 ht="28.05" customHeight="1" x14ac:dyDescent="0.3">
      <c r="A19" s="1">
        <v>18</v>
      </c>
      <c r="B19" s="2" t="s">
        <v>256</v>
      </c>
      <c r="C19" s="2" t="s">
        <v>257</v>
      </c>
      <c r="D19" s="2" t="s">
        <v>85</v>
      </c>
      <c r="E19" s="2" t="s">
        <v>87</v>
      </c>
      <c r="F19" s="2" t="s">
        <v>258</v>
      </c>
      <c r="G19" s="2">
        <v>0</v>
      </c>
      <c r="H19" s="2">
        <v>0</v>
      </c>
      <c r="I19" s="2" t="s">
        <v>89</v>
      </c>
      <c r="J19" s="2" t="s">
        <v>89</v>
      </c>
      <c r="K19" s="2" t="s">
        <v>88</v>
      </c>
      <c r="L19" s="2">
        <v>0</v>
      </c>
      <c r="M19" s="2">
        <v>22</v>
      </c>
      <c r="N19" s="2">
        <v>8</v>
      </c>
      <c r="O19" s="2">
        <v>6</v>
      </c>
      <c r="P19" s="2">
        <v>0</v>
      </c>
      <c r="Q19" s="2">
        <v>2</v>
      </c>
      <c r="R19" s="3">
        <v>0.68</v>
      </c>
      <c r="S19" s="3">
        <v>0.32</v>
      </c>
      <c r="T19" s="2">
        <v>17</v>
      </c>
      <c r="U19" s="2">
        <v>5</v>
      </c>
      <c r="V19" s="2">
        <v>6</v>
      </c>
      <c r="W19" s="2">
        <v>2</v>
      </c>
      <c r="X19" s="2">
        <v>6</v>
      </c>
      <c r="Y19" s="2">
        <v>2</v>
      </c>
      <c r="Z19" s="2">
        <v>5</v>
      </c>
      <c r="AA19" s="2">
        <v>1</v>
      </c>
      <c r="AB19" s="2">
        <v>6</v>
      </c>
      <c r="AC19" s="2">
        <v>0</v>
      </c>
      <c r="AD19" s="2">
        <v>0</v>
      </c>
      <c r="AE19" s="2">
        <v>2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6</v>
      </c>
      <c r="AL19" s="2">
        <v>10</v>
      </c>
      <c r="AM19" s="2">
        <v>7</v>
      </c>
      <c r="AN19" s="2">
        <v>3</v>
      </c>
      <c r="AO19" s="2">
        <v>7</v>
      </c>
      <c r="AP19" s="2">
        <v>3</v>
      </c>
      <c r="AQ19" s="2">
        <v>1</v>
      </c>
      <c r="AR19" s="2">
        <v>3</v>
      </c>
      <c r="AS19" s="2">
        <v>1</v>
      </c>
      <c r="AT19" s="2">
        <v>8</v>
      </c>
      <c r="AU19" s="2">
        <v>4</v>
      </c>
      <c r="AV19" s="2">
        <v>9</v>
      </c>
      <c r="AW19" s="2">
        <v>1</v>
      </c>
      <c r="AX19" s="2">
        <v>2</v>
      </c>
      <c r="AY19" s="2">
        <v>5</v>
      </c>
      <c r="AZ19" s="2">
        <v>320</v>
      </c>
      <c r="BA19" s="2">
        <v>153</v>
      </c>
      <c r="BB19" s="2" t="s">
        <v>621</v>
      </c>
      <c r="BC19" s="2" t="s">
        <v>622</v>
      </c>
      <c r="BD19" s="2" t="s">
        <v>337</v>
      </c>
      <c r="BE19" s="2" t="s">
        <v>623</v>
      </c>
      <c r="BF19" s="2" t="s">
        <v>624</v>
      </c>
      <c r="BG19" s="2" t="s">
        <v>442</v>
      </c>
      <c r="BH19" s="2" t="s">
        <v>625</v>
      </c>
      <c r="BI19" s="2" t="s">
        <v>442</v>
      </c>
      <c r="BJ19" s="2">
        <v>54</v>
      </c>
      <c r="BK19" s="2">
        <v>57</v>
      </c>
      <c r="BL19" s="2">
        <v>14</v>
      </c>
      <c r="BM19" s="2">
        <v>22</v>
      </c>
      <c r="BN19" s="2">
        <v>5</v>
      </c>
      <c r="BO19" s="2">
        <v>8</v>
      </c>
      <c r="BP19" s="2">
        <v>3</v>
      </c>
      <c r="BQ19" s="2">
        <v>6</v>
      </c>
      <c r="BR19" s="2">
        <v>6</v>
      </c>
      <c r="BS19" s="2">
        <v>2</v>
      </c>
      <c r="BT19" s="2">
        <v>7</v>
      </c>
      <c r="BU19" s="2">
        <v>18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 ht="28.05" customHeight="1" x14ac:dyDescent="0.3">
      <c r="A20" s="1">
        <v>19</v>
      </c>
      <c r="B20" s="2" t="s">
        <v>267</v>
      </c>
      <c r="C20" s="2" t="s">
        <v>200</v>
      </c>
      <c r="D20" s="2" t="s">
        <v>85</v>
      </c>
      <c r="E20" s="2" t="s">
        <v>87</v>
      </c>
      <c r="F20" s="2" t="s">
        <v>133</v>
      </c>
      <c r="G20" s="2">
        <v>0</v>
      </c>
      <c r="H20" s="2">
        <v>1</v>
      </c>
      <c r="I20" s="2" t="s">
        <v>88</v>
      </c>
      <c r="J20" s="2" t="s">
        <v>89</v>
      </c>
      <c r="K20" s="2" t="s">
        <v>88</v>
      </c>
      <c r="L20" s="2">
        <v>1</v>
      </c>
      <c r="M20" s="2">
        <v>17</v>
      </c>
      <c r="N20" s="2">
        <v>5</v>
      </c>
      <c r="O20" s="2">
        <v>5</v>
      </c>
      <c r="P20" s="2">
        <v>0</v>
      </c>
      <c r="Q20" s="2">
        <v>1</v>
      </c>
      <c r="R20" s="3">
        <v>0.67</v>
      </c>
      <c r="S20" s="3">
        <v>0.33</v>
      </c>
      <c r="T20" s="2">
        <v>14</v>
      </c>
      <c r="U20" s="2">
        <v>3</v>
      </c>
      <c r="V20" s="2">
        <v>2</v>
      </c>
      <c r="W20" s="2">
        <v>3</v>
      </c>
      <c r="X20" s="2">
        <v>5</v>
      </c>
      <c r="Y20" s="2">
        <v>0</v>
      </c>
      <c r="Z20" s="2">
        <v>7</v>
      </c>
      <c r="AA20" s="2">
        <v>0</v>
      </c>
      <c r="AB20" s="2">
        <v>4</v>
      </c>
      <c r="AC20" s="2">
        <v>1</v>
      </c>
      <c r="AD20" s="2">
        <v>0</v>
      </c>
      <c r="AE20" s="2">
        <v>2</v>
      </c>
      <c r="AF20" s="2">
        <v>0</v>
      </c>
      <c r="AG20" s="2">
        <v>1</v>
      </c>
      <c r="AH20" s="2">
        <v>0</v>
      </c>
      <c r="AI20" s="2">
        <v>0</v>
      </c>
      <c r="AJ20" s="2">
        <v>9</v>
      </c>
      <c r="AK20" s="2">
        <v>3</v>
      </c>
      <c r="AL20" s="2">
        <v>9</v>
      </c>
      <c r="AM20" s="2">
        <v>8</v>
      </c>
      <c r="AN20" s="2">
        <v>0</v>
      </c>
      <c r="AO20" s="2">
        <v>4</v>
      </c>
      <c r="AP20" s="2">
        <v>1</v>
      </c>
      <c r="AQ20" s="2">
        <v>2</v>
      </c>
      <c r="AR20" s="2">
        <v>1</v>
      </c>
      <c r="AS20" s="2">
        <v>1</v>
      </c>
      <c r="AT20" s="2">
        <v>10</v>
      </c>
      <c r="AU20" s="2">
        <v>2</v>
      </c>
      <c r="AV20" s="2">
        <v>4</v>
      </c>
      <c r="AW20" s="2">
        <v>1</v>
      </c>
      <c r="AX20" s="2">
        <v>2</v>
      </c>
      <c r="AY20" s="2">
        <v>2</v>
      </c>
      <c r="AZ20" s="2">
        <v>342</v>
      </c>
      <c r="BA20" s="2">
        <v>168</v>
      </c>
      <c r="BB20" s="2" t="s">
        <v>626</v>
      </c>
      <c r="BC20" s="2" t="s">
        <v>627</v>
      </c>
      <c r="BD20" s="2" t="s">
        <v>140</v>
      </c>
      <c r="BE20" s="2" t="s">
        <v>628</v>
      </c>
      <c r="BF20" s="2" t="s">
        <v>345</v>
      </c>
      <c r="BG20" s="2" t="s">
        <v>161</v>
      </c>
      <c r="BH20" s="2" t="s">
        <v>95</v>
      </c>
      <c r="BI20" s="2" t="s">
        <v>442</v>
      </c>
      <c r="BJ20" s="2">
        <v>55</v>
      </c>
      <c r="BK20" s="2">
        <v>57</v>
      </c>
      <c r="BL20" s="2">
        <v>26</v>
      </c>
      <c r="BM20" s="2">
        <v>26</v>
      </c>
      <c r="BN20" s="2">
        <v>4</v>
      </c>
      <c r="BO20" s="2">
        <v>6</v>
      </c>
      <c r="BP20" s="2">
        <v>9</v>
      </c>
      <c r="BQ20" s="2">
        <v>15</v>
      </c>
      <c r="BR20" s="2">
        <v>4</v>
      </c>
      <c r="BS20" s="2">
        <v>3</v>
      </c>
      <c r="BT20" s="2">
        <v>6</v>
      </c>
      <c r="BU20" s="2">
        <v>18</v>
      </c>
      <c r="BV20" s="2">
        <v>0</v>
      </c>
      <c r="BW20" s="2">
        <v>0</v>
      </c>
      <c r="BX20" s="2">
        <v>2</v>
      </c>
      <c r="BY20" s="2">
        <v>3</v>
      </c>
      <c r="BZ20" s="2">
        <v>2</v>
      </c>
      <c r="CA20" s="2">
        <v>2</v>
      </c>
      <c r="CB20" s="2">
        <v>0</v>
      </c>
      <c r="CC20" s="2">
        <v>1</v>
      </c>
      <c r="CD20" s="2">
        <v>0</v>
      </c>
      <c r="CE20" s="2">
        <v>0</v>
      </c>
    </row>
    <row r="21" spans="1:83" ht="28.05" customHeight="1" x14ac:dyDescent="0.3">
      <c r="A21" s="1">
        <v>20</v>
      </c>
      <c r="B21" s="2" t="s">
        <v>274</v>
      </c>
      <c r="C21" s="2" t="s">
        <v>220</v>
      </c>
      <c r="D21" s="2" t="s">
        <v>143</v>
      </c>
      <c r="E21" s="2" t="s">
        <v>221</v>
      </c>
      <c r="F21" s="2" t="s">
        <v>87</v>
      </c>
      <c r="G21" s="2">
        <v>1</v>
      </c>
      <c r="H21" s="2">
        <v>2</v>
      </c>
      <c r="I21" s="2" t="s">
        <v>88</v>
      </c>
      <c r="J21" s="2" t="s">
        <v>89</v>
      </c>
      <c r="K21" s="2" t="s">
        <v>89</v>
      </c>
      <c r="L21" s="2">
        <v>3</v>
      </c>
      <c r="M21" s="2">
        <v>15</v>
      </c>
      <c r="N21" s="2">
        <v>5</v>
      </c>
      <c r="O21" s="2">
        <v>2</v>
      </c>
      <c r="P21" s="2">
        <v>0</v>
      </c>
      <c r="Q21" s="2">
        <v>0</v>
      </c>
      <c r="R21" s="3">
        <v>0.24</v>
      </c>
      <c r="S21" s="3">
        <v>0.76</v>
      </c>
      <c r="T21" s="2">
        <v>3</v>
      </c>
      <c r="U21" s="2">
        <v>12</v>
      </c>
      <c r="V21" s="2">
        <v>1</v>
      </c>
      <c r="W21" s="2">
        <v>4</v>
      </c>
      <c r="X21" s="2">
        <v>1</v>
      </c>
      <c r="Y21" s="2">
        <v>4</v>
      </c>
      <c r="Z21" s="2">
        <v>1</v>
      </c>
      <c r="AA21" s="2">
        <v>4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5</v>
      </c>
      <c r="AL21" s="2">
        <v>6</v>
      </c>
      <c r="AM21" s="2">
        <v>9</v>
      </c>
      <c r="AN21" s="2">
        <v>7</v>
      </c>
      <c r="AO21" s="2">
        <v>2</v>
      </c>
      <c r="AP21" s="2">
        <v>0</v>
      </c>
      <c r="AQ21" s="2">
        <v>4</v>
      </c>
      <c r="AR21" s="2">
        <v>0</v>
      </c>
      <c r="AS21" s="2">
        <v>3</v>
      </c>
      <c r="AT21" s="2">
        <v>2</v>
      </c>
      <c r="AU21" s="2">
        <v>11</v>
      </c>
      <c r="AV21" s="2">
        <v>1</v>
      </c>
      <c r="AW21" s="2">
        <v>1</v>
      </c>
      <c r="AX21" s="2">
        <v>2</v>
      </c>
      <c r="AY21" s="2">
        <v>0</v>
      </c>
      <c r="AZ21" s="2">
        <v>118</v>
      </c>
      <c r="BA21" s="2">
        <v>382</v>
      </c>
      <c r="BB21" s="2" t="s">
        <v>629</v>
      </c>
      <c r="BC21" s="2" t="s">
        <v>630</v>
      </c>
      <c r="BD21" s="2" t="s">
        <v>631</v>
      </c>
      <c r="BE21" s="2" t="s">
        <v>632</v>
      </c>
      <c r="BF21" s="2" t="s">
        <v>161</v>
      </c>
      <c r="BG21" s="2" t="s">
        <v>169</v>
      </c>
      <c r="BH21" s="2" t="s">
        <v>442</v>
      </c>
      <c r="BI21" s="2" t="s">
        <v>337</v>
      </c>
      <c r="BJ21" s="2">
        <v>49</v>
      </c>
      <c r="BK21" s="2">
        <v>48</v>
      </c>
      <c r="BL21" s="2">
        <v>14</v>
      </c>
      <c r="BM21" s="2">
        <v>27</v>
      </c>
      <c r="BN21" s="2">
        <v>1</v>
      </c>
      <c r="BO21" s="2">
        <v>12</v>
      </c>
      <c r="BP21" s="2">
        <v>9</v>
      </c>
      <c r="BQ21" s="2">
        <v>4</v>
      </c>
      <c r="BR21" s="2">
        <v>3</v>
      </c>
      <c r="BS21" s="2">
        <v>0</v>
      </c>
      <c r="BT21" s="2">
        <v>11</v>
      </c>
      <c r="BU21" s="2">
        <v>7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 ht="28.05" customHeight="1" x14ac:dyDescent="0.3">
      <c r="A22" s="1">
        <v>21</v>
      </c>
      <c r="B22" s="2" t="s">
        <v>281</v>
      </c>
      <c r="C22" s="2" t="s">
        <v>282</v>
      </c>
      <c r="D22" s="2" t="s">
        <v>85</v>
      </c>
      <c r="E22" s="2" t="s">
        <v>87</v>
      </c>
      <c r="F22" s="2" t="s">
        <v>283</v>
      </c>
      <c r="G22" s="2">
        <v>0</v>
      </c>
      <c r="H22" s="2">
        <v>0</v>
      </c>
      <c r="I22" s="2" t="s">
        <v>89</v>
      </c>
      <c r="J22" s="2" t="s">
        <v>89</v>
      </c>
      <c r="K22" s="2" t="s">
        <v>88</v>
      </c>
      <c r="L22" s="2">
        <v>0</v>
      </c>
      <c r="M22" s="2">
        <v>13</v>
      </c>
      <c r="N22" s="2">
        <v>1</v>
      </c>
      <c r="O22" s="2">
        <v>5</v>
      </c>
      <c r="P22" s="2">
        <v>0</v>
      </c>
      <c r="Q22" s="2">
        <v>0</v>
      </c>
      <c r="R22" s="3">
        <v>0.74</v>
      </c>
      <c r="S22" s="3">
        <v>0.26</v>
      </c>
      <c r="T22" s="2">
        <v>10</v>
      </c>
      <c r="U22" s="2">
        <v>3</v>
      </c>
      <c r="V22" s="2">
        <v>0</v>
      </c>
      <c r="W22" s="2">
        <v>1</v>
      </c>
      <c r="X22" s="2">
        <v>2</v>
      </c>
      <c r="Y22" s="2">
        <v>2</v>
      </c>
      <c r="Z22" s="2">
        <v>8</v>
      </c>
      <c r="AA22" s="2">
        <v>0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</v>
      </c>
      <c r="AK22" s="2">
        <v>2</v>
      </c>
      <c r="AL22" s="2">
        <v>13</v>
      </c>
      <c r="AM22" s="2">
        <v>9</v>
      </c>
      <c r="AN22" s="2">
        <v>3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8</v>
      </c>
      <c r="AU22" s="2">
        <v>2</v>
      </c>
      <c r="AV22" s="2">
        <v>2</v>
      </c>
      <c r="AW22" s="2">
        <v>1</v>
      </c>
      <c r="AX22" s="2">
        <v>1</v>
      </c>
      <c r="AY22" s="2">
        <v>0</v>
      </c>
      <c r="AZ22" s="2">
        <v>375</v>
      </c>
      <c r="BA22" s="2">
        <v>130</v>
      </c>
      <c r="BB22" s="2" t="s">
        <v>633</v>
      </c>
      <c r="BC22" s="2" t="s">
        <v>634</v>
      </c>
      <c r="BD22" s="2" t="s">
        <v>635</v>
      </c>
      <c r="BE22" s="2" t="s">
        <v>636</v>
      </c>
      <c r="BF22" s="2" t="s">
        <v>346</v>
      </c>
      <c r="BG22" s="2" t="s">
        <v>170</v>
      </c>
      <c r="BH22" s="2" t="s">
        <v>313</v>
      </c>
      <c r="BI22" s="2" t="s">
        <v>127</v>
      </c>
      <c r="BJ22" s="2">
        <v>73</v>
      </c>
      <c r="BK22" s="2">
        <v>54</v>
      </c>
      <c r="BL22" s="2">
        <v>24</v>
      </c>
      <c r="BM22" s="2">
        <v>25</v>
      </c>
      <c r="BN22" s="2">
        <v>8</v>
      </c>
      <c r="BO22" s="2">
        <v>5</v>
      </c>
      <c r="BP22" s="2">
        <v>7</v>
      </c>
      <c r="BQ22" s="2">
        <v>15</v>
      </c>
      <c r="BR22" s="2">
        <v>5</v>
      </c>
      <c r="BS22" s="2">
        <v>5</v>
      </c>
      <c r="BT22" s="2">
        <v>3</v>
      </c>
      <c r="BU22" s="2">
        <v>17</v>
      </c>
      <c r="BV22" s="2">
        <v>0</v>
      </c>
      <c r="BW22" s="2">
        <v>0</v>
      </c>
      <c r="BX22" s="2">
        <v>1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</row>
    <row r="23" spans="1:83" ht="28.05" customHeight="1" x14ac:dyDescent="0.3">
      <c r="A23" s="1">
        <v>22</v>
      </c>
      <c r="B23" s="2" t="s">
        <v>290</v>
      </c>
      <c r="C23" s="2" t="s">
        <v>220</v>
      </c>
      <c r="D23" s="2" t="s">
        <v>85</v>
      </c>
      <c r="E23" s="2" t="s">
        <v>258</v>
      </c>
      <c r="F23" s="2" t="s">
        <v>87</v>
      </c>
      <c r="G23" s="2">
        <v>1</v>
      </c>
      <c r="H23" s="2">
        <v>1</v>
      </c>
      <c r="I23" s="2" t="s">
        <v>89</v>
      </c>
      <c r="J23" s="2" t="s">
        <v>88</v>
      </c>
      <c r="K23" s="2" t="s">
        <v>89</v>
      </c>
      <c r="L23" s="2">
        <v>2</v>
      </c>
      <c r="M23" s="2">
        <v>20</v>
      </c>
      <c r="N23" s="2">
        <v>12</v>
      </c>
      <c r="O23" s="2">
        <v>16</v>
      </c>
      <c r="P23" s="2">
        <v>0</v>
      </c>
      <c r="Q23" s="2">
        <v>1</v>
      </c>
      <c r="R23" s="3">
        <v>0.28000000000000003</v>
      </c>
      <c r="S23" s="3">
        <v>0.72</v>
      </c>
      <c r="T23" s="2">
        <v>3</v>
      </c>
      <c r="U23" s="2">
        <v>17</v>
      </c>
      <c r="V23" s="2">
        <v>2</v>
      </c>
      <c r="W23" s="2">
        <v>10</v>
      </c>
      <c r="X23" s="2">
        <v>0</v>
      </c>
      <c r="Y23" s="2">
        <v>2</v>
      </c>
      <c r="Z23" s="2">
        <v>1</v>
      </c>
      <c r="AA23" s="2">
        <v>5</v>
      </c>
      <c r="AB23" s="2">
        <v>4</v>
      </c>
      <c r="AC23" s="2">
        <v>12</v>
      </c>
      <c r="AD23" s="2">
        <v>2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1</v>
      </c>
      <c r="AK23" s="2">
        <v>1</v>
      </c>
      <c r="AL23" s="2">
        <v>6</v>
      </c>
      <c r="AM23" s="2">
        <v>11</v>
      </c>
      <c r="AN23" s="2">
        <v>5</v>
      </c>
      <c r="AO23" s="2">
        <v>0</v>
      </c>
      <c r="AP23" s="2">
        <v>1</v>
      </c>
      <c r="AQ23" s="2">
        <v>1</v>
      </c>
      <c r="AR23" s="2">
        <v>0</v>
      </c>
      <c r="AS23" s="2">
        <v>1</v>
      </c>
      <c r="AT23" s="2">
        <v>2</v>
      </c>
      <c r="AU23" s="2">
        <v>8</v>
      </c>
      <c r="AV23" s="2">
        <v>1</v>
      </c>
      <c r="AW23" s="2">
        <v>9</v>
      </c>
      <c r="AX23" s="2">
        <v>9</v>
      </c>
      <c r="AY23" s="2">
        <v>0</v>
      </c>
      <c r="AZ23" s="2">
        <v>113</v>
      </c>
      <c r="BA23" s="2">
        <v>295</v>
      </c>
      <c r="BB23" s="2" t="s">
        <v>637</v>
      </c>
      <c r="BC23" s="2" t="s">
        <v>638</v>
      </c>
      <c r="BD23" s="2" t="s">
        <v>639</v>
      </c>
      <c r="BE23" s="2" t="s">
        <v>218</v>
      </c>
      <c r="BF23" s="2" t="s">
        <v>117</v>
      </c>
      <c r="BG23" s="2" t="s">
        <v>206</v>
      </c>
      <c r="BH23" s="2" t="s">
        <v>170</v>
      </c>
      <c r="BI23" s="2" t="s">
        <v>208</v>
      </c>
      <c r="BJ23" s="2">
        <v>60</v>
      </c>
      <c r="BK23" s="2">
        <v>75</v>
      </c>
      <c r="BL23" s="2">
        <v>19</v>
      </c>
      <c r="BM23" s="2">
        <v>21</v>
      </c>
      <c r="BN23" s="2">
        <v>9</v>
      </c>
      <c r="BO23" s="2">
        <v>8</v>
      </c>
      <c r="BP23" s="2">
        <v>7</v>
      </c>
      <c r="BQ23" s="2">
        <v>7</v>
      </c>
      <c r="BR23" s="2">
        <v>8</v>
      </c>
      <c r="BS23" s="2">
        <v>0</v>
      </c>
      <c r="BT23" s="2">
        <v>24</v>
      </c>
      <c r="BU23" s="2">
        <v>11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ht="28.05" customHeight="1" x14ac:dyDescent="0.3">
      <c r="A24" s="1">
        <v>23</v>
      </c>
      <c r="B24" s="2" t="s">
        <v>297</v>
      </c>
      <c r="C24" s="2" t="s">
        <v>257</v>
      </c>
      <c r="D24" s="2" t="s">
        <v>85</v>
      </c>
      <c r="E24" s="2" t="s">
        <v>87</v>
      </c>
      <c r="F24" s="2" t="s">
        <v>298</v>
      </c>
      <c r="G24" s="2">
        <v>2</v>
      </c>
      <c r="H24" s="2">
        <v>0</v>
      </c>
      <c r="I24" s="2" t="s">
        <v>89</v>
      </c>
      <c r="J24" s="2" t="s">
        <v>88</v>
      </c>
      <c r="K24" s="2" t="s">
        <v>88</v>
      </c>
      <c r="L24" s="2">
        <v>2</v>
      </c>
      <c r="M24" s="2">
        <v>10</v>
      </c>
      <c r="N24" s="2">
        <v>3</v>
      </c>
      <c r="O24" s="2">
        <v>5</v>
      </c>
      <c r="P24" s="2">
        <v>0</v>
      </c>
      <c r="Q24" s="2">
        <v>1</v>
      </c>
      <c r="R24" s="3">
        <v>0.76</v>
      </c>
      <c r="S24" s="3">
        <v>0.24</v>
      </c>
      <c r="T24" s="2">
        <v>7</v>
      </c>
      <c r="U24" s="2">
        <v>3</v>
      </c>
      <c r="V24" s="2">
        <v>3</v>
      </c>
      <c r="W24" s="2">
        <v>0</v>
      </c>
      <c r="X24" s="2">
        <v>1</v>
      </c>
      <c r="Y24" s="2">
        <v>2</v>
      </c>
      <c r="Z24" s="2">
        <v>3</v>
      </c>
      <c r="AA24" s="2">
        <v>1</v>
      </c>
      <c r="AB24" s="2">
        <v>2</v>
      </c>
      <c r="AC24" s="2">
        <v>3</v>
      </c>
      <c r="AD24" s="2">
        <v>2</v>
      </c>
      <c r="AE24" s="2">
        <v>2</v>
      </c>
      <c r="AF24" s="2">
        <v>0</v>
      </c>
      <c r="AG24" s="2">
        <v>1</v>
      </c>
      <c r="AH24" s="2">
        <v>0</v>
      </c>
      <c r="AI24" s="2">
        <v>0</v>
      </c>
      <c r="AJ24" s="2">
        <v>7</v>
      </c>
      <c r="AK24" s="2">
        <v>2</v>
      </c>
      <c r="AL24" s="2">
        <v>7</v>
      </c>
      <c r="AM24" s="2">
        <v>5</v>
      </c>
      <c r="AN24" s="2">
        <v>1</v>
      </c>
      <c r="AO24" s="2">
        <v>3</v>
      </c>
      <c r="AP24" s="2">
        <v>2</v>
      </c>
      <c r="AQ24" s="2">
        <v>0</v>
      </c>
      <c r="AR24" s="2">
        <v>0</v>
      </c>
      <c r="AS24" s="2">
        <v>0</v>
      </c>
      <c r="AT24" s="2">
        <v>4</v>
      </c>
      <c r="AU24" s="2">
        <v>3</v>
      </c>
      <c r="AV24" s="2">
        <v>3</v>
      </c>
      <c r="AW24" s="2">
        <v>0</v>
      </c>
      <c r="AX24" s="2">
        <v>0</v>
      </c>
      <c r="AY24" s="2">
        <v>1</v>
      </c>
      <c r="AZ24" s="2">
        <v>368</v>
      </c>
      <c r="BA24" s="2">
        <v>115</v>
      </c>
      <c r="BB24" s="2" t="s">
        <v>640</v>
      </c>
      <c r="BC24" s="2" t="s">
        <v>641</v>
      </c>
      <c r="BD24" s="2" t="s">
        <v>642</v>
      </c>
      <c r="BE24" s="2" t="s">
        <v>643</v>
      </c>
      <c r="BF24" s="2" t="s">
        <v>382</v>
      </c>
      <c r="BG24" s="2" t="s">
        <v>441</v>
      </c>
      <c r="BH24" s="2" t="s">
        <v>644</v>
      </c>
      <c r="BI24" s="2" t="s">
        <v>603</v>
      </c>
      <c r="BJ24" s="2">
        <v>57</v>
      </c>
      <c r="BK24" s="2">
        <v>56</v>
      </c>
      <c r="BL24" s="2">
        <v>35</v>
      </c>
      <c r="BM24" s="2">
        <v>13</v>
      </c>
      <c r="BN24" s="2">
        <v>11</v>
      </c>
      <c r="BO24" s="2">
        <v>3</v>
      </c>
      <c r="BP24" s="2">
        <v>7</v>
      </c>
      <c r="BQ24" s="2">
        <v>6</v>
      </c>
      <c r="BR24" s="2">
        <v>3</v>
      </c>
      <c r="BS24" s="2">
        <v>1</v>
      </c>
      <c r="BT24" s="2">
        <v>5</v>
      </c>
      <c r="BU24" s="2">
        <v>10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 ht="28.05" customHeight="1" x14ac:dyDescent="0.3">
      <c r="A25" s="1">
        <v>24</v>
      </c>
      <c r="B25" s="2" t="s">
        <v>305</v>
      </c>
      <c r="C25" s="2" t="s">
        <v>220</v>
      </c>
      <c r="D25" s="2" t="s">
        <v>132</v>
      </c>
      <c r="E25" s="2" t="s">
        <v>306</v>
      </c>
      <c r="F25" s="2" t="s">
        <v>87</v>
      </c>
      <c r="G25" s="2">
        <v>0</v>
      </c>
      <c r="H25" s="2">
        <v>0</v>
      </c>
      <c r="I25" s="2" t="s">
        <v>89</v>
      </c>
      <c r="J25" s="2" t="s">
        <v>89</v>
      </c>
      <c r="K25" s="2" t="s">
        <v>88</v>
      </c>
      <c r="L25" s="2">
        <v>0</v>
      </c>
      <c r="M25" s="2">
        <v>10</v>
      </c>
      <c r="N25" s="2">
        <v>2</v>
      </c>
      <c r="O25" s="2">
        <v>6</v>
      </c>
      <c r="P25" s="2">
        <v>0</v>
      </c>
      <c r="Q25" s="2">
        <v>0</v>
      </c>
      <c r="R25" s="3">
        <v>0.42</v>
      </c>
      <c r="S25" s="3">
        <v>0.57999999999999996</v>
      </c>
      <c r="T25" s="2">
        <v>0</v>
      </c>
      <c r="U25" s="2">
        <v>10</v>
      </c>
      <c r="V25" s="2">
        <v>0</v>
      </c>
      <c r="W25" s="2">
        <v>2</v>
      </c>
      <c r="X25" s="2">
        <v>0</v>
      </c>
      <c r="Y25" s="2">
        <v>2</v>
      </c>
      <c r="Z25" s="2">
        <v>0</v>
      </c>
      <c r="AA25" s="2">
        <v>6</v>
      </c>
      <c r="AB25" s="2">
        <v>2</v>
      </c>
      <c r="AC25" s="2">
        <v>4</v>
      </c>
      <c r="AD25" s="2">
        <v>0</v>
      </c>
      <c r="AE25" s="2">
        <v>2</v>
      </c>
      <c r="AF25" s="2">
        <v>0</v>
      </c>
      <c r="AG25" s="2">
        <v>0</v>
      </c>
      <c r="AH25" s="2">
        <v>0</v>
      </c>
      <c r="AI25" s="2">
        <v>0</v>
      </c>
      <c r="AJ25" s="2">
        <v>11</v>
      </c>
      <c r="AK25" s="2">
        <v>2</v>
      </c>
      <c r="AL25" s="2">
        <v>8</v>
      </c>
      <c r="AM25" s="2">
        <v>10</v>
      </c>
      <c r="AN25" s="2">
        <v>4</v>
      </c>
      <c r="AO25" s="2">
        <v>0</v>
      </c>
      <c r="AP25" s="2">
        <v>0</v>
      </c>
      <c r="AQ25" s="2">
        <v>1</v>
      </c>
      <c r="AR25" s="2">
        <v>0</v>
      </c>
      <c r="AS25" s="2">
        <v>1</v>
      </c>
      <c r="AT25" s="2">
        <v>0</v>
      </c>
      <c r="AU25" s="2">
        <v>6</v>
      </c>
      <c r="AV25" s="2">
        <v>0</v>
      </c>
      <c r="AW25" s="2">
        <v>4</v>
      </c>
      <c r="AX25" s="2">
        <v>2</v>
      </c>
      <c r="AY25" s="2">
        <v>0</v>
      </c>
      <c r="AZ25" s="2">
        <v>252</v>
      </c>
      <c r="BA25" s="2">
        <v>343</v>
      </c>
      <c r="BB25" s="2" t="s">
        <v>645</v>
      </c>
      <c r="BC25" s="2" t="s">
        <v>646</v>
      </c>
      <c r="BD25" s="2" t="s">
        <v>162</v>
      </c>
      <c r="BE25" s="2" t="s">
        <v>647</v>
      </c>
      <c r="BF25" s="2" t="s">
        <v>318</v>
      </c>
      <c r="BG25" s="2" t="s">
        <v>264</v>
      </c>
      <c r="BH25" s="2" t="s">
        <v>540</v>
      </c>
      <c r="BI25" s="2" t="s">
        <v>625</v>
      </c>
      <c r="BJ25" s="2">
        <v>60</v>
      </c>
      <c r="BK25" s="2">
        <v>58</v>
      </c>
      <c r="BL25" s="2">
        <v>26</v>
      </c>
      <c r="BM25" s="2">
        <v>14</v>
      </c>
      <c r="BN25" s="2">
        <v>6</v>
      </c>
      <c r="BO25" s="2">
        <v>1</v>
      </c>
      <c r="BP25" s="2">
        <v>6</v>
      </c>
      <c r="BQ25" s="2">
        <v>5</v>
      </c>
      <c r="BR25" s="2">
        <v>3</v>
      </c>
      <c r="BS25" s="2">
        <v>4</v>
      </c>
      <c r="BT25" s="2">
        <v>17</v>
      </c>
      <c r="BU25" s="2">
        <v>4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 ht="28.05" customHeight="1" x14ac:dyDescent="0.3">
      <c r="A26" s="1">
        <v>25</v>
      </c>
      <c r="B26" s="2" t="s">
        <v>314</v>
      </c>
      <c r="C26" s="2" t="s">
        <v>200</v>
      </c>
      <c r="D26" s="2" t="s">
        <v>85</v>
      </c>
      <c r="E26" s="2" t="s">
        <v>201</v>
      </c>
      <c r="F26" s="2" t="s">
        <v>87</v>
      </c>
      <c r="G26" s="2">
        <v>2</v>
      </c>
      <c r="H26" s="2">
        <v>1</v>
      </c>
      <c r="I26" s="2" t="s">
        <v>88</v>
      </c>
      <c r="J26" s="2" t="s">
        <v>89</v>
      </c>
      <c r="K26" s="2" t="s">
        <v>89</v>
      </c>
      <c r="L26" s="2">
        <v>3</v>
      </c>
      <c r="M26" s="2">
        <v>18</v>
      </c>
      <c r="N26" s="2">
        <v>6</v>
      </c>
      <c r="O26" s="2">
        <v>7</v>
      </c>
      <c r="P26" s="2">
        <v>0</v>
      </c>
      <c r="Q26" s="2">
        <v>2</v>
      </c>
      <c r="R26" s="3">
        <v>0.3</v>
      </c>
      <c r="S26" s="3">
        <v>0.7</v>
      </c>
      <c r="T26" s="2">
        <v>7</v>
      </c>
      <c r="U26" s="2">
        <v>11</v>
      </c>
      <c r="V26" s="2">
        <v>3</v>
      </c>
      <c r="W26" s="2">
        <v>3</v>
      </c>
      <c r="X26" s="2">
        <v>1</v>
      </c>
      <c r="Y26" s="2">
        <v>4</v>
      </c>
      <c r="Z26" s="2">
        <v>3</v>
      </c>
      <c r="AA26" s="2">
        <v>4</v>
      </c>
      <c r="AB26" s="2">
        <v>2</v>
      </c>
      <c r="AC26" s="2">
        <v>5</v>
      </c>
      <c r="AD26" s="2">
        <v>6</v>
      </c>
      <c r="AE26" s="2">
        <v>1</v>
      </c>
      <c r="AF26" s="2">
        <v>1</v>
      </c>
      <c r="AG26" s="2">
        <v>1</v>
      </c>
      <c r="AH26" s="2">
        <v>0</v>
      </c>
      <c r="AI26" s="2">
        <v>0</v>
      </c>
      <c r="AJ26" s="2">
        <v>3</v>
      </c>
      <c r="AK26" s="2">
        <v>3</v>
      </c>
      <c r="AL26" s="2">
        <v>4</v>
      </c>
      <c r="AM26" s="2">
        <v>8</v>
      </c>
      <c r="AN26" s="2">
        <v>5</v>
      </c>
      <c r="AO26" s="2">
        <v>4</v>
      </c>
      <c r="AP26" s="2">
        <v>2</v>
      </c>
      <c r="AQ26" s="2">
        <v>0</v>
      </c>
      <c r="AR26" s="2">
        <v>2</v>
      </c>
      <c r="AS26" s="2">
        <v>0</v>
      </c>
      <c r="AT26" s="2">
        <v>7</v>
      </c>
      <c r="AU26" s="2">
        <v>8</v>
      </c>
      <c r="AV26" s="2">
        <v>0</v>
      </c>
      <c r="AW26" s="2">
        <v>3</v>
      </c>
      <c r="AX26" s="2">
        <v>2</v>
      </c>
      <c r="AY26" s="2">
        <v>1</v>
      </c>
      <c r="AZ26" s="2">
        <v>153</v>
      </c>
      <c r="BA26" s="2">
        <v>366</v>
      </c>
      <c r="BB26" s="2" t="s">
        <v>648</v>
      </c>
      <c r="BC26" s="2" t="s">
        <v>640</v>
      </c>
      <c r="BD26" s="2" t="s">
        <v>649</v>
      </c>
      <c r="BE26" s="2" t="s">
        <v>650</v>
      </c>
      <c r="BF26" s="2" t="s">
        <v>273</v>
      </c>
      <c r="BG26" s="2" t="s">
        <v>441</v>
      </c>
      <c r="BH26" s="2" t="s">
        <v>318</v>
      </c>
      <c r="BI26" s="2" t="s">
        <v>651</v>
      </c>
      <c r="BJ26" s="2">
        <v>60</v>
      </c>
      <c r="BK26" s="2">
        <v>64</v>
      </c>
      <c r="BL26" s="2">
        <v>24</v>
      </c>
      <c r="BM26" s="2">
        <v>20</v>
      </c>
      <c r="BN26" s="2">
        <v>6</v>
      </c>
      <c r="BO26" s="2">
        <v>3</v>
      </c>
      <c r="BP26" s="2">
        <v>14</v>
      </c>
      <c r="BQ26" s="2">
        <v>6</v>
      </c>
      <c r="BR26" s="2">
        <v>4</v>
      </c>
      <c r="BS26" s="2">
        <v>2</v>
      </c>
      <c r="BT26" s="2">
        <v>9</v>
      </c>
      <c r="BU26" s="2">
        <v>6</v>
      </c>
      <c r="BV26" s="2">
        <v>0</v>
      </c>
      <c r="BW26" s="2">
        <v>1</v>
      </c>
      <c r="BX26" s="2">
        <v>5</v>
      </c>
      <c r="BY26" s="2">
        <v>2</v>
      </c>
      <c r="BZ26" s="2">
        <v>3</v>
      </c>
      <c r="CA26" s="2">
        <v>2</v>
      </c>
      <c r="CB26" s="2">
        <v>2</v>
      </c>
      <c r="CC26" s="2">
        <v>0</v>
      </c>
      <c r="CD26" s="2">
        <v>0</v>
      </c>
      <c r="CE26" s="2">
        <v>0</v>
      </c>
    </row>
    <row r="27" spans="1:83" ht="28.05" customHeight="1" x14ac:dyDescent="0.3">
      <c r="A27" s="1">
        <v>26</v>
      </c>
      <c r="B27" s="2" t="s">
        <v>320</v>
      </c>
      <c r="C27" s="2" t="s">
        <v>154</v>
      </c>
      <c r="D27" s="2" t="s">
        <v>132</v>
      </c>
      <c r="E27" s="2" t="s">
        <v>87</v>
      </c>
      <c r="F27" s="2" t="s">
        <v>321</v>
      </c>
      <c r="G27" s="2">
        <v>2</v>
      </c>
      <c r="H27" s="2">
        <v>0</v>
      </c>
      <c r="I27" s="2" t="s">
        <v>89</v>
      </c>
      <c r="J27" s="2" t="s">
        <v>88</v>
      </c>
      <c r="K27" s="2" t="s">
        <v>88</v>
      </c>
      <c r="L27" s="2">
        <v>2</v>
      </c>
      <c r="M27" s="2">
        <v>10</v>
      </c>
      <c r="N27" s="2">
        <v>4</v>
      </c>
      <c r="O27" s="2">
        <v>4</v>
      </c>
      <c r="P27" s="2">
        <v>0</v>
      </c>
      <c r="Q27" s="2">
        <v>1</v>
      </c>
      <c r="R27" s="3">
        <v>0.83</v>
      </c>
      <c r="S27" s="3">
        <v>0.17</v>
      </c>
      <c r="T27" s="2">
        <v>10</v>
      </c>
      <c r="U27" s="2">
        <v>0</v>
      </c>
      <c r="V27" s="2">
        <v>4</v>
      </c>
      <c r="W27" s="2">
        <v>0</v>
      </c>
      <c r="X27" s="2">
        <v>2</v>
      </c>
      <c r="Y27" s="2">
        <v>0</v>
      </c>
      <c r="Z27" s="2">
        <v>4</v>
      </c>
      <c r="AA27" s="2">
        <v>0</v>
      </c>
      <c r="AB27" s="2">
        <v>4</v>
      </c>
      <c r="AC27" s="2">
        <v>0</v>
      </c>
      <c r="AD27" s="2">
        <v>0</v>
      </c>
      <c r="AE27" s="2">
        <v>2</v>
      </c>
      <c r="AF27" s="2">
        <v>0</v>
      </c>
      <c r="AG27" s="2">
        <v>1</v>
      </c>
      <c r="AH27" s="2">
        <v>0</v>
      </c>
      <c r="AI27" s="2">
        <v>0</v>
      </c>
      <c r="AJ27" s="2">
        <v>2</v>
      </c>
      <c r="AK27" s="2">
        <v>3</v>
      </c>
      <c r="AL27" s="2">
        <v>4</v>
      </c>
      <c r="AM27" s="2">
        <v>4</v>
      </c>
      <c r="AN27" s="2">
        <v>1</v>
      </c>
      <c r="AO27" s="2">
        <v>6</v>
      </c>
      <c r="AP27" s="2">
        <v>2</v>
      </c>
      <c r="AQ27" s="2">
        <v>0</v>
      </c>
      <c r="AR27" s="2">
        <v>1</v>
      </c>
      <c r="AS27" s="2">
        <v>0</v>
      </c>
      <c r="AT27" s="2">
        <v>6</v>
      </c>
      <c r="AU27" s="2">
        <v>0</v>
      </c>
      <c r="AV27" s="2">
        <v>4</v>
      </c>
      <c r="AW27" s="2">
        <v>0</v>
      </c>
      <c r="AX27" s="2">
        <v>0</v>
      </c>
      <c r="AY27" s="2">
        <v>2</v>
      </c>
      <c r="AZ27" s="2">
        <v>492</v>
      </c>
      <c r="BA27" s="2">
        <v>96</v>
      </c>
      <c r="BB27" s="2" t="s">
        <v>652</v>
      </c>
      <c r="BC27" s="2" t="s">
        <v>653</v>
      </c>
      <c r="BD27" s="2" t="s">
        <v>654</v>
      </c>
      <c r="BE27" s="2" t="s">
        <v>655</v>
      </c>
      <c r="BF27" s="2" t="s">
        <v>179</v>
      </c>
      <c r="BG27" s="2" t="s">
        <v>581</v>
      </c>
      <c r="BH27" s="2" t="s">
        <v>567</v>
      </c>
      <c r="BI27" s="2" t="s">
        <v>656</v>
      </c>
      <c r="BJ27" s="2">
        <v>49</v>
      </c>
      <c r="BK27" s="2">
        <v>46</v>
      </c>
      <c r="BL27" s="2">
        <v>11</v>
      </c>
      <c r="BM27" s="2">
        <v>14</v>
      </c>
      <c r="BN27" s="2">
        <v>5</v>
      </c>
      <c r="BO27" s="2">
        <v>7</v>
      </c>
      <c r="BP27" s="2">
        <v>3</v>
      </c>
      <c r="BQ27" s="2">
        <v>4</v>
      </c>
      <c r="BR27" s="2">
        <v>2</v>
      </c>
      <c r="BS27" s="2">
        <v>1</v>
      </c>
      <c r="BT27" s="2">
        <v>3</v>
      </c>
      <c r="BU27" s="2">
        <v>9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</row>
    <row r="28" spans="1:83" ht="28.05" customHeight="1" x14ac:dyDescent="0.3">
      <c r="A28" s="1">
        <v>27</v>
      </c>
      <c r="B28" s="2" t="s">
        <v>329</v>
      </c>
      <c r="C28" s="2" t="s">
        <v>330</v>
      </c>
      <c r="D28" s="2" t="s">
        <v>85</v>
      </c>
      <c r="E28" s="2" t="s">
        <v>87</v>
      </c>
      <c r="F28" s="2" t="s">
        <v>331</v>
      </c>
      <c r="G28" s="2">
        <v>1</v>
      </c>
      <c r="H28" s="2">
        <v>0</v>
      </c>
      <c r="I28" s="2" t="s">
        <v>89</v>
      </c>
      <c r="J28" s="2" t="s">
        <v>88</v>
      </c>
      <c r="K28" s="2" t="s">
        <v>88</v>
      </c>
      <c r="L28" s="2">
        <v>1</v>
      </c>
      <c r="M28" s="2">
        <v>11</v>
      </c>
      <c r="N28" s="2">
        <v>4</v>
      </c>
      <c r="O28" s="2">
        <v>6</v>
      </c>
      <c r="P28" s="2">
        <v>0</v>
      </c>
      <c r="Q28" s="2">
        <v>1</v>
      </c>
      <c r="R28" s="3">
        <v>0.81</v>
      </c>
      <c r="S28" s="3">
        <v>0.19</v>
      </c>
      <c r="T28" s="2">
        <v>8</v>
      </c>
      <c r="U28" s="2">
        <v>3</v>
      </c>
      <c r="V28" s="2">
        <v>2</v>
      </c>
      <c r="W28" s="2">
        <v>2</v>
      </c>
      <c r="X28" s="2">
        <v>4</v>
      </c>
      <c r="Y28" s="2">
        <v>0</v>
      </c>
      <c r="Z28" s="2">
        <v>2</v>
      </c>
      <c r="AA28" s="2">
        <v>1</v>
      </c>
      <c r="AB28" s="2">
        <v>4</v>
      </c>
      <c r="AC28" s="2">
        <v>2</v>
      </c>
      <c r="AD28" s="2">
        <v>1</v>
      </c>
      <c r="AE28" s="2">
        <v>1</v>
      </c>
      <c r="AF28" s="2">
        <v>1</v>
      </c>
      <c r="AG28" s="2">
        <v>0</v>
      </c>
      <c r="AH28" s="2">
        <v>0</v>
      </c>
      <c r="AI28" s="2">
        <v>0</v>
      </c>
      <c r="AJ28" s="2">
        <v>3</v>
      </c>
      <c r="AK28" s="2">
        <v>3</v>
      </c>
      <c r="AL28" s="2">
        <v>5</v>
      </c>
      <c r="AM28" s="2">
        <v>7</v>
      </c>
      <c r="AN28" s="2">
        <v>0</v>
      </c>
      <c r="AO28" s="2">
        <v>4</v>
      </c>
      <c r="AP28" s="2">
        <v>1</v>
      </c>
      <c r="AQ28" s="2">
        <v>0</v>
      </c>
      <c r="AR28" s="2">
        <v>1</v>
      </c>
      <c r="AS28" s="2">
        <v>0</v>
      </c>
      <c r="AT28" s="2">
        <v>2</v>
      </c>
      <c r="AU28" s="2">
        <v>3</v>
      </c>
      <c r="AV28" s="2">
        <v>6</v>
      </c>
      <c r="AW28" s="2">
        <v>0</v>
      </c>
      <c r="AX28" s="2">
        <v>2</v>
      </c>
      <c r="AY28" s="2">
        <v>1</v>
      </c>
      <c r="AZ28" s="2">
        <v>439</v>
      </c>
      <c r="BA28" s="2">
        <v>97</v>
      </c>
      <c r="BB28" s="2" t="s">
        <v>657</v>
      </c>
      <c r="BC28" s="2" t="s">
        <v>658</v>
      </c>
      <c r="BD28" s="2" t="s">
        <v>659</v>
      </c>
      <c r="BE28" s="2" t="s">
        <v>660</v>
      </c>
      <c r="BF28" s="2" t="s">
        <v>106</v>
      </c>
      <c r="BG28" s="2" t="s">
        <v>603</v>
      </c>
      <c r="BH28" s="2" t="s">
        <v>661</v>
      </c>
      <c r="BI28" s="2" t="s">
        <v>244</v>
      </c>
      <c r="BJ28" s="2">
        <v>46</v>
      </c>
      <c r="BK28" s="2">
        <v>48</v>
      </c>
      <c r="BL28" s="2">
        <v>16</v>
      </c>
      <c r="BM28" s="2">
        <v>9</v>
      </c>
      <c r="BN28" s="2">
        <v>6</v>
      </c>
      <c r="BO28" s="2">
        <v>1</v>
      </c>
      <c r="BP28" s="2">
        <v>5</v>
      </c>
      <c r="BQ28" s="2">
        <v>4</v>
      </c>
      <c r="BR28" s="2">
        <v>0</v>
      </c>
      <c r="BS28" s="2">
        <v>6</v>
      </c>
      <c r="BT28" s="2">
        <v>9</v>
      </c>
      <c r="BU28" s="2">
        <v>7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</row>
    <row r="29" spans="1:83" ht="28.05" customHeight="1" x14ac:dyDescent="0.3">
      <c r="A29" s="1">
        <v>28</v>
      </c>
      <c r="B29" s="2" t="s">
        <v>339</v>
      </c>
      <c r="C29" s="2" t="s">
        <v>340</v>
      </c>
      <c r="D29" s="2" t="s">
        <v>85</v>
      </c>
      <c r="E29" s="2" t="s">
        <v>283</v>
      </c>
      <c r="F29" s="2" t="s">
        <v>87</v>
      </c>
      <c r="G29" s="2">
        <v>1</v>
      </c>
      <c r="H29" s="2">
        <v>0</v>
      </c>
      <c r="I29" s="2" t="s">
        <v>89</v>
      </c>
      <c r="J29" s="2" t="s">
        <v>88</v>
      </c>
      <c r="K29" s="2" t="s">
        <v>88</v>
      </c>
      <c r="L29" s="2">
        <v>1</v>
      </c>
      <c r="M29" s="2">
        <v>16</v>
      </c>
      <c r="N29" s="2">
        <v>6</v>
      </c>
      <c r="O29" s="2">
        <v>8</v>
      </c>
      <c r="P29" s="2">
        <v>0</v>
      </c>
      <c r="Q29" s="2">
        <v>1</v>
      </c>
      <c r="R29" s="3">
        <v>0.26</v>
      </c>
      <c r="S29" s="3">
        <v>0.74</v>
      </c>
      <c r="T29" s="2">
        <v>4</v>
      </c>
      <c r="U29" s="2">
        <v>12</v>
      </c>
      <c r="V29" s="2">
        <v>2</v>
      </c>
      <c r="W29" s="2">
        <v>4</v>
      </c>
      <c r="X29" s="2">
        <v>2</v>
      </c>
      <c r="Y29" s="2">
        <v>4</v>
      </c>
      <c r="Z29" s="2">
        <v>0</v>
      </c>
      <c r="AA29" s="2">
        <v>4</v>
      </c>
      <c r="AB29" s="2">
        <v>3</v>
      </c>
      <c r="AC29" s="2">
        <v>5</v>
      </c>
      <c r="AD29" s="2">
        <v>1</v>
      </c>
      <c r="AE29" s="2">
        <v>1</v>
      </c>
      <c r="AF29" s="2">
        <v>1</v>
      </c>
      <c r="AG29" s="2">
        <v>0</v>
      </c>
      <c r="AH29" s="2">
        <v>0</v>
      </c>
      <c r="AI29" s="2">
        <v>0</v>
      </c>
      <c r="AJ29" s="2">
        <v>3</v>
      </c>
      <c r="AK29" s="2">
        <v>6</v>
      </c>
      <c r="AL29" s="2">
        <v>3</v>
      </c>
      <c r="AM29" s="2">
        <v>12</v>
      </c>
      <c r="AN29" s="2">
        <v>3</v>
      </c>
      <c r="AO29" s="2">
        <v>2</v>
      </c>
      <c r="AP29" s="2">
        <v>1</v>
      </c>
      <c r="AQ29" s="2">
        <v>2</v>
      </c>
      <c r="AR29" s="2">
        <v>0</v>
      </c>
      <c r="AS29" s="2">
        <v>2</v>
      </c>
      <c r="AT29" s="2">
        <v>3</v>
      </c>
      <c r="AU29" s="2">
        <v>8</v>
      </c>
      <c r="AV29" s="2">
        <v>1</v>
      </c>
      <c r="AW29" s="2">
        <v>4</v>
      </c>
      <c r="AX29" s="2">
        <v>4</v>
      </c>
      <c r="AY29" s="2">
        <v>1</v>
      </c>
      <c r="AZ29" s="2">
        <v>133</v>
      </c>
      <c r="BA29" s="2">
        <v>385</v>
      </c>
      <c r="BB29" s="2" t="s">
        <v>662</v>
      </c>
      <c r="BC29" s="2" t="s">
        <v>663</v>
      </c>
      <c r="BD29" s="2" t="s">
        <v>664</v>
      </c>
      <c r="BE29" s="2" t="s">
        <v>421</v>
      </c>
      <c r="BF29" s="2" t="s">
        <v>117</v>
      </c>
      <c r="BG29" s="2" t="s">
        <v>117</v>
      </c>
      <c r="BH29" s="2" t="s">
        <v>357</v>
      </c>
      <c r="BI29" s="2" t="s">
        <v>651</v>
      </c>
      <c r="BJ29" s="2">
        <v>62</v>
      </c>
      <c r="BK29" s="2">
        <v>64</v>
      </c>
      <c r="BL29" s="2">
        <v>18</v>
      </c>
      <c r="BM29" s="2">
        <v>25</v>
      </c>
      <c r="BN29" s="2">
        <v>4</v>
      </c>
      <c r="BO29" s="2">
        <v>5</v>
      </c>
      <c r="BP29" s="2">
        <v>7</v>
      </c>
      <c r="BQ29" s="2">
        <v>6</v>
      </c>
      <c r="BR29" s="2">
        <v>4</v>
      </c>
      <c r="BS29" s="2">
        <v>2</v>
      </c>
      <c r="BT29" s="2">
        <v>16</v>
      </c>
      <c r="BU29" s="2">
        <v>14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</row>
    <row r="30" spans="1:83" ht="28.05" customHeight="1" x14ac:dyDescent="0.3">
      <c r="A30" s="1">
        <v>29</v>
      </c>
      <c r="B30" s="2" t="s">
        <v>349</v>
      </c>
      <c r="C30" s="2" t="s">
        <v>350</v>
      </c>
      <c r="D30" s="2" t="s">
        <v>351</v>
      </c>
      <c r="E30" s="2" t="s">
        <v>87</v>
      </c>
      <c r="F30" s="2" t="s">
        <v>352</v>
      </c>
      <c r="G30" s="2">
        <v>2</v>
      </c>
      <c r="H30" s="2">
        <v>0</v>
      </c>
      <c r="I30" s="2" t="s">
        <v>89</v>
      </c>
      <c r="J30" s="2" t="s">
        <v>88</v>
      </c>
      <c r="K30" s="2" t="s">
        <v>88</v>
      </c>
      <c r="L30" s="2">
        <v>2</v>
      </c>
      <c r="M30" s="2">
        <v>13</v>
      </c>
      <c r="N30" s="2">
        <v>4</v>
      </c>
      <c r="O30" s="2">
        <v>3</v>
      </c>
      <c r="P30" s="2">
        <v>0</v>
      </c>
      <c r="Q30" s="2">
        <v>0</v>
      </c>
      <c r="R30" s="3">
        <v>0.56000000000000005</v>
      </c>
      <c r="S30" s="3">
        <v>0.44</v>
      </c>
      <c r="T30" s="2">
        <v>9</v>
      </c>
      <c r="U30" s="2">
        <v>4</v>
      </c>
      <c r="V30" s="2">
        <v>3</v>
      </c>
      <c r="W30" s="2">
        <v>1</v>
      </c>
      <c r="X30" s="2">
        <v>1</v>
      </c>
      <c r="Y30" s="2">
        <v>3</v>
      </c>
      <c r="Z30" s="2">
        <v>5</v>
      </c>
      <c r="AA30" s="2">
        <v>0</v>
      </c>
      <c r="AB30" s="2">
        <v>2</v>
      </c>
      <c r="AC30" s="2">
        <v>1</v>
      </c>
      <c r="AD30" s="2">
        <v>2</v>
      </c>
      <c r="AE30" s="2">
        <v>3</v>
      </c>
      <c r="AF30" s="2">
        <v>0</v>
      </c>
      <c r="AG30" s="2">
        <v>0</v>
      </c>
      <c r="AH30" s="2">
        <v>0</v>
      </c>
      <c r="AI30" s="2">
        <v>0</v>
      </c>
      <c r="AJ30" s="2">
        <v>5</v>
      </c>
      <c r="AK30" s="2">
        <v>4</v>
      </c>
      <c r="AL30" s="2">
        <v>6</v>
      </c>
      <c r="AM30" s="2">
        <v>9</v>
      </c>
      <c r="AN30" s="2">
        <v>4</v>
      </c>
      <c r="AO30" s="2">
        <v>0</v>
      </c>
      <c r="AP30" s="2">
        <v>1</v>
      </c>
      <c r="AQ30" s="2">
        <v>0</v>
      </c>
      <c r="AR30" s="2">
        <v>0</v>
      </c>
      <c r="AS30" s="2">
        <v>0</v>
      </c>
      <c r="AT30" s="2">
        <v>1</v>
      </c>
      <c r="AU30" s="2">
        <v>1</v>
      </c>
      <c r="AV30" s="2">
        <v>8</v>
      </c>
      <c r="AW30" s="2">
        <v>3</v>
      </c>
      <c r="AX30" s="2">
        <v>1</v>
      </c>
      <c r="AY30" s="2">
        <v>2</v>
      </c>
      <c r="AZ30" s="2">
        <v>312</v>
      </c>
      <c r="BA30" s="2">
        <v>243</v>
      </c>
      <c r="BB30" s="2" t="s">
        <v>665</v>
      </c>
      <c r="BC30" s="2" t="s">
        <v>666</v>
      </c>
      <c r="BD30" s="2" t="s">
        <v>667</v>
      </c>
      <c r="BE30" s="2" t="s">
        <v>296</v>
      </c>
      <c r="BF30" s="2" t="s">
        <v>567</v>
      </c>
      <c r="BG30" s="2" t="s">
        <v>244</v>
      </c>
      <c r="BH30" s="2" t="s">
        <v>581</v>
      </c>
      <c r="BI30" s="2" t="s">
        <v>169</v>
      </c>
      <c r="BJ30" s="2">
        <v>44</v>
      </c>
      <c r="BK30" s="2">
        <v>41</v>
      </c>
      <c r="BL30" s="2">
        <v>16</v>
      </c>
      <c r="BM30" s="2">
        <v>11</v>
      </c>
      <c r="BN30" s="2">
        <v>0</v>
      </c>
      <c r="BO30" s="2">
        <v>1</v>
      </c>
      <c r="BP30" s="2">
        <v>11</v>
      </c>
      <c r="BQ30" s="2">
        <v>4</v>
      </c>
      <c r="BR30" s="2">
        <v>3</v>
      </c>
      <c r="BS30" s="2">
        <v>0</v>
      </c>
      <c r="BT30" s="2">
        <v>1</v>
      </c>
      <c r="BU30" s="2">
        <v>4</v>
      </c>
      <c r="BV30" s="2">
        <v>1</v>
      </c>
      <c r="BW30" s="2">
        <v>0</v>
      </c>
      <c r="BX30" s="2">
        <v>0</v>
      </c>
      <c r="BY30" s="2">
        <v>1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</row>
    <row r="31" spans="1:83" ht="28.05" customHeight="1" x14ac:dyDescent="0.3">
      <c r="A31" s="1">
        <v>30</v>
      </c>
      <c r="B31" s="2" t="s">
        <v>359</v>
      </c>
      <c r="C31" s="2" t="s">
        <v>350</v>
      </c>
      <c r="D31" s="2" t="s">
        <v>351</v>
      </c>
      <c r="E31" s="2" t="s">
        <v>360</v>
      </c>
      <c r="F31" s="2" t="s">
        <v>87</v>
      </c>
      <c r="G31" s="2">
        <v>0</v>
      </c>
      <c r="H31" s="2">
        <v>1</v>
      </c>
      <c r="I31" s="2" t="s">
        <v>88</v>
      </c>
      <c r="J31" s="2" t="s">
        <v>89</v>
      </c>
      <c r="K31" s="2" t="s">
        <v>88</v>
      </c>
      <c r="L31" s="2">
        <v>1</v>
      </c>
      <c r="M31" s="2">
        <v>13</v>
      </c>
      <c r="N31" s="2">
        <v>4</v>
      </c>
      <c r="O31" s="2">
        <v>7</v>
      </c>
      <c r="P31" s="2">
        <v>0</v>
      </c>
      <c r="Q31" s="2">
        <v>1</v>
      </c>
      <c r="R31" s="3">
        <v>0.23</v>
      </c>
      <c r="S31" s="3">
        <v>0.77</v>
      </c>
      <c r="T31" s="2">
        <v>0</v>
      </c>
      <c r="U31" s="2">
        <v>13</v>
      </c>
      <c r="V31" s="2">
        <v>0</v>
      </c>
      <c r="W31" s="2">
        <v>4</v>
      </c>
      <c r="X31" s="2">
        <v>0</v>
      </c>
      <c r="Y31" s="2">
        <v>3</v>
      </c>
      <c r="Z31" s="2">
        <v>0</v>
      </c>
      <c r="AA31" s="2">
        <v>6</v>
      </c>
      <c r="AB31" s="2">
        <v>1</v>
      </c>
      <c r="AC31" s="2">
        <v>6</v>
      </c>
      <c r="AD31" s="2">
        <v>0</v>
      </c>
      <c r="AE31" s="2">
        <v>1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3</v>
      </c>
      <c r="AL31" s="2">
        <v>3</v>
      </c>
      <c r="AM31" s="2">
        <v>3</v>
      </c>
      <c r="AN31" s="2">
        <v>6</v>
      </c>
      <c r="AO31" s="2">
        <v>4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</v>
      </c>
      <c r="AV31" s="2">
        <v>0</v>
      </c>
      <c r="AW31" s="2">
        <v>6</v>
      </c>
      <c r="AX31" s="2">
        <v>4</v>
      </c>
      <c r="AY31" s="2">
        <v>0</v>
      </c>
      <c r="AZ31" s="2">
        <v>130</v>
      </c>
      <c r="BA31" s="2">
        <v>439</v>
      </c>
      <c r="BB31" s="2" t="s">
        <v>668</v>
      </c>
      <c r="BC31" s="2" t="s">
        <v>669</v>
      </c>
      <c r="BD31" s="2" t="s">
        <v>660</v>
      </c>
      <c r="BE31" s="2" t="s">
        <v>366</v>
      </c>
      <c r="BF31" s="2" t="s">
        <v>244</v>
      </c>
      <c r="BG31" s="2" t="s">
        <v>207</v>
      </c>
      <c r="BH31" s="2" t="s">
        <v>170</v>
      </c>
      <c r="BI31" s="2" t="s">
        <v>670</v>
      </c>
      <c r="BJ31" s="2">
        <v>44</v>
      </c>
      <c r="BK31" s="2">
        <v>50</v>
      </c>
      <c r="BL31" s="2">
        <v>13</v>
      </c>
      <c r="BM31" s="2">
        <v>26</v>
      </c>
      <c r="BN31" s="2">
        <v>2</v>
      </c>
      <c r="BO31" s="2">
        <v>4</v>
      </c>
      <c r="BP31" s="2">
        <v>8</v>
      </c>
      <c r="BQ31" s="2">
        <v>9</v>
      </c>
      <c r="BR31" s="2">
        <v>2</v>
      </c>
      <c r="BS31" s="2">
        <v>2</v>
      </c>
      <c r="BT31" s="2">
        <v>11</v>
      </c>
      <c r="BU31" s="2">
        <v>3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</row>
    <row r="32" spans="1:83" ht="28.05" customHeight="1" x14ac:dyDescent="0.3">
      <c r="A32" s="1">
        <v>31</v>
      </c>
      <c r="B32" s="2" t="s">
        <v>367</v>
      </c>
      <c r="C32" s="2" t="s">
        <v>330</v>
      </c>
      <c r="D32" s="2" t="s">
        <v>85</v>
      </c>
      <c r="E32" s="2" t="s">
        <v>87</v>
      </c>
      <c r="F32" s="2" t="s">
        <v>173</v>
      </c>
      <c r="G32" s="2">
        <v>1</v>
      </c>
      <c r="H32" s="2">
        <v>0</v>
      </c>
      <c r="I32" s="2" t="s">
        <v>89</v>
      </c>
      <c r="J32" s="2" t="s">
        <v>88</v>
      </c>
      <c r="K32" s="2" t="s">
        <v>88</v>
      </c>
      <c r="L32" s="2">
        <v>1</v>
      </c>
      <c r="M32" s="2">
        <v>16</v>
      </c>
      <c r="N32" s="2">
        <v>5</v>
      </c>
      <c r="O32" s="2">
        <v>5</v>
      </c>
      <c r="P32" s="2">
        <v>0</v>
      </c>
      <c r="Q32" s="2">
        <v>2</v>
      </c>
      <c r="R32" s="3">
        <v>0.74</v>
      </c>
      <c r="S32" s="3">
        <v>0.26</v>
      </c>
      <c r="T32" s="2">
        <v>14</v>
      </c>
      <c r="U32" s="2">
        <v>2</v>
      </c>
      <c r="V32" s="2">
        <v>5</v>
      </c>
      <c r="W32" s="2">
        <v>0</v>
      </c>
      <c r="X32" s="2">
        <v>5</v>
      </c>
      <c r="Y32" s="2">
        <v>1</v>
      </c>
      <c r="Z32" s="2">
        <v>4</v>
      </c>
      <c r="AA32" s="2">
        <v>1</v>
      </c>
      <c r="AB32" s="2">
        <v>4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0</v>
      </c>
      <c r="AI32" s="2">
        <v>0</v>
      </c>
      <c r="AJ32" s="2">
        <v>4</v>
      </c>
      <c r="AK32" s="2">
        <v>6</v>
      </c>
      <c r="AL32" s="2">
        <v>11</v>
      </c>
      <c r="AM32" s="2">
        <v>8</v>
      </c>
      <c r="AN32" s="2">
        <v>1</v>
      </c>
      <c r="AO32" s="2">
        <v>5</v>
      </c>
      <c r="AP32" s="2">
        <v>4</v>
      </c>
      <c r="AQ32" s="2">
        <v>0</v>
      </c>
      <c r="AR32" s="2">
        <v>3</v>
      </c>
      <c r="AS32" s="2">
        <v>0</v>
      </c>
      <c r="AT32" s="2">
        <v>8</v>
      </c>
      <c r="AU32" s="2">
        <v>0</v>
      </c>
      <c r="AV32" s="2">
        <v>6</v>
      </c>
      <c r="AW32" s="2">
        <v>2</v>
      </c>
      <c r="AX32" s="2">
        <v>0</v>
      </c>
      <c r="AY32" s="2">
        <v>4</v>
      </c>
      <c r="AZ32" s="2">
        <v>368</v>
      </c>
      <c r="BA32" s="2">
        <v>137</v>
      </c>
      <c r="BB32" s="2" t="s">
        <v>671</v>
      </c>
      <c r="BC32" s="2" t="s">
        <v>672</v>
      </c>
      <c r="BD32" s="2" t="s">
        <v>129</v>
      </c>
      <c r="BE32" s="2" t="s">
        <v>673</v>
      </c>
      <c r="BF32" s="2" t="s">
        <v>674</v>
      </c>
      <c r="BG32" s="2" t="s">
        <v>564</v>
      </c>
      <c r="BH32" s="2" t="s">
        <v>675</v>
      </c>
      <c r="BI32" s="2" t="s">
        <v>318</v>
      </c>
      <c r="BJ32" s="2">
        <v>59</v>
      </c>
      <c r="BK32" s="2">
        <v>58</v>
      </c>
      <c r="BL32" s="2">
        <v>21</v>
      </c>
      <c r="BM32" s="2">
        <v>18</v>
      </c>
      <c r="BN32" s="2">
        <v>4</v>
      </c>
      <c r="BO32" s="2">
        <v>4</v>
      </c>
      <c r="BP32" s="2">
        <v>8</v>
      </c>
      <c r="BQ32" s="2">
        <v>7</v>
      </c>
      <c r="BR32" s="2">
        <v>2</v>
      </c>
      <c r="BS32" s="2">
        <v>3</v>
      </c>
      <c r="BT32" s="2">
        <v>3</v>
      </c>
      <c r="BU32" s="2">
        <v>21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</row>
    <row r="33" spans="1:83" ht="28.05" customHeight="1" x14ac:dyDescent="0.3">
      <c r="A33" s="1">
        <v>32</v>
      </c>
      <c r="B33" s="2" t="s">
        <v>375</v>
      </c>
      <c r="C33" s="2" t="s">
        <v>376</v>
      </c>
      <c r="D33" s="2" t="s">
        <v>143</v>
      </c>
      <c r="E33" s="2" t="s">
        <v>377</v>
      </c>
      <c r="F33" s="2" t="s">
        <v>87</v>
      </c>
      <c r="G33" s="2">
        <v>0</v>
      </c>
      <c r="H33" s="2">
        <v>1</v>
      </c>
      <c r="I33" s="2" t="s">
        <v>88</v>
      </c>
      <c r="J33" s="2" t="s">
        <v>89</v>
      </c>
      <c r="K33" s="2" t="s">
        <v>88</v>
      </c>
      <c r="L33" s="2">
        <v>1</v>
      </c>
      <c r="M33" s="2">
        <v>7</v>
      </c>
      <c r="N33" s="2">
        <v>2</v>
      </c>
      <c r="O33" s="2">
        <v>2</v>
      </c>
      <c r="P33" s="2">
        <v>0</v>
      </c>
      <c r="Q33" s="2">
        <v>1</v>
      </c>
      <c r="R33" s="3">
        <v>0.33</v>
      </c>
      <c r="S33" s="3">
        <v>0.67</v>
      </c>
      <c r="T33" s="2">
        <v>3</v>
      </c>
      <c r="U33" s="2">
        <v>4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2</v>
      </c>
      <c r="AB33" s="2">
        <v>0</v>
      </c>
      <c r="AC33" s="2">
        <v>2</v>
      </c>
      <c r="AD33" s="2">
        <v>1</v>
      </c>
      <c r="AE33" s="2">
        <v>2</v>
      </c>
      <c r="AF33" s="2">
        <v>1</v>
      </c>
      <c r="AG33" s="2">
        <v>0</v>
      </c>
      <c r="AH33" s="2">
        <v>0</v>
      </c>
      <c r="AI33" s="2">
        <v>0</v>
      </c>
      <c r="AJ33" s="2">
        <v>6</v>
      </c>
      <c r="AK33" s="2">
        <v>13</v>
      </c>
      <c r="AL33" s="2">
        <v>10</v>
      </c>
      <c r="AM33" s="2">
        <v>2</v>
      </c>
      <c r="AN33" s="2">
        <v>3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3</v>
      </c>
      <c r="AU33" s="2">
        <v>2</v>
      </c>
      <c r="AV33" s="2">
        <v>0</v>
      </c>
      <c r="AW33" s="2">
        <v>2</v>
      </c>
      <c r="AX33" s="2">
        <v>0</v>
      </c>
      <c r="AY33" s="2">
        <v>1</v>
      </c>
      <c r="AZ33" s="2">
        <v>165</v>
      </c>
      <c r="BA33" s="2">
        <v>333</v>
      </c>
      <c r="BB33" s="2" t="s">
        <v>676</v>
      </c>
      <c r="BC33" s="2" t="s">
        <v>677</v>
      </c>
      <c r="BD33" s="2" t="s">
        <v>678</v>
      </c>
      <c r="BE33" s="2" t="s">
        <v>304</v>
      </c>
      <c r="BF33" s="2" t="s">
        <v>382</v>
      </c>
      <c r="BG33" s="2" t="s">
        <v>382</v>
      </c>
      <c r="BH33" s="2" t="s">
        <v>679</v>
      </c>
      <c r="BI33" s="2" t="s">
        <v>373</v>
      </c>
      <c r="BJ33" s="2">
        <v>47</v>
      </c>
      <c r="BK33" s="2">
        <v>43</v>
      </c>
      <c r="BL33" s="2">
        <v>21</v>
      </c>
      <c r="BM33" s="2">
        <v>26</v>
      </c>
      <c r="BN33" s="2">
        <v>5</v>
      </c>
      <c r="BO33" s="2">
        <v>3</v>
      </c>
      <c r="BP33" s="2">
        <v>7</v>
      </c>
      <c r="BQ33" s="2">
        <v>4</v>
      </c>
      <c r="BR33" s="2">
        <v>0</v>
      </c>
      <c r="BS33" s="2">
        <v>3</v>
      </c>
      <c r="BT33" s="2">
        <v>4</v>
      </c>
      <c r="BU33" s="2">
        <v>2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</row>
    <row r="34" spans="1:83" ht="28.05" customHeight="1" x14ac:dyDescent="0.3">
      <c r="A34" s="1">
        <v>33</v>
      </c>
      <c r="B34" s="2" t="s">
        <v>385</v>
      </c>
      <c r="C34" s="2" t="s">
        <v>154</v>
      </c>
      <c r="D34" s="2" t="s">
        <v>85</v>
      </c>
      <c r="E34" s="2" t="s">
        <v>155</v>
      </c>
      <c r="F34" s="2" t="s">
        <v>87</v>
      </c>
      <c r="G34" s="2">
        <v>1</v>
      </c>
      <c r="H34" s="2">
        <v>0</v>
      </c>
      <c r="I34" s="2" t="s">
        <v>89</v>
      </c>
      <c r="J34" s="2" t="s">
        <v>88</v>
      </c>
      <c r="K34" s="2" t="s">
        <v>88</v>
      </c>
      <c r="L34" s="2">
        <v>1</v>
      </c>
      <c r="M34" s="2">
        <v>12</v>
      </c>
      <c r="N34" s="2">
        <v>5</v>
      </c>
      <c r="O34" s="2">
        <v>1</v>
      </c>
      <c r="P34" s="2">
        <v>0</v>
      </c>
      <c r="Q34" s="2">
        <v>0</v>
      </c>
      <c r="R34" s="3">
        <v>0.31</v>
      </c>
      <c r="S34" s="3">
        <v>0.69</v>
      </c>
      <c r="T34" s="2">
        <v>2</v>
      </c>
      <c r="U34" s="2">
        <v>10</v>
      </c>
      <c r="V34" s="2">
        <v>2</v>
      </c>
      <c r="W34" s="2">
        <v>3</v>
      </c>
      <c r="X34" s="2">
        <v>0</v>
      </c>
      <c r="Y34" s="2">
        <v>4</v>
      </c>
      <c r="Z34" s="2">
        <v>0</v>
      </c>
      <c r="AA34" s="2">
        <v>3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2</v>
      </c>
      <c r="AK34" s="2">
        <v>6</v>
      </c>
      <c r="AL34" s="2">
        <v>10</v>
      </c>
      <c r="AM34" s="2">
        <v>16</v>
      </c>
      <c r="AN34" s="2">
        <v>5</v>
      </c>
      <c r="AO34" s="2">
        <v>1</v>
      </c>
      <c r="AP34" s="2">
        <v>1</v>
      </c>
      <c r="AQ34" s="2">
        <v>1</v>
      </c>
      <c r="AR34" s="2">
        <v>0</v>
      </c>
      <c r="AS34" s="2">
        <v>1</v>
      </c>
      <c r="AT34" s="2">
        <v>1</v>
      </c>
      <c r="AU34" s="2">
        <v>4</v>
      </c>
      <c r="AV34" s="2">
        <v>1</v>
      </c>
      <c r="AW34" s="2">
        <v>6</v>
      </c>
      <c r="AX34" s="2">
        <v>3</v>
      </c>
      <c r="AY34" s="2">
        <v>1</v>
      </c>
      <c r="AZ34" s="2">
        <v>164</v>
      </c>
      <c r="BA34" s="2">
        <v>377</v>
      </c>
      <c r="BB34" s="2" t="s">
        <v>680</v>
      </c>
      <c r="BC34" s="2" t="s">
        <v>633</v>
      </c>
      <c r="BD34" s="2" t="s">
        <v>681</v>
      </c>
      <c r="BE34" s="2" t="s">
        <v>337</v>
      </c>
      <c r="BF34" s="2" t="s">
        <v>441</v>
      </c>
      <c r="BG34" s="2" t="s">
        <v>581</v>
      </c>
      <c r="BH34" s="2" t="s">
        <v>625</v>
      </c>
      <c r="BI34" s="2" t="s">
        <v>141</v>
      </c>
      <c r="BJ34" s="2">
        <v>53</v>
      </c>
      <c r="BK34" s="2">
        <v>59</v>
      </c>
      <c r="BL34" s="2">
        <v>22</v>
      </c>
      <c r="BM34" s="2">
        <v>25</v>
      </c>
      <c r="BN34" s="2">
        <v>4</v>
      </c>
      <c r="BO34" s="2">
        <v>6</v>
      </c>
      <c r="BP34" s="2">
        <v>10</v>
      </c>
      <c r="BQ34" s="2">
        <v>7</v>
      </c>
      <c r="BR34" s="2">
        <v>10</v>
      </c>
      <c r="BS34" s="2">
        <v>1</v>
      </c>
      <c r="BT34" s="2">
        <v>6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</row>
    <row r="35" spans="1:83" ht="28.05" customHeight="1" x14ac:dyDescent="0.3">
      <c r="A35" s="1">
        <v>34</v>
      </c>
      <c r="B35" s="2" t="s">
        <v>392</v>
      </c>
      <c r="C35" s="2" t="s">
        <v>340</v>
      </c>
      <c r="D35" s="2" t="s">
        <v>85</v>
      </c>
      <c r="E35" s="2" t="s">
        <v>183</v>
      </c>
      <c r="F35" s="2" t="s">
        <v>87</v>
      </c>
      <c r="G35" s="2">
        <v>0</v>
      </c>
      <c r="H35" s="2">
        <v>0</v>
      </c>
      <c r="I35" s="2" t="s">
        <v>89</v>
      </c>
      <c r="J35" s="2" t="s">
        <v>89</v>
      </c>
      <c r="K35" s="2" t="s">
        <v>88</v>
      </c>
      <c r="L35" s="2">
        <v>0</v>
      </c>
      <c r="M35" s="2">
        <v>15</v>
      </c>
      <c r="N35" s="2">
        <v>7</v>
      </c>
      <c r="O35" s="2">
        <v>3</v>
      </c>
      <c r="P35" s="2">
        <v>0</v>
      </c>
      <c r="Q35" s="2">
        <v>1</v>
      </c>
      <c r="R35" s="3">
        <v>0.49</v>
      </c>
      <c r="S35" s="3">
        <v>0.51</v>
      </c>
      <c r="T35" s="2">
        <v>13</v>
      </c>
      <c r="U35" s="2">
        <v>2</v>
      </c>
      <c r="V35" s="2">
        <v>5</v>
      </c>
      <c r="W35" s="2">
        <v>2</v>
      </c>
      <c r="X35" s="2">
        <v>4</v>
      </c>
      <c r="Y35" s="2">
        <v>0</v>
      </c>
      <c r="Z35" s="2">
        <v>4</v>
      </c>
      <c r="AA35" s="2">
        <v>0</v>
      </c>
      <c r="AB35" s="2">
        <v>3</v>
      </c>
      <c r="AC35" s="2">
        <v>0</v>
      </c>
      <c r="AD35" s="2">
        <v>0</v>
      </c>
      <c r="AE35" s="2">
        <v>2</v>
      </c>
      <c r="AF35" s="2">
        <v>0</v>
      </c>
      <c r="AG35" s="2">
        <v>1</v>
      </c>
      <c r="AH35" s="2">
        <v>0</v>
      </c>
      <c r="AI35" s="2">
        <v>0</v>
      </c>
      <c r="AJ35" s="2">
        <v>7</v>
      </c>
      <c r="AK35" s="2">
        <v>4</v>
      </c>
      <c r="AL35" s="2">
        <v>6</v>
      </c>
      <c r="AM35" s="2">
        <v>6</v>
      </c>
      <c r="AN35" s="2">
        <v>2</v>
      </c>
      <c r="AO35" s="2">
        <v>6</v>
      </c>
      <c r="AP35" s="2">
        <v>1</v>
      </c>
      <c r="AQ35" s="2">
        <v>2</v>
      </c>
      <c r="AR35" s="2">
        <v>1</v>
      </c>
      <c r="AS35" s="2">
        <v>2</v>
      </c>
      <c r="AT35" s="2">
        <v>7</v>
      </c>
      <c r="AU35" s="2">
        <v>2</v>
      </c>
      <c r="AV35" s="2">
        <v>6</v>
      </c>
      <c r="AW35" s="2">
        <v>0</v>
      </c>
      <c r="AX35" s="2">
        <v>2</v>
      </c>
      <c r="AY35" s="2">
        <v>5</v>
      </c>
      <c r="AZ35" s="2">
        <v>226</v>
      </c>
      <c r="BA35" s="2">
        <v>245</v>
      </c>
      <c r="BB35" s="2" t="s">
        <v>682</v>
      </c>
      <c r="BC35" s="2" t="s">
        <v>683</v>
      </c>
      <c r="BD35" s="2" t="s">
        <v>684</v>
      </c>
      <c r="BE35" s="2" t="s">
        <v>685</v>
      </c>
      <c r="BF35" s="2" t="s">
        <v>226</v>
      </c>
      <c r="BG35" s="2" t="s">
        <v>244</v>
      </c>
      <c r="BH35" s="2" t="s">
        <v>198</v>
      </c>
      <c r="BI35" s="2" t="s">
        <v>169</v>
      </c>
      <c r="BJ35" s="2">
        <v>51</v>
      </c>
      <c r="BK35" s="2">
        <v>52</v>
      </c>
      <c r="BL35" s="2">
        <v>27</v>
      </c>
      <c r="BM35" s="2">
        <v>15</v>
      </c>
      <c r="BN35" s="2">
        <v>2</v>
      </c>
      <c r="BO35" s="2">
        <v>1</v>
      </c>
      <c r="BP35" s="2">
        <v>9</v>
      </c>
      <c r="BQ35" s="2">
        <v>8</v>
      </c>
      <c r="BR35" s="2">
        <v>6</v>
      </c>
      <c r="BS35" s="2">
        <v>4</v>
      </c>
      <c r="BT35" s="2">
        <v>2</v>
      </c>
      <c r="BU35" s="2">
        <v>13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ht="28.05" customHeight="1" x14ac:dyDescent="0.3">
      <c r="A36" s="1">
        <v>35</v>
      </c>
      <c r="B36" s="2" t="s">
        <v>397</v>
      </c>
      <c r="C36" s="2" t="s">
        <v>99</v>
      </c>
      <c r="D36" s="2" t="s">
        <v>85</v>
      </c>
      <c r="E36" s="2" t="s">
        <v>87</v>
      </c>
      <c r="F36" s="2" t="s">
        <v>306</v>
      </c>
      <c r="G36" s="2">
        <v>2</v>
      </c>
      <c r="H36" s="2">
        <v>1</v>
      </c>
      <c r="I36" s="2" t="s">
        <v>88</v>
      </c>
      <c r="J36" s="2" t="s">
        <v>89</v>
      </c>
      <c r="K36" s="2" t="s">
        <v>89</v>
      </c>
      <c r="L36" s="2">
        <v>3</v>
      </c>
      <c r="M36" s="2">
        <v>13</v>
      </c>
      <c r="N36" s="2">
        <v>3</v>
      </c>
      <c r="O36" s="2">
        <v>10</v>
      </c>
      <c r="P36" s="2">
        <v>0</v>
      </c>
      <c r="Q36" s="2">
        <v>2</v>
      </c>
      <c r="R36" s="3">
        <v>0.62</v>
      </c>
      <c r="S36" s="3">
        <v>0.38</v>
      </c>
      <c r="T36" s="2">
        <v>11</v>
      </c>
      <c r="U36" s="2">
        <v>2</v>
      </c>
      <c r="V36" s="2">
        <v>2</v>
      </c>
      <c r="W36" s="2">
        <v>1</v>
      </c>
      <c r="X36" s="2">
        <v>6</v>
      </c>
      <c r="Y36" s="2">
        <v>1</v>
      </c>
      <c r="Z36" s="2">
        <v>3</v>
      </c>
      <c r="AA36" s="2">
        <v>0</v>
      </c>
      <c r="AB36" s="2">
        <v>6</v>
      </c>
      <c r="AC36" s="2">
        <v>4</v>
      </c>
      <c r="AD36" s="2">
        <v>2</v>
      </c>
      <c r="AE36" s="2">
        <v>0</v>
      </c>
      <c r="AF36" s="2">
        <v>1</v>
      </c>
      <c r="AG36" s="2">
        <v>1</v>
      </c>
      <c r="AH36" s="2">
        <v>0</v>
      </c>
      <c r="AI36" s="2">
        <v>0</v>
      </c>
      <c r="AJ36" s="2">
        <v>3</v>
      </c>
      <c r="AK36" s="2">
        <v>7</v>
      </c>
      <c r="AL36" s="2">
        <v>13</v>
      </c>
      <c r="AM36" s="2">
        <v>7</v>
      </c>
      <c r="AN36" s="2">
        <v>1</v>
      </c>
      <c r="AO36" s="2">
        <v>3</v>
      </c>
      <c r="AP36" s="2">
        <v>2</v>
      </c>
      <c r="AQ36" s="2">
        <v>1</v>
      </c>
      <c r="AR36" s="2">
        <v>1</v>
      </c>
      <c r="AS36" s="2">
        <v>0</v>
      </c>
      <c r="AT36" s="2">
        <v>11</v>
      </c>
      <c r="AU36" s="2">
        <v>2</v>
      </c>
      <c r="AV36" s="2">
        <v>0</v>
      </c>
      <c r="AW36" s="2">
        <v>0</v>
      </c>
      <c r="AX36" s="2">
        <v>0</v>
      </c>
      <c r="AY36" s="2">
        <v>1</v>
      </c>
      <c r="AZ36" s="2">
        <v>350</v>
      </c>
      <c r="BA36" s="2">
        <v>212</v>
      </c>
      <c r="BB36" s="2" t="s">
        <v>686</v>
      </c>
      <c r="BC36" s="2" t="s">
        <v>687</v>
      </c>
      <c r="BD36" s="2" t="s">
        <v>688</v>
      </c>
      <c r="BE36" s="2" t="s">
        <v>313</v>
      </c>
      <c r="BF36" s="2" t="s">
        <v>689</v>
      </c>
      <c r="BG36" s="2" t="s">
        <v>441</v>
      </c>
      <c r="BH36" s="2" t="s">
        <v>540</v>
      </c>
      <c r="BI36" s="2" t="s">
        <v>589</v>
      </c>
      <c r="BJ36" s="2">
        <v>55</v>
      </c>
      <c r="BK36" s="2">
        <v>52</v>
      </c>
      <c r="BL36" s="2">
        <v>13</v>
      </c>
      <c r="BM36" s="2">
        <v>17</v>
      </c>
      <c r="BN36" s="2">
        <v>2</v>
      </c>
      <c r="BO36" s="2">
        <v>2</v>
      </c>
      <c r="BP36" s="2">
        <v>5</v>
      </c>
      <c r="BQ36" s="2">
        <v>6</v>
      </c>
      <c r="BR36" s="2">
        <v>8</v>
      </c>
      <c r="BS36" s="2">
        <v>3</v>
      </c>
      <c r="BT36" s="2">
        <v>7</v>
      </c>
      <c r="BU36" s="2">
        <v>19</v>
      </c>
      <c r="BV36" s="2">
        <v>2</v>
      </c>
      <c r="BW36" s="2">
        <v>0</v>
      </c>
      <c r="BX36" s="2">
        <v>1</v>
      </c>
      <c r="BY36" s="2">
        <v>2</v>
      </c>
      <c r="BZ36" s="2">
        <v>1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</row>
    <row r="37" spans="1:83" ht="28.05" customHeight="1" x14ac:dyDescent="0.3">
      <c r="A37" s="1">
        <v>36</v>
      </c>
      <c r="B37" s="2" t="s">
        <v>406</v>
      </c>
      <c r="C37" s="2" t="s">
        <v>220</v>
      </c>
      <c r="D37" s="2" t="s">
        <v>143</v>
      </c>
      <c r="E37" s="2" t="s">
        <v>87</v>
      </c>
      <c r="F37" s="2" t="s">
        <v>407</v>
      </c>
      <c r="G37" s="2">
        <v>0</v>
      </c>
      <c r="H37" s="2">
        <v>2</v>
      </c>
      <c r="I37" s="2" t="s">
        <v>88</v>
      </c>
      <c r="J37" s="2" t="s">
        <v>89</v>
      </c>
      <c r="K37" s="2" t="s">
        <v>88</v>
      </c>
      <c r="L37" s="2">
        <v>2</v>
      </c>
      <c r="M37" s="2">
        <v>11</v>
      </c>
      <c r="N37" s="2">
        <v>4</v>
      </c>
      <c r="O37" s="2">
        <v>5</v>
      </c>
      <c r="P37" s="2">
        <v>0</v>
      </c>
      <c r="Q37" s="2">
        <v>1</v>
      </c>
      <c r="R37" s="3">
        <v>0.63</v>
      </c>
      <c r="S37" s="3">
        <v>0.37</v>
      </c>
      <c r="T37" s="2">
        <v>8</v>
      </c>
      <c r="U37" s="2">
        <v>3</v>
      </c>
      <c r="V37" s="2">
        <v>2</v>
      </c>
      <c r="W37" s="2">
        <v>2</v>
      </c>
      <c r="X37" s="2">
        <v>5</v>
      </c>
      <c r="Y37" s="2">
        <v>1</v>
      </c>
      <c r="Z37" s="2">
        <v>1</v>
      </c>
      <c r="AA37" s="2">
        <v>0</v>
      </c>
      <c r="AB37" s="2">
        <v>1</v>
      </c>
      <c r="AC37" s="2">
        <v>4</v>
      </c>
      <c r="AD37" s="2">
        <v>0</v>
      </c>
      <c r="AE37" s="2">
        <v>3</v>
      </c>
      <c r="AF37" s="2">
        <v>1</v>
      </c>
      <c r="AG37" s="2">
        <v>0</v>
      </c>
      <c r="AH37" s="2">
        <v>0</v>
      </c>
      <c r="AI37" s="2">
        <v>0</v>
      </c>
      <c r="AJ37" s="2">
        <v>4</v>
      </c>
      <c r="AK37" s="2">
        <v>7</v>
      </c>
      <c r="AL37" s="2">
        <v>6</v>
      </c>
      <c r="AM37" s="2">
        <v>6</v>
      </c>
      <c r="AN37" s="2">
        <v>1</v>
      </c>
      <c r="AO37" s="2">
        <v>6</v>
      </c>
      <c r="AP37" s="2">
        <v>3</v>
      </c>
      <c r="AQ37" s="2">
        <v>2</v>
      </c>
      <c r="AR37" s="2">
        <v>3</v>
      </c>
      <c r="AS37" s="2">
        <v>0</v>
      </c>
      <c r="AT37" s="2">
        <v>7</v>
      </c>
      <c r="AU37" s="2">
        <v>2</v>
      </c>
      <c r="AV37" s="2">
        <v>1</v>
      </c>
      <c r="AW37" s="2">
        <v>1</v>
      </c>
      <c r="AX37" s="2">
        <v>0</v>
      </c>
      <c r="AY37" s="2">
        <v>2</v>
      </c>
      <c r="AZ37" s="2">
        <v>332</v>
      </c>
      <c r="BA37" s="2">
        <v>191</v>
      </c>
      <c r="BB37" s="2" t="s">
        <v>690</v>
      </c>
      <c r="BC37" s="2" t="s">
        <v>691</v>
      </c>
      <c r="BD37" s="2" t="s">
        <v>692</v>
      </c>
      <c r="BE37" s="2" t="s">
        <v>693</v>
      </c>
      <c r="BF37" s="2" t="s">
        <v>694</v>
      </c>
      <c r="BG37" s="2" t="s">
        <v>478</v>
      </c>
      <c r="BH37" s="2" t="s">
        <v>589</v>
      </c>
      <c r="BI37" s="2" t="s">
        <v>523</v>
      </c>
      <c r="BJ37" s="2">
        <v>43</v>
      </c>
      <c r="BK37" s="2">
        <v>47</v>
      </c>
      <c r="BL37" s="2">
        <v>12</v>
      </c>
      <c r="BM37" s="2">
        <v>22</v>
      </c>
      <c r="BN37" s="2">
        <v>2</v>
      </c>
      <c r="BO37" s="2">
        <v>3</v>
      </c>
      <c r="BP37" s="2">
        <v>4</v>
      </c>
      <c r="BQ37" s="2">
        <v>9</v>
      </c>
      <c r="BR37" s="2">
        <v>6</v>
      </c>
      <c r="BS37" s="2">
        <v>6</v>
      </c>
      <c r="BT37" s="2">
        <v>6</v>
      </c>
      <c r="BU37" s="2">
        <v>9</v>
      </c>
      <c r="BV37" s="2">
        <v>0</v>
      </c>
      <c r="BW37" s="2">
        <v>0</v>
      </c>
      <c r="BX37" s="2">
        <v>0</v>
      </c>
      <c r="BY37" s="2">
        <v>2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</row>
    <row r="38" spans="1:83" ht="28.05" customHeight="1" x14ac:dyDescent="0.3">
      <c r="A38" s="1">
        <v>37</v>
      </c>
      <c r="B38" s="2" t="s">
        <v>415</v>
      </c>
      <c r="C38" s="2" t="s">
        <v>282</v>
      </c>
      <c r="D38" s="2" t="s">
        <v>85</v>
      </c>
      <c r="E38" s="2" t="s">
        <v>87</v>
      </c>
      <c r="F38" s="2" t="s">
        <v>211</v>
      </c>
      <c r="G38" s="2">
        <v>1</v>
      </c>
      <c r="H38" s="2">
        <v>0</v>
      </c>
      <c r="I38" s="2" t="s">
        <v>89</v>
      </c>
      <c r="J38" s="2" t="s">
        <v>88</v>
      </c>
      <c r="K38" s="2" t="s">
        <v>88</v>
      </c>
      <c r="L38" s="2">
        <v>1</v>
      </c>
      <c r="M38" s="2">
        <v>9</v>
      </c>
      <c r="N38" s="2">
        <v>5</v>
      </c>
      <c r="O38" s="2">
        <v>6</v>
      </c>
      <c r="P38" s="2">
        <v>0</v>
      </c>
      <c r="Q38" s="2">
        <v>0</v>
      </c>
      <c r="R38" s="3">
        <v>0.62</v>
      </c>
      <c r="S38" s="3">
        <v>0.38</v>
      </c>
      <c r="T38" s="2">
        <v>5</v>
      </c>
      <c r="U38" s="2">
        <v>4</v>
      </c>
      <c r="V38" s="2">
        <v>4</v>
      </c>
      <c r="W38" s="2">
        <v>1</v>
      </c>
      <c r="X38" s="2">
        <v>0</v>
      </c>
      <c r="Y38" s="2">
        <v>2</v>
      </c>
      <c r="Z38" s="2">
        <v>1</v>
      </c>
      <c r="AA38" s="2">
        <v>1</v>
      </c>
      <c r="AB38" s="2">
        <v>5</v>
      </c>
      <c r="AC38" s="2">
        <v>1</v>
      </c>
      <c r="AD38" s="2">
        <v>0</v>
      </c>
      <c r="AE38" s="2">
        <v>3</v>
      </c>
      <c r="AF38" s="2">
        <v>0</v>
      </c>
      <c r="AG38" s="2">
        <v>0</v>
      </c>
      <c r="AH38" s="2">
        <v>0</v>
      </c>
      <c r="AI38" s="2">
        <v>0</v>
      </c>
      <c r="AJ38" s="2">
        <v>3</v>
      </c>
      <c r="AK38" s="2">
        <v>4</v>
      </c>
      <c r="AL38" s="2">
        <v>4</v>
      </c>
      <c r="AM38" s="2">
        <v>7</v>
      </c>
      <c r="AN38" s="2">
        <v>2</v>
      </c>
      <c r="AO38" s="2">
        <v>4</v>
      </c>
      <c r="AP38" s="2">
        <v>1</v>
      </c>
      <c r="AQ38" s="2">
        <v>1</v>
      </c>
      <c r="AR38" s="2">
        <v>0</v>
      </c>
      <c r="AS38" s="2">
        <v>1</v>
      </c>
      <c r="AT38" s="2">
        <v>2</v>
      </c>
      <c r="AU38" s="2">
        <v>3</v>
      </c>
      <c r="AV38" s="2">
        <v>3</v>
      </c>
      <c r="AW38" s="2">
        <v>1</v>
      </c>
      <c r="AX38" s="2">
        <v>1</v>
      </c>
      <c r="AY38" s="2">
        <v>3</v>
      </c>
      <c r="AZ38" s="2">
        <v>366</v>
      </c>
      <c r="BA38" s="2">
        <v>227</v>
      </c>
      <c r="BB38" s="2" t="s">
        <v>695</v>
      </c>
      <c r="BC38" s="2" t="s">
        <v>696</v>
      </c>
      <c r="BD38" s="2" t="s">
        <v>697</v>
      </c>
      <c r="BE38" s="2" t="s">
        <v>296</v>
      </c>
      <c r="BF38" s="2" t="s">
        <v>106</v>
      </c>
      <c r="BG38" s="2" t="s">
        <v>244</v>
      </c>
      <c r="BH38" s="2" t="s">
        <v>651</v>
      </c>
      <c r="BI38" s="2" t="s">
        <v>698</v>
      </c>
      <c r="BJ38" s="2">
        <v>52</v>
      </c>
      <c r="BK38" s="2">
        <v>55</v>
      </c>
      <c r="BL38" s="2">
        <v>30</v>
      </c>
      <c r="BM38" s="2">
        <v>16</v>
      </c>
      <c r="BN38" s="2">
        <v>4</v>
      </c>
      <c r="BO38" s="2">
        <v>1</v>
      </c>
      <c r="BP38" s="2">
        <v>16</v>
      </c>
      <c r="BQ38" s="2">
        <v>6</v>
      </c>
      <c r="BR38" s="2">
        <v>1</v>
      </c>
      <c r="BS38" s="2">
        <v>2</v>
      </c>
      <c r="BT38" s="2">
        <v>10</v>
      </c>
      <c r="BU38" s="2">
        <v>7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</row>
    <row r="39" spans="1:83" ht="28.05" customHeight="1" x14ac:dyDescent="0.3">
      <c r="A39" s="1">
        <v>38</v>
      </c>
      <c r="B39" s="2" t="s">
        <v>422</v>
      </c>
      <c r="C39" s="2" t="s">
        <v>99</v>
      </c>
      <c r="D39" s="2" t="s">
        <v>85</v>
      </c>
      <c r="E39" s="2" t="s">
        <v>133</v>
      </c>
      <c r="F39" s="2" t="s">
        <v>87</v>
      </c>
      <c r="G39" s="2">
        <v>2</v>
      </c>
      <c r="H39" s="2">
        <v>2</v>
      </c>
      <c r="I39" s="2" t="s">
        <v>88</v>
      </c>
      <c r="J39" s="2" t="s">
        <v>89</v>
      </c>
      <c r="K39" s="2" t="s">
        <v>89</v>
      </c>
      <c r="L39" s="2">
        <v>4</v>
      </c>
      <c r="M39" s="2">
        <v>19</v>
      </c>
      <c r="N39" s="2">
        <v>10</v>
      </c>
      <c r="O39" s="2">
        <v>6</v>
      </c>
      <c r="P39" s="2">
        <v>0</v>
      </c>
      <c r="Q39" s="2">
        <v>2</v>
      </c>
      <c r="R39" s="3">
        <v>0.41</v>
      </c>
      <c r="S39" s="3">
        <v>0.59</v>
      </c>
      <c r="T39" s="2">
        <v>11</v>
      </c>
      <c r="U39" s="2">
        <v>8</v>
      </c>
      <c r="V39" s="2">
        <v>5</v>
      </c>
      <c r="W39" s="2">
        <v>5</v>
      </c>
      <c r="X39" s="2">
        <v>1</v>
      </c>
      <c r="Y39" s="2">
        <v>2</v>
      </c>
      <c r="Z39" s="2">
        <v>5</v>
      </c>
      <c r="AA39" s="2">
        <v>1</v>
      </c>
      <c r="AB39" s="2">
        <v>3</v>
      </c>
      <c r="AC39" s="2">
        <v>3</v>
      </c>
      <c r="AD39" s="2">
        <v>0</v>
      </c>
      <c r="AE39" s="2">
        <v>0</v>
      </c>
      <c r="AF39" s="2">
        <v>2</v>
      </c>
      <c r="AG39" s="2">
        <v>0</v>
      </c>
      <c r="AH39" s="2">
        <v>0</v>
      </c>
      <c r="AI39" s="2">
        <v>0</v>
      </c>
      <c r="AJ39" s="2">
        <v>2</v>
      </c>
      <c r="AK39" s="2">
        <v>7</v>
      </c>
      <c r="AL39" s="2">
        <v>9</v>
      </c>
      <c r="AM39" s="2">
        <v>12</v>
      </c>
      <c r="AN39" s="2">
        <v>4</v>
      </c>
      <c r="AO39" s="2">
        <v>1</v>
      </c>
      <c r="AP39" s="2">
        <v>1</v>
      </c>
      <c r="AQ39" s="2">
        <v>4</v>
      </c>
      <c r="AR39" s="2">
        <v>0</v>
      </c>
      <c r="AS39" s="2">
        <v>2</v>
      </c>
      <c r="AT39" s="2">
        <v>7</v>
      </c>
      <c r="AU39" s="2">
        <v>7</v>
      </c>
      <c r="AV39" s="2">
        <v>4</v>
      </c>
      <c r="AW39" s="2">
        <v>1</v>
      </c>
      <c r="AX39" s="2">
        <v>3</v>
      </c>
      <c r="AY39" s="2">
        <v>3</v>
      </c>
      <c r="AZ39" s="2">
        <v>198</v>
      </c>
      <c r="BA39" s="2">
        <v>275</v>
      </c>
      <c r="BB39" s="2" t="s">
        <v>699</v>
      </c>
      <c r="BC39" s="2" t="s">
        <v>700</v>
      </c>
      <c r="BD39" s="2" t="s">
        <v>158</v>
      </c>
      <c r="BE39" s="2" t="s">
        <v>421</v>
      </c>
      <c r="BF39" s="2" t="s">
        <v>318</v>
      </c>
      <c r="BG39" s="2" t="s">
        <v>602</v>
      </c>
      <c r="BH39" s="2" t="s">
        <v>373</v>
      </c>
      <c r="BI39" s="2" t="s">
        <v>217</v>
      </c>
      <c r="BJ39" s="2">
        <v>55</v>
      </c>
      <c r="BK39" s="2">
        <v>58</v>
      </c>
      <c r="BL39" s="2">
        <v>21</v>
      </c>
      <c r="BM39" s="2">
        <v>22</v>
      </c>
      <c r="BN39" s="2">
        <v>1</v>
      </c>
      <c r="BO39" s="2">
        <v>2</v>
      </c>
      <c r="BP39" s="2">
        <v>12</v>
      </c>
      <c r="BQ39" s="2">
        <v>6</v>
      </c>
      <c r="BR39" s="2">
        <v>1</v>
      </c>
      <c r="BS39" s="2">
        <v>6</v>
      </c>
      <c r="BT39" s="2">
        <v>10</v>
      </c>
      <c r="BU39" s="2">
        <v>4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</row>
    <row r="40" spans="1:83" ht="28.05" customHeight="1" x14ac:dyDescent="0.3">
      <c r="A40" s="1">
        <v>39</v>
      </c>
      <c r="B40" s="2" t="s">
        <v>429</v>
      </c>
      <c r="C40" s="2" t="s">
        <v>220</v>
      </c>
      <c r="D40" s="2" t="s">
        <v>143</v>
      </c>
      <c r="E40" s="2" t="s">
        <v>87</v>
      </c>
      <c r="F40" s="2" t="s">
        <v>430</v>
      </c>
      <c r="G40" s="2">
        <v>2</v>
      </c>
      <c r="H40" s="2">
        <v>0</v>
      </c>
      <c r="I40" s="2" t="s">
        <v>89</v>
      </c>
      <c r="J40" s="2" t="s">
        <v>88</v>
      </c>
      <c r="K40" s="2" t="s">
        <v>88</v>
      </c>
      <c r="L40" s="2">
        <v>2</v>
      </c>
      <c r="M40" s="2">
        <v>9</v>
      </c>
      <c r="N40" s="2">
        <v>6</v>
      </c>
      <c r="O40" s="2">
        <v>2</v>
      </c>
      <c r="P40" s="2">
        <v>0</v>
      </c>
      <c r="Q40" s="2">
        <v>2</v>
      </c>
      <c r="R40" s="3">
        <v>0.7</v>
      </c>
      <c r="S40" s="3">
        <v>0.3</v>
      </c>
      <c r="T40" s="2">
        <v>9</v>
      </c>
      <c r="U40" s="2">
        <v>0</v>
      </c>
      <c r="V40" s="2">
        <v>6</v>
      </c>
      <c r="W40" s="2">
        <v>0</v>
      </c>
      <c r="X40" s="2">
        <v>1</v>
      </c>
      <c r="Y40" s="2">
        <v>0</v>
      </c>
      <c r="Z40" s="2">
        <v>2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2</v>
      </c>
      <c r="AH40" s="2">
        <v>0</v>
      </c>
      <c r="AI40" s="2">
        <v>0</v>
      </c>
      <c r="AJ40" s="2">
        <v>13</v>
      </c>
      <c r="AK40" s="2">
        <v>2</v>
      </c>
      <c r="AL40" s="2">
        <v>9</v>
      </c>
      <c r="AM40" s="2">
        <v>3</v>
      </c>
      <c r="AN40" s="2">
        <v>0</v>
      </c>
      <c r="AO40" s="2">
        <v>3</v>
      </c>
      <c r="AP40" s="2">
        <v>5</v>
      </c>
      <c r="AQ40" s="2">
        <v>0</v>
      </c>
      <c r="AR40" s="2">
        <v>3</v>
      </c>
      <c r="AS40" s="2">
        <v>0</v>
      </c>
      <c r="AT40" s="2">
        <v>7</v>
      </c>
      <c r="AU40" s="2">
        <v>0</v>
      </c>
      <c r="AV40" s="2">
        <v>2</v>
      </c>
      <c r="AW40" s="2">
        <v>0</v>
      </c>
      <c r="AX40" s="2">
        <v>0</v>
      </c>
      <c r="AY40" s="2">
        <v>3</v>
      </c>
      <c r="AZ40" s="2">
        <v>366</v>
      </c>
      <c r="BA40" s="2">
        <v>154</v>
      </c>
      <c r="BB40" s="2" t="s">
        <v>701</v>
      </c>
      <c r="BC40" s="2" t="s">
        <v>702</v>
      </c>
      <c r="BD40" s="2" t="s">
        <v>533</v>
      </c>
      <c r="BE40" s="2" t="s">
        <v>703</v>
      </c>
      <c r="BF40" s="2" t="s">
        <v>382</v>
      </c>
      <c r="BG40" s="2" t="s">
        <v>382</v>
      </c>
      <c r="BH40" s="2" t="s">
        <v>567</v>
      </c>
      <c r="BI40" s="2" t="s">
        <v>581</v>
      </c>
      <c r="BJ40" s="2">
        <v>49</v>
      </c>
      <c r="BK40" s="2">
        <v>39</v>
      </c>
      <c r="BL40" s="2">
        <v>22</v>
      </c>
      <c r="BM40" s="2">
        <v>12</v>
      </c>
      <c r="BN40" s="2">
        <v>1</v>
      </c>
      <c r="BO40" s="2">
        <v>3</v>
      </c>
      <c r="BP40" s="2">
        <v>7</v>
      </c>
      <c r="BQ40" s="2">
        <v>7</v>
      </c>
      <c r="BR40" s="2">
        <v>2</v>
      </c>
      <c r="BS40" s="2">
        <v>6</v>
      </c>
      <c r="BT40" s="2">
        <v>4</v>
      </c>
      <c r="BU40" s="2">
        <v>7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</row>
    <row r="41" spans="1:83" ht="28.05" customHeight="1" x14ac:dyDescent="0.3">
      <c r="A41" s="1">
        <v>40</v>
      </c>
      <c r="B41" s="2" t="s">
        <v>436</v>
      </c>
      <c r="C41" s="2" t="s">
        <v>330</v>
      </c>
      <c r="D41" s="2" t="s">
        <v>85</v>
      </c>
      <c r="E41" s="2" t="s">
        <v>87</v>
      </c>
      <c r="F41" s="2" t="s">
        <v>247</v>
      </c>
      <c r="G41" s="2">
        <v>3</v>
      </c>
      <c r="H41" s="2">
        <v>0</v>
      </c>
      <c r="I41" s="2" t="s">
        <v>89</v>
      </c>
      <c r="J41" s="2" t="s">
        <v>88</v>
      </c>
      <c r="K41" s="2" t="s">
        <v>88</v>
      </c>
      <c r="L41" s="2">
        <v>3</v>
      </c>
      <c r="M41" s="2">
        <v>17</v>
      </c>
      <c r="N41" s="2">
        <v>4</v>
      </c>
      <c r="O41" s="2">
        <v>9</v>
      </c>
      <c r="P41" s="2">
        <v>0</v>
      </c>
      <c r="Q41" s="2">
        <v>1</v>
      </c>
      <c r="R41" s="3">
        <v>0.71</v>
      </c>
      <c r="S41" s="3">
        <v>0.28999999999999998</v>
      </c>
      <c r="T41" s="2">
        <v>15</v>
      </c>
      <c r="U41" s="2">
        <v>2</v>
      </c>
      <c r="V41" s="2">
        <v>4</v>
      </c>
      <c r="W41" s="2">
        <v>0</v>
      </c>
      <c r="X41" s="2">
        <v>5</v>
      </c>
      <c r="Y41" s="2">
        <v>1</v>
      </c>
      <c r="Z41" s="2">
        <v>6</v>
      </c>
      <c r="AA41" s="2">
        <v>1</v>
      </c>
      <c r="AB41" s="2">
        <v>9</v>
      </c>
      <c r="AC41" s="2">
        <v>0</v>
      </c>
      <c r="AD41" s="2">
        <v>0</v>
      </c>
      <c r="AE41" s="2">
        <v>1</v>
      </c>
      <c r="AF41" s="2">
        <v>0</v>
      </c>
      <c r="AG41" s="2">
        <v>1</v>
      </c>
      <c r="AH41" s="2">
        <v>0</v>
      </c>
      <c r="AI41" s="2">
        <v>0</v>
      </c>
      <c r="AJ41" s="2">
        <v>3</v>
      </c>
      <c r="AK41" s="2">
        <v>4</v>
      </c>
      <c r="AL41" s="2">
        <v>5</v>
      </c>
      <c r="AM41" s="2">
        <v>1</v>
      </c>
      <c r="AN41" s="2">
        <v>1</v>
      </c>
      <c r="AO41" s="2">
        <v>6</v>
      </c>
      <c r="AP41" s="2">
        <v>0</v>
      </c>
      <c r="AQ41" s="2">
        <v>0</v>
      </c>
      <c r="AR41" s="2">
        <v>0</v>
      </c>
      <c r="AS41" s="2">
        <v>0</v>
      </c>
      <c r="AT41" s="2">
        <v>7</v>
      </c>
      <c r="AU41" s="2">
        <v>2</v>
      </c>
      <c r="AV41" s="2">
        <v>8</v>
      </c>
      <c r="AW41" s="2">
        <v>0</v>
      </c>
      <c r="AX41" s="2">
        <v>0</v>
      </c>
      <c r="AY41" s="2">
        <v>1</v>
      </c>
      <c r="AZ41" s="2">
        <v>388</v>
      </c>
      <c r="BA41" s="2">
        <v>164</v>
      </c>
      <c r="BB41" s="2" t="s">
        <v>704</v>
      </c>
      <c r="BC41" s="2" t="s">
        <v>705</v>
      </c>
      <c r="BD41" s="2" t="s">
        <v>706</v>
      </c>
      <c r="BE41" s="2" t="s">
        <v>707</v>
      </c>
      <c r="BF41" s="2" t="s">
        <v>336</v>
      </c>
      <c r="BG41" s="2" t="s">
        <v>656</v>
      </c>
      <c r="BH41" s="2" t="s">
        <v>679</v>
      </c>
      <c r="BI41" s="2" t="s">
        <v>567</v>
      </c>
      <c r="BJ41" s="2">
        <v>47</v>
      </c>
      <c r="BK41" s="2">
        <v>37</v>
      </c>
      <c r="BL41" s="2">
        <v>11</v>
      </c>
      <c r="BM41" s="2">
        <v>7</v>
      </c>
      <c r="BN41" s="2">
        <v>3</v>
      </c>
      <c r="BO41" s="2">
        <v>0</v>
      </c>
      <c r="BP41" s="2">
        <v>1</v>
      </c>
      <c r="BQ41" s="2">
        <v>2</v>
      </c>
      <c r="BR41" s="2">
        <v>2</v>
      </c>
      <c r="BS41" s="2">
        <v>5</v>
      </c>
      <c r="BT41" s="2">
        <v>1</v>
      </c>
      <c r="BU41" s="2">
        <v>17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</row>
    <row r="42" spans="1:83" ht="28.05" customHeight="1" x14ac:dyDescent="0.3">
      <c r="A42" s="1">
        <v>41</v>
      </c>
      <c r="B42" s="2" t="s">
        <v>443</v>
      </c>
      <c r="C42" s="2" t="s">
        <v>110</v>
      </c>
      <c r="D42" s="2" t="s">
        <v>85</v>
      </c>
      <c r="E42" s="2" t="s">
        <v>230</v>
      </c>
      <c r="F42" s="2" t="s">
        <v>87</v>
      </c>
      <c r="G42" s="2">
        <v>0</v>
      </c>
      <c r="H42" s="2">
        <v>1</v>
      </c>
      <c r="I42" s="2" t="s">
        <v>88</v>
      </c>
      <c r="J42" s="2" t="s">
        <v>89</v>
      </c>
      <c r="K42" s="2" t="s">
        <v>88</v>
      </c>
      <c r="L42" s="2">
        <v>1</v>
      </c>
      <c r="M42" s="2">
        <v>11</v>
      </c>
      <c r="N42" s="2">
        <v>6</v>
      </c>
      <c r="O42" s="2">
        <v>11</v>
      </c>
      <c r="P42" s="2">
        <v>0</v>
      </c>
      <c r="Q42" s="2">
        <v>3</v>
      </c>
      <c r="R42" s="3">
        <v>0.4</v>
      </c>
      <c r="S42" s="3">
        <v>0.6</v>
      </c>
      <c r="T42" s="2">
        <v>4</v>
      </c>
      <c r="U42" s="2">
        <v>7</v>
      </c>
      <c r="V42" s="2">
        <v>2</v>
      </c>
      <c r="W42" s="2">
        <v>4</v>
      </c>
      <c r="X42" s="2">
        <v>2</v>
      </c>
      <c r="Y42" s="2">
        <v>2</v>
      </c>
      <c r="Z42" s="2">
        <v>0</v>
      </c>
      <c r="AA42" s="2">
        <v>1</v>
      </c>
      <c r="AB42" s="2">
        <v>2</v>
      </c>
      <c r="AC42" s="2">
        <v>9</v>
      </c>
      <c r="AD42" s="2">
        <v>2</v>
      </c>
      <c r="AE42" s="2">
        <v>0</v>
      </c>
      <c r="AF42" s="2">
        <v>2</v>
      </c>
      <c r="AG42" s="2">
        <v>1</v>
      </c>
      <c r="AH42" s="2">
        <v>0</v>
      </c>
      <c r="AI42" s="2">
        <v>0</v>
      </c>
      <c r="AJ42" s="2">
        <v>3</v>
      </c>
      <c r="AK42" s="2">
        <v>5</v>
      </c>
      <c r="AL42" s="2">
        <v>2</v>
      </c>
      <c r="AM42" s="2">
        <v>6</v>
      </c>
      <c r="AN42" s="2">
        <v>6</v>
      </c>
      <c r="AO42" s="2">
        <v>4</v>
      </c>
      <c r="AP42" s="2">
        <v>0</v>
      </c>
      <c r="AQ42" s="2">
        <v>3</v>
      </c>
      <c r="AR42" s="2">
        <v>0</v>
      </c>
      <c r="AS42" s="2">
        <v>2</v>
      </c>
      <c r="AT42" s="2">
        <v>4</v>
      </c>
      <c r="AU42" s="2">
        <v>4</v>
      </c>
      <c r="AV42" s="2">
        <v>0</v>
      </c>
      <c r="AW42" s="2">
        <v>3</v>
      </c>
      <c r="AX42" s="2">
        <v>3</v>
      </c>
      <c r="AY42" s="2">
        <v>2</v>
      </c>
      <c r="AZ42" s="2">
        <v>185</v>
      </c>
      <c r="BA42" s="2">
        <v>270</v>
      </c>
      <c r="BB42" s="2" t="s">
        <v>708</v>
      </c>
      <c r="BC42" s="2" t="s">
        <v>709</v>
      </c>
      <c r="BD42" s="2" t="s">
        <v>710</v>
      </c>
      <c r="BE42" s="2" t="s">
        <v>711</v>
      </c>
      <c r="BF42" s="2" t="s">
        <v>170</v>
      </c>
      <c r="BG42" s="2" t="s">
        <v>712</v>
      </c>
      <c r="BH42" s="2" t="s">
        <v>588</v>
      </c>
      <c r="BI42" s="2" t="s">
        <v>713</v>
      </c>
      <c r="BJ42" s="2">
        <v>47</v>
      </c>
      <c r="BK42" s="2">
        <v>59</v>
      </c>
      <c r="BL42" s="2">
        <v>18</v>
      </c>
      <c r="BM42" s="2">
        <v>16</v>
      </c>
      <c r="BN42" s="2">
        <v>4</v>
      </c>
      <c r="BO42" s="2">
        <v>2</v>
      </c>
      <c r="BP42" s="2">
        <v>8</v>
      </c>
      <c r="BQ42" s="2">
        <v>4</v>
      </c>
      <c r="BR42" s="2">
        <v>2</v>
      </c>
      <c r="BS42" s="2">
        <v>6</v>
      </c>
      <c r="BT42" s="2">
        <v>19</v>
      </c>
      <c r="BU42" s="2">
        <v>2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</row>
    <row r="43" spans="1:83" ht="28.05" customHeight="1" x14ac:dyDescent="0.3">
      <c r="A43" s="1">
        <v>42</v>
      </c>
      <c r="B43" s="2" t="s">
        <v>450</v>
      </c>
      <c r="C43" s="2" t="s">
        <v>120</v>
      </c>
      <c r="D43" s="2" t="s">
        <v>143</v>
      </c>
      <c r="E43" s="2" t="s">
        <v>430</v>
      </c>
      <c r="F43" s="2" t="s">
        <v>87</v>
      </c>
      <c r="G43" s="2">
        <v>0</v>
      </c>
      <c r="H43" s="2">
        <v>0</v>
      </c>
      <c r="I43" s="2" t="s">
        <v>89</v>
      </c>
      <c r="J43" s="2" t="s">
        <v>89</v>
      </c>
      <c r="K43" s="2" t="s">
        <v>88</v>
      </c>
      <c r="L43" s="2">
        <v>0</v>
      </c>
      <c r="M43" s="2">
        <v>15</v>
      </c>
      <c r="N43" s="2">
        <v>8</v>
      </c>
      <c r="O43" s="2">
        <v>6</v>
      </c>
      <c r="P43" s="2">
        <v>0</v>
      </c>
      <c r="Q43" s="2">
        <v>1</v>
      </c>
      <c r="R43" s="3">
        <v>0.25</v>
      </c>
      <c r="S43" s="3">
        <v>0.75</v>
      </c>
      <c r="T43" s="2">
        <v>5</v>
      </c>
      <c r="U43" s="2">
        <v>10</v>
      </c>
      <c r="V43" s="2">
        <v>2</v>
      </c>
      <c r="W43" s="2">
        <v>6</v>
      </c>
      <c r="X43" s="2">
        <v>2</v>
      </c>
      <c r="Y43" s="2">
        <v>2</v>
      </c>
      <c r="Z43" s="2">
        <v>1</v>
      </c>
      <c r="AA43" s="2">
        <v>2</v>
      </c>
      <c r="AB43" s="2">
        <v>3</v>
      </c>
      <c r="AC43" s="2">
        <v>3</v>
      </c>
      <c r="AD43" s="2">
        <v>1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1</v>
      </c>
      <c r="AK43" s="2">
        <v>6</v>
      </c>
      <c r="AL43" s="2">
        <v>6</v>
      </c>
      <c r="AM43" s="2">
        <v>10</v>
      </c>
      <c r="AN43" s="2">
        <v>3</v>
      </c>
      <c r="AO43" s="2">
        <v>1</v>
      </c>
      <c r="AP43" s="2">
        <v>0</v>
      </c>
      <c r="AQ43" s="2">
        <v>4</v>
      </c>
      <c r="AR43" s="2">
        <v>0</v>
      </c>
      <c r="AS43" s="2">
        <v>4</v>
      </c>
      <c r="AT43" s="2">
        <v>3</v>
      </c>
      <c r="AU43" s="2">
        <v>9</v>
      </c>
      <c r="AV43" s="2">
        <v>2</v>
      </c>
      <c r="AW43" s="2">
        <v>1</v>
      </c>
      <c r="AX43" s="2">
        <v>5</v>
      </c>
      <c r="AY43" s="2">
        <v>2</v>
      </c>
      <c r="AZ43" s="2">
        <v>126</v>
      </c>
      <c r="BA43" s="2">
        <v>400</v>
      </c>
      <c r="BB43" s="2" t="s">
        <v>714</v>
      </c>
      <c r="BC43" s="2" t="s">
        <v>715</v>
      </c>
      <c r="BD43" s="2" t="s">
        <v>674</v>
      </c>
      <c r="BE43" s="2" t="s">
        <v>716</v>
      </c>
      <c r="BF43" s="2" t="s">
        <v>170</v>
      </c>
      <c r="BG43" s="2" t="s">
        <v>228</v>
      </c>
      <c r="BH43" s="2" t="s">
        <v>523</v>
      </c>
      <c r="BI43" s="2" t="s">
        <v>462</v>
      </c>
      <c r="BJ43" s="2">
        <v>38</v>
      </c>
      <c r="BK43" s="2">
        <v>51</v>
      </c>
      <c r="BL43" s="2">
        <v>17</v>
      </c>
      <c r="BM43" s="2">
        <v>18</v>
      </c>
      <c r="BN43" s="2">
        <v>2</v>
      </c>
      <c r="BO43" s="2">
        <v>2</v>
      </c>
      <c r="BP43" s="2">
        <v>11</v>
      </c>
      <c r="BQ43" s="2">
        <v>3</v>
      </c>
      <c r="BR43" s="2">
        <v>2</v>
      </c>
      <c r="BS43" s="2">
        <v>3</v>
      </c>
      <c r="BT43" s="2">
        <v>7</v>
      </c>
      <c r="BU43" s="2">
        <v>2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</row>
    <row r="44" spans="1:83" ht="28.05" customHeight="1" x14ac:dyDescent="0.3">
      <c r="A44" s="1">
        <v>43</v>
      </c>
      <c r="B44" s="2" t="s">
        <v>456</v>
      </c>
      <c r="C44" s="2" t="s">
        <v>154</v>
      </c>
      <c r="D44" s="2" t="s">
        <v>85</v>
      </c>
      <c r="E44" s="2" t="s">
        <v>87</v>
      </c>
      <c r="F44" s="2" t="s">
        <v>121</v>
      </c>
      <c r="G44" s="2">
        <v>2</v>
      </c>
      <c r="H44" s="2">
        <v>0</v>
      </c>
      <c r="I44" s="2" t="s">
        <v>89</v>
      </c>
      <c r="J44" s="2" t="s">
        <v>88</v>
      </c>
      <c r="K44" s="2" t="s">
        <v>88</v>
      </c>
      <c r="L44" s="2">
        <v>2</v>
      </c>
      <c r="M44" s="2">
        <v>6</v>
      </c>
      <c r="N44" s="2">
        <v>4</v>
      </c>
      <c r="O44" s="2">
        <v>2</v>
      </c>
      <c r="P44" s="2">
        <v>0</v>
      </c>
      <c r="Q44" s="2">
        <v>2</v>
      </c>
      <c r="R44" s="3">
        <v>0.63</v>
      </c>
      <c r="S44" s="3">
        <v>0.37</v>
      </c>
      <c r="T44" s="2">
        <v>5</v>
      </c>
      <c r="U44" s="2">
        <v>1</v>
      </c>
      <c r="V44" s="2">
        <v>3</v>
      </c>
      <c r="W44" s="2">
        <v>1</v>
      </c>
      <c r="X44" s="2">
        <v>2</v>
      </c>
      <c r="Y44" s="2">
        <v>0</v>
      </c>
      <c r="Z44" s="2">
        <v>0</v>
      </c>
      <c r="AA44" s="2">
        <v>0</v>
      </c>
      <c r="AB44" s="2">
        <v>2</v>
      </c>
      <c r="AC44" s="2">
        <v>0</v>
      </c>
      <c r="AD44" s="2">
        <v>2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3</v>
      </c>
      <c r="AK44" s="2">
        <v>4</v>
      </c>
      <c r="AL44" s="2">
        <v>10</v>
      </c>
      <c r="AM44" s="2">
        <v>4</v>
      </c>
      <c r="AN44" s="2">
        <v>0</v>
      </c>
      <c r="AO44" s="2">
        <v>4</v>
      </c>
      <c r="AP44" s="2">
        <v>1</v>
      </c>
      <c r="AQ44" s="2">
        <v>0</v>
      </c>
      <c r="AR44" s="2">
        <v>0</v>
      </c>
      <c r="AS44" s="2">
        <v>0</v>
      </c>
      <c r="AT44" s="2">
        <v>3</v>
      </c>
      <c r="AU44" s="2">
        <v>1</v>
      </c>
      <c r="AV44" s="2">
        <v>2</v>
      </c>
      <c r="AW44" s="2">
        <v>0</v>
      </c>
      <c r="AX44" s="2">
        <v>1</v>
      </c>
      <c r="AY44" s="2">
        <v>1</v>
      </c>
      <c r="AZ44" s="2">
        <v>368</v>
      </c>
      <c r="BA44" s="2">
        <v>215</v>
      </c>
      <c r="BB44" s="2" t="s">
        <v>717</v>
      </c>
      <c r="BC44" s="2" t="s">
        <v>718</v>
      </c>
      <c r="BD44" s="2" t="s">
        <v>719</v>
      </c>
      <c r="BE44" s="2" t="s">
        <v>720</v>
      </c>
      <c r="BF44" s="2" t="s">
        <v>721</v>
      </c>
      <c r="BG44" s="2" t="s">
        <v>656</v>
      </c>
      <c r="BH44" s="2" t="s">
        <v>722</v>
      </c>
      <c r="BI44" s="2" t="s">
        <v>523</v>
      </c>
      <c r="BJ44" s="2">
        <v>56</v>
      </c>
      <c r="BK44" s="2">
        <v>49</v>
      </c>
      <c r="BL44" s="2">
        <v>20</v>
      </c>
      <c r="BM44" s="2">
        <v>14</v>
      </c>
      <c r="BN44" s="2">
        <v>4</v>
      </c>
      <c r="BO44" s="2">
        <v>1</v>
      </c>
      <c r="BP44" s="2">
        <v>6</v>
      </c>
      <c r="BQ44" s="2">
        <v>6</v>
      </c>
      <c r="BR44" s="2">
        <v>3</v>
      </c>
      <c r="BS44" s="2">
        <v>6</v>
      </c>
      <c r="BT44" s="2">
        <v>1</v>
      </c>
      <c r="BU44" s="2">
        <v>13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</row>
    <row r="45" spans="1:83" ht="28.05" customHeight="1" x14ac:dyDescent="0.3">
      <c r="A45" s="1">
        <v>44</v>
      </c>
      <c r="B45" s="2" t="s">
        <v>463</v>
      </c>
      <c r="C45" s="2" t="s">
        <v>110</v>
      </c>
      <c r="D45" s="2" t="s">
        <v>85</v>
      </c>
      <c r="E45" s="2" t="s">
        <v>191</v>
      </c>
      <c r="F45" s="2" t="s">
        <v>87</v>
      </c>
      <c r="G45" s="2">
        <v>0</v>
      </c>
      <c r="H45" s="2">
        <v>0</v>
      </c>
      <c r="I45" s="2" t="s">
        <v>89</v>
      </c>
      <c r="J45" s="2" t="s">
        <v>89</v>
      </c>
      <c r="K45" s="2" t="s">
        <v>88</v>
      </c>
      <c r="L45" s="2">
        <v>0</v>
      </c>
      <c r="M45" s="2">
        <v>8</v>
      </c>
      <c r="N45" s="2">
        <v>1</v>
      </c>
      <c r="O45" s="2">
        <v>4</v>
      </c>
      <c r="P45" s="2">
        <v>0</v>
      </c>
      <c r="Q45" s="2">
        <v>3</v>
      </c>
      <c r="R45" s="3">
        <v>0.45</v>
      </c>
      <c r="S45" s="3">
        <v>0.55000000000000004</v>
      </c>
      <c r="T45" s="2">
        <v>5</v>
      </c>
      <c r="U45" s="2">
        <v>3</v>
      </c>
      <c r="V45" s="2">
        <v>0</v>
      </c>
      <c r="W45" s="2">
        <v>1</v>
      </c>
      <c r="X45" s="2">
        <v>2</v>
      </c>
      <c r="Y45" s="2">
        <v>2</v>
      </c>
      <c r="Z45" s="2">
        <v>3</v>
      </c>
      <c r="AA45" s="2">
        <v>0</v>
      </c>
      <c r="AB45" s="2">
        <v>2</v>
      </c>
      <c r="AC45" s="2">
        <v>2</v>
      </c>
      <c r="AD45" s="2">
        <v>2</v>
      </c>
      <c r="AE45" s="2">
        <v>0</v>
      </c>
      <c r="AF45" s="2">
        <v>1</v>
      </c>
      <c r="AG45" s="2">
        <v>2</v>
      </c>
      <c r="AH45" s="2">
        <v>0</v>
      </c>
      <c r="AI45" s="2">
        <v>0</v>
      </c>
      <c r="AJ45" s="2">
        <v>6</v>
      </c>
      <c r="AK45" s="2">
        <v>4</v>
      </c>
      <c r="AL45" s="2">
        <v>6</v>
      </c>
      <c r="AM45" s="2">
        <v>6</v>
      </c>
      <c r="AN45" s="2">
        <v>5</v>
      </c>
      <c r="AO45" s="2">
        <v>1</v>
      </c>
      <c r="AP45" s="2">
        <v>0</v>
      </c>
      <c r="AQ45" s="2">
        <v>2</v>
      </c>
      <c r="AR45" s="2">
        <v>0</v>
      </c>
      <c r="AS45" s="2">
        <v>2</v>
      </c>
      <c r="AT45" s="2">
        <v>4</v>
      </c>
      <c r="AU45" s="2">
        <v>2</v>
      </c>
      <c r="AV45" s="2">
        <v>1</v>
      </c>
      <c r="AW45" s="2">
        <v>1</v>
      </c>
      <c r="AX45" s="2">
        <v>0</v>
      </c>
      <c r="AY45" s="2">
        <v>0</v>
      </c>
      <c r="AZ45" s="2">
        <v>227</v>
      </c>
      <c r="BA45" s="2">
        <v>276</v>
      </c>
      <c r="BB45" s="2" t="s">
        <v>696</v>
      </c>
      <c r="BC45" s="2" t="s">
        <v>723</v>
      </c>
      <c r="BD45" s="2" t="s">
        <v>391</v>
      </c>
      <c r="BE45" s="2" t="s">
        <v>289</v>
      </c>
      <c r="BF45" s="2" t="s">
        <v>318</v>
      </c>
      <c r="BG45" s="2" t="s">
        <v>327</v>
      </c>
      <c r="BH45" s="2" t="s">
        <v>327</v>
      </c>
      <c r="BI45" s="2" t="s">
        <v>656</v>
      </c>
      <c r="BJ45" s="2">
        <v>47</v>
      </c>
      <c r="BK45" s="2">
        <v>53</v>
      </c>
      <c r="BL45" s="2">
        <v>16</v>
      </c>
      <c r="BM45" s="2">
        <v>17</v>
      </c>
      <c r="BN45" s="2">
        <v>2</v>
      </c>
      <c r="BO45" s="2">
        <v>4</v>
      </c>
      <c r="BP45" s="2">
        <v>7</v>
      </c>
      <c r="BQ45" s="2">
        <v>9</v>
      </c>
      <c r="BR45" s="2">
        <v>7</v>
      </c>
      <c r="BS45" s="2">
        <v>2</v>
      </c>
      <c r="BT45" s="2">
        <v>5</v>
      </c>
      <c r="BU45" s="2">
        <v>7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</row>
    <row r="46" spans="1:83" ht="28.05" customHeight="1" x14ac:dyDescent="0.3">
      <c r="A46" s="1">
        <v>45</v>
      </c>
      <c r="B46" s="2" t="s">
        <v>469</v>
      </c>
      <c r="C46" s="2" t="s">
        <v>120</v>
      </c>
      <c r="D46" s="2" t="s">
        <v>143</v>
      </c>
      <c r="E46" s="2" t="s">
        <v>407</v>
      </c>
      <c r="F46" s="2" t="s">
        <v>87</v>
      </c>
      <c r="G46" s="2">
        <v>0</v>
      </c>
      <c r="H46" s="2">
        <v>1</v>
      </c>
      <c r="I46" s="2" t="s">
        <v>88</v>
      </c>
      <c r="J46" s="2" t="s">
        <v>89</v>
      </c>
      <c r="K46" s="2" t="s">
        <v>88</v>
      </c>
      <c r="L46" s="2">
        <v>1</v>
      </c>
      <c r="M46" s="2">
        <v>11</v>
      </c>
      <c r="N46" s="2">
        <v>2</v>
      </c>
      <c r="O46" s="2">
        <v>2</v>
      </c>
      <c r="P46" s="2">
        <v>0</v>
      </c>
      <c r="Q46" s="2">
        <v>0</v>
      </c>
      <c r="R46" s="3">
        <v>0.28000000000000003</v>
      </c>
      <c r="S46" s="3">
        <v>0.72</v>
      </c>
      <c r="T46" s="2">
        <v>1</v>
      </c>
      <c r="U46" s="2">
        <v>10</v>
      </c>
      <c r="V46" s="2">
        <v>0</v>
      </c>
      <c r="W46" s="2">
        <v>2</v>
      </c>
      <c r="X46" s="2">
        <v>0</v>
      </c>
      <c r="Y46" s="2">
        <v>4</v>
      </c>
      <c r="Z46" s="2">
        <v>1</v>
      </c>
      <c r="AA46" s="2">
        <v>4</v>
      </c>
      <c r="AB46" s="2">
        <v>2</v>
      </c>
      <c r="AC46" s="2">
        <v>0</v>
      </c>
      <c r="AD46" s="2">
        <v>2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2</v>
      </c>
      <c r="AK46" s="2">
        <v>6</v>
      </c>
      <c r="AL46" s="2">
        <v>4</v>
      </c>
      <c r="AM46" s="2">
        <v>10</v>
      </c>
      <c r="AN46" s="2">
        <v>4</v>
      </c>
      <c r="AO46" s="2">
        <v>2</v>
      </c>
      <c r="AP46" s="2">
        <v>0</v>
      </c>
      <c r="AQ46" s="2">
        <v>1</v>
      </c>
      <c r="AR46" s="2">
        <v>0</v>
      </c>
      <c r="AS46" s="2">
        <v>1</v>
      </c>
      <c r="AT46" s="2">
        <v>0</v>
      </c>
      <c r="AU46" s="2">
        <v>9</v>
      </c>
      <c r="AV46" s="2">
        <v>1</v>
      </c>
      <c r="AW46" s="2">
        <v>1</v>
      </c>
      <c r="AX46" s="2">
        <v>1</v>
      </c>
      <c r="AY46" s="2">
        <v>0</v>
      </c>
      <c r="AZ46" s="2">
        <v>156</v>
      </c>
      <c r="BA46" s="2">
        <v>417</v>
      </c>
      <c r="BB46" s="2" t="s">
        <v>724</v>
      </c>
      <c r="BC46" s="2" t="s">
        <v>725</v>
      </c>
      <c r="BD46" s="2" t="s">
        <v>462</v>
      </c>
      <c r="BE46" s="2" t="s">
        <v>726</v>
      </c>
      <c r="BF46" s="2" t="s">
        <v>382</v>
      </c>
      <c r="BG46" s="2" t="s">
        <v>589</v>
      </c>
      <c r="BH46" s="2" t="s">
        <v>442</v>
      </c>
      <c r="BI46" s="2" t="s">
        <v>679</v>
      </c>
      <c r="BJ46" s="2">
        <v>46</v>
      </c>
      <c r="BK46" s="2">
        <v>45</v>
      </c>
      <c r="BL46" s="2">
        <v>8</v>
      </c>
      <c r="BM46" s="2">
        <v>18</v>
      </c>
      <c r="BN46" s="2">
        <v>1</v>
      </c>
      <c r="BO46" s="2">
        <v>4</v>
      </c>
      <c r="BP46" s="2">
        <v>3</v>
      </c>
      <c r="BQ46" s="2">
        <v>4</v>
      </c>
      <c r="BR46" s="2">
        <v>10</v>
      </c>
      <c r="BS46" s="2">
        <v>4</v>
      </c>
      <c r="BT46" s="2">
        <v>10</v>
      </c>
      <c r="BU46" s="2">
        <v>6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</row>
    <row r="47" spans="1:83" ht="28.05" customHeight="1" x14ac:dyDescent="0.3">
      <c r="A47" s="4">
        <v>46</v>
      </c>
      <c r="B47" s="2" t="s">
        <v>473</v>
      </c>
      <c r="C47" s="2" t="s">
        <v>154</v>
      </c>
      <c r="D47" s="2" t="s">
        <v>85</v>
      </c>
      <c r="E47" s="2" t="s">
        <v>100</v>
      </c>
      <c r="F47" s="2" t="s">
        <v>87</v>
      </c>
      <c r="G47" s="2">
        <v>1</v>
      </c>
      <c r="H47" s="2">
        <v>0</v>
      </c>
      <c r="I47" s="2" t="s">
        <v>89</v>
      </c>
      <c r="J47" s="2" t="s">
        <v>88</v>
      </c>
      <c r="K47" s="2" t="s">
        <v>88</v>
      </c>
      <c r="L47" s="2">
        <v>1</v>
      </c>
      <c r="M47" s="2">
        <v>14</v>
      </c>
      <c r="N47" s="2">
        <v>2</v>
      </c>
      <c r="O47" s="2">
        <v>2</v>
      </c>
      <c r="P47" s="2">
        <v>0</v>
      </c>
      <c r="Q47" s="2">
        <v>3</v>
      </c>
      <c r="R47" s="3">
        <v>0.31</v>
      </c>
      <c r="S47" s="3">
        <v>0.69</v>
      </c>
      <c r="T47" s="2">
        <v>1</v>
      </c>
      <c r="U47" s="2">
        <v>13</v>
      </c>
      <c r="V47" s="2">
        <v>0</v>
      </c>
      <c r="W47" s="2">
        <v>2</v>
      </c>
      <c r="X47" s="2">
        <v>0</v>
      </c>
      <c r="Y47" s="2">
        <v>3</v>
      </c>
      <c r="Z47" s="2">
        <v>1</v>
      </c>
      <c r="AA47" s="2">
        <v>8</v>
      </c>
      <c r="AB47" s="2">
        <v>0</v>
      </c>
      <c r="AC47" s="2">
        <v>2</v>
      </c>
      <c r="AD47" s="2">
        <v>0</v>
      </c>
      <c r="AE47" s="2">
        <v>0</v>
      </c>
      <c r="AF47" s="2">
        <v>2</v>
      </c>
      <c r="AG47" s="2">
        <v>1</v>
      </c>
      <c r="AH47" s="2">
        <v>0</v>
      </c>
      <c r="AI47" s="2">
        <v>0</v>
      </c>
      <c r="AJ47" s="2">
        <v>5</v>
      </c>
      <c r="AK47" s="2">
        <v>11</v>
      </c>
      <c r="AL47" s="2">
        <v>4</v>
      </c>
      <c r="AM47" s="2">
        <v>11</v>
      </c>
      <c r="AN47" s="2">
        <v>5</v>
      </c>
      <c r="AO47" s="2">
        <v>2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9</v>
      </c>
      <c r="AV47" s="2">
        <v>0</v>
      </c>
      <c r="AW47" s="2">
        <v>4</v>
      </c>
      <c r="AX47" s="2">
        <v>2</v>
      </c>
      <c r="AY47" s="2">
        <v>0</v>
      </c>
      <c r="AZ47" s="2">
        <v>141</v>
      </c>
      <c r="BA47" s="2">
        <v>318</v>
      </c>
      <c r="BB47" s="2" t="s">
        <v>727</v>
      </c>
      <c r="BC47" s="2" t="s">
        <v>728</v>
      </c>
      <c r="BD47" s="2" t="s">
        <v>729</v>
      </c>
      <c r="BE47" s="2" t="s">
        <v>237</v>
      </c>
      <c r="BF47" s="2" t="s">
        <v>581</v>
      </c>
      <c r="BG47" s="2" t="s">
        <v>178</v>
      </c>
      <c r="BH47" s="2" t="s">
        <v>237</v>
      </c>
      <c r="BI47" s="2" t="s">
        <v>651</v>
      </c>
      <c r="BJ47" s="2">
        <v>45</v>
      </c>
      <c r="BK47" s="2">
        <v>48</v>
      </c>
      <c r="BL47" s="2">
        <v>20</v>
      </c>
      <c r="BM47" s="2">
        <v>28</v>
      </c>
      <c r="BN47" s="2">
        <v>3</v>
      </c>
      <c r="BO47" s="2">
        <v>1</v>
      </c>
      <c r="BP47" s="2">
        <v>6</v>
      </c>
      <c r="BQ47" s="2">
        <v>8</v>
      </c>
      <c r="BR47" s="2">
        <v>4</v>
      </c>
      <c r="BS47" s="2">
        <v>3</v>
      </c>
      <c r="BT47" s="2">
        <v>12</v>
      </c>
      <c r="BU47" s="2">
        <v>5</v>
      </c>
      <c r="BV47" s="2">
        <v>0</v>
      </c>
      <c r="BW47" s="2">
        <v>0</v>
      </c>
      <c r="BX47" s="2">
        <v>1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</row>
    <row r="48" spans="1:83" ht="28.05" customHeight="1" x14ac:dyDescent="0.3">
      <c r="A48" s="4">
        <v>47</v>
      </c>
      <c r="B48" s="2" t="s">
        <v>481</v>
      </c>
      <c r="C48" s="2" t="s">
        <v>120</v>
      </c>
      <c r="D48" s="2" t="s">
        <v>482</v>
      </c>
      <c r="E48" s="2" t="s">
        <v>201</v>
      </c>
      <c r="F48" s="2" t="s">
        <v>87</v>
      </c>
      <c r="G48" s="2">
        <v>0</v>
      </c>
      <c r="H48" s="2">
        <v>0</v>
      </c>
      <c r="I48" s="2" t="s">
        <v>89</v>
      </c>
      <c r="J48" s="2" t="s">
        <v>89</v>
      </c>
      <c r="K48" s="2" t="s">
        <v>88</v>
      </c>
      <c r="L48" s="2">
        <v>0</v>
      </c>
      <c r="M48" s="2">
        <v>7</v>
      </c>
      <c r="N48" s="2">
        <v>2</v>
      </c>
      <c r="O48" s="2">
        <v>7</v>
      </c>
      <c r="P48" s="2">
        <v>0</v>
      </c>
      <c r="Q48" s="2">
        <v>0</v>
      </c>
      <c r="R48" s="3">
        <v>0.3</v>
      </c>
      <c r="S48" s="3">
        <v>0.7</v>
      </c>
      <c r="T48" s="2">
        <v>1</v>
      </c>
      <c r="U48" s="2">
        <v>6</v>
      </c>
      <c r="V48" s="2">
        <v>1</v>
      </c>
      <c r="W48" s="2">
        <v>1</v>
      </c>
      <c r="X48" s="2">
        <v>0</v>
      </c>
      <c r="Y48" s="2">
        <v>1</v>
      </c>
      <c r="Z48" s="2">
        <v>0</v>
      </c>
      <c r="AA48" s="2">
        <v>4</v>
      </c>
      <c r="AB48" s="2">
        <v>1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2</v>
      </c>
      <c r="AL48" s="2">
        <v>5</v>
      </c>
      <c r="AM48" s="2">
        <v>7</v>
      </c>
      <c r="AN48" s="2">
        <v>1</v>
      </c>
      <c r="AO48" s="2">
        <v>1</v>
      </c>
      <c r="AP48" s="2">
        <v>1</v>
      </c>
      <c r="AQ48" s="2">
        <v>2</v>
      </c>
      <c r="AR48" s="2">
        <v>1</v>
      </c>
      <c r="AS48" s="2">
        <v>2</v>
      </c>
      <c r="AT48" s="2">
        <v>1</v>
      </c>
      <c r="AU48" s="2">
        <v>3</v>
      </c>
      <c r="AV48" s="2">
        <v>0</v>
      </c>
      <c r="AW48" s="2">
        <v>3</v>
      </c>
      <c r="AX48" s="2">
        <v>1</v>
      </c>
      <c r="AY48" s="2">
        <v>1</v>
      </c>
      <c r="AZ48" s="2">
        <v>181</v>
      </c>
      <c r="BA48" s="2">
        <v>423</v>
      </c>
      <c r="BB48" s="2" t="s">
        <v>591</v>
      </c>
      <c r="BC48" s="2" t="s">
        <v>730</v>
      </c>
      <c r="BD48" s="2" t="s">
        <v>279</v>
      </c>
      <c r="BE48" s="2" t="s">
        <v>731</v>
      </c>
      <c r="BF48" s="2" t="s">
        <v>656</v>
      </c>
      <c r="BG48" s="2" t="s">
        <v>169</v>
      </c>
      <c r="BH48" s="2" t="s">
        <v>95</v>
      </c>
      <c r="BI48" s="2" t="s">
        <v>170</v>
      </c>
      <c r="BJ48" s="2">
        <v>47</v>
      </c>
      <c r="BK48" s="2">
        <v>58</v>
      </c>
      <c r="BL48" s="2">
        <v>23</v>
      </c>
      <c r="BM48" s="2">
        <v>16</v>
      </c>
      <c r="BN48" s="2">
        <v>5</v>
      </c>
      <c r="BO48" s="2">
        <v>5</v>
      </c>
      <c r="BP48" s="2">
        <v>8</v>
      </c>
      <c r="BQ48" s="2">
        <v>7</v>
      </c>
      <c r="BR48" s="2">
        <v>8</v>
      </c>
      <c r="BS48" s="2">
        <v>2</v>
      </c>
      <c r="BT48" s="2">
        <v>7</v>
      </c>
      <c r="BU48" s="2">
        <v>2</v>
      </c>
      <c r="BV48" s="2">
        <v>0</v>
      </c>
      <c r="BW48" s="2">
        <v>0</v>
      </c>
      <c r="BX48" s="2">
        <v>1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</row>
    <row r="49" spans="1:83" ht="28.05" customHeight="1" x14ac:dyDescent="0.3">
      <c r="A49" s="4">
        <v>48</v>
      </c>
      <c r="B49" s="2" t="s">
        <v>487</v>
      </c>
      <c r="C49" s="2" t="s">
        <v>154</v>
      </c>
      <c r="D49" s="2" t="s">
        <v>85</v>
      </c>
      <c r="E49" s="2" t="s">
        <v>87</v>
      </c>
      <c r="F49" s="2" t="s">
        <v>111</v>
      </c>
      <c r="G49" s="2">
        <v>2</v>
      </c>
      <c r="H49" s="2">
        <v>0</v>
      </c>
      <c r="I49" s="2" t="s">
        <v>89</v>
      </c>
      <c r="J49" s="2" t="s">
        <v>88</v>
      </c>
      <c r="K49" s="2" t="s">
        <v>88</v>
      </c>
      <c r="L49" s="2">
        <v>2</v>
      </c>
      <c r="M49" s="2">
        <v>7</v>
      </c>
      <c r="N49" s="2">
        <v>4</v>
      </c>
      <c r="O49" s="2">
        <v>5</v>
      </c>
      <c r="P49" s="2">
        <v>0</v>
      </c>
      <c r="Q49" s="2">
        <v>3</v>
      </c>
      <c r="R49" s="3">
        <v>0.76</v>
      </c>
      <c r="S49" s="3">
        <v>0.24</v>
      </c>
      <c r="T49" s="2">
        <v>6</v>
      </c>
      <c r="U49" s="2">
        <v>1</v>
      </c>
      <c r="V49" s="2">
        <v>4</v>
      </c>
      <c r="W49" s="2">
        <v>0</v>
      </c>
      <c r="X49" s="2">
        <v>0</v>
      </c>
      <c r="Y49" s="2">
        <v>0</v>
      </c>
      <c r="Z49" s="2">
        <v>2</v>
      </c>
      <c r="AA49" s="2">
        <v>1</v>
      </c>
      <c r="AB49" s="2">
        <v>4</v>
      </c>
      <c r="AC49" s="2">
        <v>1</v>
      </c>
      <c r="AD49" s="2">
        <v>0</v>
      </c>
      <c r="AE49" s="2">
        <v>2</v>
      </c>
      <c r="AF49" s="2">
        <v>1</v>
      </c>
      <c r="AG49" s="2">
        <v>2</v>
      </c>
      <c r="AH49" s="2">
        <v>0</v>
      </c>
      <c r="AI49" s="2">
        <v>0</v>
      </c>
      <c r="AJ49" s="2">
        <v>8</v>
      </c>
      <c r="AK49" s="2">
        <v>4</v>
      </c>
      <c r="AL49" s="2">
        <v>5</v>
      </c>
      <c r="AM49" s="2">
        <v>4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3</v>
      </c>
      <c r="AU49" s="2">
        <v>0</v>
      </c>
      <c r="AV49" s="2">
        <v>3</v>
      </c>
      <c r="AW49" s="2">
        <v>1</v>
      </c>
      <c r="AX49" s="2">
        <v>0</v>
      </c>
      <c r="AY49" s="2">
        <v>2</v>
      </c>
      <c r="AZ49" s="2">
        <v>445</v>
      </c>
      <c r="BA49" s="2">
        <v>142</v>
      </c>
      <c r="BB49" s="2" t="s">
        <v>732</v>
      </c>
      <c r="BC49" s="2" t="s">
        <v>733</v>
      </c>
      <c r="BD49" s="2" t="s">
        <v>734</v>
      </c>
      <c r="BE49" s="2" t="s">
        <v>414</v>
      </c>
      <c r="BF49" s="2" t="s">
        <v>178</v>
      </c>
      <c r="BG49" s="2" t="s">
        <v>244</v>
      </c>
      <c r="BH49" s="2" t="s">
        <v>163</v>
      </c>
      <c r="BI49" s="2" t="s">
        <v>735</v>
      </c>
      <c r="BJ49" s="2">
        <v>40</v>
      </c>
      <c r="BK49" s="2">
        <v>41</v>
      </c>
      <c r="BL49" s="2">
        <v>18</v>
      </c>
      <c r="BM49" s="2">
        <v>13</v>
      </c>
      <c r="BN49" s="2">
        <v>0</v>
      </c>
      <c r="BO49" s="2">
        <v>1</v>
      </c>
      <c r="BP49" s="2">
        <v>3</v>
      </c>
      <c r="BQ49" s="2">
        <v>7</v>
      </c>
      <c r="BR49" s="2">
        <v>1</v>
      </c>
      <c r="BS49" s="2">
        <v>2</v>
      </c>
      <c r="BT49" s="2">
        <v>8</v>
      </c>
      <c r="BU49" s="2">
        <v>6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</row>
    <row r="50" spans="1:83" ht="28.05" customHeight="1" x14ac:dyDescent="0.3">
      <c r="A50" s="4">
        <v>49</v>
      </c>
      <c r="B50" s="2" t="s">
        <v>492</v>
      </c>
      <c r="C50" s="2" t="s">
        <v>120</v>
      </c>
      <c r="D50" s="2" t="s">
        <v>143</v>
      </c>
      <c r="E50" s="2" t="s">
        <v>87</v>
      </c>
      <c r="F50" s="2" t="s">
        <v>377</v>
      </c>
      <c r="G50" s="2">
        <v>0</v>
      </c>
      <c r="H50" s="2">
        <v>1</v>
      </c>
      <c r="I50" s="2" t="s">
        <v>88</v>
      </c>
      <c r="J50" s="2" t="s">
        <v>89</v>
      </c>
      <c r="K50" s="2" t="s">
        <v>88</v>
      </c>
      <c r="L50" s="2">
        <v>1</v>
      </c>
      <c r="M50" s="2">
        <v>23</v>
      </c>
      <c r="N50" s="2">
        <v>8</v>
      </c>
      <c r="O50" s="2">
        <v>10</v>
      </c>
      <c r="P50" s="2">
        <v>0</v>
      </c>
      <c r="Q50" s="2">
        <v>2</v>
      </c>
      <c r="R50" s="3">
        <v>0.79</v>
      </c>
      <c r="S50" s="3">
        <v>0.21</v>
      </c>
      <c r="T50" s="2">
        <v>22</v>
      </c>
      <c r="U50" s="2">
        <v>1</v>
      </c>
      <c r="V50" s="2">
        <v>7</v>
      </c>
      <c r="W50" s="2">
        <v>1</v>
      </c>
      <c r="X50" s="2">
        <v>6</v>
      </c>
      <c r="Y50" s="2">
        <v>0</v>
      </c>
      <c r="Z50" s="2">
        <v>9</v>
      </c>
      <c r="AA50" s="2">
        <v>0</v>
      </c>
      <c r="AB50" s="2">
        <v>10</v>
      </c>
      <c r="AC50" s="2">
        <v>0</v>
      </c>
      <c r="AD50" s="2">
        <v>0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4</v>
      </c>
      <c r="AK50" s="2">
        <v>2</v>
      </c>
      <c r="AL50" s="2">
        <v>9</v>
      </c>
      <c r="AM50" s="2">
        <v>4</v>
      </c>
      <c r="AN50" s="2">
        <v>2</v>
      </c>
      <c r="AO50" s="2">
        <v>7</v>
      </c>
      <c r="AP50" s="2">
        <v>3</v>
      </c>
      <c r="AQ50" s="2">
        <v>1</v>
      </c>
      <c r="AR50" s="2">
        <v>3</v>
      </c>
      <c r="AS50" s="2">
        <v>0</v>
      </c>
      <c r="AT50" s="2">
        <v>16</v>
      </c>
      <c r="AU50" s="2">
        <v>1</v>
      </c>
      <c r="AV50" s="2">
        <v>6</v>
      </c>
      <c r="AW50" s="2">
        <v>0</v>
      </c>
      <c r="AX50" s="2">
        <v>0</v>
      </c>
      <c r="AY50" s="2">
        <v>7</v>
      </c>
      <c r="AZ50" s="2">
        <v>390</v>
      </c>
      <c r="BA50" s="2">
        <v>107</v>
      </c>
      <c r="BB50" s="2" t="s">
        <v>736</v>
      </c>
      <c r="BC50" s="2" t="s">
        <v>737</v>
      </c>
      <c r="BD50" s="2" t="s">
        <v>597</v>
      </c>
      <c r="BE50" s="2" t="s">
        <v>560</v>
      </c>
      <c r="BF50" s="2" t="s">
        <v>580</v>
      </c>
      <c r="BG50" s="2" t="s">
        <v>656</v>
      </c>
      <c r="BH50" s="2" t="s">
        <v>357</v>
      </c>
      <c r="BI50" s="2" t="s">
        <v>441</v>
      </c>
      <c r="BJ50" s="2">
        <v>53</v>
      </c>
      <c r="BK50" s="2">
        <v>44</v>
      </c>
      <c r="BL50" s="2">
        <v>17</v>
      </c>
      <c r="BM50" s="2">
        <v>15</v>
      </c>
      <c r="BN50" s="2">
        <v>3</v>
      </c>
      <c r="BO50" s="2">
        <v>6</v>
      </c>
      <c r="BP50" s="2">
        <v>6</v>
      </c>
      <c r="BQ50" s="2">
        <v>6</v>
      </c>
      <c r="BR50" s="2">
        <v>2</v>
      </c>
      <c r="BS50" s="2">
        <v>4</v>
      </c>
      <c r="BT50" s="2">
        <v>1</v>
      </c>
      <c r="BU50" s="2">
        <v>22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</row>
    <row r="51" spans="1:83" ht="28.05" customHeight="1" x14ac:dyDescent="0.3">
      <c r="A51" s="4">
        <v>50</v>
      </c>
      <c r="B51" s="2" t="s">
        <v>499</v>
      </c>
      <c r="C51" s="2" t="s">
        <v>154</v>
      </c>
      <c r="D51" s="2" t="s">
        <v>85</v>
      </c>
      <c r="E51" s="2" t="s">
        <v>500</v>
      </c>
      <c r="F51" s="2" t="s">
        <v>87</v>
      </c>
      <c r="G51" s="2">
        <v>1</v>
      </c>
      <c r="H51" s="2">
        <v>0</v>
      </c>
      <c r="I51" s="2" t="s">
        <v>89</v>
      </c>
      <c r="J51" s="2" t="s">
        <v>88</v>
      </c>
      <c r="K51" s="2" t="s">
        <v>88</v>
      </c>
      <c r="L51" s="2">
        <v>1</v>
      </c>
      <c r="M51" s="2">
        <v>20</v>
      </c>
      <c r="N51" s="2">
        <v>9</v>
      </c>
      <c r="O51" s="2">
        <v>10</v>
      </c>
      <c r="P51" s="2">
        <v>0</v>
      </c>
      <c r="Q51" s="2">
        <v>2</v>
      </c>
      <c r="R51" s="3">
        <v>0.37</v>
      </c>
      <c r="S51" s="3">
        <v>0.63</v>
      </c>
      <c r="T51" s="2">
        <v>3</v>
      </c>
      <c r="U51" s="2">
        <v>17</v>
      </c>
      <c r="V51" s="2">
        <v>2</v>
      </c>
      <c r="W51" s="2">
        <v>7</v>
      </c>
      <c r="X51" s="2">
        <v>1</v>
      </c>
      <c r="Y51" s="2">
        <v>2</v>
      </c>
      <c r="Z51" s="2">
        <v>0</v>
      </c>
      <c r="AA51" s="2">
        <v>8</v>
      </c>
      <c r="AB51" s="2">
        <v>2</v>
      </c>
      <c r="AC51" s="2">
        <v>8</v>
      </c>
      <c r="AD51" s="2">
        <v>1</v>
      </c>
      <c r="AE51" s="2">
        <v>0</v>
      </c>
      <c r="AF51" s="2">
        <v>1</v>
      </c>
      <c r="AG51" s="2">
        <v>1</v>
      </c>
      <c r="AH51" s="2">
        <v>0</v>
      </c>
      <c r="AI51" s="2">
        <v>0</v>
      </c>
      <c r="AJ51" s="2">
        <v>6</v>
      </c>
      <c r="AK51" s="2">
        <v>3</v>
      </c>
      <c r="AL51" s="2">
        <v>6</v>
      </c>
      <c r="AM51" s="2">
        <v>5</v>
      </c>
      <c r="AN51" s="2">
        <v>5</v>
      </c>
      <c r="AO51" s="2">
        <v>1</v>
      </c>
      <c r="AP51" s="2">
        <v>2</v>
      </c>
      <c r="AQ51" s="2">
        <v>4</v>
      </c>
      <c r="AR51" s="2">
        <v>1</v>
      </c>
      <c r="AS51" s="2">
        <v>4</v>
      </c>
      <c r="AT51" s="2">
        <v>2</v>
      </c>
      <c r="AU51" s="2">
        <v>10</v>
      </c>
      <c r="AV51" s="2">
        <v>1</v>
      </c>
      <c r="AW51" s="2">
        <v>7</v>
      </c>
      <c r="AX51" s="2">
        <v>5</v>
      </c>
      <c r="AY51" s="2">
        <v>1</v>
      </c>
      <c r="AZ51" s="2">
        <v>174</v>
      </c>
      <c r="BA51" s="2">
        <v>306</v>
      </c>
      <c r="BB51" s="2" t="s">
        <v>738</v>
      </c>
      <c r="BC51" s="2" t="s">
        <v>739</v>
      </c>
      <c r="BD51" s="2" t="s">
        <v>670</v>
      </c>
      <c r="BE51" s="2" t="s">
        <v>740</v>
      </c>
      <c r="BF51" s="2" t="s">
        <v>589</v>
      </c>
      <c r="BG51" s="2" t="s">
        <v>179</v>
      </c>
      <c r="BH51" s="2" t="s">
        <v>170</v>
      </c>
      <c r="BI51" s="2" t="s">
        <v>357</v>
      </c>
      <c r="BJ51" s="2">
        <v>41</v>
      </c>
      <c r="BK51" s="2">
        <v>52</v>
      </c>
      <c r="BL51" s="2">
        <v>24</v>
      </c>
      <c r="BM51" s="2">
        <v>18</v>
      </c>
      <c r="BN51" s="2">
        <v>8</v>
      </c>
      <c r="BO51" s="2">
        <v>4</v>
      </c>
      <c r="BP51" s="2">
        <v>8</v>
      </c>
      <c r="BQ51" s="2">
        <v>7</v>
      </c>
      <c r="BR51" s="2">
        <v>2</v>
      </c>
      <c r="BS51" s="2">
        <v>3</v>
      </c>
      <c r="BT51" s="2">
        <v>19</v>
      </c>
      <c r="BU51" s="2">
        <v>2</v>
      </c>
      <c r="BV51" s="2">
        <v>0</v>
      </c>
      <c r="BW51" s="2">
        <v>0</v>
      </c>
      <c r="BX51" s="2">
        <v>2</v>
      </c>
      <c r="BY51" s="2">
        <v>0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</row>
    <row r="52" spans="1:83" ht="28.05" customHeight="1" x14ac:dyDescent="0.3">
      <c r="A52" s="4">
        <v>51</v>
      </c>
      <c r="B52" s="2" t="s">
        <v>507</v>
      </c>
      <c r="C52" s="2" t="s">
        <v>154</v>
      </c>
      <c r="D52" s="2" t="s">
        <v>85</v>
      </c>
      <c r="E52" s="2" t="s">
        <v>87</v>
      </c>
      <c r="F52" s="2" t="s">
        <v>86</v>
      </c>
      <c r="G52" s="2">
        <v>2</v>
      </c>
      <c r="H52" s="2">
        <v>1</v>
      </c>
      <c r="I52" s="2" t="s">
        <v>89</v>
      </c>
      <c r="J52" s="2" t="s">
        <v>88</v>
      </c>
      <c r="K52" s="2" t="s">
        <v>89</v>
      </c>
      <c r="L52" s="2">
        <v>3</v>
      </c>
      <c r="M52" s="2">
        <v>6</v>
      </c>
      <c r="N52" s="2">
        <v>4</v>
      </c>
      <c r="O52" s="2">
        <v>5</v>
      </c>
      <c r="P52" s="2">
        <v>0</v>
      </c>
      <c r="Q52" s="2">
        <v>3</v>
      </c>
      <c r="R52" s="3">
        <v>0.6</v>
      </c>
      <c r="S52" s="3">
        <v>0.4</v>
      </c>
      <c r="T52" s="2">
        <v>3</v>
      </c>
      <c r="U52" s="2">
        <v>3</v>
      </c>
      <c r="V52" s="2">
        <v>2</v>
      </c>
      <c r="W52" s="2">
        <v>2</v>
      </c>
      <c r="X52" s="2">
        <v>1</v>
      </c>
      <c r="Y52" s="2">
        <v>0</v>
      </c>
      <c r="Z52" s="2">
        <v>0</v>
      </c>
      <c r="AA52" s="2">
        <v>1</v>
      </c>
      <c r="AB52" s="2">
        <v>2</v>
      </c>
      <c r="AC52" s="2">
        <v>3</v>
      </c>
      <c r="AD52" s="2">
        <v>0</v>
      </c>
      <c r="AE52" s="2">
        <v>0</v>
      </c>
      <c r="AF52" s="2">
        <v>1</v>
      </c>
      <c r="AG52" s="2">
        <v>2</v>
      </c>
      <c r="AH52" s="2">
        <v>0</v>
      </c>
      <c r="AI52" s="2">
        <v>0</v>
      </c>
      <c r="AJ52" s="2">
        <v>5</v>
      </c>
      <c r="AK52" s="2">
        <v>8</v>
      </c>
      <c r="AL52" s="2">
        <v>13</v>
      </c>
      <c r="AM52" s="2">
        <v>7</v>
      </c>
      <c r="AN52" s="2">
        <v>2</v>
      </c>
      <c r="AO52" s="2">
        <v>0</v>
      </c>
      <c r="AP52" s="2">
        <v>1</v>
      </c>
      <c r="AQ52" s="2">
        <v>2</v>
      </c>
      <c r="AR52" s="2">
        <v>0</v>
      </c>
      <c r="AS52" s="2">
        <v>1</v>
      </c>
      <c r="AT52" s="2">
        <v>3</v>
      </c>
      <c r="AU52" s="2">
        <v>3</v>
      </c>
      <c r="AV52" s="2">
        <v>0</v>
      </c>
      <c r="AW52" s="2">
        <v>0</v>
      </c>
      <c r="AX52" s="2">
        <v>1</v>
      </c>
      <c r="AY52" s="2">
        <v>0</v>
      </c>
      <c r="AZ52" s="2">
        <v>307</v>
      </c>
      <c r="BA52" s="2">
        <v>198</v>
      </c>
      <c r="BB52" s="2" t="s">
        <v>741</v>
      </c>
      <c r="BC52" s="2" t="s">
        <v>742</v>
      </c>
      <c r="BD52" s="2" t="s">
        <v>224</v>
      </c>
      <c r="BE52" s="2" t="s">
        <v>570</v>
      </c>
      <c r="BF52" s="2" t="s">
        <v>540</v>
      </c>
      <c r="BG52" s="2" t="s">
        <v>178</v>
      </c>
      <c r="BH52" s="2" t="s">
        <v>237</v>
      </c>
      <c r="BI52" s="2" t="s">
        <v>589</v>
      </c>
      <c r="BJ52" s="2">
        <v>60</v>
      </c>
      <c r="BK52" s="2">
        <v>57</v>
      </c>
      <c r="BL52" s="2">
        <v>24</v>
      </c>
      <c r="BM52" s="2">
        <v>19</v>
      </c>
      <c r="BN52" s="2">
        <v>4</v>
      </c>
      <c r="BO52" s="2">
        <v>2</v>
      </c>
      <c r="BP52" s="2">
        <v>9</v>
      </c>
      <c r="BQ52" s="2">
        <v>7</v>
      </c>
      <c r="BR52" s="2">
        <v>5</v>
      </c>
      <c r="BS52" s="2">
        <v>7</v>
      </c>
      <c r="BT52" s="2">
        <v>6</v>
      </c>
      <c r="BU52" s="2">
        <v>7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</row>
    <row r="53" spans="1:83" ht="28.05" customHeight="1" x14ac:dyDescent="0.3">
      <c r="A53" s="4">
        <v>52</v>
      </c>
      <c r="B53" s="2" t="s">
        <v>512</v>
      </c>
      <c r="C53" s="2" t="s">
        <v>513</v>
      </c>
      <c r="D53" s="2" t="s">
        <v>85</v>
      </c>
      <c r="E53" s="2" t="s">
        <v>331</v>
      </c>
      <c r="F53" s="2" t="s">
        <v>87</v>
      </c>
      <c r="G53" s="2">
        <v>0</v>
      </c>
      <c r="H53" s="2">
        <v>0</v>
      </c>
      <c r="I53" s="2" t="s">
        <v>89</v>
      </c>
      <c r="J53" s="2" t="s">
        <v>89</v>
      </c>
      <c r="K53" s="2" t="s">
        <v>88</v>
      </c>
      <c r="L53" s="2">
        <v>0</v>
      </c>
      <c r="M53" s="2">
        <v>12</v>
      </c>
      <c r="N53" s="2">
        <v>3</v>
      </c>
      <c r="O53" s="2">
        <v>5</v>
      </c>
      <c r="P53" s="2">
        <v>0</v>
      </c>
      <c r="Q53" s="2">
        <v>1</v>
      </c>
      <c r="R53" s="3">
        <v>0.16</v>
      </c>
      <c r="S53" s="3">
        <v>0.84</v>
      </c>
      <c r="T53" s="2">
        <v>0</v>
      </c>
      <c r="U53" s="2">
        <v>12</v>
      </c>
      <c r="V53" s="2">
        <v>0</v>
      </c>
      <c r="W53" s="2">
        <v>3</v>
      </c>
      <c r="X53" s="2">
        <v>0</v>
      </c>
      <c r="Y53" s="2">
        <v>4</v>
      </c>
      <c r="Z53" s="2">
        <v>0</v>
      </c>
      <c r="AA53" s="2">
        <v>5</v>
      </c>
      <c r="AB53" s="2">
        <v>0</v>
      </c>
      <c r="AC53" s="2">
        <v>5</v>
      </c>
      <c r="AD53" s="2">
        <v>1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3</v>
      </c>
      <c r="AL53" s="2">
        <v>7</v>
      </c>
      <c r="AM53" s="2">
        <v>6</v>
      </c>
      <c r="AN53" s="2">
        <v>5</v>
      </c>
      <c r="AO53" s="2">
        <v>2</v>
      </c>
      <c r="AP53" s="2">
        <v>0</v>
      </c>
      <c r="AQ53" s="2">
        <v>2</v>
      </c>
      <c r="AR53" s="2">
        <v>0</v>
      </c>
      <c r="AS53" s="2">
        <v>2</v>
      </c>
      <c r="AT53" s="2">
        <v>0</v>
      </c>
      <c r="AU53" s="2">
        <v>9</v>
      </c>
      <c r="AV53" s="2">
        <v>0</v>
      </c>
      <c r="AW53" s="2">
        <v>3</v>
      </c>
      <c r="AX53" s="2">
        <v>3</v>
      </c>
      <c r="AY53" s="2">
        <v>0</v>
      </c>
      <c r="AZ53" s="2">
        <v>82</v>
      </c>
      <c r="BA53" s="2">
        <v>399</v>
      </c>
      <c r="BB53" s="2" t="s">
        <v>743</v>
      </c>
      <c r="BC53" s="2" t="s">
        <v>715</v>
      </c>
      <c r="BD53" s="2" t="s">
        <v>744</v>
      </c>
      <c r="BE53" s="2" t="s">
        <v>745</v>
      </c>
      <c r="BF53" s="2" t="s">
        <v>656</v>
      </c>
      <c r="BG53" s="2" t="s">
        <v>312</v>
      </c>
      <c r="BH53" s="2" t="s">
        <v>127</v>
      </c>
      <c r="BI53" s="2" t="s">
        <v>170</v>
      </c>
      <c r="BJ53" s="2">
        <v>48</v>
      </c>
      <c r="BK53" s="2">
        <v>61</v>
      </c>
      <c r="BL53" s="2">
        <v>11</v>
      </c>
      <c r="BM53" s="2">
        <v>19</v>
      </c>
      <c r="BN53" s="2">
        <v>3</v>
      </c>
      <c r="BO53" s="2">
        <v>5</v>
      </c>
      <c r="BP53" s="2">
        <v>5</v>
      </c>
      <c r="BQ53" s="2">
        <v>9</v>
      </c>
      <c r="BR53" s="2">
        <v>3</v>
      </c>
      <c r="BS53" s="2">
        <v>3</v>
      </c>
      <c r="BT53" s="2">
        <v>20</v>
      </c>
      <c r="BU53" s="2">
        <v>2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</row>
    <row r="54" spans="1:83" ht="28.05" customHeight="1" x14ac:dyDescent="0.3">
      <c r="A54" s="4">
        <v>53</v>
      </c>
      <c r="B54" s="2" t="s">
        <v>519</v>
      </c>
      <c r="C54" s="2" t="s">
        <v>120</v>
      </c>
      <c r="D54" s="2" t="s">
        <v>85</v>
      </c>
      <c r="E54" s="2" t="s">
        <v>87</v>
      </c>
      <c r="F54" s="2" t="s">
        <v>201</v>
      </c>
      <c r="G54" s="2">
        <v>1</v>
      </c>
      <c r="H54" s="2">
        <v>0</v>
      </c>
      <c r="I54" s="2" t="s">
        <v>89</v>
      </c>
      <c r="J54" s="2" t="s">
        <v>88</v>
      </c>
      <c r="K54" s="2" t="s">
        <v>88</v>
      </c>
      <c r="L54" s="2">
        <v>1</v>
      </c>
      <c r="M54" s="2">
        <v>11</v>
      </c>
      <c r="N54" s="2">
        <v>1</v>
      </c>
      <c r="O54" s="2">
        <v>1</v>
      </c>
      <c r="P54" s="2">
        <v>0</v>
      </c>
      <c r="Q54" s="2">
        <v>2</v>
      </c>
      <c r="R54" s="3">
        <v>0.57999999999999996</v>
      </c>
      <c r="S54" s="3">
        <v>0.42</v>
      </c>
      <c r="T54" s="2">
        <v>9</v>
      </c>
      <c r="U54" s="2">
        <v>2</v>
      </c>
      <c r="V54" s="2">
        <v>1</v>
      </c>
      <c r="W54" s="2">
        <v>0</v>
      </c>
      <c r="X54" s="2">
        <v>2</v>
      </c>
      <c r="Y54" s="2">
        <v>0</v>
      </c>
      <c r="Z54" s="2">
        <v>6</v>
      </c>
      <c r="AA54" s="2">
        <v>2</v>
      </c>
      <c r="AB54" s="2">
        <v>1</v>
      </c>
      <c r="AC54" s="2">
        <v>0</v>
      </c>
      <c r="AD54" s="2">
        <v>1</v>
      </c>
      <c r="AE54" s="2">
        <v>1</v>
      </c>
      <c r="AF54" s="2">
        <v>0</v>
      </c>
      <c r="AG54" s="2">
        <v>2</v>
      </c>
      <c r="AH54" s="2">
        <v>0</v>
      </c>
      <c r="AI54" s="2">
        <v>0</v>
      </c>
      <c r="AJ54" s="2">
        <v>3</v>
      </c>
      <c r="AK54" s="2">
        <v>7</v>
      </c>
      <c r="AL54" s="2">
        <v>10</v>
      </c>
      <c r="AM54" s="2">
        <v>4</v>
      </c>
      <c r="AN54" s="2">
        <v>2</v>
      </c>
      <c r="AO54" s="2">
        <v>4</v>
      </c>
      <c r="AP54" s="2">
        <v>0</v>
      </c>
      <c r="AQ54" s="2">
        <v>0</v>
      </c>
      <c r="AR54" s="2">
        <v>0</v>
      </c>
      <c r="AS54" s="2">
        <v>0</v>
      </c>
      <c r="AT54" s="2">
        <v>5</v>
      </c>
      <c r="AU54" s="2">
        <v>2</v>
      </c>
      <c r="AV54" s="2">
        <v>4</v>
      </c>
      <c r="AW54" s="2">
        <v>0</v>
      </c>
      <c r="AX54" s="2">
        <v>0</v>
      </c>
      <c r="AY54" s="2">
        <v>0</v>
      </c>
      <c r="AZ54" s="2">
        <v>370</v>
      </c>
      <c r="BA54" s="2">
        <v>269</v>
      </c>
      <c r="BB54" s="2" t="s">
        <v>746</v>
      </c>
      <c r="BC54" s="2" t="s">
        <v>747</v>
      </c>
      <c r="BD54" s="2" t="s">
        <v>684</v>
      </c>
      <c r="BE54" s="2" t="s">
        <v>188</v>
      </c>
      <c r="BF54" s="2" t="s">
        <v>318</v>
      </c>
      <c r="BG54" s="2" t="s">
        <v>567</v>
      </c>
      <c r="BH54" s="2" t="s">
        <v>96</v>
      </c>
      <c r="BI54" s="2" t="s">
        <v>614</v>
      </c>
      <c r="BJ54" s="2">
        <v>52</v>
      </c>
      <c r="BK54" s="2">
        <v>50</v>
      </c>
      <c r="BL54" s="2">
        <v>19</v>
      </c>
      <c r="BM54" s="2">
        <v>14</v>
      </c>
      <c r="BN54" s="2">
        <v>2</v>
      </c>
      <c r="BO54" s="2">
        <v>2</v>
      </c>
      <c r="BP54" s="2">
        <v>7</v>
      </c>
      <c r="BQ54" s="2">
        <v>3</v>
      </c>
      <c r="BR54" s="2">
        <v>2</v>
      </c>
      <c r="BS54" s="2">
        <v>4</v>
      </c>
      <c r="BT54" s="2">
        <v>6</v>
      </c>
      <c r="BU54" s="2">
        <v>7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</row>
    <row r="55" spans="1:83" ht="28.05" customHeight="1" x14ac:dyDescent="0.3">
      <c r="A55" s="4">
        <v>54</v>
      </c>
      <c r="B55" s="2" t="s">
        <v>525</v>
      </c>
      <c r="C55" s="2" t="s">
        <v>120</v>
      </c>
      <c r="D55" s="2" t="s">
        <v>526</v>
      </c>
      <c r="E55" s="2" t="s">
        <v>87</v>
      </c>
      <c r="F55" s="2" t="s">
        <v>527</v>
      </c>
      <c r="G55" s="2">
        <v>0</v>
      </c>
      <c r="H55" s="2">
        <v>1</v>
      </c>
      <c r="I55" s="2" t="s">
        <v>88</v>
      </c>
      <c r="J55" s="2" t="s">
        <v>89</v>
      </c>
      <c r="K55" s="2" t="s">
        <v>88</v>
      </c>
      <c r="L55" s="2">
        <v>1</v>
      </c>
      <c r="M55" s="2">
        <v>13</v>
      </c>
      <c r="N55" s="2">
        <v>4</v>
      </c>
      <c r="O55" s="2">
        <v>4</v>
      </c>
      <c r="P55" s="2">
        <v>0</v>
      </c>
      <c r="Q55" s="2">
        <v>1</v>
      </c>
      <c r="R55" s="3">
        <v>0.74</v>
      </c>
      <c r="S55" s="3">
        <v>0.26</v>
      </c>
      <c r="T55" s="2">
        <v>9</v>
      </c>
      <c r="U55" s="2">
        <v>4</v>
      </c>
      <c r="V55" s="2">
        <v>3</v>
      </c>
      <c r="W55" s="2">
        <v>1</v>
      </c>
      <c r="X55" s="2">
        <v>1</v>
      </c>
      <c r="Y55" s="2">
        <v>3</v>
      </c>
      <c r="Z55" s="2">
        <v>5</v>
      </c>
      <c r="AA55" s="2">
        <v>0</v>
      </c>
      <c r="AB55" s="2">
        <v>4</v>
      </c>
      <c r="AC55" s="2">
        <v>0</v>
      </c>
      <c r="AD55" s="2">
        <v>0</v>
      </c>
      <c r="AE55" s="2">
        <v>3</v>
      </c>
      <c r="AF55" s="2">
        <v>0</v>
      </c>
      <c r="AG55" s="2">
        <v>1</v>
      </c>
      <c r="AH55" s="2">
        <v>0</v>
      </c>
      <c r="AI55" s="2">
        <v>0</v>
      </c>
      <c r="AJ55" s="2">
        <v>9</v>
      </c>
      <c r="AK55" s="2">
        <v>1</v>
      </c>
      <c r="AL55" s="2">
        <v>11</v>
      </c>
      <c r="AM55" s="2">
        <v>4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0</v>
      </c>
      <c r="AT55" s="2">
        <v>3</v>
      </c>
      <c r="AU55" s="2">
        <v>3</v>
      </c>
      <c r="AV55" s="2">
        <v>6</v>
      </c>
      <c r="AW55" s="2">
        <v>1</v>
      </c>
      <c r="AX55" s="2">
        <v>0</v>
      </c>
      <c r="AY55" s="2">
        <v>3</v>
      </c>
      <c r="AZ55" s="2">
        <v>346</v>
      </c>
      <c r="BA55" s="2">
        <v>120</v>
      </c>
      <c r="BB55" s="2" t="s">
        <v>748</v>
      </c>
      <c r="BC55" s="2" t="s">
        <v>749</v>
      </c>
      <c r="BD55" s="2" t="s">
        <v>750</v>
      </c>
      <c r="BE55" s="2" t="s">
        <v>162</v>
      </c>
      <c r="BF55" s="2" t="s">
        <v>313</v>
      </c>
      <c r="BG55" s="2" t="s">
        <v>442</v>
      </c>
      <c r="BH55" s="2" t="s">
        <v>751</v>
      </c>
      <c r="BI55" s="2" t="s">
        <v>244</v>
      </c>
      <c r="BJ55" s="2">
        <v>53</v>
      </c>
      <c r="BK55" s="2">
        <v>37</v>
      </c>
      <c r="BL55" s="2">
        <v>25</v>
      </c>
      <c r="BM55" s="2">
        <v>12</v>
      </c>
      <c r="BN55" s="2">
        <v>4</v>
      </c>
      <c r="BO55" s="2">
        <v>5</v>
      </c>
      <c r="BP55" s="2">
        <v>3</v>
      </c>
      <c r="BQ55" s="2">
        <v>5</v>
      </c>
      <c r="BR55" s="2">
        <v>2</v>
      </c>
      <c r="BS55" s="2">
        <v>8</v>
      </c>
      <c r="BT55" s="2">
        <v>2</v>
      </c>
      <c r="BU55" s="2">
        <v>14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</row>
    <row r="56" spans="1:83" ht="28.05" customHeight="1" x14ac:dyDescent="0.3">
      <c r="A56" s="4">
        <v>55</v>
      </c>
      <c r="B56" s="2" t="s">
        <v>534</v>
      </c>
      <c r="C56" s="2" t="s">
        <v>120</v>
      </c>
      <c r="D56" s="2" t="s">
        <v>85</v>
      </c>
      <c r="E56" s="2" t="s">
        <v>298</v>
      </c>
      <c r="F56" s="2" t="s">
        <v>87</v>
      </c>
      <c r="G56" s="2">
        <v>0</v>
      </c>
      <c r="H56" s="2">
        <v>2</v>
      </c>
      <c r="I56" s="2" t="s">
        <v>88</v>
      </c>
      <c r="J56" s="2" t="s">
        <v>89</v>
      </c>
      <c r="K56" s="2" t="s">
        <v>88</v>
      </c>
      <c r="L56" s="2">
        <v>2</v>
      </c>
      <c r="M56" s="2">
        <v>9</v>
      </c>
      <c r="N56" s="2">
        <v>4</v>
      </c>
      <c r="O56" s="2">
        <v>2</v>
      </c>
      <c r="P56" s="2">
        <v>0</v>
      </c>
      <c r="Q56" s="2">
        <v>0</v>
      </c>
      <c r="R56" s="3">
        <v>0.27</v>
      </c>
      <c r="S56" s="3">
        <v>0.73</v>
      </c>
      <c r="T56" s="2">
        <v>4</v>
      </c>
      <c r="U56" s="2">
        <v>5</v>
      </c>
      <c r="V56" s="2">
        <v>1</v>
      </c>
      <c r="W56" s="2">
        <v>3</v>
      </c>
      <c r="X56" s="2">
        <v>2</v>
      </c>
      <c r="Y56" s="2">
        <v>2</v>
      </c>
      <c r="Z56" s="2">
        <v>1</v>
      </c>
      <c r="AA56" s="2">
        <v>0</v>
      </c>
      <c r="AB56" s="2">
        <v>1</v>
      </c>
      <c r="AC56" s="2">
        <v>1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5</v>
      </c>
      <c r="AK56" s="2">
        <v>5</v>
      </c>
      <c r="AL56" s="2">
        <v>5</v>
      </c>
      <c r="AM56" s="2">
        <v>8</v>
      </c>
      <c r="AN56" s="2">
        <v>2</v>
      </c>
      <c r="AO56" s="2">
        <v>5</v>
      </c>
      <c r="AP56" s="2">
        <v>0</v>
      </c>
      <c r="AQ56" s="2">
        <v>2</v>
      </c>
      <c r="AR56" s="2">
        <v>0</v>
      </c>
      <c r="AS56" s="2">
        <v>1</v>
      </c>
      <c r="AT56" s="2">
        <v>4</v>
      </c>
      <c r="AU56" s="2">
        <v>4</v>
      </c>
      <c r="AV56" s="2">
        <v>0</v>
      </c>
      <c r="AW56" s="2">
        <v>1</v>
      </c>
      <c r="AX56" s="2">
        <v>1</v>
      </c>
      <c r="AY56" s="2">
        <v>1</v>
      </c>
      <c r="AZ56" s="2">
        <v>142</v>
      </c>
      <c r="BA56" s="2">
        <v>402</v>
      </c>
      <c r="BB56" s="2" t="s">
        <v>752</v>
      </c>
      <c r="BC56" s="2" t="s">
        <v>753</v>
      </c>
      <c r="BD56" s="2" t="s">
        <v>754</v>
      </c>
      <c r="BE56" s="2" t="s">
        <v>355</v>
      </c>
      <c r="BF56" s="2" t="s">
        <v>567</v>
      </c>
      <c r="BG56" s="2" t="s">
        <v>603</v>
      </c>
      <c r="BH56" s="2" t="s">
        <v>603</v>
      </c>
      <c r="BI56" s="2" t="s">
        <v>170</v>
      </c>
      <c r="BJ56" s="2">
        <v>54</v>
      </c>
      <c r="BK56" s="2">
        <v>62</v>
      </c>
      <c r="BL56" s="2">
        <v>21</v>
      </c>
      <c r="BM56" s="2">
        <v>21</v>
      </c>
      <c r="BN56" s="2">
        <v>6</v>
      </c>
      <c r="BO56" s="2">
        <v>7</v>
      </c>
      <c r="BP56" s="2">
        <v>8</v>
      </c>
      <c r="BQ56" s="2">
        <v>7</v>
      </c>
      <c r="BR56" s="2">
        <v>4</v>
      </c>
      <c r="BS56" s="2">
        <v>2</v>
      </c>
      <c r="BT56" s="2">
        <v>6</v>
      </c>
      <c r="BU56" s="2">
        <v>2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</row>
    <row r="57" spans="1:83" ht="28.05" customHeight="1" x14ac:dyDescent="0.3">
      <c r="A57" s="4">
        <v>56</v>
      </c>
      <c r="B57" s="2" t="s">
        <v>541</v>
      </c>
      <c r="C57" s="2" t="s">
        <v>330</v>
      </c>
      <c r="D57" s="2" t="s">
        <v>542</v>
      </c>
      <c r="E57" s="2" t="s">
        <v>87</v>
      </c>
      <c r="F57" s="2" t="s">
        <v>191</v>
      </c>
      <c r="G57" s="2">
        <v>0</v>
      </c>
      <c r="H57" s="2">
        <v>0</v>
      </c>
      <c r="I57" s="2" t="s">
        <v>89</v>
      </c>
      <c r="J57" s="2" t="s">
        <v>89</v>
      </c>
      <c r="K57" s="2" t="s">
        <v>88</v>
      </c>
      <c r="L57" s="2">
        <v>0</v>
      </c>
      <c r="M57" s="2">
        <v>7</v>
      </c>
      <c r="N57" s="2">
        <v>2</v>
      </c>
      <c r="O57" s="2">
        <v>3</v>
      </c>
      <c r="P57" s="2">
        <v>0</v>
      </c>
      <c r="Q57" s="2">
        <v>3</v>
      </c>
      <c r="R57" s="3">
        <v>0.62</v>
      </c>
      <c r="S57" s="3">
        <v>0.38</v>
      </c>
      <c r="T57" s="2">
        <v>3</v>
      </c>
      <c r="U57" s="2">
        <v>4</v>
      </c>
      <c r="V57" s="2">
        <v>0</v>
      </c>
      <c r="W57" s="2">
        <v>2</v>
      </c>
      <c r="X57" s="2">
        <v>2</v>
      </c>
      <c r="Y57" s="2">
        <v>1</v>
      </c>
      <c r="Z57" s="2">
        <v>1</v>
      </c>
      <c r="AA57" s="2">
        <v>1</v>
      </c>
      <c r="AB57" s="2">
        <v>1</v>
      </c>
      <c r="AC57" s="2">
        <v>2</v>
      </c>
      <c r="AD57" s="2">
        <v>0</v>
      </c>
      <c r="AE57" s="2">
        <v>0</v>
      </c>
      <c r="AF57" s="2">
        <v>1</v>
      </c>
      <c r="AG57" s="2">
        <v>2</v>
      </c>
      <c r="AH57" s="2">
        <v>0</v>
      </c>
      <c r="AI57" s="2">
        <v>0</v>
      </c>
      <c r="AJ57" s="2">
        <v>4</v>
      </c>
      <c r="AK57" s="2">
        <v>5</v>
      </c>
      <c r="AL57" s="2">
        <v>3</v>
      </c>
      <c r="AM57" s="2">
        <v>6</v>
      </c>
      <c r="AN57" s="2">
        <v>3</v>
      </c>
      <c r="AO57" s="2">
        <v>4</v>
      </c>
      <c r="AP57" s="2">
        <v>0</v>
      </c>
      <c r="AQ57" s="2">
        <v>1</v>
      </c>
      <c r="AR57" s="2">
        <v>0</v>
      </c>
      <c r="AS57" s="2">
        <v>1</v>
      </c>
      <c r="AT57" s="2">
        <v>0</v>
      </c>
      <c r="AU57" s="2">
        <v>4</v>
      </c>
      <c r="AV57" s="2">
        <v>3</v>
      </c>
      <c r="AW57" s="2">
        <v>0</v>
      </c>
      <c r="AX57" s="2">
        <v>2</v>
      </c>
      <c r="AY57" s="2">
        <v>0</v>
      </c>
      <c r="AZ57" s="2">
        <v>328</v>
      </c>
      <c r="BA57" s="2">
        <v>203</v>
      </c>
      <c r="BB57" s="2" t="s">
        <v>755</v>
      </c>
      <c r="BC57" s="2" t="s">
        <v>756</v>
      </c>
      <c r="BD57" s="2" t="s">
        <v>455</v>
      </c>
      <c r="BE57" s="2" t="s">
        <v>236</v>
      </c>
      <c r="BF57" s="2" t="s">
        <v>382</v>
      </c>
      <c r="BG57" s="2" t="s">
        <v>581</v>
      </c>
      <c r="BH57" s="2" t="s">
        <v>338</v>
      </c>
      <c r="BI57" s="2" t="s">
        <v>357</v>
      </c>
      <c r="BJ57" s="2">
        <v>47</v>
      </c>
      <c r="BK57" s="2">
        <v>36</v>
      </c>
      <c r="BL57" s="2">
        <v>23</v>
      </c>
      <c r="BM57" s="2">
        <v>19</v>
      </c>
      <c r="BN57" s="2">
        <v>7</v>
      </c>
      <c r="BO57" s="2">
        <v>4</v>
      </c>
      <c r="BP57" s="2">
        <v>8</v>
      </c>
      <c r="BQ57" s="2">
        <v>6</v>
      </c>
      <c r="BR57" s="2">
        <v>1</v>
      </c>
      <c r="BS57" s="2">
        <v>3</v>
      </c>
      <c r="BT57" s="2">
        <v>4</v>
      </c>
      <c r="BU57" s="2">
        <v>8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ht="28.05" customHeight="1" x14ac:dyDescent="0.3">
      <c r="A58" s="4">
        <v>60</v>
      </c>
      <c r="B58" s="2" t="s">
        <v>547</v>
      </c>
      <c r="C58" s="2" t="s">
        <v>120</v>
      </c>
      <c r="D58" s="2" t="s">
        <v>143</v>
      </c>
      <c r="E58" s="2" t="s">
        <v>87</v>
      </c>
      <c r="F58" s="2" t="s">
        <v>548</v>
      </c>
      <c r="G58" s="2">
        <v>0</v>
      </c>
      <c r="H58" s="2">
        <v>0</v>
      </c>
      <c r="I58" s="2" t="s">
        <v>89</v>
      </c>
      <c r="J58" s="2" t="s">
        <v>89</v>
      </c>
      <c r="K58" s="2" t="s">
        <v>88</v>
      </c>
      <c r="L58" s="2">
        <v>0</v>
      </c>
      <c r="M58" s="2">
        <v>8</v>
      </c>
      <c r="N58" s="2">
        <v>3</v>
      </c>
      <c r="O58" s="2">
        <v>1</v>
      </c>
      <c r="P58" s="2">
        <v>0</v>
      </c>
      <c r="Q58" s="2">
        <v>0</v>
      </c>
      <c r="R58" s="3">
        <v>0.62</v>
      </c>
      <c r="S58" s="3">
        <v>0.38</v>
      </c>
      <c r="T58" s="2">
        <v>4</v>
      </c>
      <c r="U58" s="2">
        <v>4</v>
      </c>
      <c r="V58" s="2">
        <v>2</v>
      </c>
      <c r="W58" s="2">
        <v>1</v>
      </c>
      <c r="X58" s="2">
        <v>2</v>
      </c>
      <c r="Y58" s="2">
        <v>3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8</v>
      </c>
      <c r="AK58" s="2">
        <v>4</v>
      </c>
      <c r="AL58" s="2">
        <v>12</v>
      </c>
      <c r="AM58" s="2">
        <v>6</v>
      </c>
      <c r="AN58" s="2">
        <v>3</v>
      </c>
      <c r="AO58" s="2">
        <v>6</v>
      </c>
      <c r="AP58" s="2">
        <v>1</v>
      </c>
      <c r="AQ58" s="2">
        <v>0</v>
      </c>
      <c r="AR58" s="2">
        <v>1</v>
      </c>
      <c r="AS58" s="2">
        <v>0</v>
      </c>
      <c r="AT58" s="2">
        <v>2</v>
      </c>
      <c r="AU58" s="2">
        <v>1</v>
      </c>
      <c r="AV58" s="2">
        <v>2</v>
      </c>
      <c r="AW58" s="2">
        <v>3</v>
      </c>
      <c r="AX58" s="2">
        <v>1</v>
      </c>
      <c r="AY58" s="2">
        <v>2</v>
      </c>
      <c r="AZ58" s="2">
        <v>306</v>
      </c>
      <c r="BA58" s="2">
        <v>185</v>
      </c>
      <c r="BB58" s="2" t="s">
        <v>757</v>
      </c>
      <c r="BC58" s="2" t="s">
        <v>758</v>
      </c>
      <c r="BD58" s="2" t="s">
        <v>759</v>
      </c>
      <c r="BE58" s="2" t="s">
        <v>760</v>
      </c>
      <c r="BF58" s="2" t="s">
        <v>603</v>
      </c>
      <c r="BG58" s="2" t="s">
        <v>441</v>
      </c>
      <c r="BH58" s="2" t="s">
        <v>761</v>
      </c>
      <c r="BI58" s="2" t="s">
        <v>170</v>
      </c>
      <c r="BJ58" s="2">
        <v>54</v>
      </c>
      <c r="BK58" s="2">
        <v>54</v>
      </c>
      <c r="BL58" s="2">
        <v>30</v>
      </c>
      <c r="BM58" s="2">
        <v>22</v>
      </c>
      <c r="BN58" s="2">
        <v>7</v>
      </c>
      <c r="BO58" s="2">
        <v>5</v>
      </c>
      <c r="BP58" s="2">
        <v>7</v>
      </c>
      <c r="BQ58" s="2">
        <v>11</v>
      </c>
      <c r="BR58" s="2">
        <v>6</v>
      </c>
      <c r="BS58" s="2">
        <v>4</v>
      </c>
      <c r="BT58" s="2">
        <v>5</v>
      </c>
      <c r="BU58" s="2">
        <v>5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</row>
  </sheetData>
  <autoFilter ref="A1:CE58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58"/>
  <sheetViews>
    <sheetView workbookViewId="0"/>
  </sheetViews>
  <sheetFormatPr defaultColWidth="15.77734375" defaultRowHeight="28.05" customHeight="1" x14ac:dyDescent="0.3"/>
  <cols>
    <col min="1" max="1" width="15.77734375" style="4"/>
    <col min="2" max="16384" width="15.77734375" style="2"/>
  </cols>
  <sheetData>
    <row r="1" spans="1:83" ht="28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/>
      <c r="CE1" s="1"/>
    </row>
    <row r="2" spans="1:83" ht="28.05" customHeight="1" x14ac:dyDescent="0.3">
      <c r="A2" s="1">
        <v>1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>
        <v>0</v>
      </c>
      <c r="H2" s="2">
        <v>3</v>
      </c>
      <c r="I2" s="2" t="s">
        <v>88</v>
      </c>
      <c r="J2" s="2" t="s">
        <v>89</v>
      </c>
      <c r="K2" s="2" t="s">
        <v>88</v>
      </c>
      <c r="L2" s="2">
        <v>3</v>
      </c>
      <c r="M2" s="2">
        <v>10</v>
      </c>
      <c r="N2" s="2">
        <v>7</v>
      </c>
      <c r="O2" s="2">
        <v>4</v>
      </c>
      <c r="P2" s="2">
        <v>0</v>
      </c>
      <c r="Q2" s="2">
        <v>3</v>
      </c>
      <c r="R2" s="3">
        <v>0.39</v>
      </c>
      <c r="S2" s="3">
        <v>0.61</v>
      </c>
      <c r="T2" s="2">
        <v>1</v>
      </c>
      <c r="U2" s="2">
        <v>9</v>
      </c>
      <c r="V2" s="2">
        <v>1</v>
      </c>
      <c r="W2" s="2">
        <v>6</v>
      </c>
      <c r="X2" s="2">
        <v>0</v>
      </c>
      <c r="Y2" s="2">
        <v>2</v>
      </c>
      <c r="Z2" s="2">
        <v>0</v>
      </c>
      <c r="AA2" s="2">
        <v>1</v>
      </c>
      <c r="AB2" s="2">
        <v>0</v>
      </c>
      <c r="AC2" s="2">
        <v>4</v>
      </c>
      <c r="AD2" s="2">
        <v>0</v>
      </c>
      <c r="AE2" s="2">
        <v>0</v>
      </c>
      <c r="AF2" s="2">
        <v>3</v>
      </c>
      <c r="AG2" s="2">
        <v>0</v>
      </c>
      <c r="AH2" s="2">
        <v>1</v>
      </c>
      <c r="AI2" s="2">
        <v>0</v>
      </c>
      <c r="AJ2" s="2">
        <v>5</v>
      </c>
      <c r="AK2" s="2">
        <v>5</v>
      </c>
      <c r="AL2" s="2">
        <v>6</v>
      </c>
      <c r="AM2" s="2">
        <v>7</v>
      </c>
      <c r="AN2" s="2">
        <v>6</v>
      </c>
      <c r="AO2" s="2">
        <v>1</v>
      </c>
      <c r="AP2" s="2">
        <v>0</v>
      </c>
      <c r="AQ2" s="2">
        <v>3</v>
      </c>
      <c r="AR2" s="2">
        <v>0</v>
      </c>
      <c r="AS2" s="2">
        <v>1</v>
      </c>
      <c r="AT2" s="2">
        <v>1</v>
      </c>
      <c r="AU2" s="2">
        <v>7</v>
      </c>
      <c r="AV2" s="2">
        <v>0</v>
      </c>
      <c r="AW2" s="2">
        <v>2</v>
      </c>
      <c r="AX2" s="2">
        <v>3</v>
      </c>
      <c r="AY2" s="2">
        <v>1</v>
      </c>
      <c r="AZ2" s="2">
        <v>212</v>
      </c>
      <c r="BA2" s="2">
        <v>341</v>
      </c>
      <c r="BB2" s="2" t="s">
        <v>762</v>
      </c>
      <c r="BC2" s="2" t="s">
        <v>763</v>
      </c>
      <c r="BD2" s="2" t="s">
        <v>358</v>
      </c>
      <c r="BE2" s="2" t="s">
        <v>491</v>
      </c>
      <c r="BF2" s="2" t="s">
        <v>382</v>
      </c>
      <c r="BG2" s="2" t="s">
        <v>656</v>
      </c>
      <c r="BH2" s="2" t="s">
        <v>614</v>
      </c>
      <c r="BI2" s="2" t="s">
        <v>150</v>
      </c>
      <c r="BJ2" s="2">
        <v>44</v>
      </c>
      <c r="BK2" s="2">
        <v>54</v>
      </c>
      <c r="BL2" s="2">
        <v>22</v>
      </c>
      <c r="BM2" s="2">
        <v>13</v>
      </c>
      <c r="BN2" s="2">
        <v>0</v>
      </c>
      <c r="BO2" s="2">
        <v>3</v>
      </c>
      <c r="BP2" s="2">
        <v>15</v>
      </c>
      <c r="BQ2" s="2">
        <v>4</v>
      </c>
      <c r="BR2" s="2">
        <v>3</v>
      </c>
      <c r="BS2" s="2">
        <v>3</v>
      </c>
      <c r="BT2" s="2">
        <v>7</v>
      </c>
      <c r="BU2" s="2">
        <v>2</v>
      </c>
      <c r="BV2" s="2">
        <v>0</v>
      </c>
      <c r="BW2" s="2">
        <v>0</v>
      </c>
      <c r="BX2" s="2">
        <v>0</v>
      </c>
      <c r="BY2" s="2">
        <v>2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</row>
    <row r="3" spans="1:83" ht="28.05" customHeight="1" x14ac:dyDescent="0.3">
      <c r="A3" s="1">
        <v>2</v>
      </c>
      <c r="B3" s="2" t="s">
        <v>98</v>
      </c>
      <c r="C3" s="2" t="s">
        <v>99</v>
      </c>
      <c r="D3" s="2" t="s">
        <v>85</v>
      </c>
      <c r="E3" s="2" t="s">
        <v>87</v>
      </c>
      <c r="F3" s="2" t="s">
        <v>100</v>
      </c>
      <c r="G3" s="2">
        <v>2</v>
      </c>
      <c r="H3" s="2">
        <v>1</v>
      </c>
      <c r="I3" s="2" t="s">
        <v>88</v>
      </c>
      <c r="J3" s="2" t="s">
        <v>89</v>
      </c>
      <c r="K3" s="2" t="s">
        <v>89</v>
      </c>
      <c r="L3" s="2">
        <v>3</v>
      </c>
      <c r="M3" s="2">
        <v>15</v>
      </c>
      <c r="N3" s="2">
        <v>8</v>
      </c>
      <c r="O3" s="2">
        <v>4</v>
      </c>
      <c r="P3" s="2">
        <v>0</v>
      </c>
      <c r="Q3" s="2">
        <v>2</v>
      </c>
      <c r="R3" s="3">
        <v>0.63</v>
      </c>
      <c r="S3" s="3">
        <v>0.37</v>
      </c>
      <c r="T3" s="2">
        <v>13</v>
      </c>
      <c r="U3" s="2">
        <v>2</v>
      </c>
      <c r="V3" s="2">
        <v>7</v>
      </c>
      <c r="W3" s="2">
        <v>1</v>
      </c>
      <c r="X3" s="2">
        <v>3</v>
      </c>
      <c r="Y3" s="2">
        <v>0</v>
      </c>
      <c r="Z3" s="2">
        <v>3</v>
      </c>
      <c r="AA3" s="2">
        <v>1</v>
      </c>
      <c r="AB3" s="2">
        <v>4</v>
      </c>
      <c r="AC3" s="2">
        <v>0</v>
      </c>
      <c r="AD3" s="2">
        <v>1</v>
      </c>
      <c r="AE3" s="2">
        <v>2</v>
      </c>
      <c r="AF3" s="2">
        <v>0</v>
      </c>
      <c r="AG3" s="2">
        <v>2</v>
      </c>
      <c r="AH3" s="2">
        <v>0</v>
      </c>
      <c r="AI3" s="2">
        <v>0</v>
      </c>
      <c r="AJ3" s="2">
        <v>9</v>
      </c>
      <c r="AK3" s="2">
        <v>3</v>
      </c>
      <c r="AL3" s="2">
        <v>10</v>
      </c>
      <c r="AM3" s="2">
        <v>4</v>
      </c>
      <c r="AN3" s="2">
        <v>2</v>
      </c>
      <c r="AO3" s="2">
        <v>3</v>
      </c>
      <c r="AP3" s="2">
        <v>3</v>
      </c>
      <c r="AQ3" s="2">
        <v>1</v>
      </c>
      <c r="AR3" s="2">
        <v>2</v>
      </c>
      <c r="AS3" s="2">
        <v>0</v>
      </c>
      <c r="AT3" s="2">
        <v>11</v>
      </c>
      <c r="AU3" s="2">
        <v>2</v>
      </c>
      <c r="AV3" s="2">
        <v>2</v>
      </c>
      <c r="AW3" s="2">
        <v>0</v>
      </c>
      <c r="AX3" s="2">
        <v>0</v>
      </c>
      <c r="AY3" s="2">
        <v>5</v>
      </c>
      <c r="AZ3" s="2">
        <v>324</v>
      </c>
      <c r="BA3" s="2">
        <v>195</v>
      </c>
      <c r="BB3" s="2" t="s">
        <v>764</v>
      </c>
      <c r="BC3" s="2" t="s">
        <v>765</v>
      </c>
      <c r="BD3" s="2" t="s">
        <v>140</v>
      </c>
      <c r="BE3" s="2" t="s">
        <v>580</v>
      </c>
      <c r="BF3" s="2" t="s">
        <v>126</v>
      </c>
      <c r="BG3" s="2" t="s">
        <v>244</v>
      </c>
      <c r="BH3" s="2" t="s">
        <v>766</v>
      </c>
      <c r="BI3" s="2" t="s">
        <v>357</v>
      </c>
      <c r="BJ3" s="2">
        <v>51</v>
      </c>
      <c r="BK3" s="2">
        <v>45</v>
      </c>
      <c r="BL3" s="2">
        <v>30</v>
      </c>
      <c r="BM3" s="2">
        <v>17</v>
      </c>
      <c r="BN3" s="2">
        <v>4</v>
      </c>
      <c r="BO3" s="2">
        <v>0</v>
      </c>
      <c r="BP3" s="2">
        <v>8</v>
      </c>
      <c r="BQ3" s="2">
        <v>10</v>
      </c>
      <c r="BR3" s="2">
        <v>0</v>
      </c>
      <c r="BS3" s="2">
        <v>3</v>
      </c>
      <c r="BT3" s="2">
        <v>1</v>
      </c>
      <c r="BU3" s="2">
        <v>6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</row>
    <row r="4" spans="1:83" ht="28.05" customHeight="1" x14ac:dyDescent="0.3">
      <c r="A4" s="1">
        <v>3</v>
      </c>
      <c r="B4" s="2" t="s">
        <v>109</v>
      </c>
      <c r="C4" s="2" t="s">
        <v>110</v>
      </c>
      <c r="D4" s="2" t="s">
        <v>85</v>
      </c>
      <c r="E4" s="2" t="s">
        <v>111</v>
      </c>
      <c r="F4" s="2" t="s">
        <v>87</v>
      </c>
      <c r="G4" s="2">
        <v>0</v>
      </c>
      <c r="H4" s="2">
        <v>1</v>
      </c>
      <c r="I4" s="2" t="s">
        <v>88</v>
      </c>
      <c r="J4" s="2" t="s">
        <v>89</v>
      </c>
      <c r="K4" s="2" t="s">
        <v>88</v>
      </c>
      <c r="L4" s="2">
        <v>1</v>
      </c>
      <c r="M4" s="2">
        <v>10</v>
      </c>
      <c r="N4" s="2">
        <v>4</v>
      </c>
      <c r="O4" s="2">
        <v>2</v>
      </c>
      <c r="P4" s="2">
        <v>0</v>
      </c>
      <c r="Q4" s="2">
        <v>0</v>
      </c>
      <c r="R4" s="3">
        <v>0.34</v>
      </c>
      <c r="S4" s="3">
        <v>0.66</v>
      </c>
      <c r="T4" s="2">
        <v>6</v>
      </c>
      <c r="U4" s="2">
        <v>4</v>
      </c>
      <c r="V4" s="2">
        <v>1</v>
      </c>
      <c r="W4" s="2">
        <v>3</v>
      </c>
      <c r="X4" s="2">
        <v>4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</v>
      </c>
      <c r="AK4" s="2">
        <v>5</v>
      </c>
      <c r="AL4" s="2">
        <v>12</v>
      </c>
      <c r="AM4" s="2">
        <v>10</v>
      </c>
      <c r="AN4" s="2">
        <v>1</v>
      </c>
      <c r="AO4" s="2">
        <v>3</v>
      </c>
      <c r="AP4" s="2">
        <v>1</v>
      </c>
      <c r="AQ4" s="2">
        <v>1</v>
      </c>
      <c r="AR4" s="2">
        <v>1</v>
      </c>
      <c r="AS4" s="2">
        <v>0</v>
      </c>
      <c r="AT4" s="2">
        <v>3</v>
      </c>
      <c r="AU4" s="2">
        <v>3</v>
      </c>
      <c r="AV4" s="2">
        <v>3</v>
      </c>
      <c r="AW4" s="2">
        <v>1</v>
      </c>
      <c r="AX4" s="2">
        <v>2</v>
      </c>
      <c r="AY4" s="2">
        <v>1</v>
      </c>
      <c r="AZ4" s="2">
        <v>191</v>
      </c>
      <c r="BA4" s="2">
        <v>395</v>
      </c>
      <c r="BB4" s="2" t="s">
        <v>767</v>
      </c>
      <c r="BC4" s="2" t="s">
        <v>768</v>
      </c>
      <c r="BD4" s="2" t="s">
        <v>358</v>
      </c>
      <c r="BE4" s="2" t="s">
        <v>236</v>
      </c>
      <c r="BF4" s="2" t="s">
        <v>127</v>
      </c>
      <c r="BG4" s="2" t="s">
        <v>564</v>
      </c>
      <c r="BH4" s="2" t="s">
        <v>208</v>
      </c>
      <c r="BI4" s="2" t="s">
        <v>769</v>
      </c>
      <c r="BJ4" s="2">
        <v>63</v>
      </c>
      <c r="BK4" s="2">
        <v>58</v>
      </c>
      <c r="BL4" s="2">
        <v>24</v>
      </c>
      <c r="BM4" s="2">
        <v>24</v>
      </c>
      <c r="BN4" s="2">
        <v>4</v>
      </c>
      <c r="BO4" s="2">
        <v>3</v>
      </c>
      <c r="BP4" s="2">
        <v>13</v>
      </c>
      <c r="BQ4" s="2">
        <v>12</v>
      </c>
      <c r="BR4" s="2">
        <v>2</v>
      </c>
      <c r="BS4" s="2">
        <v>2</v>
      </c>
      <c r="BT4" s="2">
        <v>3</v>
      </c>
      <c r="BU4" s="2">
        <v>9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</row>
    <row r="5" spans="1:83" ht="28.05" customHeight="1" x14ac:dyDescent="0.3">
      <c r="A5" s="1">
        <v>4</v>
      </c>
      <c r="B5" s="2" t="s">
        <v>119</v>
      </c>
      <c r="C5" s="2" t="s">
        <v>120</v>
      </c>
      <c r="D5" s="2" t="s">
        <v>85</v>
      </c>
      <c r="E5" s="2" t="s">
        <v>121</v>
      </c>
      <c r="F5" s="2" t="s">
        <v>87</v>
      </c>
      <c r="G5" s="2">
        <v>0</v>
      </c>
      <c r="H5" s="2">
        <v>1</v>
      </c>
      <c r="I5" s="2" t="s">
        <v>88</v>
      </c>
      <c r="J5" s="2" t="s">
        <v>89</v>
      </c>
      <c r="K5" s="2" t="s">
        <v>88</v>
      </c>
      <c r="L5" s="2">
        <v>1</v>
      </c>
      <c r="M5" s="2">
        <v>9</v>
      </c>
      <c r="N5" s="2">
        <v>4</v>
      </c>
      <c r="O5" s="2">
        <v>4</v>
      </c>
      <c r="P5" s="2">
        <v>0</v>
      </c>
      <c r="Q5" s="2">
        <v>1</v>
      </c>
      <c r="R5" s="3">
        <v>0.36</v>
      </c>
      <c r="S5" s="3">
        <v>0.64</v>
      </c>
      <c r="T5" s="2">
        <v>4</v>
      </c>
      <c r="U5" s="2">
        <v>5</v>
      </c>
      <c r="V5" s="2">
        <v>1</v>
      </c>
      <c r="W5" s="2">
        <v>3</v>
      </c>
      <c r="X5" s="2">
        <v>3</v>
      </c>
      <c r="Y5" s="2">
        <v>1</v>
      </c>
      <c r="Z5" s="2">
        <v>0</v>
      </c>
      <c r="AA5" s="2">
        <v>1</v>
      </c>
      <c r="AB5" s="2">
        <v>2</v>
      </c>
      <c r="AC5" s="2">
        <v>2</v>
      </c>
      <c r="AD5" s="2">
        <v>4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1</v>
      </c>
      <c r="AK5" s="2">
        <v>7</v>
      </c>
      <c r="AL5" s="2">
        <v>5</v>
      </c>
      <c r="AM5" s="2">
        <v>9</v>
      </c>
      <c r="AN5" s="2">
        <v>3</v>
      </c>
      <c r="AO5" s="2">
        <v>6</v>
      </c>
      <c r="AP5" s="2">
        <v>1</v>
      </c>
      <c r="AQ5" s="2">
        <v>2</v>
      </c>
      <c r="AR5" s="2">
        <v>1</v>
      </c>
      <c r="AS5" s="2">
        <v>1</v>
      </c>
      <c r="AT5" s="2">
        <v>3</v>
      </c>
      <c r="AU5" s="2">
        <v>4</v>
      </c>
      <c r="AV5" s="2">
        <v>1</v>
      </c>
      <c r="AW5" s="2">
        <v>1</v>
      </c>
      <c r="AX5" s="2">
        <v>2</v>
      </c>
      <c r="AY5" s="2">
        <v>1</v>
      </c>
      <c r="AZ5" s="2">
        <v>199</v>
      </c>
      <c r="BA5" s="2">
        <v>362</v>
      </c>
      <c r="BB5" s="2" t="s">
        <v>770</v>
      </c>
      <c r="BC5" s="2" t="s">
        <v>771</v>
      </c>
      <c r="BD5" s="2" t="s">
        <v>462</v>
      </c>
      <c r="BE5" s="2" t="s">
        <v>772</v>
      </c>
      <c r="BF5" s="2" t="s">
        <v>589</v>
      </c>
      <c r="BG5" s="2" t="s">
        <v>581</v>
      </c>
      <c r="BH5" s="2" t="s">
        <v>237</v>
      </c>
      <c r="BI5" s="2" t="s">
        <v>540</v>
      </c>
      <c r="BJ5" s="2">
        <v>43</v>
      </c>
      <c r="BK5" s="2">
        <v>48</v>
      </c>
      <c r="BL5" s="2">
        <v>18</v>
      </c>
      <c r="BM5" s="2">
        <v>19</v>
      </c>
      <c r="BN5" s="2">
        <v>2</v>
      </c>
      <c r="BO5" s="2">
        <v>2</v>
      </c>
      <c r="BP5" s="2">
        <v>9</v>
      </c>
      <c r="BQ5" s="2">
        <v>7</v>
      </c>
      <c r="BR5" s="2">
        <v>5</v>
      </c>
      <c r="BS5" s="2">
        <v>2</v>
      </c>
      <c r="BT5" s="2">
        <v>8</v>
      </c>
      <c r="BU5" s="2">
        <v>5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</row>
    <row r="6" spans="1:83" ht="28.05" customHeight="1" x14ac:dyDescent="0.3">
      <c r="A6" s="1">
        <v>5</v>
      </c>
      <c r="B6" s="2" t="s">
        <v>130</v>
      </c>
      <c r="C6" s="2" t="s">
        <v>131</v>
      </c>
      <c r="D6" s="2" t="s">
        <v>132</v>
      </c>
      <c r="E6" s="2" t="s">
        <v>87</v>
      </c>
      <c r="F6" s="2" t="s">
        <v>133</v>
      </c>
      <c r="G6" s="2">
        <v>1</v>
      </c>
      <c r="H6" s="2">
        <v>0</v>
      </c>
      <c r="I6" s="2" t="s">
        <v>89</v>
      </c>
      <c r="J6" s="2" t="s">
        <v>88</v>
      </c>
      <c r="K6" s="2" t="s">
        <v>88</v>
      </c>
      <c r="L6" s="2">
        <v>1</v>
      </c>
      <c r="M6" s="2">
        <v>15</v>
      </c>
      <c r="N6" s="2">
        <v>5</v>
      </c>
      <c r="O6" s="2">
        <v>6</v>
      </c>
      <c r="P6" s="2">
        <v>0</v>
      </c>
      <c r="Q6" s="2">
        <v>4</v>
      </c>
      <c r="R6" s="3">
        <v>0.64</v>
      </c>
      <c r="S6" s="3">
        <v>0.36</v>
      </c>
      <c r="T6" s="2">
        <v>9</v>
      </c>
      <c r="U6" s="2">
        <v>6</v>
      </c>
      <c r="V6" s="2">
        <v>3</v>
      </c>
      <c r="W6" s="2">
        <v>2</v>
      </c>
      <c r="X6" s="2">
        <v>2</v>
      </c>
      <c r="Y6" s="2">
        <v>3</v>
      </c>
      <c r="Z6" s="2">
        <v>4</v>
      </c>
      <c r="AA6" s="2">
        <v>1</v>
      </c>
      <c r="AB6" s="2">
        <v>4</v>
      </c>
      <c r="AC6" s="2">
        <v>2</v>
      </c>
      <c r="AD6" s="2">
        <v>1</v>
      </c>
      <c r="AE6" s="2">
        <v>1</v>
      </c>
      <c r="AF6" s="2">
        <v>2</v>
      </c>
      <c r="AG6" s="2">
        <v>2</v>
      </c>
      <c r="AH6" s="2">
        <v>0</v>
      </c>
      <c r="AI6" s="2">
        <v>0</v>
      </c>
      <c r="AJ6" s="2">
        <v>3</v>
      </c>
      <c r="AK6" s="2">
        <v>7</v>
      </c>
      <c r="AL6" s="2">
        <v>9</v>
      </c>
      <c r="AM6" s="2">
        <v>10</v>
      </c>
      <c r="AN6" s="2">
        <v>9</v>
      </c>
      <c r="AO6" s="2">
        <v>3</v>
      </c>
      <c r="AP6" s="2">
        <v>1</v>
      </c>
      <c r="AQ6" s="2">
        <v>1</v>
      </c>
      <c r="AR6" s="2">
        <v>0</v>
      </c>
      <c r="AS6" s="2">
        <v>1</v>
      </c>
      <c r="AT6" s="2">
        <v>6</v>
      </c>
      <c r="AU6" s="2">
        <v>2</v>
      </c>
      <c r="AV6" s="2">
        <v>3</v>
      </c>
      <c r="AW6" s="2">
        <v>4</v>
      </c>
      <c r="AX6" s="2">
        <v>2</v>
      </c>
      <c r="AY6" s="2">
        <v>2</v>
      </c>
      <c r="AZ6" s="2">
        <v>290</v>
      </c>
      <c r="BA6" s="2">
        <v>164</v>
      </c>
      <c r="BB6" s="2" t="s">
        <v>558</v>
      </c>
      <c r="BC6" s="2" t="s">
        <v>773</v>
      </c>
      <c r="BD6" s="2" t="s">
        <v>664</v>
      </c>
      <c r="BE6" s="2" t="s">
        <v>774</v>
      </c>
      <c r="BF6" s="2" t="s">
        <v>775</v>
      </c>
      <c r="BG6" s="2" t="s">
        <v>441</v>
      </c>
      <c r="BH6" s="2" t="s">
        <v>625</v>
      </c>
      <c r="BI6" s="2" t="s">
        <v>170</v>
      </c>
      <c r="BJ6" s="2">
        <v>67</v>
      </c>
      <c r="BK6" s="2">
        <v>65</v>
      </c>
      <c r="BL6" s="2">
        <v>33</v>
      </c>
      <c r="BM6" s="2">
        <v>26</v>
      </c>
      <c r="BN6" s="2">
        <v>13</v>
      </c>
      <c r="BO6" s="2">
        <v>7</v>
      </c>
      <c r="BP6" s="2">
        <v>11</v>
      </c>
      <c r="BQ6" s="2">
        <v>11</v>
      </c>
      <c r="BR6" s="2">
        <v>4</v>
      </c>
      <c r="BS6" s="2">
        <v>3</v>
      </c>
      <c r="BT6" s="2">
        <v>9</v>
      </c>
      <c r="BU6" s="2">
        <v>13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 ht="28.05" customHeight="1" x14ac:dyDescent="0.3">
      <c r="A7" s="1">
        <v>6</v>
      </c>
      <c r="B7" s="2" t="s">
        <v>142</v>
      </c>
      <c r="C7" s="2" t="s">
        <v>120</v>
      </c>
      <c r="D7" s="2" t="s">
        <v>143</v>
      </c>
      <c r="E7" s="2" t="s">
        <v>87</v>
      </c>
      <c r="F7" s="2" t="s">
        <v>144</v>
      </c>
      <c r="G7" s="2">
        <v>1</v>
      </c>
      <c r="H7" s="2">
        <v>0</v>
      </c>
      <c r="I7" s="2" t="s">
        <v>89</v>
      </c>
      <c r="J7" s="2" t="s">
        <v>88</v>
      </c>
      <c r="K7" s="2" t="s">
        <v>88</v>
      </c>
      <c r="L7" s="2">
        <v>1</v>
      </c>
      <c r="M7" s="2">
        <v>16</v>
      </c>
      <c r="N7" s="2">
        <v>5</v>
      </c>
      <c r="O7" s="2">
        <v>6</v>
      </c>
      <c r="P7" s="2">
        <v>0</v>
      </c>
      <c r="Q7" s="2">
        <v>4</v>
      </c>
      <c r="R7" s="3">
        <v>0.72</v>
      </c>
      <c r="S7" s="3">
        <v>0.28000000000000003</v>
      </c>
      <c r="T7" s="2">
        <v>15</v>
      </c>
      <c r="U7" s="2">
        <v>1</v>
      </c>
      <c r="V7" s="2">
        <v>5</v>
      </c>
      <c r="W7" s="2">
        <v>0</v>
      </c>
      <c r="X7" s="2">
        <v>6</v>
      </c>
      <c r="Y7" s="2">
        <v>1</v>
      </c>
      <c r="Z7" s="2">
        <v>4</v>
      </c>
      <c r="AA7" s="2">
        <v>0</v>
      </c>
      <c r="AB7" s="2">
        <v>6</v>
      </c>
      <c r="AC7" s="2">
        <v>0</v>
      </c>
      <c r="AD7" s="2">
        <v>0</v>
      </c>
      <c r="AE7" s="2">
        <v>1</v>
      </c>
      <c r="AF7" s="2">
        <v>3</v>
      </c>
      <c r="AG7" s="2">
        <v>1</v>
      </c>
      <c r="AH7" s="2">
        <v>0</v>
      </c>
      <c r="AI7" s="2">
        <v>0</v>
      </c>
      <c r="AJ7" s="2">
        <v>5</v>
      </c>
      <c r="AK7" s="2">
        <v>8</v>
      </c>
      <c r="AL7" s="2">
        <v>11</v>
      </c>
      <c r="AM7" s="2">
        <v>5</v>
      </c>
      <c r="AN7" s="2">
        <v>2</v>
      </c>
      <c r="AO7" s="2">
        <v>9</v>
      </c>
      <c r="AP7" s="2">
        <v>2</v>
      </c>
      <c r="AQ7" s="2">
        <v>0</v>
      </c>
      <c r="AR7" s="2">
        <v>1</v>
      </c>
      <c r="AS7" s="2">
        <v>0</v>
      </c>
      <c r="AT7" s="2">
        <v>10</v>
      </c>
      <c r="AU7" s="2">
        <v>0</v>
      </c>
      <c r="AV7" s="2">
        <v>5</v>
      </c>
      <c r="AW7" s="2">
        <v>1</v>
      </c>
      <c r="AX7" s="2">
        <v>0</v>
      </c>
      <c r="AY7" s="2">
        <v>4</v>
      </c>
      <c r="AZ7" s="2">
        <v>365</v>
      </c>
      <c r="BA7" s="2">
        <v>143</v>
      </c>
      <c r="BB7" s="2" t="s">
        <v>776</v>
      </c>
      <c r="BC7" s="2" t="s">
        <v>777</v>
      </c>
      <c r="BD7" s="2" t="s">
        <v>685</v>
      </c>
      <c r="BE7" s="2" t="s">
        <v>778</v>
      </c>
      <c r="BF7" s="2" t="s">
        <v>779</v>
      </c>
      <c r="BG7" s="2" t="s">
        <v>564</v>
      </c>
      <c r="BH7" s="2" t="s">
        <v>780</v>
      </c>
      <c r="BI7" s="2" t="s">
        <v>603</v>
      </c>
      <c r="BJ7" s="2">
        <v>53</v>
      </c>
      <c r="BK7" s="2">
        <v>48</v>
      </c>
      <c r="BL7" s="2">
        <v>24</v>
      </c>
      <c r="BM7" s="2">
        <v>24</v>
      </c>
      <c r="BN7" s="2">
        <v>7</v>
      </c>
      <c r="BO7" s="2">
        <v>6</v>
      </c>
      <c r="BP7" s="2">
        <v>8</v>
      </c>
      <c r="BQ7" s="2">
        <v>9</v>
      </c>
      <c r="BR7" s="2">
        <v>2</v>
      </c>
      <c r="BS7" s="2">
        <v>5</v>
      </c>
      <c r="BT7" s="2">
        <v>2</v>
      </c>
      <c r="BU7" s="2">
        <v>15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</row>
    <row r="8" spans="1:83" ht="28.05" customHeight="1" x14ac:dyDescent="0.3">
      <c r="A8" s="1">
        <v>7</v>
      </c>
      <c r="B8" s="2" t="s">
        <v>153</v>
      </c>
      <c r="C8" s="2" t="s">
        <v>154</v>
      </c>
      <c r="D8" s="2" t="s">
        <v>85</v>
      </c>
      <c r="E8" s="2" t="s">
        <v>87</v>
      </c>
      <c r="F8" s="2" t="s">
        <v>155</v>
      </c>
      <c r="G8" s="2">
        <v>4</v>
      </c>
      <c r="H8" s="2">
        <v>1</v>
      </c>
      <c r="I8" s="2" t="s">
        <v>89</v>
      </c>
      <c r="J8" s="2" t="s">
        <v>88</v>
      </c>
      <c r="K8" s="2" t="s">
        <v>89</v>
      </c>
      <c r="L8" s="2">
        <v>5</v>
      </c>
      <c r="M8" s="2">
        <v>22</v>
      </c>
      <c r="N8" s="2">
        <v>9</v>
      </c>
      <c r="O8" s="2">
        <v>2</v>
      </c>
      <c r="P8" s="2">
        <v>0</v>
      </c>
      <c r="Q8" s="2">
        <v>0</v>
      </c>
      <c r="R8" s="3">
        <v>0.72</v>
      </c>
      <c r="S8" s="3">
        <v>0.28000000000000003</v>
      </c>
      <c r="T8" s="2">
        <v>18</v>
      </c>
      <c r="U8" s="2">
        <v>4</v>
      </c>
      <c r="V8" s="2">
        <v>7</v>
      </c>
      <c r="W8" s="2">
        <v>2</v>
      </c>
      <c r="X8" s="2">
        <v>5</v>
      </c>
      <c r="Y8" s="2">
        <v>2</v>
      </c>
      <c r="Z8" s="2">
        <v>6</v>
      </c>
      <c r="AA8" s="2">
        <v>0</v>
      </c>
      <c r="AB8" s="2">
        <v>2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2</v>
      </c>
      <c r="AK8" s="2">
        <v>3</v>
      </c>
      <c r="AL8" s="2">
        <v>9</v>
      </c>
      <c r="AM8" s="2">
        <v>9</v>
      </c>
      <c r="AN8" s="2">
        <v>1</v>
      </c>
      <c r="AO8" s="2">
        <v>9</v>
      </c>
      <c r="AP8" s="2">
        <v>2</v>
      </c>
      <c r="AQ8" s="2">
        <v>2</v>
      </c>
      <c r="AR8" s="2">
        <v>1</v>
      </c>
      <c r="AS8" s="2">
        <v>1</v>
      </c>
      <c r="AT8" s="2">
        <v>13</v>
      </c>
      <c r="AU8" s="2">
        <v>4</v>
      </c>
      <c r="AV8" s="2">
        <v>5</v>
      </c>
      <c r="AW8" s="2">
        <v>0</v>
      </c>
      <c r="AX8" s="2">
        <v>1</v>
      </c>
      <c r="AY8" s="2">
        <v>3</v>
      </c>
      <c r="AZ8" s="2">
        <v>375</v>
      </c>
      <c r="BA8" s="2">
        <v>149</v>
      </c>
      <c r="BB8" s="2" t="s">
        <v>781</v>
      </c>
      <c r="BC8" s="2" t="s">
        <v>782</v>
      </c>
      <c r="BD8" s="2" t="s">
        <v>374</v>
      </c>
      <c r="BE8" s="2" t="s">
        <v>783</v>
      </c>
      <c r="BF8" s="2" t="s">
        <v>106</v>
      </c>
      <c r="BG8" s="2" t="s">
        <v>656</v>
      </c>
      <c r="BH8" s="2" t="s">
        <v>625</v>
      </c>
      <c r="BI8" s="2" t="s">
        <v>237</v>
      </c>
      <c r="BJ8" s="2">
        <v>50</v>
      </c>
      <c r="BK8" s="2">
        <v>60</v>
      </c>
      <c r="BL8" s="2">
        <v>20</v>
      </c>
      <c r="BM8" s="2">
        <v>21</v>
      </c>
      <c r="BN8" s="2">
        <v>2</v>
      </c>
      <c r="BO8" s="2">
        <v>6</v>
      </c>
      <c r="BP8" s="2">
        <v>10</v>
      </c>
      <c r="BQ8" s="2">
        <v>6</v>
      </c>
      <c r="BR8" s="2">
        <v>2</v>
      </c>
      <c r="BS8" s="2">
        <v>4</v>
      </c>
      <c r="BT8" s="2">
        <v>0</v>
      </c>
      <c r="BU8" s="2">
        <v>5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ht="28.05" customHeight="1" x14ac:dyDescent="0.3">
      <c r="A9" s="1">
        <v>8</v>
      </c>
      <c r="B9" s="2" t="s">
        <v>164</v>
      </c>
      <c r="C9" s="2" t="s">
        <v>120</v>
      </c>
      <c r="D9" s="2" t="s">
        <v>143</v>
      </c>
      <c r="E9" s="2" t="s">
        <v>144</v>
      </c>
      <c r="F9" s="2" t="s">
        <v>87</v>
      </c>
      <c r="G9" s="2">
        <v>1</v>
      </c>
      <c r="H9" s="2">
        <v>2</v>
      </c>
      <c r="I9" s="2" t="s">
        <v>88</v>
      </c>
      <c r="J9" s="2" t="s">
        <v>89</v>
      </c>
      <c r="K9" s="2" t="s">
        <v>89</v>
      </c>
      <c r="L9" s="2">
        <v>3</v>
      </c>
      <c r="M9" s="2">
        <v>15</v>
      </c>
      <c r="N9" s="2">
        <v>5</v>
      </c>
      <c r="O9" s="2">
        <v>6</v>
      </c>
      <c r="P9" s="2">
        <v>0</v>
      </c>
      <c r="Q9" s="2">
        <v>2</v>
      </c>
      <c r="R9" s="3">
        <v>0.4</v>
      </c>
      <c r="S9" s="3">
        <v>0.6</v>
      </c>
      <c r="T9" s="2">
        <v>7</v>
      </c>
      <c r="U9" s="2">
        <v>8</v>
      </c>
      <c r="V9" s="2">
        <v>1</v>
      </c>
      <c r="W9" s="2">
        <v>4</v>
      </c>
      <c r="X9" s="2">
        <v>4</v>
      </c>
      <c r="Y9" s="2">
        <v>2</v>
      </c>
      <c r="Z9" s="2">
        <v>2</v>
      </c>
      <c r="AA9" s="2">
        <v>2</v>
      </c>
      <c r="AB9" s="2">
        <v>4</v>
      </c>
      <c r="AC9" s="2">
        <v>2</v>
      </c>
      <c r="AD9" s="2">
        <v>0</v>
      </c>
      <c r="AE9" s="2">
        <v>0</v>
      </c>
      <c r="AF9" s="2">
        <v>1</v>
      </c>
      <c r="AG9" s="2">
        <v>1</v>
      </c>
      <c r="AH9" s="2">
        <v>0</v>
      </c>
      <c r="AI9" s="2">
        <v>0</v>
      </c>
      <c r="AJ9" s="2">
        <v>5</v>
      </c>
      <c r="AK9" s="2">
        <v>7</v>
      </c>
      <c r="AL9" s="2">
        <v>6</v>
      </c>
      <c r="AM9" s="2">
        <v>4</v>
      </c>
      <c r="AN9" s="2">
        <v>3</v>
      </c>
      <c r="AO9" s="2">
        <v>7</v>
      </c>
      <c r="AP9" s="2">
        <v>1</v>
      </c>
      <c r="AQ9" s="2">
        <v>0</v>
      </c>
      <c r="AR9" s="2">
        <v>1</v>
      </c>
      <c r="AS9" s="2">
        <v>0</v>
      </c>
      <c r="AT9" s="2">
        <v>4</v>
      </c>
      <c r="AU9" s="2">
        <v>2</v>
      </c>
      <c r="AV9" s="2">
        <v>3</v>
      </c>
      <c r="AW9" s="2">
        <v>6</v>
      </c>
      <c r="AX9" s="2">
        <v>2</v>
      </c>
      <c r="AY9" s="2">
        <v>0</v>
      </c>
      <c r="AZ9" s="2">
        <v>196</v>
      </c>
      <c r="BA9" s="2">
        <v>294</v>
      </c>
      <c r="BB9" s="2" t="s">
        <v>784</v>
      </c>
      <c r="BC9" s="2" t="s">
        <v>785</v>
      </c>
      <c r="BD9" s="2" t="s">
        <v>358</v>
      </c>
      <c r="BE9" s="2" t="s">
        <v>720</v>
      </c>
      <c r="BF9" s="2" t="s">
        <v>589</v>
      </c>
      <c r="BG9" s="2" t="s">
        <v>244</v>
      </c>
      <c r="BH9" s="2" t="s">
        <v>337</v>
      </c>
      <c r="BI9" s="2" t="s">
        <v>603</v>
      </c>
      <c r="BJ9" s="2">
        <v>50</v>
      </c>
      <c r="BK9" s="2">
        <v>52</v>
      </c>
      <c r="BL9" s="2">
        <v>27</v>
      </c>
      <c r="BM9" s="2">
        <v>27</v>
      </c>
      <c r="BN9" s="2">
        <v>3</v>
      </c>
      <c r="BO9" s="2">
        <v>4</v>
      </c>
      <c r="BP9" s="2">
        <v>13</v>
      </c>
      <c r="BQ9" s="2">
        <v>14</v>
      </c>
      <c r="BR9" s="2">
        <v>2</v>
      </c>
      <c r="BS9" s="2">
        <v>4</v>
      </c>
      <c r="BT9" s="2">
        <v>4</v>
      </c>
      <c r="BU9" s="2">
        <v>4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</row>
    <row r="10" spans="1:83" ht="28.05" customHeight="1" x14ac:dyDescent="0.3">
      <c r="A10" s="1">
        <v>9</v>
      </c>
      <c r="B10" s="2" t="s">
        <v>172</v>
      </c>
      <c r="C10" s="2" t="s">
        <v>84</v>
      </c>
      <c r="D10" s="2" t="s">
        <v>85</v>
      </c>
      <c r="E10" s="2" t="s">
        <v>173</v>
      </c>
      <c r="F10" s="2" t="s">
        <v>87</v>
      </c>
      <c r="G10" s="2">
        <v>1</v>
      </c>
      <c r="H10" s="2">
        <v>3</v>
      </c>
      <c r="I10" s="2" t="s">
        <v>88</v>
      </c>
      <c r="J10" s="2" t="s">
        <v>89</v>
      </c>
      <c r="K10" s="2" t="s">
        <v>89</v>
      </c>
      <c r="L10" s="2">
        <v>4</v>
      </c>
      <c r="M10" s="2">
        <v>13</v>
      </c>
      <c r="N10" s="2">
        <v>6</v>
      </c>
      <c r="O10" s="2">
        <v>3</v>
      </c>
      <c r="P10" s="2">
        <v>0</v>
      </c>
      <c r="Q10" s="2">
        <v>1</v>
      </c>
      <c r="R10" s="3">
        <v>0.25</v>
      </c>
      <c r="S10" s="3">
        <v>0.75</v>
      </c>
      <c r="T10" s="2">
        <v>4</v>
      </c>
      <c r="U10" s="2">
        <v>9</v>
      </c>
      <c r="V10" s="2">
        <v>3</v>
      </c>
      <c r="W10" s="2">
        <v>3</v>
      </c>
      <c r="X10" s="2">
        <v>0</v>
      </c>
      <c r="Y10" s="2">
        <v>4</v>
      </c>
      <c r="Z10" s="2">
        <v>1</v>
      </c>
      <c r="AA10" s="2">
        <v>2</v>
      </c>
      <c r="AB10" s="2">
        <v>1</v>
      </c>
      <c r="AC10" s="2">
        <v>2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10</v>
      </c>
      <c r="AL10" s="2">
        <v>3</v>
      </c>
      <c r="AM10" s="2">
        <v>8</v>
      </c>
      <c r="AN10" s="2">
        <v>7</v>
      </c>
      <c r="AO10" s="2">
        <v>3</v>
      </c>
      <c r="AP10" s="2">
        <v>2</v>
      </c>
      <c r="AQ10" s="2">
        <v>2</v>
      </c>
      <c r="AR10" s="2">
        <v>1</v>
      </c>
      <c r="AS10" s="2">
        <v>1</v>
      </c>
      <c r="AT10" s="2">
        <v>3</v>
      </c>
      <c r="AU10" s="2">
        <v>6</v>
      </c>
      <c r="AV10" s="2">
        <v>1</v>
      </c>
      <c r="AW10" s="2">
        <v>3</v>
      </c>
      <c r="AX10" s="2">
        <v>0</v>
      </c>
      <c r="AY10" s="2">
        <v>2</v>
      </c>
      <c r="AZ10" s="2">
        <v>145</v>
      </c>
      <c r="BA10" s="2">
        <v>438</v>
      </c>
      <c r="BB10" s="2" t="s">
        <v>786</v>
      </c>
      <c r="BC10" s="2" t="s">
        <v>787</v>
      </c>
      <c r="BD10" s="2" t="s">
        <v>280</v>
      </c>
      <c r="BE10" s="2" t="s">
        <v>788</v>
      </c>
      <c r="BF10" s="2" t="s">
        <v>244</v>
      </c>
      <c r="BG10" s="2" t="s">
        <v>327</v>
      </c>
      <c r="BH10" s="2" t="s">
        <v>328</v>
      </c>
      <c r="BI10" s="2" t="s">
        <v>170</v>
      </c>
      <c r="BJ10" s="2">
        <v>47</v>
      </c>
      <c r="BK10" s="2">
        <v>51</v>
      </c>
      <c r="BL10" s="2">
        <v>14</v>
      </c>
      <c r="BM10" s="2">
        <v>21</v>
      </c>
      <c r="BN10" s="2">
        <v>4</v>
      </c>
      <c r="BO10" s="2">
        <v>4</v>
      </c>
      <c r="BP10" s="2">
        <v>8</v>
      </c>
      <c r="BQ10" s="2">
        <v>5</v>
      </c>
      <c r="BR10" s="2">
        <v>2</v>
      </c>
      <c r="BS10" s="2">
        <v>3</v>
      </c>
      <c r="BT10" s="2">
        <v>11</v>
      </c>
      <c r="BU10" s="2">
        <v>3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 ht="28.05" customHeight="1" x14ac:dyDescent="0.3">
      <c r="A11" s="1">
        <v>10</v>
      </c>
      <c r="B11" s="2" t="s">
        <v>181</v>
      </c>
      <c r="C11" s="2" t="s">
        <v>182</v>
      </c>
      <c r="D11" s="2" t="s">
        <v>85</v>
      </c>
      <c r="E11" s="2" t="s">
        <v>87</v>
      </c>
      <c r="F11" s="2" t="s">
        <v>183</v>
      </c>
      <c r="G11" s="2">
        <v>2</v>
      </c>
      <c r="H11" s="2">
        <v>0</v>
      </c>
      <c r="I11" s="2" t="s">
        <v>89</v>
      </c>
      <c r="J11" s="2" t="s">
        <v>88</v>
      </c>
      <c r="K11" s="2" t="s">
        <v>88</v>
      </c>
      <c r="L11" s="2">
        <v>2</v>
      </c>
      <c r="M11" s="2">
        <v>20</v>
      </c>
      <c r="N11" s="2">
        <v>8</v>
      </c>
      <c r="O11" s="2">
        <v>3</v>
      </c>
      <c r="P11" s="2">
        <v>0</v>
      </c>
      <c r="Q11" s="2">
        <v>1</v>
      </c>
      <c r="R11" s="3">
        <v>0.69</v>
      </c>
      <c r="S11" s="3">
        <v>0.31</v>
      </c>
      <c r="T11" s="2">
        <v>15</v>
      </c>
      <c r="U11" s="2">
        <v>5</v>
      </c>
      <c r="V11" s="2">
        <v>6</v>
      </c>
      <c r="W11" s="2">
        <v>2</v>
      </c>
      <c r="X11" s="2">
        <v>4</v>
      </c>
      <c r="Y11" s="2">
        <v>0</v>
      </c>
      <c r="Z11" s="2">
        <v>5</v>
      </c>
      <c r="AA11" s="2">
        <v>3</v>
      </c>
      <c r="AB11" s="2">
        <v>1</v>
      </c>
      <c r="AC11" s="2">
        <v>2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8</v>
      </c>
      <c r="AK11" s="2">
        <v>2</v>
      </c>
      <c r="AL11" s="2">
        <v>4</v>
      </c>
      <c r="AM11" s="2">
        <v>6</v>
      </c>
      <c r="AN11" s="2">
        <v>1</v>
      </c>
      <c r="AO11" s="2">
        <v>4</v>
      </c>
      <c r="AP11" s="2">
        <v>2</v>
      </c>
      <c r="AQ11" s="2">
        <v>1</v>
      </c>
      <c r="AR11" s="2">
        <v>1</v>
      </c>
      <c r="AS11" s="2">
        <v>1</v>
      </c>
      <c r="AT11" s="2">
        <v>13</v>
      </c>
      <c r="AU11" s="2">
        <v>4</v>
      </c>
      <c r="AV11" s="2">
        <v>2</v>
      </c>
      <c r="AW11" s="2">
        <v>1</v>
      </c>
      <c r="AX11" s="2">
        <v>2</v>
      </c>
      <c r="AY11" s="2">
        <v>4</v>
      </c>
      <c r="AZ11" s="2">
        <v>366</v>
      </c>
      <c r="BA11" s="2">
        <v>156</v>
      </c>
      <c r="BB11" s="2" t="s">
        <v>789</v>
      </c>
      <c r="BC11" s="2" t="s">
        <v>790</v>
      </c>
      <c r="BD11" s="2" t="s">
        <v>791</v>
      </c>
      <c r="BE11" s="2" t="s">
        <v>108</v>
      </c>
      <c r="BF11" s="2" t="s">
        <v>656</v>
      </c>
      <c r="BG11" s="2" t="s">
        <v>327</v>
      </c>
      <c r="BH11" s="2" t="s">
        <v>374</v>
      </c>
      <c r="BI11" s="2" t="s">
        <v>769</v>
      </c>
      <c r="BJ11" s="2">
        <v>46</v>
      </c>
      <c r="BK11" s="2">
        <v>51</v>
      </c>
      <c r="BL11" s="2">
        <v>35</v>
      </c>
      <c r="BM11" s="2">
        <v>20</v>
      </c>
      <c r="BN11" s="2">
        <v>2</v>
      </c>
      <c r="BO11" s="2">
        <v>0</v>
      </c>
      <c r="BP11" s="2">
        <v>18</v>
      </c>
      <c r="BQ11" s="2">
        <v>14</v>
      </c>
      <c r="BR11" s="2">
        <v>4</v>
      </c>
      <c r="BS11" s="2">
        <v>5</v>
      </c>
      <c r="BT11" s="2">
        <v>2</v>
      </c>
      <c r="BU11" s="2">
        <v>1</v>
      </c>
      <c r="BV11" s="2">
        <v>1</v>
      </c>
      <c r="BW11" s="2">
        <v>0</v>
      </c>
      <c r="BX11" s="2">
        <v>0</v>
      </c>
      <c r="BY11" s="2">
        <v>2</v>
      </c>
      <c r="BZ11" s="2">
        <v>0</v>
      </c>
      <c r="CA11" s="2">
        <v>2</v>
      </c>
      <c r="CB11" s="2">
        <v>0</v>
      </c>
      <c r="CC11" s="2">
        <v>0</v>
      </c>
      <c r="CD11" s="2">
        <v>0</v>
      </c>
      <c r="CE11" s="2">
        <v>0</v>
      </c>
    </row>
    <row r="12" spans="1:83" ht="28.05" customHeight="1" x14ac:dyDescent="0.3">
      <c r="A12" s="1">
        <v>11</v>
      </c>
      <c r="B12" s="2" t="s">
        <v>190</v>
      </c>
      <c r="C12" s="2" t="s">
        <v>110</v>
      </c>
      <c r="D12" s="2" t="s">
        <v>85</v>
      </c>
      <c r="E12" s="2" t="s">
        <v>87</v>
      </c>
      <c r="F12" s="2" t="s">
        <v>191</v>
      </c>
      <c r="G12" s="2">
        <v>0</v>
      </c>
      <c r="H12" s="2">
        <v>0</v>
      </c>
      <c r="I12" s="2" t="s">
        <v>89</v>
      </c>
      <c r="J12" s="2" t="s">
        <v>89</v>
      </c>
      <c r="K12" s="2" t="s">
        <v>88</v>
      </c>
      <c r="L12" s="2">
        <v>0</v>
      </c>
      <c r="M12" s="2">
        <v>10</v>
      </c>
      <c r="N12" s="2">
        <v>1</v>
      </c>
      <c r="O12" s="2">
        <v>7</v>
      </c>
      <c r="P12" s="2">
        <v>0</v>
      </c>
      <c r="Q12" s="2">
        <v>2</v>
      </c>
      <c r="R12" s="3">
        <v>0.73</v>
      </c>
      <c r="S12" s="3">
        <v>0.27</v>
      </c>
      <c r="T12" s="2">
        <v>8</v>
      </c>
      <c r="U12" s="2">
        <v>2</v>
      </c>
      <c r="V12" s="2">
        <v>0</v>
      </c>
      <c r="W12" s="2">
        <v>1</v>
      </c>
      <c r="X12" s="2">
        <v>5</v>
      </c>
      <c r="Y12" s="2">
        <v>0</v>
      </c>
      <c r="Z12" s="2">
        <v>3</v>
      </c>
      <c r="AA12" s="2">
        <v>1</v>
      </c>
      <c r="AB12" s="2">
        <v>5</v>
      </c>
      <c r="AC12" s="2">
        <v>2</v>
      </c>
      <c r="AD12" s="2">
        <v>1</v>
      </c>
      <c r="AE12" s="2">
        <v>0</v>
      </c>
      <c r="AF12" s="2">
        <v>0</v>
      </c>
      <c r="AG12" s="2">
        <v>2</v>
      </c>
      <c r="AH12" s="2">
        <v>0</v>
      </c>
      <c r="AI12" s="2">
        <v>0</v>
      </c>
      <c r="AJ12" s="2">
        <v>11</v>
      </c>
      <c r="AK12" s="2">
        <v>5</v>
      </c>
      <c r="AL12" s="2">
        <v>7</v>
      </c>
      <c r="AM12" s="2">
        <v>1</v>
      </c>
      <c r="AN12" s="2">
        <v>1</v>
      </c>
      <c r="AO12" s="2">
        <v>7</v>
      </c>
      <c r="AP12" s="2">
        <v>1</v>
      </c>
      <c r="AQ12" s="2">
        <v>0</v>
      </c>
      <c r="AR12" s="2">
        <v>1</v>
      </c>
      <c r="AS12" s="2">
        <v>0</v>
      </c>
      <c r="AT12" s="2">
        <v>6</v>
      </c>
      <c r="AU12" s="2">
        <v>1</v>
      </c>
      <c r="AV12" s="2">
        <v>2</v>
      </c>
      <c r="AW12" s="2">
        <v>1</v>
      </c>
      <c r="AX12" s="2">
        <v>1</v>
      </c>
      <c r="AY12" s="2">
        <v>0</v>
      </c>
      <c r="AZ12" s="2">
        <v>332</v>
      </c>
      <c r="BA12" s="2">
        <v>130</v>
      </c>
      <c r="BB12" s="2" t="s">
        <v>792</v>
      </c>
      <c r="BC12" s="2" t="s">
        <v>793</v>
      </c>
      <c r="BD12" s="2" t="s">
        <v>794</v>
      </c>
      <c r="BE12" s="2" t="s">
        <v>795</v>
      </c>
      <c r="BF12" s="2" t="s">
        <v>796</v>
      </c>
      <c r="BG12" s="2" t="s">
        <v>161</v>
      </c>
      <c r="BH12" s="2" t="s">
        <v>740</v>
      </c>
      <c r="BI12" s="2" t="s">
        <v>694</v>
      </c>
      <c r="BJ12" s="2">
        <v>89</v>
      </c>
      <c r="BK12" s="2">
        <v>67</v>
      </c>
      <c r="BL12" s="2">
        <v>40</v>
      </c>
      <c r="BM12" s="2">
        <v>31</v>
      </c>
      <c r="BN12" s="2">
        <v>12</v>
      </c>
      <c r="BO12" s="2">
        <v>6</v>
      </c>
      <c r="BP12" s="2">
        <v>6</v>
      </c>
      <c r="BQ12" s="2">
        <v>16</v>
      </c>
      <c r="BR12" s="2">
        <v>3</v>
      </c>
      <c r="BS12" s="2">
        <v>4</v>
      </c>
      <c r="BT12" s="2">
        <v>3</v>
      </c>
      <c r="BU12" s="2">
        <v>17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</row>
    <row r="13" spans="1:83" ht="28.05" customHeight="1" x14ac:dyDescent="0.3">
      <c r="A13" s="1">
        <v>12</v>
      </c>
      <c r="B13" s="2" t="s">
        <v>199</v>
      </c>
      <c r="C13" s="2" t="s">
        <v>200</v>
      </c>
      <c r="D13" s="2" t="s">
        <v>132</v>
      </c>
      <c r="E13" s="2" t="s">
        <v>87</v>
      </c>
      <c r="F13" s="2" t="s">
        <v>201</v>
      </c>
      <c r="G13" s="2">
        <v>0</v>
      </c>
      <c r="H13" s="2">
        <v>0</v>
      </c>
      <c r="I13" s="2" t="s">
        <v>89</v>
      </c>
      <c r="J13" s="2" t="s">
        <v>89</v>
      </c>
      <c r="K13" s="2" t="s">
        <v>88</v>
      </c>
      <c r="L13" s="2">
        <v>0</v>
      </c>
      <c r="M13" s="2">
        <v>6</v>
      </c>
      <c r="N13" s="2">
        <v>1</v>
      </c>
      <c r="O13" s="2">
        <v>7</v>
      </c>
      <c r="P13" s="2">
        <v>0</v>
      </c>
      <c r="Q13" s="2">
        <v>1</v>
      </c>
      <c r="R13" s="3">
        <v>0.7</v>
      </c>
      <c r="S13" s="3">
        <v>0.3</v>
      </c>
      <c r="T13" s="2">
        <v>5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3</v>
      </c>
      <c r="AA13" s="2">
        <v>0</v>
      </c>
      <c r="AB13" s="2">
        <v>6</v>
      </c>
      <c r="AC13" s="2">
        <v>1</v>
      </c>
      <c r="AD13" s="2">
        <v>3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6</v>
      </c>
      <c r="AK13" s="2">
        <v>4</v>
      </c>
      <c r="AL13" s="2">
        <v>6</v>
      </c>
      <c r="AM13" s="2">
        <v>7</v>
      </c>
      <c r="AN13" s="2">
        <v>2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4</v>
      </c>
      <c r="AU13" s="2">
        <v>1</v>
      </c>
      <c r="AV13" s="2">
        <v>1</v>
      </c>
      <c r="AW13" s="2">
        <v>0</v>
      </c>
      <c r="AX13" s="2">
        <v>0</v>
      </c>
      <c r="AY13" s="2">
        <v>1</v>
      </c>
      <c r="AZ13" s="2">
        <v>400</v>
      </c>
      <c r="BA13" s="2">
        <v>170</v>
      </c>
      <c r="BB13" s="2" t="s">
        <v>797</v>
      </c>
      <c r="BC13" s="2" t="s">
        <v>798</v>
      </c>
      <c r="BD13" s="2" t="s">
        <v>413</v>
      </c>
      <c r="BE13" s="2" t="s">
        <v>265</v>
      </c>
      <c r="BF13" s="2" t="s">
        <v>461</v>
      </c>
      <c r="BG13" s="2" t="s">
        <v>327</v>
      </c>
      <c r="BH13" s="2" t="s">
        <v>523</v>
      </c>
      <c r="BI13" s="2" t="s">
        <v>442</v>
      </c>
      <c r="BJ13" s="2">
        <v>55</v>
      </c>
      <c r="BK13" s="2">
        <v>53</v>
      </c>
      <c r="BL13" s="2">
        <v>17</v>
      </c>
      <c r="BM13" s="2">
        <v>15</v>
      </c>
      <c r="BN13" s="2">
        <v>1</v>
      </c>
      <c r="BO13" s="2">
        <v>4</v>
      </c>
      <c r="BP13" s="2">
        <v>7</v>
      </c>
      <c r="BQ13" s="2">
        <v>5</v>
      </c>
      <c r="BR13" s="2">
        <v>5</v>
      </c>
      <c r="BS13" s="2">
        <v>5</v>
      </c>
      <c r="BT13" s="2">
        <v>3</v>
      </c>
      <c r="BU13" s="2">
        <v>8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 ht="28.05" customHeight="1" x14ac:dyDescent="0.3">
      <c r="A14" s="1">
        <v>13</v>
      </c>
      <c r="B14" s="2" t="s">
        <v>209</v>
      </c>
      <c r="C14" s="2" t="s">
        <v>210</v>
      </c>
      <c r="D14" s="2" t="s">
        <v>85</v>
      </c>
      <c r="E14" s="2" t="s">
        <v>211</v>
      </c>
      <c r="F14" s="2" t="s">
        <v>87</v>
      </c>
      <c r="G14" s="2">
        <v>1</v>
      </c>
      <c r="H14" s="2">
        <v>0</v>
      </c>
      <c r="I14" s="2" t="s">
        <v>89</v>
      </c>
      <c r="J14" s="2" t="s">
        <v>88</v>
      </c>
      <c r="K14" s="2" t="s">
        <v>88</v>
      </c>
      <c r="L14" s="2">
        <v>1</v>
      </c>
      <c r="M14" s="2">
        <v>15</v>
      </c>
      <c r="N14" s="2">
        <v>7</v>
      </c>
      <c r="O14" s="2">
        <v>7</v>
      </c>
      <c r="P14" s="2">
        <v>0</v>
      </c>
      <c r="Q14" s="2">
        <v>2</v>
      </c>
      <c r="R14" s="3">
        <v>0.53</v>
      </c>
      <c r="S14" s="3">
        <v>0.47</v>
      </c>
      <c r="T14" s="2">
        <v>12</v>
      </c>
      <c r="U14" s="2">
        <v>3</v>
      </c>
      <c r="V14" s="2">
        <v>5</v>
      </c>
      <c r="W14" s="2">
        <v>2</v>
      </c>
      <c r="X14" s="2">
        <v>6</v>
      </c>
      <c r="Y14" s="2">
        <v>1</v>
      </c>
      <c r="Z14" s="2">
        <v>1</v>
      </c>
      <c r="AA14" s="2">
        <v>0</v>
      </c>
      <c r="AB14" s="2">
        <v>7</v>
      </c>
      <c r="AC14" s="2">
        <v>0</v>
      </c>
      <c r="AD14" s="2">
        <v>1</v>
      </c>
      <c r="AE14" s="2">
        <v>0</v>
      </c>
      <c r="AF14" s="2">
        <v>0</v>
      </c>
      <c r="AG14" s="2">
        <v>2</v>
      </c>
      <c r="AH14" s="2">
        <v>0</v>
      </c>
      <c r="AI14" s="2">
        <v>0</v>
      </c>
      <c r="AJ14" s="2">
        <v>5</v>
      </c>
      <c r="AK14" s="2">
        <v>4</v>
      </c>
      <c r="AL14" s="2">
        <v>8</v>
      </c>
      <c r="AM14" s="2">
        <v>9</v>
      </c>
      <c r="AN14" s="2">
        <v>3</v>
      </c>
      <c r="AO14" s="2">
        <v>7</v>
      </c>
      <c r="AP14" s="2">
        <v>3</v>
      </c>
      <c r="AQ14" s="2">
        <v>1</v>
      </c>
      <c r="AR14" s="2">
        <v>2</v>
      </c>
      <c r="AS14" s="2">
        <v>1</v>
      </c>
      <c r="AT14" s="2">
        <v>7</v>
      </c>
      <c r="AU14" s="2">
        <v>3</v>
      </c>
      <c r="AV14" s="2">
        <v>5</v>
      </c>
      <c r="AW14" s="2">
        <v>0</v>
      </c>
      <c r="AX14" s="2">
        <v>2</v>
      </c>
      <c r="AY14" s="2">
        <v>4</v>
      </c>
      <c r="AZ14" s="2">
        <v>266</v>
      </c>
      <c r="BA14" s="2">
        <v>255</v>
      </c>
      <c r="BB14" s="2" t="s">
        <v>799</v>
      </c>
      <c r="BC14" s="2" t="s">
        <v>800</v>
      </c>
      <c r="BD14" s="2" t="s">
        <v>124</v>
      </c>
      <c r="BE14" s="2" t="s">
        <v>801</v>
      </c>
      <c r="BF14" s="2" t="s">
        <v>802</v>
      </c>
      <c r="BG14" s="2" t="s">
        <v>581</v>
      </c>
      <c r="BH14" s="2" t="s">
        <v>357</v>
      </c>
      <c r="BI14" s="2" t="s">
        <v>540</v>
      </c>
      <c r="BJ14" s="2">
        <v>80</v>
      </c>
      <c r="BK14" s="2">
        <v>75</v>
      </c>
      <c r="BL14" s="2">
        <v>23</v>
      </c>
      <c r="BM14" s="2">
        <v>17</v>
      </c>
      <c r="BN14" s="2">
        <v>4</v>
      </c>
      <c r="BO14" s="2">
        <v>2</v>
      </c>
      <c r="BP14" s="2">
        <v>10</v>
      </c>
      <c r="BQ14" s="2">
        <v>8</v>
      </c>
      <c r="BR14" s="2">
        <v>3</v>
      </c>
      <c r="BS14" s="2">
        <v>5</v>
      </c>
      <c r="BT14" s="2">
        <v>4</v>
      </c>
      <c r="BU14" s="2">
        <v>15</v>
      </c>
      <c r="BV14" s="2">
        <v>0</v>
      </c>
      <c r="BW14" s="2">
        <v>1</v>
      </c>
      <c r="BX14" s="2">
        <v>1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</row>
    <row r="15" spans="1:83" ht="28.05" customHeight="1" x14ac:dyDescent="0.3">
      <c r="A15" s="1">
        <v>14</v>
      </c>
      <c r="B15" s="2" t="s">
        <v>219</v>
      </c>
      <c r="C15" s="2" t="s">
        <v>220</v>
      </c>
      <c r="D15" s="2" t="s">
        <v>143</v>
      </c>
      <c r="E15" s="2" t="s">
        <v>87</v>
      </c>
      <c r="F15" s="2" t="s">
        <v>221</v>
      </c>
      <c r="G15" s="2">
        <v>0</v>
      </c>
      <c r="H15" s="2">
        <v>0</v>
      </c>
      <c r="I15" s="2" t="s">
        <v>89</v>
      </c>
      <c r="J15" s="2" t="s">
        <v>89</v>
      </c>
      <c r="K15" s="2" t="s">
        <v>88</v>
      </c>
      <c r="L15" s="2">
        <v>0</v>
      </c>
      <c r="M15" s="2">
        <v>11</v>
      </c>
      <c r="N15" s="2">
        <v>1</v>
      </c>
      <c r="O15" s="2">
        <v>3</v>
      </c>
      <c r="P15" s="2">
        <v>0</v>
      </c>
      <c r="Q15" s="2">
        <v>2</v>
      </c>
      <c r="R15" s="3">
        <v>0.67</v>
      </c>
      <c r="S15" s="3">
        <v>0.33</v>
      </c>
      <c r="T15" s="2">
        <v>4</v>
      </c>
      <c r="U15" s="2">
        <v>7</v>
      </c>
      <c r="V15" s="2">
        <v>0</v>
      </c>
      <c r="W15" s="2">
        <v>1</v>
      </c>
      <c r="X15" s="2">
        <v>0</v>
      </c>
      <c r="Y15" s="2">
        <v>4</v>
      </c>
      <c r="Z15" s="2">
        <v>4</v>
      </c>
      <c r="AA15" s="2">
        <v>2</v>
      </c>
      <c r="AB15" s="2">
        <v>0</v>
      </c>
      <c r="AC15" s="2">
        <v>3</v>
      </c>
      <c r="AD15" s="2">
        <v>0</v>
      </c>
      <c r="AE15" s="2">
        <v>0</v>
      </c>
      <c r="AF15" s="2">
        <v>0</v>
      </c>
      <c r="AG15" s="2">
        <v>2</v>
      </c>
      <c r="AH15" s="2">
        <v>0</v>
      </c>
      <c r="AI15" s="2">
        <v>0</v>
      </c>
      <c r="AJ15" s="2">
        <v>7</v>
      </c>
      <c r="AK15" s="2">
        <v>1</v>
      </c>
      <c r="AL15" s="2">
        <v>5</v>
      </c>
      <c r="AM15" s="2">
        <v>3</v>
      </c>
      <c r="AN15" s="2">
        <v>5</v>
      </c>
      <c r="AO15" s="2">
        <v>1</v>
      </c>
      <c r="AP15" s="2">
        <v>0</v>
      </c>
      <c r="AQ15" s="2">
        <v>1</v>
      </c>
      <c r="AR15" s="2">
        <v>0</v>
      </c>
      <c r="AS15" s="2">
        <v>1</v>
      </c>
      <c r="AT15" s="2">
        <v>3</v>
      </c>
      <c r="AU15" s="2">
        <v>4</v>
      </c>
      <c r="AV15" s="2">
        <v>1</v>
      </c>
      <c r="AW15" s="2">
        <v>3</v>
      </c>
      <c r="AX15" s="2">
        <v>1</v>
      </c>
      <c r="AY15" s="2">
        <v>0</v>
      </c>
      <c r="AZ15" s="2">
        <v>412</v>
      </c>
      <c r="BA15" s="2">
        <v>193</v>
      </c>
      <c r="BB15" s="2" t="s">
        <v>803</v>
      </c>
      <c r="BC15" s="2" t="s">
        <v>804</v>
      </c>
      <c r="BD15" s="2" t="s">
        <v>670</v>
      </c>
      <c r="BE15" s="2" t="s">
        <v>228</v>
      </c>
      <c r="BF15" s="2" t="s">
        <v>244</v>
      </c>
      <c r="BG15" s="2" t="s">
        <v>602</v>
      </c>
      <c r="BH15" s="2" t="s">
        <v>228</v>
      </c>
      <c r="BI15" s="2" t="s">
        <v>414</v>
      </c>
      <c r="BJ15" s="2">
        <v>44</v>
      </c>
      <c r="BK15" s="2">
        <v>35</v>
      </c>
      <c r="BL15" s="2">
        <v>20</v>
      </c>
      <c r="BM15" s="2">
        <v>20</v>
      </c>
      <c r="BN15" s="2">
        <v>3</v>
      </c>
      <c r="BO15" s="2">
        <v>2</v>
      </c>
      <c r="BP15" s="2">
        <v>5</v>
      </c>
      <c r="BQ15" s="2">
        <v>12</v>
      </c>
      <c r="BR15" s="2">
        <v>3</v>
      </c>
      <c r="BS15" s="2">
        <v>6</v>
      </c>
      <c r="BT15" s="2">
        <v>6</v>
      </c>
      <c r="BU15" s="2">
        <v>4</v>
      </c>
      <c r="BV15" s="2">
        <v>1</v>
      </c>
      <c r="BW15" s="2">
        <v>0</v>
      </c>
      <c r="BX15" s="2">
        <v>0</v>
      </c>
      <c r="BY15" s="2">
        <v>1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</row>
    <row r="16" spans="1:83" ht="28.05" customHeight="1" x14ac:dyDescent="0.3">
      <c r="A16" s="1">
        <v>15</v>
      </c>
      <c r="B16" s="2" t="s">
        <v>229</v>
      </c>
      <c r="C16" s="2" t="s">
        <v>110</v>
      </c>
      <c r="D16" s="2" t="s">
        <v>85</v>
      </c>
      <c r="E16" s="2" t="s">
        <v>87</v>
      </c>
      <c r="F16" s="2" t="s">
        <v>230</v>
      </c>
      <c r="G16" s="2">
        <v>3</v>
      </c>
      <c r="H16" s="2">
        <v>0</v>
      </c>
      <c r="I16" s="2" t="s">
        <v>89</v>
      </c>
      <c r="J16" s="2" t="s">
        <v>88</v>
      </c>
      <c r="K16" s="2" t="s">
        <v>88</v>
      </c>
      <c r="L16" s="2">
        <v>3</v>
      </c>
      <c r="M16" s="2">
        <v>10</v>
      </c>
      <c r="N16" s="2">
        <v>5</v>
      </c>
      <c r="O16" s="2">
        <v>3</v>
      </c>
      <c r="P16" s="2">
        <v>0</v>
      </c>
      <c r="Q16" s="2">
        <v>1</v>
      </c>
      <c r="R16" s="3">
        <v>0.72</v>
      </c>
      <c r="S16" s="3">
        <v>0.28000000000000003</v>
      </c>
      <c r="T16" s="2">
        <v>9</v>
      </c>
      <c r="U16" s="2">
        <v>1</v>
      </c>
      <c r="V16" s="2">
        <v>5</v>
      </c>
      <c r="W16" s="2">
        <v>0</v>
      </c>
      <c r="X16" s="2">
        <v>1</v>
      </c>
      <c r="Y16" s="2">
        <v>1</v>
      </c>
      <c r="Z16" s="2">
        <v>3</v>
      </c>
      <c r="AA16" s="2">
        <v>0</v>
      </c>
      <c r="AB16" s="2">
        <v>3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8</v>
      </c>
      <c r="AK16" s="2">
        <v>3</v>
      </c>
      <c r="AL16" s="2">
        <v>11</v>
      </c>
      <c r="AM16" s="2">
        <v>1</v>
      </c>
      <c r="AN16" s="2">
        <v>1</v>
      </c>
      <c r="AO16" s="2">
        <v>2</v>
      </c>
      <c r="AP16" s="2">
        <v>1</v>
      </c>
      <c r="AQ16" s="2">
        <v>0</v>
      </c>
      <c r="AR16" s="2">
        <v>0</v>
      </c>
      <c r="AS16" s="2">
        <v>0</v>
      </c>
      <c r="AT16" s="2">
        <v>4</v>
      </c>
      <c r="AU16" s="2">
        <v>1</v>
      </c>
      <c r="AV16" s="2">
        <v>5</v>
      </c>
      <c r="AW16" s="2">
        <v>0</v>
      </c>
      <c r="AX16" s="2">
        <v>0</v>
      </c>
      <c r="AY16" s="2">
        <v>2</v>
      </c>
      <c r="AZ16" s="2">
        <v>411</v>
      </c>
      <c r="BA16" s="2">
        <v>164</v>
      </c>
      <c r="BB16" s="2" t="s">
        <v>805</v>
      </c>
      <c r="BC16" s="2" t="s">
        <v>806</v>
      </c>
      <c r="BD16" s="2" t="s">
        <v>807</v>
      </c>
      <c r="BE16" s="2" t="s">
        <v>313</v>
      </c>
      <c r="BF16" s="2" t="s">
        <v>539</v>
      </c>
      <c r="BG16" s="2" t="s">
        <v>656</v>
      </c>
      <c r="BH16" s="2" t="s">
        <v>266</v>
      </c>
      <c r="BI16" s="2" t="s">
        <v>338</v>
      </c>
      <c r="BJ16" s="2">
        <v>48</v>
      </c>
      <c r="BK16" s="2">
        <v>40</v>
      </c>
      <c r="BL16" s="2">
        <v>18</v>
      </c>
      <c r="BM16" s="2">
        <v>18</v>
      </c>
      <c r="BN16" s="2">
        <v>1</v>
      </c>
      <c r="BO16" s="2">
        <v>4</v>
      </c>
      <c r="BP16" s="2">
        <v>5</v>
      </c>
      <c r="BQ16" s="2">
        <v>7</v>
      </c>
      <c r="BR16" s="2">
        <v>2</v>
      </c>
      <c r="BS16" s="2">
        <v>5</v>
      </c>
      <c r="BT16" s="2">
        <v>1</v>
      </c>
      <c r="BU16" s="2">
        <v>16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</row>
    <row r="17" spans="1:83" ht="28.05" customHeight="1" x14ac:dyDescent="0.3">
      <c r="A17" s="1">
        <v>16</v>
      </c>
      <c r="B17" s="2" t="s">
        <v>238</v>
      </c>
      <c r="C17" s="2" t="s">
        <v>220</v>
      </c>
      <c r="D17" s="2" t="s">
        <v>132</v>
      </c>
      <c r="E17" s="2" t="s">
        <v>155</v>
      </c>
      <c r="F17" s="2" t="s">
        <v>87</v>
      </c>
      <c r="G17" s="2">
        <v>1</v>
      </c>
      <c r="H17" s="2">
        <v>3</v>
      </c>
      <c r="I17" s="2" t="s">
        <v>89</v>
      </c>
      <c r="J17" s="2" t="s">
        <v>88</v>
      </c>
      <c r="K17" s="2" t="s">
        <v>89</v>
      </c>
      <c r="L17" s="2">
        <v>4</v>
      </c>
      <c r="M17" s="2">
        <v>20</v>
      </c>
      <c r="N17" s="2">
        <v>15</v>
      </c>
      <c r="O17" s="2">
        <v>2</v>
      </c>
      <c r="P17" s="2">
        <v>0</v>
      </c>
      <c r="Q17" s="2">
        <v>0</v>
      </c>
      <c r="R17" s="3">
        <v>0.39</v>
      </c>
      <c r="S17" s="3">
        <v>0.61</v>
      </c>
      <c r="T17" s="2">
        <v>11</v>
      </c>
      <c r="U17" s="2">
        <v>9</v>
      </c>
      <c r="V17" s="2">
        <v>7</v>
      </c>
      <c r="W17" s="2">
        <v>8</v>
      </c>
      <c r="X17" s="2">
        <v>2</v>
      </c>
      <c r="Y17" s="2">
        <v>1</v>
      </c>
      <c r="Z17" s="2">
        <v>2</v>
      </c>
      <c r="AA17" s="2">
        <v>0</v>
      </c>
      <c r="AB17" s="2">
        <v>1</v>
      </c>
      <c r="AC17" s="2">
        <v>1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</v>
      </c>
      <c r="AK17" s="2">
        <v>4</v>
      </c>
      <c r="AL17" s="2">
        <v>8</v>
      </c>
      <c r="AM17" s="2">
        <v>6</v>
      </c>
      <c r="AN17" s="2">
        <v>2</v>
      </c>
      <c r="AO17" s="2">
        <v>1</v>
      </c>
      <c r="AP17" s="2">
        <v>5</v>
      </c>
      <c r="AQ17" s="2">
        <v>2</v>
      </c>
      <c r="AR17" s="2">
        <v>4</v>
      </c>
      <c r="AS17" s="2">
        <v>1</v>
      </c>
      <c r="AT17" s="2">
        <v>8</v>
      </c>
      <c r="AU17" s="2">
        <v>8</v>
      </c>
      <c r="AV17" s="2">
        <v>3</v>
      </c>
      <c r="AW17" s="2">
        <v>1</v>
      </c>
      <c r="AX17" s="2">
        <v>5</v>
      </c>
      <c r="AY17" s="2">
        <v>4</v>
      </c>
      <c r="AZ17" s="2">
        <v>162</v>
      </c>
      <c r="BA17" s="2">
        <v>264</v>
      </c>
      <c r="BB17" s="2" t="s">
        <v>808</v>
      </c>
      <c r="BC17" s="2" t="s">
        <v>809</v>
      </c>
      <c r="BD17" s="2" t="s">
        <v>810</v>
      </c>
      <c r="BE17" s="2" t="s">
        <v>811</v>
      </c>
      <c r="BF17" s="2" t="s">
        <v>540</v>
      </c>
      <c r="BG17" s="2" t="s">
        <v>656</v>
      </c>
      <c r="BH17" s="2" t="s">
        <v>656</v>
      </c>
      <c r="BI17" s="2" t="s">
        <v>373</v>
      </c>
      <c r="BJ17" s="2">
        <v>46</v>
      </c>
      <c r="BK17" s="2">
        <v>42</v>
      </c>
      <c r="BL17" s="2">
        <v>15</v>
      </c>
      <c r="BM17" s="2">
        <v>16</v>
      </c>
      <c r="BN17" s="2">
        <v>3</v>
      </c>
      <c r="BO17" s="2">
        <v>0</v>
      </c>
      <c r="BP17" s="2">
        <v>10</v>
      </c>
      <c r="BQ17" s="2">
        <v>6</v>
      </c>
      <c r="BR17" s="2">
        <v>2</v>
      </c>
      <c r="BS17" s="2">
        <v>2</v>
      </c>
      <c r="BT17" s="2">
        <v>8</v>
      </c>
      <c r="BU17" s="2">
        <v>6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</row>
    <row r="18" spans="1:83" ht="28.05" customHeight="1" x14ac:dyDescent="0.3">
      <c r="A18" s="1">
        <v>17</v>
      </c>
      <c r="B18" s="2" t="s">
        <v>246</v>
      </c>
      <c r="C18" s="2" t="s">
        <v>200</v>
      </c>
      <c r="D18" s="2" t="s">
        <v>85</v>
      </c>
      <c r="E18" s="2" t="s">
        <v>247</v>
      </c>
      <c r="F18" s="2" t="s">
        <v>87</v>
      </c>
      <c r="G18" s="2">
        <v>0</v>
      </c>
      <c r="H18" s="2">
        <v>0</v>
      </c>
      <c r="I18" s="2" t="s">
        <v>89</v>
      </c>
      <c r="J18" s="2" t="s">
        <v>89</v>
      </c>
      <c r="K18" s="2" t="s">
        <v>88</v>
      </c>
      <c r="L18" s="2">
        <v>0</v>
      </c>
      <c r="M18" s="2">
        <v>15</v>
      </c>
      <c r="N18" s="2">
        <v>4</v>
      </c>
      <c r="O18" s="2">
        <v>8</v>
      </c>
      <c r="P18" s="2">
        <v>0</v>
      </c>
      <c r="Q18" s="2">
        <v>3</v>
      </c>
      <c r="R18" s="3">
        <v>0.43</v>
      </c>
      <c r="S18" s="3">
        <v>0.56999999999999995</v>
      </c>
      <c r="T18" s="2">
        <v>9</v>
      </c>
      <c r="U18" s="2">
        <v>6</v>
      </c>
      <c r="V18" s="2">
        <v>2</v>
      </c>
      <c r="W18" s="2">
        <v>2</v>
      </c>
      <c r="X18" s="2">
        <v>5</v>
      </c>
      <c r="Y18" s="2">
        <v>0</v>
      </c>
      <c r="Z18" s="2">
        <v>2</v>
      </c>
      <c r="AA18" s="2">
        <v>4</v>
      </c>
      <c r="AB18" s="2">
        <v>1</v>
      </c>
      <c r="AC18" s="2">
        <v>7</v>
      </c>
      <c r="AD18" s="2">
        <v>2</v>
      </c>
      <c r="AE18" s="2">
        <v>0</v>
      </c>
      <c r="AF18" s="2">
        <v>1</v>
      </c>
      <c r="AG18" s="2">
        <v>2</v>
      </c>
      <c r="AH18" s="2">
        <v>0</v>
      </c>
      <c r="AI18" s="2">
        <v>0</v>
      </c>
      <c r="AJ18" s="2">
        <v>3</v>
      </c>
      <c r="AK18" s="2">
        <v>6</v>
      </c>
      <c r="AL18" s="2">
        <v>8</v>
      </c>
      <c r="AM18" s="2">
        <v>7</v>
      </c>
      <c r="AN18" s="2">
        <v>4</v>
      </c>
      <c r="AO18" s="2">
        <v>5</v>
      </c>
      <c r="AP18" s="2">
        <v>1</v>
      </c>
      <c r="AQ18" s="2">
        <v>1</v>
      </c>
      <c r="AR18" s="2">
        <v>1</v>
      </c>
      <c r="AS18" s="2">
        <v>1</v>
      </c>
      <c r="AT18" s="2">
        <v>7</v>
      </c>
      <c r="AU18" s="2">
        <v>5</v>
      </c>
      <c r="AV18" s="2">
        <v>2</v>
      </c>
      <c r="AW18" s="2">
        <v>1</v>
      </c>
      <c r="AX18" s="2">
        <v>2</v>
      </c>
      <c r="AY18" s="2">
        <v>2</v>
      </c>
      <c r="AZ18" s="2">
        <v>189</v>
      </c>
      <c r="BA18" s="2">
        <v>259</v>
      </c>
      <c r="BB18" s="2" t="s">
        <v>812</v>
      </c>
      <c r="BC18" s="2" t="s">
        <v>813</v>
      </c>
      <c r="BD18" s="2" t="s">
        <v>814</v>
      </c>
      <c r="BE18" s="2" t="s">
        <v>815</v>
      </c>
      <c r="BF18" s="2" t="s">
        <v>169</v>
      </c>
      <c r="BG18" s="2" t="s">
        <v>816</v>
      </c>
      <c r="BH18" s="2" t="s">
        <v>698</v>
      </c>
      <c r="BI18" s="2" t="s">
        <v>118</v>
      </c>
      <c r="BJ18" s="2">
        <v>64</v>
      </c>
      <c r="BK18" s="2">
        <v>74</v>
      </c>
      <c r="BL18" s="2">
        <v>27</v>
      </c>
      <c r="BM18" s="2">
        <v>30</v>
      </c>
      <c r="BN18" s="2">
        <v>7</v>
      </c>
      <c r="BO18" s="2">
        <v>6</v>
      </c>
      <c r="BP18" s="2">
        <v>12</v>
      </c>
      <c r="BQ18" s="2">
        <v>10</v>
      </c>
      <c r="BR18" s="2">
        <v>5</v>
      </c>
      <c r="BS18" s="2">
        <v>5</v>
      </c>
      <c r="BT18" s="2">
        <v>16</v>
      </c>
      <c r="BU18" s="2">
        <v>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 ht="28.05" customHeight="1" x14ac:dyDescent="0.3">
      <c r="A19" s="1">
        <v>18</v>
      </c>
      <c r="B19" s="2" t="s">
        <v>256</v>
      </c>
      <c r="C19" s="2" t="s">
        <v>257</v>
      </c>
      <c r="D19" s="2" t="s">
        <v>85</v>
      </c>
      <c r="E19" s="2" t="s">
        <v>87</v>
      </c>
      <c r="F19" s="2" t="s">
        <v>258</v>
      </c>
      <c r="G19" s="2">
        <v>1</v>
      </c>
      <c r="H19" s="2">
        <v>0</v>
      </c>
      <c r="I19" s="2" t="s">
        <v>89</v>
      </c>
      <c r="J19" s="2" t="s">
        <v>88</v>
      </c>
      <c r="K19" s="2" t="s">
        <v>88</v>
      </c>
      <c r="L19" s="2">
        <v>1</v>
      </c>
      <c r="M19" s="2">
        <v>9</v>
      </c>
      <c r="N19" s="2">
        <v>5</v>
      </c>
      <c r="O19" s="2">
        <v>5</v>
      </c>
      <c r="P19" s="2">
        <v>0</v>
      </c>
      <c r="Q19" s="2">
        <v>4</v>
      </c>
      <c r="R19" s="3">
        <v>0.71</v>
      </c>
      <c r="S19" s="3">
        <v>0.28999999999999998</v>
      </c>
      <c r="T19" s="2">
        <v>8</v>
      </c>
      <c r="U19" s="2">
        <v>1</v>
      </c>
      <c r="V19" s="2">
        <v>5</v>
      </c>
      <c r="W19" s="2">
        <v>0</v>
      </c>
      <c r="X19" s="2">
        <v>3</v>
      </c>
      <c r="Y19" s="2">
        <v>1</v>
      </c>
      <c r="Z19" s="2">
        <v>0</v>
      </c>
      <c r="AA19" s="2">
        <v>0</v>
      </c>
      <c r="AB19" s="2">
        <v>4</v>
      </c>
      <c r="AC19" s="2">
        <v>1</v>
      </c>
      <c r="AD19" s="2">
        <v>1</v>
      </c>
      <c r="AE19" s="2">
        <v>1</v>
      </c>
      <c r="AF19" s="2">
        <v>1</v>
      </c>
      <c r="AG19" s="2">
        <v>3</v>
      </c>
      <c r="AH19" s="2">
        <v>0</v>
      </c>
      <c r="AI19" s="2">
        <v>0</v>
      </c>
      <c r="AJ19" s="2">
        <v>6</v>
      </c>
      <c r="AK19" s="2">
        <v>6</v>
      </c>
      <c r="AL19" s="2">
        <v>7</v>
      </c>
      <c r="AM19" s="2">
        <v>3</v>
      </c>
      <c r="AN19" s="2">
        <v>3</v>
      </c>
      <c r="AO19" s="2">
        <v>4</v>
      </c>
      <c r="AP19" s="2">
        <v>2</v>
      </c>
      <c r="AQ19" s="2">
        <v>0</v>
      </c>
      <c r="AR19" s="2">
        <v>1</v>
      </c>
      <c r="AS19" s="2">
        <v>0</v>
      </c>
      <c r="AT19" s="2">
        <v>6</v>
      </c>
      <c r="AU19" s="2">
        <v>0</v>
      </c>
      <c r="AV19" s="2">
        <v>2</v>
      </c>
      <c r="AW19" s="2">
        <v>1</v>
      </c>
      <c r="AX19" s="2">
        <v>0</v>
      </c>
      <c r="AY19" s="2">
        <v>4</v>
      </c>
      <c r="AZ19" s="2">
        <v>392</v>
      </c>
      <c r="BA19" s="2">
        <v>151</v>
      </c>
      <c r="BB19" s="2" t="s">
        <v>817</v>
      </c>
      <c r="BC19" s="2" t="s">
        <v>818</v>
      </c>
      <c r="BD19" s="2" t="s">
        <v>707</v>
      </c>
      <c r="BE19" s="2" t="s">
        <v>819</v>
      </c>
      <c r="BF19" s="2" t="s">
        <v>698</v>
      </c>
      <c r="BG19" s="2" t="s">
        <v>106</v>
      </c>
      <c r="BH19" s="2" t="s">
        <v>266</v>
      </c>
      <c r="BI19" s="2" t="s">
        <v>328</v>
      </c>
      <c r="BJ19" s="2">
        <v>53</v>
      </c>
      <c r="BK19" s="2">
        <v>55</v>
      </c>
      <c r="BL19" s="2">
        <v>22</v>
      </c>
      <c r="BM19" s="2">
        <v>18</v>
      </c>
      <c r="BN19" s="2">
        <v>9</v>
      </c>
      <c r="BO19" s="2">
        <v>5</v>
      </c>
      <c r="BP19" s="2">
        <v>3</v>
      </c>
      <c r="BQ19" s="2">
        <v>5</v>
      </c>
      <c r="BR19" s="2">
        <v>3</v>
      </c>
      <c r="BS19" s="2">
        <v>6</v>
      </c>
      <c r="BT19" s="2">
        <v>13</v>
      </c>
      <c r="BU19" s="2">
        <v>9</v>
      </c>
      <c r="BV19" s="2">
        <v>0</v>
      </c>
      <c r="BW19" s="2">
        <v>0</v>
      </c>
      <c r="BX19" s="2">
        <v>2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</row>
    <row r="20" spans="1:83" ht="28.05" customHeight="1" x14ac:dyDescent="0.3">
      <c r="A20" s="1">
        <v>19</v>
      </c>
      <c r="B20" s="2" t="s">
        <v>267</v>
      </c>
      <c r="C20" s="2" t="s">
        <v>200</v>
      </c>
      <c r="D20" s="2" t="s">
        <v>85</v>
      </c>
      <c r="E20" s="2" t="s">
        <v>87</v>
      </c>
      <c r="F20" s="2" t="s">
        <v>133</v>
      </c>
      <c r="G20" s="2">
        <v>1</v>
      </c>
      <c r="H20" s="2">
        <v>0</v>
      </c>
      <c r="I20" s="2" t="s">
        <v>89</v>
      </c>
      <c r="J20" s="2" t="s">
        <v>88</v>
      </c>
      <c r="K20" s="2" t="s">
        <v>88</v>
      </c>
      <c r="L20" s="2">
        <v>1</v>
      </c>
      <c r="M20" s="2">
        <v>23</v>
      </c>
      <c r="N20" s="2">
        <v>6</v>
      </c>
      <c r="O20" s="2">
        <v>8</v>
      </c>
      <c r="P20" s="2">
        <v>0</v>
      </c>
      <c r="Q20" s="2">
        <v>3</v>
      </c>
      <c r="R20" s="3">
        <v>0.73</v>
      </c>
      <c r="S20" s="3">
        <v>0.27</v>
      </c>
      <c r="T20" s="2">
        <v>17</v>
      </c>
      <c r="U20" s="2">
        <v>6</v>
      </c>
      <c r="V20" s="2">
        <v>3</v>
      </c>
      <c r="W20" s="2">
        <v>3</v>
      </c>
      <c r="X20" s="2">
        <v>7</v>
      </c>
      <c r="Y20" s="2">
        <v>2</v>
      </c>
      <c r="Z20" s="2">
        <v>7</v>
      </c>
      <c r="AA20" s="2">
        <v>1</v>
      </c>
      <c r="AB20" s="2">
        <v>8</v>
      </c>
      <c r="AC20" s="2">
        <v>0</v>
      </c>
      <c r="AD20" s="2">
        <v>0</v>
      </c>
      <c r="AE20" s="2">
        <v>3</v>
      </c>
      <c r="AF20" s="2">
        <v>1</v>
      </c>
      <c r="AG20" s="2">
        <v>2</v>
      </c>
      <c r="AH20" s="2">
        <v>0</v>
      </c>
      <c r="AI20" s="2">
        <v>0</v>
      </c>
      <c r="AJ20" s="2">
        <v>3</v>
      </c>
      <c r="AK20" s="2">
        <v>4</v>
      </c>
      <c r="AL20" s="2">
        <v>11</v>
      </c>
      <c r="AM20" s="2">
        <v>2</v>
      </c>
      <c r="AN20" s="2">
        <v>2</v>
      </c>
      <c r="AO20" s="2">
        <v>9</v>
      </c>
      <c r="AP20" s="2">
        <v>2</v>
      </c>
      <c r="AQ20" s="2">
        <v>1</v>
      </c>
      <c r="AR20" s="2">
        <v>2</v>
      </c>
      <c r="AS20" s="2">
        <v>1</v>
      </c>
      <c r="AT20" s="2">
        <v>13</v>
      </c>
      <c r="AU20" s="2">
        <v>6</v>
      </c>
      <c r="AV20" s="2">
        <v>4</v>
      </c>
      <c r="AW20" s="2">
        <v>0</v>
      </c>
      <c r="AX20" s="2">
        <v>3</v>
      </c>
      <c r="AY20" s="2">
        <v>2</v>
      </c>
      <c r="AZ20" s="2">
        <v>369</v>
      </c>
      <c r="BA20" s="2">
        <v>139</v>
      </c>
      <c r="BB20" s="2" t="s">
        <v>820</v>
      </c>
      <c r="BC20" s="2" t="s">
        <v>821</v>
      </c>
      <c r="BD20" s="2" t="s">
        <v>822</v>
      </c>
      <c r="BE20" s="2" t="s">
        <v>823</v>
      </c>
      <c r="BF20" s="2" t="s">
        <v>824</v>
      </c>
      <c r="BG20" s="2" t="s">
        <v>442</v>
      </c>
      <c r="BH20" s="2" t="s">
        <v>226</v>
      </c>
      <c r="BI20" s="2" t="s">
        <v>244</v>
      </c>
      <c r="BJ20" s="2">
        <v>81</v>
      </c>
      <c r="BK20" s="2">
        <v>44</v>
      </c>
      <c r="BL20" s="2">
        <v>18</v>
      </c>
      <c r="BM20" s="2">
        <v>26</v>
      </c>
      <c r="BN20" s="2">
        <v>7</v>
      </c>
      <c r="BO20" s="2">
        <v>8</v>
      </c>
      <c r="BP20" s="2">
        <v>6</v>
      </c>
      <c r="BQ20" s="2">
        <v>13</v>
      </c>
      <c r="BR20" s="2">
        <v>1</v>
      </c>
      <c r="BS20" s="2">
        <v>5</v>
      </c>
      <c r="BT20" s="2">
        <v>4</v>
      </c>
      <c r="BU20" s="2">
        <v>35</v>
      </c>
      <c r="BV20" s="2">
        <v>0</v>
      </c>
      <c r="BW20" s="2">
        <v>0</v>
      </c>
      <c r="BX20" s="2">
        <v>1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</row>
    <row r="21" spans="1:83" ht="28.05" customHeight="1" x14ac:dyDescent="0.3">
      <c r="A21" s="1">
        <v>20</v>
      </c>
      <c r="B21" s="2" t="s">
        <v>274</v>
      </c>
      <c r="C21" s="2" t="s">
        <v>220</v>
      </c>
      <c r="D21" s="2" t="s">
        <v>143</v>
      </c>
      <c r="E21" s="2" t="s">
        <v>221</v>
      </c>
      <c r="F21" s="2" t="s">
        <v>87</v>
      </c>
      <c r="G21" s="2">
        <v>0</v>
      </c>
      <c r="H21" s="2">
        <v>1</v>
      </c>
      <c r="I21" s="2" t="s">
        <v>88</v>
      </c>
      <c r="J21" s="2" t="s">
        <v>89</v>
      </c>
      <c r="K21" s="2" t="s">
        <v>88</v>
      </c>
      <c r="L21" s="2">
        <v>1</v>
      </c>
      <c r="M21" s="2">
        <v>16</v>
      </c>
      <c r="N21" s="2">
        <v>9</v>
      </c>
      <c r="O21" s="2">
        <v>6</v>
      </c>
      <c r="P21" s="2">
        <v>0</v>
      </c>
      <c r="Q21" s="2">
        <v>2</v>
      </c>
      <c r="R21" s="3">
        <v>0.18</v>
      </c>
      <c r="S21" s="3">
        <v>0.82</v>
      </c>
      <c r="T21" s="2">
        <v>1</v>
      </c>
      <c r="U21" s="2">
        <v>15</v>
      </c>
      <c r="V21" s="2">
        <v>0</v>
      </c>
      <c r="W21" s="2">
        <v>9</v>
      </c>
      <c r="X21" s="2">
        <v>1</v>
      </c>
      <c r="Y21" s="2">
        <v>3</v>
      </c>
      <c r="Z21" s="2">
        <v>0</v>
      </c>
      <c r="AA21" s="2">
        <v>3</v>
      </c>
      <c r="AB21" s="2">
        <v>1</v>
      </c>
      <c r="AC21" s="2">
        <v>5</v>
      </c>
      <c r="AD21" s="2">
        <v>0</v>
      </c>
      <c r="AE21" s="2">
        <v>1</v>
      </c>
      <c r="AF21" s="2">
        <v>2</v>
      </c>
      <c r="AG21" s="2">
        <v>0</v>
      </c>
      <c r="AH21" s="2">
        <v>0</v>
      </c>
      <c r="AI21" s="2">
        <v>0</v>
      </c>
      <c r="AJ21" s="2">
        <v>0</v>
      </c>
      <c r="AK21" s="2">
        <v>7</v>
      </c>
      <c r="AL21" s="2">
        <v>2</v>
      </c>
      <c r="AM21" s="2">
        <v>9</v>
      </c>
      <c r="AN21" s="2">
        <v>3</v>
      </c>
      <c r="AO21" s="2">
        <v>0</v>
      </c>
      <c r="AP21" s="2">
        <v>0</v>
      </c>
      <c r="AQ21" s="2">
        <v>2</v>
      </c>
      <c r="AR21" s="2">
        <v>0</v>
      </c>
      <c r="AS21" s="2">
        <v>1</v>
      </c>
      <c r="AT21" s="2">
        <v>1</v>
      </c>
      <c r="AU21" s="2">
        <v>6</v>
      </c>
      <c r="AV21" s="2">
        <v>0</v>
      </c>
      <c r="AW21" s="2">
        <v>9</v>
      </c>
      <c r="AX21" s="2">
        <v>7</v>
      </c>
      <c r="AY21" s="2">
        <v>0</v>
      </c>
      <c r="AZ21" s="2">
        <v>91</v>
      </c>
      <c r="BA21" s="2">
        <v>448</v>
      </c>
      <c r="BB21" s="2" t="s">
        <v>825</v>
      </c>
      <c r="BC21" s="2" t="s">
        <v>826</v>
      </c>
      <c r="BD21" s="2" t="s">
        <v>395</v>
      </c>
      <c r="BE21" s="2" t="s">
        <v>720</v>
      </c>
      <c r="BF21" s="2" t="s">
        <v>170</v>
      </c>
      <c r="BG21" s="2" t="s">
        <v>95</v>
      </c>
      <c r="BH21" s="2" t="s">
        <v>603</v>
      </c>
      <c r="BI21" s="2" t="s">
        <v>228</v>
      </c>
      <c r="BJ21" s="2">
        <v>48</v>
      </c>
      <c r="BK21" s="2">
        <v>54</v>
      </c>
      <c r="BL21" s="2">
        <v>13</v>
      </c>
      <c r="BM21" s="2">
        <v>24</v>
      </c>
      <c r="BN21" s="2">
        <v>2</v>
      </c>
      <c r="BO21" s="2">
        <v>5</v>
      </c>
      <c r="BP21" s="2">
        <v>9</v>
      </c>
      <c r="BQ21" s="2">
        <v>7</v>
      </c>
      <c r="BR21" s="2">
        <v>5</v>
      </c>
      <c r="BS21" s="2">
        <v>2</v>
      </c>
      <c r="BT21" s="2">
        <v>12</v>
      </c>
      <c r="BU21" s="2">
        <v>3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 ht="28.05" customHeight="1" x14ac:dyDescent="0.3">
      <c r="A22" s="1">
        <v>21</v>
      </c>
      <c r="B22" s="2" t="s">
        <v>281</v>
      </c>
      <c r="C22" s="2" t="s">
        <v>282</v>
      </c>
      <c r="D22" s="2" t="s">
        <v>85</v>
      </c>
      <c r="E22" s="2" t="s">
        <v>87</v>
      </c>
      <c r="F22" s="2" t="s">
        <v>283</v>
      </c>
      <c r="G22" s="2">
        <v>2</v>
      </c>
      <c r="H22" s="2">
        <v>0</v>
      </c>
      <c r="I22" s="2" t="s">
        <v>89</v>
      </c>
      <c r="J22" s="2" t="s">
        <v>88</v>
      </c>
      <c r="K22" s="2" t="s">
        <v>88</v>
      </c>
      <c r="L22" s="2">
        <v>2</v>
      </c>
      <c r="M22" s="2">
        <v>11</v>
      </c>
      <c r="N22" s="2">
        <v>3</v>
      </c>
      <c r="O22" s="2">
        <v>4</v>
      </c>
      <c r="P22" s="2">
        <v>0</v>
      </c>
      <c r="Q22" s="2">
        <v>2</v>
      </c>
      <c r="R22" s="3">
        <v>0.71</v>
      </c>
      <c r="S22" s="3">
        <v>0.28999999999999998</v>
      </c>
      <c r="T22" s="2">
        <v>9</v>
      </c>
      <c r="U22" s="2">
        <v>2</v>
      </c>
      <c r="V22" s="2">
        <v>3</v>
      </c>
      <c r="W22" s="2">
        <v>0</v>
      </c>
      <c r="X22" s="2">
        <v>3</v>
      </c>
      <c r="Y22" s="2">
        <v>1</v>
      </c>
      <c r="Z22" s="2">
        <v>3</v>
      </c>
      <c r="AA22" s="2">
        <v>1</v>
      </c>
      <c r="AB22" s="2">
        <v>4</v>
      </c>
      <c r="AC22" s="2">
        <v>0</v>
      </c>
      <c r="AD22" s="2">
        <v>1</v>
      </c>
      <c r="AE22" s="2">
        <v>2</v>
      </c>
      <c r="AF22" s="2">
        <v>0</v>
      </c>
      <c r="AG22" s="2">
        <v>2</v>
      </c>
      <c r="AH22" s="2">
        <v>0</v>
      </c>
      <c r="AI22" s="2">
        <v>0</v>
      </c>
      <c r="AJ22" s="2">
        <v>7</v>
      </c>
      <c r="AK22" s="2">
        <v>4</v>
      </c>
      <c r="AL22" s="2">
        <v>9</v>
      </c>
      <c r="AM22" s="2">
        <v>9</v>
      </c>
      <c r="AN22" s="2">
        <v>1</v>
      </c>
      <c r="AO22" s="2">
        <v>5</v>
      </c>
      <c r="AP22" s="2">
        <v>2</v>
      </c>
      <c r="AQ22" s="2">
        <v>0</v>
      </c>
      <c r="AR22" s="2">
        <v>1</v>
      </c>
      <c r="AS22" s="2">
        <v>0</v>
      </c>
      <c r="AT22" s="2">
        <v>6</v>
      </c>
      <c r="AU22" s="2">
        <v>0</v>
      </c>
      <c r="AV22" s="2">
        <v>3</v>
      </c>
      <c r="AW22" s="2">
        <v>2</v>
      </c>
      <c r="AX22" s="2">
        <v>0</v>
      </c>
      <c r="AY22" s="2">
        <v>1</v>
      </c>
      <c r="AZ22" s="2">
        <v>397</v>
      </c>
      <c r="BA22" s="2">
        <v>164</v>
      </c>
      <c r="BB22" s="2" t="s">
        <v>827</v>
      </c>
      <c r="BC22" s="2" t="s">
        <v>828</v>
      </c>
      <c r="BD22" s="2" t="s">
        <v>188</v>
      </c>
      <c r="BE22" s="2" t="s">
        <v>823</v>
      </c>
      <c r="BF22" s="2" t="s">
        <v>303</v>
      </c>
      <c r="BG22" s="2" t="s">
        <v>581</v>
      </c>
      <c r="BH22" s="2" t="s">
        <v>625</v>
      </c>
      <c r="BI22" s="2" t="s">
        <v>266</v>
      </c>
      <c r="BJ22" s="2">
        <v>53</v>
      </c>
      <c r="BK22" s="2">
        <v>48</v>
      </c>
      <c r="BL22" s="2">
        <v>21</v>
      </c>
      <c r="BM22" s="2">
        <v>17</v>
      </c>
      <c r="BN22" s="2">
        <v>3</v>
      </c>
      <c r="BO22" s="2">
        <v>3</v>
      </c>
      <c r="BP22" s="2">
        <v>5</v>
      </c>
      <c r="BQ22" s="2">
        <v>6</v>
      </c>
      <c r="BR22" s="2">
        <v>1</v>
      </c>
      <c r="BS22" s="2">
        <v>3</v>
      </c>
      <c r="BT22" s="2">
        <v>4</v>
      </c>
      <c r="BU22" s="2">
        <v>16</v>
      </c>
      <c r="BV22" s="2">
        <v>0</v>
      </c>
      <c r="BW22" s="2">
        <v>0</v>
      </c>
      <c r="BX22" s="2">
        <v>2</v>
      </c>
      <c r="BY22" s="2">
        <v>0</v>
      </c>
      <c r="BZ22" s="2">
        <v>1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</row>
    <row r="23" spans="1:83" ht="28.05" customHeight="1" x14ac:dyDescent="0.3">
      <c r="A23" s="1">
        <v>22</v>
      </c>
      <c r="B23" s="2" t="s">
        <v>290</v>
      </c>
      <c r="C23" s="2" t="s">
        <v>220</v>
      </c>
      <c r="D23" s="2" t="s">
        <v>85</v>
      </c>
      <c r="E23" s="2" t="s">
        <v>258</v>
      </c>
      <c r="F23" s="2" t="s">
        <v>87</v>
      </c>
      <c r="G23" s="2">
        <v>0</v>
      </c>
      <c r="H23" s="2">
        <v>2</v>
      </c>
      <c r="I23" s="2" t="s">
        <v>88</v>
      </c>
      <c r="J23" s="2" t="s">
        <v>89</v>
      </c>
      <c r="K23" s="2" t="s">
        <v>88</v>
      </c>
      <c r="L23" s="2">
        <v>2</v>
      </c>
      <c r="M23" s="2">
        <v>14</v>
      </c>
      <c r="N23" s="2">
        <v>6</v>
      </c>
      <c r="O23" s="2">
        <v>5</v>
      </c>
      <c r="P23" s="2">
        <v>0</v>
      </c>
      <c r="Q23" s="2">
        <v>0</v>
      </c>
      <c r="R23" s="3">
        <v>0.28000000000000003</v>
      </c>
      <c r="S23" s="3">
        <v>0.72</v>
      </c>
      <c r="T23" s="2">
        <v>6</v>
      </c>
      <c r="U23" s="2">
        <v>8</v>
      </c>
      <c r="V23" s="2">
        <v>1</v>
      </c>
      <c r="W23" s="2">
        <v>5</v>
      </c>
      <c r="X23" s="2">
        <v>3</v>
      </c>
      <c r="Y23" s="2">
        <v>1</v>
      </c>
      <c r="Z23" s="2">
        <v>2</v>
      </c>
      <c r="AA23" s="2">
        <v>2</v>
      </c>
      <c r="AB23" s="2">
        <v>4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3</v>
      </c>
      <c r="AK23" s="2">
        <v>1</v>
      </c>
      <c r="AL23" s="2">
        <v>4</v>
      </c>
      <c r="AM23" s="2">
        <v>9</v>
      </c>
      <c r="AN23" s="2">
        <v>1</v>
      </c>
      <c r="AO23" s="2">
        <v>3</v>
      </c>
      <c r="AP23" s="2">
        <v>2</v>
      </c>
      <c r="AQ23" s="2">
        <v>2</v>
      </c>
      <c r="AR23" s="2">
        <v>2</v>
      </c>
      <c r="AS23" s="2">
        <v>0</v>
      </c>
      <c r="AT23" s="2">
        <v>5</v>
      </c>
      <c r="AU23" s="2">
        <v>4</v>
      </c>
      <c r="AV23" s="2">
        <v>1</v>
      </c>
      <c r="AW23" s="2">
        <v>4</v>
      </c>
      <c r="AX23" s="2">
        <v>3</v>
      </c>
      <c r="AY23" s="2">
        <v>1</v>
      </c>
      <c r="AZ23" s="2">
        <v>166</v>
      </c>
      <c r="BA23" s="2">
        <v>455</v>
      </c>
      <c r="BB23" s="2" t="s">
        <v>829</v>
      </c>
      <c r="BC23" s="2" t="s">
        <v>830</v>
      </c>
      <c r="BD23" s="2" t="s">
        <v>623</v>
      </c>
      <c r="BE23" s="2" t="s">
        <v>480</v>
      </c>
      <c r="BF23" s="2" t="s">
        <v>126</v>
      </c>
      <c r="BG23" s="2" t="s">
        <v>226</v>
      </c>
      <c r="BH23" s="2" t="s">
        <v>581</v>
      </c>
      <c r="BI23" s="2" t="s">
        <v>780</v>
      </c>
      <c r="BJ23" s="2">
        <v>59</v>
      </c>
      <c r="BK23" s="2">
        <v>50</v>
      </c>
      <c r="BL23" s="2">
        <v>20</v>
      </c>
      <c r="BM23" s="2">
        <v>13</v>
      </c>
      <c r="BN23" s="2">
        <v>6</v>
      </c>
      <c r="BO23" s="2">
        <v>4</v>
      </c>
      <c r="BP23" s="2">
        <v>11</v>
      </c>
      <c r="BQ23" s="2">
        <v>4</v>
      </c>
      <c r="BR23" s="2">
        <v>3</v>
      </c>
      <c r="BS23" s="2">
        <v>5</v>
      </c>
      <c r="BT23" s="2">
        <v>7</v>
      </c>
      <c r="BU23" s="2">
        <v>12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ht="28.05" customHeight="1" x14ac:dyDescent="0.3">
      <c r="A24" s="1">
        <v>23</v>
      </c>
      <c r="B24" s="2" t="s">
        <v>297</v>
      </c>
      <c r="C24" s="2" t="s">
        <v>257</v>
      </c>
      <c r="D24" s="2" t="s">
        <v>85</v>
      </c>
      <c r="E24" s="2" t="s">
        <v>87</v>
      </c>
      <c r="F24" s="2" t="s">
        <v>298</v>
      </c>
      <c r="G24" s="2">
        <v>1</v>
      </c>
      <c r="H24" s="2">
        <v>1</v>
      </c>
      <c r="I24" s="2" t="s">
        <v>89</v>
      </c>
      <c r="J24" s="2" t="s">
        <v>88</v>
      </c>
      <c r="K24" s="2" t="s">
        <v>89</v>
      </c>
      <c r="L24" s="2">
        <v>2</v>
      </c>
      <c r="M24" s="2">
        <v>12</v>
      </c>
      <c r="N24" s="2">
        <v>4</v>
      </c>
      <c r="O24" s="2">
        <v>5</v>
      </c>
      <c r="P24" s="2">
        <v>0</v>
      </c>
      <c r="Q24" s="2">
        <v>3</v>
      </c>
      <c r="R24" s="3">
        <v>0.73</v>
      </c>
      <c r="S24" s="3">
        <v>0.27</v>
      </c>
      <c r="T24" s="2">
        <v>7</v>
      </c>
      <c r="U24" s="2">
        <v>5</v>
      </c>
      <c r="V24" s="2">
        <v>1</v>
      </c>
      <c r="W24" s="2">
        <v>3</v>
      </c>
      <c r="X24" s="2">
        <v>3</v>
      </c>
      <c r="Y24" s="2">
        <v>1</v>
      </c>
      <c r="Z24" s="2">
        <v>3</v>
      </c>
      <c r="AA24" s="2">
        <v>1</v>
      </c>
      <c r="AB24" s="2">
        <v>5</v>
      </c>
      <c r="AC24" s="2">
        <v>0</v>
      </c>
      <c r="AD24" s="2">
        <v>1</v>
      </c>
      <c r="AE24" s="2">
        <v>1</v>
      </c>
      <c r="AF24" s="2">
        <v>2</v>
      </c>
      <c r="AG24" s="2">
        <v>1</v>
      </c>
      <c r="AH24" s="2">
        <v>0</v>
      </c>
      <c r="AI24" s="2">
        <v>0</v>
      </c>
      <c r="AJ24" s="2">
        <v>6</v>
      </c>
      <c r="AK24" s="2">
        <v>1</v>
      </c>
      <c r="AL24" s="2">
        <v>11</v>
      </c>
      <c r="AM24" s="2">
        <v>5</v>
      </c>
      <c r="AN24" s="2">
        <v>3</v>
      </c>
      <c r="AO24" s="2">
        <v>1</v>
      </c>
      <c r="AP24" s="2">
        <v>0</v>
      </c>
      <c r="AQ24" s="2">
        <v>2</v>
      </c>
      <c r="AR24" s="2">
        <v>0</v>
      </c>
      <c r="AS24" s="2">
        <v>1</v>
      </c>
      <c r="AT24" s="2">
        <v>5</v>
      </c>
      <c r="AU24" s="2">
        <v>3</v>
      </c>
      <c r="AV24" s="2">
        <v>2</v>
      </c>
      <c r="AW24" s="2">
        <v>2</v>
      </c>
      <c r="AX24" s="2">
        <v>2</v>
      </c>
      <c r="AY24" s="2">
        <v>0</v>
      </c>
      <c r="AZ24" s="2">
        <v>427</v>
      </c>
      <c r="BA24" s="2">
        <v>155</v>
      </c>
      <c r="BB24" s="2" t="s">
        <v>730</v>
      </c>
      <c r="BC24" s="2" t="s">
        <v>831</v>
      </c>
      <c r="BD24" s="2" t="s">
        <v>832</v>
      </c>
      <c r="BE24" s="2" t="s">
        <v>171</v>
      </c>
      <c r="BF24" s="2" t="s">
        <v>327</v>
      </c>
      <c r="BG24" s="2" t="s">
        <v>244</v>
      </c>
      <c r="BH24" s="2" t="s">
        <v>127</v>
      </c>
      <c r="BI24" s="2" t="s">
        <v>661</v>
      </c>
      <c r="BJ24" s="2">
        <v>67</v>
      </c>
      <c r="BK24" s="2">
        <v>51</v>
      </c>
      <c r="BL24" s="2">
        <v>18</v>
      </c>
      <c r="BM24" s="2">
        <v>22</v>
      </c>
      <c r="BN24" s="2">
        <v>6</v>
      </c>
      <c r="BO24" s="2">
        <v>4</v>
      </c>
      <c r="BP24" s="2">
        <v>3</v>
      </c>
      <c r="BQ24" s="2">
        <v>14</v>
      </c>
      <c r="BR24" s="2">
        <v>2</v>
      </c>
      <c r="BS24" s="2">
        <v>6</v>
      </c>
      <c r="BT24" s="2">
        <v>3</v>
      </c>
      <c r="BU24" s="2">
        <v>9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 ht="28.05" customHeight="1" x14ac:dyDescent="0.3">
      <c r="A25" s="1">
        <v>24</v>
      </c>
      <c r="B25" s="2" t="s">
        <v>305</v>
      </c>
      <c r="C25" s="2" t="s">
        <v>220</v>
      </c>
      <c r="D25" s="2" t="s">
        <v>132</v>
      </c>
      <c r="E25" s="2" t="s">
        <v>306</v>
      </c>
      <c r="F25" s="2" t="s">
        <v>87</v>
      </c>
      <c r="G25" s="2">
        <v>0</v>
      </c>
      <c r="H25" s="2">
        <v>1</v>
      </c>
      <c r="I25" s="2" t="s">
        <v>88</v>
      </c>
      <c r="J25" s="2" t="s">
        <v>89</v>
      </c>
      <c r="K25" s="2" t="s">
        <v>88</v>
      </c>
      <c r="L25" s="2">
        <v>1</v>
      </c>
      <c r="M25" s="2">
        <v>9</v>
      </c>
      <c r="N25" s="2">
        <v>4</v>
      </c>
      <c r="O25" s="2">
        <v>10</v>
      </c>
      <c r="P25" s="2">
        <v>0</v>
      </c>
      <c r="Q25" s="2">
        <v>7</v>
      </c>
      <c r="R25" s="3">
        <v>0.45</v>
      </c>
      <c r="S25" s="3">
        <v>0.55000000000000004</v>
      </c>
      <c r="T25" s="2">
        <v>1</v>
      </c>
      <c r="U25" s="2">
        <v>8</v>
      </c>
      <c r="V25" s="2">
        <v>1</v>
      </c>
      <c r="W25" s="2">
        <v>3</v>
      </c>
      <c r="X25" s="2">
        <v>0</v>
      </c>
      <c r="Y25" s="2">
        <v>2</v>
      </c>
      <c r="Z25" s="2">
        <v>0</v>
      </c>
      <c r="AA25" s="2">
        <v>3</v>
      </c>
      <c r="AB25" s="2">
        <v>0</v>
      </c>
      <c r="AC25" s="2">
        <v>10</v>
      </c>
      <c r="AD25" s="2">
        <v>3</v>
      </c>
      <c r="AE25" s="2">
        <v>1</v>
      </c>
      <c r="AF25" s="2">
        <v>3</v>
      </c>
      <c r="AG25" s="2">
        <v>4</v>
      </c>
      <c r="AH25" s="2">
        <v>0</v>
      </c>
      <c r="AI25" s="2">
        <v>0</v>
      </c>
      <c r="AJ25" s="2">
        <v>7</v>
      </c>
      <c r="AK25" s="2">
        <v>7</v>
      </c>
      <c r="AL25" s="2">
        <v>11</v>
      </c>
      <c r="AM25" s="2">
        <v>5</v>
      </c>
      <c r="AN25" s="2">
        <v>3</v>
      </c>
      <c r="AO25" s="2">
        <v>2</v>
      </c>
      <c r="AP25" s="2">
        <v>1</v>
      </c>
      <c r="AQ25" s="2">
        <v>1</v>
      </c>
      <c r="AR25" s="2">
        <v>1</v>
      </c>
      <c r="AS25" s="2">
        <v>0</v>
      </c>
      <c r="AT25" s="2">
        <v>1</v>
      </c>
      <c r="AU25" s="2">
        <v>6</v>
      </c>
      <c r="AV25" s="2">
        <v>0</v>
      </c>
      <c r="AW25" s="2">
        <v>2</v>
      </c>
      <c r="AX25" s="2">
        <v>2</v>
      </c>
      <c r="AY25" s="2">
        <v>1</v>
      </c>
      <c r="AZ25" s="2">
        <v>214</v>
      </c>
      <c r="BA25" s="2">
        <v>259</v>
      </c>
      <c r="BB25" s="2" t="s">
        <v>833</v>
      </c>
      <c r="BC25" s="2" t="s">
        <v>559</v>
      </c>
      <c r="BD25" s="2" t="s">
        <v>834</v>
      </c>
      <c r="BE25" s="2" t="s">
        <v>716</v>
      </c>
      <c r="BF25" s="2" t="s">
        <v>478</v>
      </c>
      <c r="BG25" s="2" t="s">
        <v>139</v>
      </c>
      <c r="BH25" s="2" t="s">
        <v>589</v>
      </c>
      <c r="BI25" s="2" t="s">
        <v>266</v>
      </c>
      <c r="BJ25" s="2">
        <v>67</v>
      </c>
      <c r="BK25" s="2">
        <v>66</v>
      </c>
      <c r="BL25" s="2">
        <v>18</v>
      </c>
      <c r="BM25" s="2">
        <v>24</v>
      </c>
      <c r="BN25" s="2">
        <v>5</v>
      </c>
      <c r="BO25" s="2">
        <v>3</v>
      </c>
      <c r="BP25" s="2">
        <v>5</v>
      </c>
      <c r="BQ25" s="2">
        <v>10</v>
      </c>
      <c r="BR25" s="2">
        <v>2</v>
      </c>
      <c r="BS25" s="2">
        <v>5</v>
      </c>
      <c r="BT25" s="2">
        <v>9</v>
      </c>
      <c r="BU25" s="2">
        <v>6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 ht="28.05" customHeight="1" x14ac:dyDescent="0.3">
      <c r="A26" s="1">
        <v>25</v>
      </c>
      <c r="B26" s="2" t="s">
        <v>314</v>
      </c>
      <c r="C26" s="2" t="s">
        <v>200</v>
      </c>
      <c r="D26" s="2" t="s">
        <v>85</v>
      </c>
      <c r="E26" s="2" t="s">
        <v>201</v>
      </c>
      <c r="F26" s="2" t="s">
        <v>87</v>
      </c>
      <c r="G26" s="2">
        <v>0</v>
      </c>
      <c r="H26" s="2">
        <v>2</v>
      </c>
      <c r="I26" s="2" t="s">
        <v>88</v>
      </c>
      <c r="J26" s="2" t="s">
        <v>89</v>
      </c>
      <c r="K26" s="2" t="s">
        <v>88</v>
      </c>
      <c r="L26" s="2">
        <v>2</v>
      </c>
      <c r="M26" s="2">
        <v>21</v>
      </c>
      <c r="N26" s="2">
        <v>10</v>
      </c>
      <c r="O26" s="2">
        <v>9</v>
      </c>
      <c r="P26" s="2">
        <v>0</v>
      </c>
      <c r="Q26" s="2">
        <v>1</v>
      </c>
      <c r="R26" s="3">
        <v>0.25</v>
      </c>
      <c r="S26" s="3">
        <v>0.75</v>
      </c>
      <c r="T26" s="2">
        <v>5</v>
      </c>
      <c r="U26" s="2">
        <v>16</v>
      </c>
      <c r="V26" s="2">
        <v>2</v>
      </c>
      <c r="W26" s="2">
        <v>8</v>
      </c>
      <c r="X26" s="2">
        <v>1</v>
      </c>
      <c r="Y26" s="2">
        <v>3</v>
      </c>
      <c r="Z26" s="2">
        <v>2</v>
      </c>
      <c r="AA26" s="2">
        <v>5</v>
      </c>
      <c r="AB26" s="2">
        <v>1</v>
      </c>
      <c r="AC26" s="2">
        <v>8</v>
      </c>
      <c r="AD26" s="2">
        <v>2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4</v>
      </c>
      <c r="AK26" s="2">
        <v>4</v>
      </c>
      <c r="AL26" s="2">
        <v>9</v>
      </c>
      <c r="AM26" s="2">
        <v>7</v>
      </c>
      <c r="AN26" s="2">
        <v>4</v>
      </c>
      <c r="AO26" s="2">
        <v>0</v>
      </c>
      <c r="AP26" s="2">
        <v>1</v>
      </c>
      <c r="AQ26" s="2">
        <v>2</v>
      </c>
      <c r="AR26" s="2">
        <v>1</v>
      </c>
      <c r="AS26" s="2">
        <v>1</v>
      </c>
      <c r="AT26" s="2">
        <v>3</v>
      </c>
      <c r="AU26" s="2">
        <v>7</v>
      </c>
      <c r="AV26" s="2">
        <v>2</v>
      </c>
      <c r="AW26" s="2">
        <v>9</v>
      </c>
      <c r="AX26" s="2">
        <v>6</v>
      </c>
      <c r="AY26" s="2">
        <v>2</v>
      </c>
      <c r="AZ26" s="2">
        <v>124</v>
      </c>
      <c r="BA26" s="2">
        <v>381</v>
      </c>
      <c r="BB26" s="2" t="s">
        <v>835</v>
      </c>
      <c r="BC26" s="2" t="s">
        <v>836</v>
      </c>
      <c r="BD26" s="2" t="s">
        <v>837</v>
      </c>
      <c r="BE26" s="2" t="s">
        <v>279</v>
      </c>
      <c r="BF26" s="2" t="s">
        <v>656</v>
      </c>
      <c r="BG26" s="2" t="s">
        <v>838</v>
      </c>
      <c r="BH26" s="2" t="s">
        <v>576</v>
      </c>
      <c r="BI26" s="2" t="s">
        <v>761</v>
      </c>
      <c r="BJ26" s="2">
        <v>53</v>
      </c>
      <c r="BK26" s="2">
        <v>63</v>
      </c>
      <c r="BL26" s="2">
        <v>20</v>
      </c>
      <c r="BM26" s="2">
        <v>18</v>
      </c>
      <c r="BN26" s="2">
        <v>6</v>
      </c>
      <c r="BO26" s="2">
        <v>2</v>
      </c>
      <c r="BP26" s="2">
        <v>10</v>
      </c>
      <c r="BQ26" s="2">
        <v>5</v>
      </c>
      <c r="BR26" s="2">
        <v>5</v>
      </c>
      <c r="BS26" s="2">
        <v>3</v>
      </c>
      <c r="BT26" s="2">
        <v>20</v>
      </c>
      <c r="BU26" s="2">
        <v>3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</row>
    <row r="27" spans="1:83" ht="28.05" customHeight="1" x14ac:dyDescent="0.3">
      <c r="A27" s="1">
        <v>26</v>
      </c>
      <c r="B27" s="2" t="s">
        <v>320</v>
      </c>
      <c r="C27" s="2" t="s">
        <v>154</v>
      </c>
      <c r="D27" s="2" t="s">
        <v>132</v>
      </c>
      <c r="E27" s="2" t="s">
        <v>87</v>
      </c>
      <c r="F27" s="2" t="s">
        <v>321</v>
      </c>
      <c r="G27" s="2">
        <v>3</v>
      </c>
      <c r="H27" s="2">
        <v>0</v>
      </c>
      <c r="I27" s="2" t="s">
        <v>89</v>
      </c>
      <c r="J27" s="2" t="s">
        <v>88</v>
      </c>
      <c r="K27" s="2" t="s">
        <v>88</v>
      </c>
      <c r="L27" s="2">
        <v>3</v>
      </c>
      <c r="M27" s="2">
        <v>10</v>
      </c>
      <c r="N27" s="2">
        <v>5</v>
      </c>
      <c r="O27" s="2">
        <v>7</v>
      </c>
      <c r="P27" s="2">
        <v>0</v>
      </c>
      <c r="Q27" s="2">
        <v>1</v>
      </c>
      <c r="R27" s="3">
        <v>0.84</v>
      </c>
      <c r="S27" s="3">
        <v>0.16</v>
      </c>
      <c r="T27" s="2">
        <v>8</v>
      </c>
      <c r="U27" s="2">
        <v>2</v>
      </c>
      <c r="V27" s="2">
        <v>3</v>
      </c>
      <c r="W27" s="2">
        <v>2</v>
      </c>
      <c r="X27" s="2">
        <v>2</v>
      </c>
      <c r="Y27" s="2">
        <v>0</v>
      </c>
      <c r="Z27" s="2">
        <v>3</v>
      </c>
      <c r="AA27" s="2">
        <v>0</v>
      </c>
      <c r="AB27" s="2">
        <v>7</v>
      </c>
      <c r="AC27" s="2">
        <v>0</v>
      </c>
      <c r="AD27" s="2">
        <v>0</v>
      </c>
      <c r="AE27" s="2">
        <v>2</v>
      </c>
      <c r="AF27" s="2">
        <v>0</v>
      </c>
      <c r="AG27" s="2">
        <v>1</v>
      </c>
      <c r="AH27" s="2">
        <v>0</v>
      </c>
      <c r="AI27" s="2">
        <v>0</v>
      </c>
      <c r="AJ27" s="2">
        <v>5</v>
      </c>
      <c r="AK27" s="2">
        <v>3</v>
      </c>
      <c r="AL27" s="2">
        <v>3</v>
      </c>
      <c r="AM27" s="2">
        <v>1</v>
      </c>
      <c r="AN27" s="2">
        <v>0</v>
      </c>
      <c r="AO27" s="2">
        <v>5</v>
      </c>
      <c r="AP27" s="2">
        <v>0</v>
      </c>
      <c r="AQ27" s="2">
        <v>2</v>
      </c>
      <c r="AR27" s="2">
        <v>0</v>
      </c>
      <c r="AS27" s="2">
        <v>2</v>
      </c>
      <c r="AT27" s="2">
        <v>3</v>
      </c>
      <c r="AU27" s="2">
        <v>1</v>
      </c>
      <c r="AV27" s="2">
        <v>5</v>
      </c>
      <c r="AW27" s="2">
        <v>1</v>
      </c>
      <c r="AX27" s="2">
        <v>2</v>
      </c>
      <c r="AY27" s="2">
        <v>1</v>
      </c>
      <c r="AZ27" s="2">
        <v>472</v>
      </c>
      <c r="BA27" s="2">
        <v>83</v>
      </c>
      <c r="BB27" s="2" t="s">
        <v>839</v>
      </c>
      <c r="BC27" s="2" t="s">
        <v>840</v>
      </c>
      <c r="BD27" s="2" t="s">
        <v>348</v>
      </c>
      <c r="BE27" s="2" t="s">
        <v>841</v>
      </c>
      <c r="BF27" s="2" t="s">
        <v>842</v>
      </c>
      <c r="BG27" s="2" t="s">
        <v>244</v>
      </c>
      <c r="BH27" s="2" t="s">
        <v>373</v>
      </c>
      <c r="BI27" s="2" t="s">
        <v>614</v>
      </c>
      <c r="BJ27" s="2">
        <v>54</v>
      </c>
      <c r="BK27" s="2">
        <v>47</v>
      </c>
      <c r="BL27" s="2">
        <v>24</v>
      </c>
      <c r="BM27" s="2">
        <v>14</v>
      </c>
      <c r="BN27" s="2">
        <v>5</v>
      </c>
      <c r="BO27" s="2">
        <v>4</v>
      </c>
      <c r="BP27" s="2">
        <v>8</v>
      </c>
      <c r="BQ27" s="2">
        <v>5</v>
      </c>
      <c r="BR27" s="2">
        <v>3</v>
      </c>
      <c r="BS27" s="2">
        <v>9</v>
      </c>
      <c r="BT27" s="2">
        <v>3</v>
      </c>
      <c r="BU27" s="2">
        <v>9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</row>
    <row r="28" spans="1:83" ht="28.05" customHeight="1" x14ac:dyDescent="0.3">
      <c r="A28" s="1">
        <v>27</v>
      </c>
      <c r="B28" s="2" t="s">
        <v>329</v>
      </c>
      <c r="C28" s="2" t="s">
        <v>330</v>
      </c>
      <c r="D28" s="2" t="s">
        <v>85</v>
      </c>
      <c r="E28" s="2" t="s">
        <v>87</v>
      </c>
      <c r="F28" s="2" t="s">
        <v>331</v>
      </c>
      <c r="G28" s="2">
        <v>1</v>
      </c>
      <c r="H28" s="2">
        <v>0</v>
      </c>
      <c r="I28" s="2" t="s">
        <v>89</v>
      </c>
      <c r="J28" s="2" t="s">
        <v>88</v>
      </c>
      <c r="K28" s="2" t="s">
        <v>88</v>
      </c>
      <c r="L28" s="2">
        <v>1</v>
      </c>
      <c r="M28" s="2">
        <v>11</v>
      </c>
      <c r="N28" s="2">
        <v>2</v>
      </c>
      <c r="O28" s="2">
        <v>8</v>
      </c>
      <c r="P28" s="2">
        <v>0</v>
      </c>
      <c r="Q28" s="2">
        <v>1</v>
      </c>
      <c r="R28" s="3">
        <v>0.81</v>
      </c>
      <c r="S28" s="3">
        <v>0.19</v>
      </c>
      <c r="T28" s="2">
        <v>10</v>
      </c>
      <c r="U28" s="2">
        <v>1</v>
      </c>
      <c r="V28" s="2">
        <v>2</v>
      </c>
      <c r="W28" s="2">
        <v>0</v>
      </c>
      <c r="X28" s="2">
        <v>4</v>
      </c>
      <c r="Y28" s="2">
        <v>0</v>
      </c>
      <c r="Z28" s="2">
        <v>4</v>
      </c>
      <c r="AA28" s="2">
        <v>1</v>
      </c>
      <c r="AB28" s="2">
        <v>8</v>
      </c>
      <c r="AC28" s="2">
        <v>0</v>
      </c>
      <c r="AD28" s="2">
        <v>0</v>
      </c>
      <c r="AE28" s="2">
        <v>1</v>
      </c>
      <c r="AF28" s="2">
        <v>0</v>
      </c>
      <c r="AG28" s="2">
        <v>1</v>
      </c>
      <c r="AH28" s="2">
        <v>0</v>
      </c>
      <c r="AI28" s="2">
        <v>0</v>
      </c>
      <c r="AJ28" s="2">
        <v>3</v>
      </c>
      <c r="AK28" s="2">
        <v>2</v>
      </c>
      <c r="AL28" s="2">
        <v>3</v>
      </c>
      <c r="AM28" s="2">
        <v>5</v>
      </c>
      <c r="AN28" s="2">
        <v>0</v>
      </c>
      <c r="AO28" s="2">
        <v>7</v>
      </c>
      <c r="AP28" s="2">
        <v>1</v>
      </c>
      <c r="AQ28" s="2">
        <v>0</v>
      </c>
      <c r="AR28" s="2">
        <v>0</v>
      </c>
      <c r="AS28" s="2">
        <v>0</v>
      </c>
      <c r="AT28" s="2">
        <v>8</v>
      </c>
      <c r="AU28" s="2">
        <v>1</v>
      </c>
      <c r="AV28" s="2">
        <v>2</v>
      </c>
      <c r="AW28" s="2">
        <v>0</v>
      </c>
      <c r="AX28" s="2">
        <v>0</v>
      </c>
      <c r="AY28" s="2">
        <v>1</v>
      </c>
      <c r="AZ28" s="2">
        <v>561</v>
      </c>
      <c r="BA28" s="2">
        <v>136</v>
      </c>
      <c r="BB28" s="2" t="s">
        <v>843</v>
      </c>
      <c r="BC28" s="2" t="s">
        <v>844</v>
      </c>
      <c r="BD28" s="2" t="s">
        <v>845</v>
      </c>
      <c r="BE28" s="2" t="s">
        <v>846</v>
      </c>
      <c r="BF28" s="2" t="s">
        <v>106</v>
      </c>
      <c r="BG28" s="2" t="s">
        <v>735</v>
      </c>
      <c r="BH28" s="2" t="s">
        <v>226</v>
      </c>
      <c r="BI28" s="2" t="s">
        <v>588</v>
      </c>
      <c r="BJ28" s="2">
        <v>45</v>
      </c>
      <c r="BK28" s="2">
        <v>35</v>
      </c>
      <c r="BL28" s="2">
        <v>13</v>
      </c>
      <c r="BM28" s="2">
        <v>21</v>
      </c>
      <c r="BN28" s="2">
        <v>5</v>
      </c>
      <c r="BO28" s="2">
        <v>5</v>
      </c>
      <c r="BP28" s="2">
        <v>2</v>
      </c>
      <c r="BQ28" s="2">
        <v>11</v>
      </c>
      <c r="BR28" s="2">
        <v>2</v>
      </c>
      <c r="BS28" s="2">
        <v>1</v>
      </c>
      <c r="BT28" s="2">
        <v>1</v>
      </c>
      <c r="BU28" s="2">
        <v>18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</row>
    <row r="29" spans="1:83" ht="28.05" customHeight="1" x14ac:dyDescent="0.3">
      <c r="A29" s="1">
        <v>28</v>
      </c>
      <c r="B29" s="2" t="s">
        <v>339</v>
      </c>
      <c r="C29" s="2" t="s">
        <v>340</v>
      </c>
      <c r="D29" s="2" t="s">
        <v>85</v>
      </c>
      <c r="E29" s="2" t="s">
        <v>283</v>
      </c>
      <c r="F29" s="2" t="s">
        <v>87</v>
      </c>
      <c r="G29" s="2">
        <v>0</v>
      </c>
      <c r="H29" s="2">
        <v>3</v>
      </c>
      <c r="I29" s="2" t="s">
        <v>88</v>
      </c>
      <c r="J29" s="2" t="s">
        <v>89</v>
      </c>
      <c r="K29" s="2" t="s">
        <v>88</v>
      </c>
      <c r="L29" s="2">
        <v>3</v>
      </c>
      <c r="M29" s="2">
        <v>14</v>
      </c>
      <c r="N29" s="2">
        <v>5</v>
      </c>
      <c r="O29" s="2">
        <v>4</v>
      </c>
      <c r="P29" s="2">
        <v>0</v>
      </c>
      <c r="Q29" s="2">
        <v>5</v>
      </c>
      <c r="R29" s="3">
        <v>0.28999999999999998</v>
      </c>
      <c r="S29" s="3">
        <v>0.71</v>
      </c>
      <c r="T29" s="2">
        <v>3</v>
      </c>
      <c r="U29" s="2">
        <v>11</v>
      </c>
      <c r="V29" s="2">
        <v>0</v>
      </c>
      <c r="W29" s="2">
        <v>5</v>
      </c>
      <c r="X29" s="2">
        <v>3</v>
      </c>
      <c r="Y29" s="2">
        <v>4</v>
      </c>
      <c r="Z29" s="2">
        <v>0</v>
      </c>
      <c r="AA29" s="2">
        <v>2</v>
      </c>
      <c r="AB29" s="2">
        <v>1</v>
      </c>
      <c r="AC29" s="2">
        <v>3</v>
      </c>
      <c r="AD29" s="2">
        <v>0</v>
      </c>
      <c r="AE29" s="2">
        <v>0</v>
      </c>
      <c r="AF29" s="2">
        <v>3</v>
      </c>
      <c r="AG29" s="2">
        <v>2</v>
      </c>
      <c r="AH29" s="2">
        <v>0</v>
      </c>
      <c r="AI29" s="2">
        <v>0</v>
      </c>
      <c r="AJ29" s="2">
        <v>2</v>
      </c>
      <c r="AK29" s="2">
        <v>6</v>
      </c>
      <c r="AL29" s="2">
        <v>10</v>
      </c>
      <c r="AM29" s="2">
        <v>6</v>
      </c>
      <c r="AN29" s="2">
        <v>3</v>
      </c>
      <c r="AO29" s="2">
        <v>3</v>
      </c>
      <c r="AP29" s="2">
        <v>1</v>
      </c>
      <c r="AQ29" s="2">
        <v>2</v>
      </c>
      <c r="AR29" s="2">
        <v>1</v>
      </c>
      <c r="AS29" s="2">
        <v>0</v>
      </c>
      <c r="AT29" s="2">
        <v>3</v>
      </c>
      <c r="AU29" s="2">
        <v>5</v>
      </c>
      <c r="AV29" s="2">
        <v>0</v>
      </c>
      <c r="AW29" s="2">
        <v>6</v>
      </c>
      <c r="AX29" s="2">
        <v>2</v>
      </c>
      <c r="AY29" s="2">
        <v>0</v>
      </c>
      <c r="AZ29" s="2">
        <v>160</v>
      </c>
      <c r="BA29" s="2">
        <v>387</v>
      </c>
      <c r="BB29" s="2" t="s">
        <v>847</v>
      </c>
      <c r="BC29" s="2" t="s">
        <v>848</v>
      </c>
      <c r="BD29" s="2" t="s">
        <v>849</v>
      </c>
      <c r="BE29" s="2" t="s">
        <v>410</v>
      </c>
      <c r="BF29" s="2" t="s">
        <v>523</v>
      </c>
      <c r="BG29" s="2" t="s">
        <v>271</v>
      </c>
      <c r="BH29" s="2" t="s">
        <v>603</v>
      </c>
      <c r="BI29" s="2" t="s">
        <v>722</v>
      </c>
      <c r="BJ29" s="2">
        <v>59</v>
      </c>
      <c r="BK29" s="2">
        <v>60</v>
      </c>
      <c r="BL29" s="2">
        <v>15</v>
      </c>
      <c r="BM29" s="2">
        <v>21</v>
      </c>
      <c r="BN29" s="2">
        <v>3</v>
      </c>
      <c r="BO29" s="2">
        <v>2</v>
      </c>
      <c r="BP29" s="2">
        <v>8</v>
      </c>
      <c r="BQ29" s="2">
        <v>6</v>
      </c>
      <c r="BR29" s="2">
        <v>5</v>
      </c>
      <c r="BS29" s="2">
        <v>2</v>
      </c>
      <c r="BT29" s="2">
        <v>5</v>
      </c>
      <c r="BU29" s="2">
        <v>3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</row>
    <row r="30" spans="1:83" ht="28.05" customHeight="1" x14ac:dyDescent="0.3">
      <c r="A30" s="1">
        <v>29</v>
      </c>
      <c r="B30" s="2" t="s">
        <v>349</v>
      </c>
      <c r="C30" s="2" t="s">
        <v>350</v>
      </c>
      <c r="D30" s="2" t="s">
        <v>351</v>
      </c>
      <c r="E30" s="2" t="s">
        <v>87</v>
      </c>
      <c r="F30" s="2" t="s">
        <v>352</v>
      </c>
      <c r="G30" s="2">
        <v>2</v>
      </c>
      <c r="H30" s="2">
        <v>0</v>
      </c>
      <c r="I30" s="2" t="s">
        <v>89</v>
      </c>
      <c r="J30" s="2" t="s">
        <v>88</v>
      </c>
      <c r="K30" s="2" t="s">
        <v>88</v>
      </c>
      <c r="L30" s="2">
        <v>2</v>
      </c>
      <c r="M30" s="2">
        <v>7</v>
      </c>
      <c r="N30" s="2">
        <v>6</v>
      </c>
      <c r="O30" s="2">
        <v>3</v>
      </c>
      <c r="P30" s="2">
        <v>0</v>
      </c>
      <c r="Q30" s="2">
        <v>3</v>
      </c>
      <c r="R30" s="3">
        <v>0.52</v>
      </c>
      <c r="S30" s="3">
        <v>0.48</v>
      </c>
      <c r="T30" s="2">
        <v>6</v>
      </c>
      <c r="U30" s="2">
        <v>1</v>
      </c>
      <c r="V30" s="2">
        <v>5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2</v>
      </c>
      <c r="AC30" s="2">
        <v>1</v>
      </c>
      <c r="AD30" s="2">
        <v>1</v>
      </c>
      <c r="AE30" s="2">
        <v>0</v>
      </c>
      <c r="AF30" s="2">
        <v>0</v>
      </c>
      <c r="AG30" s="2">
        <v>3</v>
      </c>
      <c r="AH30" s="2">
        <v>0</v>
      </c>
      <c r="AI30" s="2">
        <v>0</v>
      </c>
      <c r="AJ30" s="2">
        <v>8</v>
      </c>
      <c r="AK30" s="2">
        <v>6</v>
      </c>
      <c r="AL30" s="2">
        <v>4</v>
      </c>
      <c r="AM30" s="2">
        <v>6</v>
      </c>
      <c r="AN30" s="2">
        <v>0</v>
      </c>
      <c r="AO30" s="2">
        <v>2</v>
      </c>
      <c r="AP30" s="2">
        <v>3</v>
      </c>
      <c r="AQ30" s="2">
        <v>0</v>
      </c>
      <c r="AR30" s="2">
        <v>2</v>
      </c>
      <c r="AS30" s="2">
        <v>0</v>
      </c>
      <c r="AT30" s="2">
        <v>5</v>
      </c>
      <c r="AU30" s="2">
        <v>0</v>
      </c>
      <c r="AV30" s="2">
        <v>1</v>
      </c>
      <c r="AW30" s="2">
        <v>1</v>
      </c>
      <c r="AX30" s="2">
        <v>1</v>
      </c>
      <c r="AY30" s="2">
        <v>3</v>
      </c>
      <c r="AZ30" s="2">
        <v>218</v>
      </c>
      <c r="BA30" s="2">
        <v>201</v>
      </c>
      <c r="BB30" s="2" t="s">
        <v>850</v>
      </c>
      <c r="BC30" s="2" t="s">
        <v>851</v>
      </c>
      <c r="BD30" s="2" t="s">
        <v>462</v>
      </c>
      <c r="BE30" s="2" t="s">
        <v>347</v>
      </c>
      <c r="BF30" s="2" t="s">
        <v>735</v>
      </c>
      <c r="BG30" s="2" t="s">
        <v>382</v>
      </c>
      <c r="BH30" s="2" t="s">
        <v>694</v>
      </c>
      <c r="BI30" s="2" t="s">
        <v>462</v>
      </c>
      <c r="BJ30" s="2">
        <v>33</v>
      </c>
      <c r="BK30" s="2">
        <v>45</v>
      </c>
      <c r="BL30" s="2">
        <v>22</v>
      </c>
      <c r="BM30" s="2">
        <v>19</v>
      </c>
      <c r="BN30" s="2">
        <v>1</v>
      </c>
      <c r="BO30" s="2">
        <v>1</v>
      </c>
      <c r="BP30" s="2">
        <v>9</v>
      </c>
      <c r="BQ30" s="2">
        <v>5</v>
      </c>
      <c r="BR30" s="2">
        <v>3</v>
      </c>
      <c r="BS30" s="2">
        <v>2</v>
      </c>
      <c r="BT30" s="2">
        <v>4</v>
      </c>
      <c r="BU30" s="2">
        <v>2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</row>
    <row r="31" spans="1:83" ht="28.05" customHeight="1" x14ac:dyDescent="0.3">
      <c r="A31" s="1">
        <v>30</v>
      </c>
      <c r="B31" s="2" t="s">
        <v>359</v>
      </c>
      <c r="C31" s="2" t="s">
        <v>350</v>
      </c>
      <c r="D31" s="2" t="s">
        <v>351</v>
      </c>
      <c r="E31" s="2" t="s">
        <v>360</v>
      </c>
      <c r="F31" s="2" t="s">
        <v>87</v>
      </c>
      <c r="G31" s="2">
        <v>0</v>
      </c>
      <c r="H31" s="2">
        <v>2</v>
      </c>
      <c r="I31" s="2" t="s">
        <v>88</v>
      </c>
      <c r="J31" s="2" t="s">
        <v>89</v>
      </c>
      <c r="K31" s="2" t="s">
        <v>88</v>
      </c>
      <c r="L31" s="2">
        <v>2</v>
      </c>
      <c r="M31" s="2">
        <v>14</v>
      </c>
      <c r="N31" s="2">
        <v>5</v>
      </c>
      <c r="O31" s="2">
        <v>3</v>
      </c>
      <c r="P31" s="2">
        <v>0</v>
      </c>
      <c r="Q31" s="2">
        <v>1</v>
      </c>
      <c r="R31" s="3">
        <v>0.3</v>
      </c>
      <c r="S31" s="3">
        <v>0.7</v>
      </c>
      <c r="T31" s="2">
        <v>2</v>
      </c>
      <c r="U31" s="2">
        <v>12</v>
      </c>
      <c r="V31" s="2">
        <v>0</v>
      </c>
      <c r="W31" s="2">
        <v>5</v>
      </c>
      <c r="X31" s="2">
        <v>0</v>
      </c>
      <c r="Y31" s="2">
        <v>7</v>
      </c>
      <c r="Z31" s="2">
        <v>2</v>
      </c>
      <c r="AA31" s="2">
        <v>0</v>
      </c>
      <c r="AB31" s="2">
        <v>2</v>
      </c>
      <c r="AC31" s="2">
        <v>1</v>
      </c>
      <c r="AD31" s="2">
        <v>0</v>
      </c>
      <c r="AE31" s="2">
        <v>2</v>
      </c>
      <c r="AF31" s="2">
        <v>0</v>
      </c>
      <c r="AG31" s="2">
        <v>1</v>
      </c>
      <c r="AH31" s="2">
        <v>0</v>
      </c>
      <c r="AI31" s="2">
        <v>0</v>
      </c>
      <c r="AJ31" s="2">
        <v>2</v>
      </c>
      <c r="AK31" s="2">
        <v>10</v>
      </c>
      <c r="AL31" s="2">
        <v>5</v>
      </c>
      <c r="AM31" s="2">
        <v>6</v>
      </c>
      <c r="AN31" s="2">
        <v>10</v>
      </c>
      <c r="AO31" s="2">
        <v>1</v>
      </c>
      <c r="AP31" s="2">
        <v>0</v>
      </c>
      <c r="AQ31" s="2">
        <v>3</v>
      </c>
      <c r="AR31" s="2">
        <v>0</v>
      </c>
      <c r="AS31" s="2">
        <v>2</v>
      </c>
      <c r="AT31" s="2">
        <v>2</v>
      </c>
      <c r="AU31" s="2">
        <v>6</v>
      </c>
      <c r="AV31" s="2">
        <v>0</v>
      </c>
      <c r="AW31" s="2">
        <v>6</v>
      </c>
      <c r="AX31" s="2">
        <v>3</v>
      </c>
      <c r="AY31" s="2">
        <v>0</v>
      </c>
      <c r="AZ31" s="2">
        <v>159</v>
      </c>
      <c r="BA31" s="2">
        <v>387</v>
      </c>
      <c r="BB31" s="2" t="s">
        <v>852</v>
      </c>
      <c r="BC31" s="2" t="s">
        <v>853</v>
      </c>
      <c r="BD31" s="2" t="s">
        <v>455</v>
      </c>
      <c r="BE31" s="2" t="s">
        <v>854</v>
      </c>
      <c r="BF31" s="2" t="s">
        <v>382</v>
      </c>
      <c r="BG31" s="2" t="s">
        <v>328</v>
      </c>
      <c r="BH31" s="2" t="s">
        <v>357</v>
      </c>
      <c r="BI31" s="2" t="s">
        <v>855</v>
      </c>
      <c r="BJ31" s="2">
        <v>52</v>
      </c>
      <c r="BK31" s="2">
        <v>43</v>
      </c>
      <c r="BL31" s="2">
        <v>21</v>
      </c>
      <c r="BM31" s="2">
        <v>32</v>
      </c>
      <c r="BN31" s="2">
        <v>6</v>
      </c>
      <c r="BO31" s="2">
        <v>3</v>
      </c>
      <c r="BP31" s="2">
        <v>8</v>
      </c>
      <c r="BQ31" s="2">
        <v>7</v>
      </c>
      <c r="BR31" s="2">
        <v>4</v>
      </c>
      <c r="BS31" s="2">
        <v>4</v>
      </c>
      <c r="BT31" s="2">
        <v>3</v>
      </c>
      <c r="BU31" s="2">
        <v>5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</row>
    <row r="32" spans="1:83" ht="28.05" customHeight="1" x14ac:dyDescent="0.3">
      <c r="A32" s="1">
        <v>31</v>
      </c>
      <c r="B32" s="2" t="s">
        <v>367</v>
      </c>
      <c r="C32" s="2" t="s">
        <v>330</v>
      </c>
      <c r="D32" s="2" t="s">
        <v>85</v>
      </c>
      <c r="E32" s="2" t="s">
        <v>87</v>
      </c>
      <c r="F32" s="2" t="s">
        <v>173</v>
      </c>
      <c r="G32" s="2">
        <v>1</v>
      </c>
      <c r="H32" s="2">
        <v>2</v>
      </c>
      <c r="I32" s="2" t="s">
        <v>89</v>
      </c>
      <c r="J32" s="2" t="s">
        <v>88</v>
      </c>
      <c r="K32" s="2" t="s">
        <v>89</v>
      </c>
      <c r="L32" s="2">
        <v>3</v>
      </c>
      <c r="M32" s="2">
        <v>8</v>
      </c>
      <c r="N32" s="2">
        <v>6</v>
      </c>
      <c r="O32" s="2">
        <v>2</v>
      </c>
      <c r="P32" s="2">
        <v>0</v>
      </c>
      <c r="Q32" s="2">
        <v>0</v>
      </c>
      <c r="R32" s="3">
        <v>0.75</v>
      </c>
      <c r="S32" s="3">
        <v>0.25</v>
      </c>
      <c r="T32" s="2">
        <v>5</v>
      </c>
      <c r="U32" s="2">
        <v>3</v>
      </c>
      <c r="V32" s="2">
        <v>4</v>
      </c>
      <c r="W32" s="2">
        <v>2</v>
      </c>
      <c r="X32" s="2">
        <v>0</v>
      </c>
      <c r="Y32" s="2">
        <v>0</v>
      </c>
      <c r="Z32" s="2">
        <v>1</v>
      </c>
      <c r="AA32" s="2">
        <v>1</v>
      </c>
      <c r="AB32" s="2">
        <v>2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</v>
      </c>
      <c r="AK32" s="2">
        <v>6</v>
      </c>
      <c r="AL32" s="2">
        <v>6</v>
      </c>
      <c r="AM32" s="2">
        <v>6</v>
      </c>
      <c r="AN32" s="2">
        <v>1</v>
      </c>
      <c r="AO32" s="2">
        <v>3</v>
      </c>
      <c r="AP32" s="2">
        <v>1</v>
      </c>
      <c r="AQ32" s="2">
        <v>2</v>
      </c>
      <c r="AR32" s="2">
        <v>0</v>
      </c>
      <c r="AS32" s="2">
        <v>0</v>
      </c>
      <c r="AT32" s="2">
        <v>4</v>
      </c>
      <c r="AU32" s="2">
        <v>2</v>
      </c>
      <c r="AV32" s="2">
        <v>1</v>
      </c>
      <c r="AW32" s="2">
        <v>1</v>
      </c>
      <c r="AX32" s="2">
        <v>0</v>
      </c>
      <c r="AY32" s="2">
        <v>3</v>
      </c>
      <c r="AZ32" s="2">
        <v>450</v>
      </c>
      <c r="BA32" s="2">
        <v>148</v>
      </c>
      <c r="BB32" s="2" t="s">
        <v>856</v>
      </c>
      <c r="BC32" s="2" t="s">
        <v>857</v>
      </c>
      <c r="BD32" s="2" t="s">
        <v>265</v>
      </c>
      <c r="BE32" s="2" t="s">
        <v>841</v>
      </c>
      <c r="BF32" s="2" t="s">
        <v>357</v>
      </c>
      <c r="BG32" s="2" t="s">
        <v>441</v>
      </c>
      <c r="BH32" s="2" t="s">
        <v>318</v>
      </c>
      <c r="BI32" s="2" t="s">
        <v>722</v>
      </c>
      <c r="BJ32" s="2">
        <v>47</v>
      </c>
      <c r="BK32" s="2">
        <v>43</v>
      </c>
      <c r="BL32" s="2">
        <v>16</v>
      </c>
      <c r="BM32" s="2">
        <v>21</v>
      </c>
      <c r="BN32" s="2">
        <v>5</v>
      </c>
      <c r="BO32" s="2">
        <v>1</v>
      </c>
      <c r="BP32" s="2">
        <v>5</v>
      </c>
      <c r="BQ32" s="2">
        <v>7</v>
      </c>
      <c r="BR32" s="2">
        <v>1</v>
      </c>
      <c r="BS32" s="2">
        <v>3</v>
      </c>
      <c r="BT32" s="2">
        <v>4</v>
      </c>
      <c r="BU32" s="2">
        <v>8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</row>
    <row r="33" spans="1:83" ht="28.05" customHeight="1" x14ac:dyDescent="0.3">
      <c r="A33" s="1">
        <v>32</v>
      </c>
      <c r="B33" s="2" t="s">
        <v>375</v>
      </c>
      <c r="C33" s="2" t="s">
        <v>376</v>
      </c>
      <c r="D33" s="2" t="s">
        <v>143</v>
      </c>
      <c r="E33" s="2" t="s">
        <v>377</v>
      </c>
      <c r="F33" s="2" t="s">
        <v>87</v>
      </c>
      <c r="G33" s="2">
        <v>2</v>
      </c>
      <c r="H33" s="2">
        <v>2</v>
      </c>
      <c r="I33" s="2" t="s">
        <v>88</v>
      </c>
      <c r="J33" s="2" t="s">
        <v>89</v>
      </c>
      <c r="K33" s="2" t="s">
        <v>89</v>
      </c>
      <c r="L33" s="2">
        <v>4</v>
      </c>
      <c r="M33" s="2">
        <v>14</v>
      </c>
      <c r="N33" s="2">
        <v>7</v>
      </c>
      <c r="O33" s="2">
        <v>2</v>
      </c>
      <c r="P33" s="2">
        <v>0</v>
      </c>
      <c r="Q33" s="2">
        <v>3</v>
      </c>
      <c r="R33" s="3">
        <v>0.28000000000000003</v>
      </c>
      <c r="S33" s="3">
        <v>0.72</v>
      </c>
      <c r="T33" s="2">
        <v>8</v>
      </c>
      <c r="U33" s="2">
        <v>6</v>
      </c>
      <c r="V33" s="2">
        <v>5</v>
      </c>
      <c r="W33" s="2">
        <v>2</v>
      </c>
      <c r="X33" s="2">
        <v>2</v>
      </c>
      <c r="Y33" s="2">
        <v>3</v>
      </c>
      <c r="Z33" s="2">
        <v>1</v>
      </c>
      <c r="AA33" s="2">
        <v>1</v>
      </c>
      <c r="AB33" s="2">
        <v>2</v>
      </c>
      <c r="AC33" s="2">
        <v>0</v>
      </c>
      <c r="AD33" s="2">
        <v>2</v>
      </c>
      <c r="AE33" s="2">
        <v>1</v>
      </c>
      <c r="AF33" s="2">
        <v>2</v>
      </c>
      <c r="AG33" s="2">
        <v>1</v>
      </c>
      <c r="AH33" s="2">
        <v>0</v>
      </c>
      <c r="AI33" s="2">
        <v>0</v>
      </c>
      <c r="AJ33" s="2">
        <v>3</v>
      </c>
      <c r="AK33" s="2">
        <v>8</v>
      </c>
      <c r="AL33" s="2">
        <v>8</v>
      </c>
      <c r="AM33" s="2">
        <v>11</v>
      </c>
      <c r="AN33" s="2">
        <v>3</v>
      </c>
      <c r="AO33" s="2">
        <v>3</v>
      </c>
      <c r="AP33" s="2">
        <v>2</v>
      </c>
      <c r="AQ33" s="2">
        <v>1</v>
      </c>
      <c r="AR33" s="2">
        <v>0</v>
      </c>
      <c r="AS33" s="2">
        <v>0</v>
      </c>
      <c r="AT33" s="2">
        <v>5</v>
      </c>
      <c r="AU33" s="2">
        <v>4</v>
      </c>
      <c r="AV33" s="2">
        <v>3</v>
      </c>
      <c r="AW33" s="2">
        <v>2</v>
      </c>
      <c r="AX33" s="2">
        <v>0</v>
      </c>
      <c r="AY33" s="2">
        <v>3</v>
      </c>
      <c r="AZ33" s="2">
        <v>131</v>
      </c>
      <c r="BA33" s="2">
        <v>337</v>
      </c>
      <c r="BB33" s="2" t="s">
        <v>668</v>
      </c>
      <c r="BC33" s="2" t="s">
        <v>858</v>
      </c>
      <c r="BD33" s="2" t="s">
        <v>859</v>
      </c>
      <c r="BE33" s="2" t="s">
        <v>636</v>
      </c>
      <c r="BF33" s="2" t="s">
        <v>442</v>
      </c>
      <c r="BG33" s="2" t="s">
        <v>576</v>
      </c>
      <c r="BH33" s="2" t="s">
        <v>588</v>
      </c>
      <c r="BI33" s="2" t="s">
        <v>129</v>
      </c>
      <c r="BJ33" s="2">
        <v>50</v>
      </c>
      <c r="BK33" s="2">
        <v>57</v>
      </c>
      <c r="BL33" s="2">
        <v>21</v>
      </c>
      <c r="BM33" s="2">
        <v>20</v>
      </c>
      <c r="BN33" s="2">
        <v>4</v>
      </c>
      <c r="BO33" s="2">
        <v>4</v>
      </c>
      <c r="BP33" s="2">
        <v>11</v>
      </c>
      <c r="BQ33" s="2">
        <v>4</v>
      </c>
      <c r="BR33" s="2">
        <v>4</v>
      </c>
      <c r="BS33" s="2">
        <v>0</v>
      </c>
      <c r="BT33" s="2">
        <v>2</v>
      </c>
      <c r="BU33" s="2">
        <v>4</v>
      </c>
      <c r="BV33" s="2">
        <v>1</v>
      </c>
      <c r="BW33" s="2">
        <v>0</v>
      </c>
      <c r="BX33" s="2">
        <v>1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</row>
    <row r="34" spans="1:83" ht="28.05" customHeight="1" x14ac:dyDescent="0.3">
      <c r="A34" s="1">
        <v>33</v>
      </c>
      <c r="B34" s="2" t="s">
        <v>385</v>
      </c>
      <c r="C34" s="2" t="s">
        <v>154</v>
      </c>
      <c r="D34" s="2" t="s">
        <v>85</v>
      </c>
      <c r="E34" s="2" t="s">
        <v>155</v>
      </c>
      <c r="F34" s="2" t="s">
        <v>87</v>
      </c>
      <c r="G34" s="2">
        <v>0</v>
      </c>
      <c r="H34" s="2">
        <v>2</v>
      </c>
      <c r="I34" s="2" t="s">
        <v>88</v>
      </c>
      <c r="J34" s="2" t="s">
        <v>89</v>
      </c>
      <c r="K34" s="2" t="s">
        <v>88</v>
      </c>
      <c r="L34" s="2">
        <v>2</v>
      </c>
      <c r="M34" s="2">
        <v>10</v>
      </c>
      <c r="N34" s="2">
        <v>3</v>
      </c>
      <c r="O34" s="2">
        <v>8</v>
      </c>
      <c r="P34" s="2">
        <v>0</v>
      </c>
      <c r="Q34" s="2">
        <v>3</v>
      </c>
      <c r="R34" s="3">
        <v>0.41</v>
      </c>
      <c r="S34" s="3">
        <v>0.59</v>
      </c>
      <c r="T34" s="2">
        <v>2</v>
      </c>
      <c r="U34" s="2">
        <v>8</v>
      </c>
      <c r="V34" s="2">
        <v>0</v>
      </c>
      <c r="W34" s="2">
        <v>3</v>
      </c>
      <c r="X34" s="2">
        <v>2</v>
      </c>
      <c r="Y34" s="2">
        <v>3</v>
      </c>
      <c r="Z34" s="2">
        <v>0</v>
      </c>
      <c r="AA34" s="2">
        <v>2</v>
      </c>
      <c r="AB34" s="2">
        <v>6</v>
      </c>
      <c r="AC34" s="2">
        <v>2</v>
      </c>
      <c r="AD34" s="2">
        <v>1</v>
      </c>
      <c r="AE34" s="2">
        <v>1</v>
      </c>
      <c r="AF34" s="2">
        <v>2</v>
      </c>
      <c r="AG34" s="2">
        <v>1</v>
      </c>
      <c r="AH34" s="2">
        <v>0</v>
      </c>
      <c r="AI34" s="2">
        <v>0</v>
      </c>
      <c r="AJ34" s="2">
        <v>3</v>
      </c>
      <c r="AK34" s="2">
        <v>9</v>
      </c>
      <c r="AL34" s="2">
        <v>10</v>
      </c>
      <c r="AM34" s="2">
        <v>13</v>
      </c>
      <c r="AN34" s="2">
        <v>6</v>
      </c>
      <c r="AO34" s="2">
        <v>3</v>
      </c>
      <c r="AP34" s="2">
        <v>0</v>
      </c>
      <c r="AQ34" s="2">
        <v>2</v>
      </c>
      <c r="AR34" s="2">
        <v>0</v>
      </c>
      <c r="AS34" s="2">
        <v>1</v>
      </c>
      <c r="AT34" s="2">
        <v>1</v>
      </c>
      <c r="AU34" s="2">
        <v>5</v>
      </c>
      <c r="AV34" s="2">
        <v>1</v>
      </c>
      <c r="AW34" s="2">
        <v>3</v>
      </c>
      <c r="AX34" s="2">
        <v>1</v>
      </c>
      <c r="AY34" s="2">
        <v>0</v>
      </c>
      <c r="AZ34" s="2">
        <v>138</v>
      </c>
      <c r="BA34" s="2">
        <v>217</v>
      </c>
      <c r="BB34" s="2" t="s">
        <v>860</v>
      </c>
      <c r="BC34" s="2" t="s">
        <v>861</v>
      </c>
      <c r="BD34" s="2" t="s">
        <v>824</v>
      </c>
      <c r="BE34" s="2" t="s">
        <v>580</v>
      </c>
      <c r="BF34" s="2" t="s">
        <v>862</v>
      </c>
      <c r="BG34" s="2" t="s">
        <v>523</v>
      </c>
      <c r="BH34" s="2" t="s">
        <v>602</v>
      </c>
      <c r="BI34" s="2" t="s">
        <v>625</v>
      </c>
      <c r="BJ34" s="2">
        <v>85</v>
      </c>
      <c r="BK34" s="2">
        <v>73</v>
      </c>
      <c r="BL34" s="2">
        <v>22</v>
      </c>
      <c r="BM34" s="2">
        <v>38</v>
      </c>
      <c r="BN34" s="2">
        <v>6</v>
      </c>
      <c r="BO34" s="2">
        <v>9</v>
      </c>
      <c r="BP34" s="2">
        <v>10</v>
      </c>
      <c r="BQ34" s="2">
        <v>14</v>
      </c>
      <c r="BR34" s="2">
        <v>4</v>
      </c>
      <c r="BS34" s="2">
        <v>1</v>
      </c>
      <c r="BT34" s="2">
        <v>6</v>
      </c>
      <c r="BU34" s="2">
        <v>14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</row>
    <row r="35" spans="1:83" ht="28.05" customHeight="1" x14ac:dyDescent="0.3">
      <c r="A35" s="1">
        <v>34</v>
      </c>
      <c r="B35" s="2" t="s">
        <v>392</v>
      </c>
      <c r="C35" s="2" t="s">
        <v>340</v>
      </c>
      <c r="D35" s="2" t="s">
        <v>85</v>
      </c>
      <c r="E35" s="2" t="s">
        <v>183</v>
      </c>
      <c r="F35" s="2" t="s">
        <v>87</v>
      </c>
      <c r="G35" s="2">
        <v>1</v>
      </c>
      <c r="H35" s="2">
        <v>0</v>
      </c>
      <c r="I35" s="2" t="s">
        <v>89</v>
      </c>
      <c r="J35" s="2" t="s">
        <v>88</v>
      </c>
      <c r="K35" s="2" t="s">
        <v>88</v>
      </c>
      <c r="L35" s="2">
        <v>1</v>
      </c>
      <c r="M35" s="2">
        <v>9</v>
      </c>
      <c r="N35" s="2">
        <v>2</v>
      </c>
      <c r="O35" s="2">
        <v>3</v>
      </c>
      <c r="P35" s="2">
        <v>0</v>
      </c>
      <c r="Q35" s="2">
        <v>3</v>
      </c>
      <c r="R35" s="3">
        <v>0.44</v>
      </c>
      <c r="S35" s="3">
        <v>0.56000000000000005</v>
      </c>
      <c r="T35" s="2">
        <v>9</v>
      </c>
      <c r="U35" s="2">
        <v>0</v>
      </c>
      <c r="V35" s="2">
        <v>2</v>
      </c>
      <c r="W35" s="2">
        <v>0</v>
      </c>
      <c r="X35" s="2">
        <v>2</v>
      </c>
      <c r="Y35" s="2">
        <v>0</v>
      </c>
      <c r="Z35" s="2">
        <v>5</v>
      </c>
      <c r="AA35" s="2">
        <v>0</v>
      </c>
      <c r="AB35" s="2">
        <v>3</v>
      </c>
      <c r="AC35" s="2">
        <v>0</v>
      </c>
      <c r="AD35" s="2">
        <v>0</v>
      </c>
      <c r="AE35" s="2">
        <v>3</v>
      </c>
      <c r="AF35" s="2">
        <v>2</v>
      </c>
      <c r="AG35" s="2">
        <v>1</v>
      </c>
      <c r="AH35" s="2">
        <v>0</v>
      </c>
      <c r="AI35" s="2">
        <v>0</v>
      </c>
      <c r="AJ35" s="2">
        <v>6</v>
      </c>
      <c r="AK35" s="2">
        <v>8</v>
      </c>
      <c r="AL35" s="2">
        <v>6</v>
      </c>
      <c r="AM35" s="2">
        <v>6</v>
      </c>
      <c r="AN35" s="2">
        <v>1</v>
      </c>
      <c r="AO35" s="2">
        <v>2</v>
      </c>
      <c r="AP35" s="2">
        <v>1</v>
      </c>
      <c r="AQ35" s="2">
        <v>0</v>
      </c>
      <c r="AR35" s="2">
        <v>1</v>
      </c>
      <c r="AS35" s="2">
        <v>0</v>
      </c>
      <c r="AT35" s="2">
        <v>5</v>
      </c>
      <c r="AU35" s="2">
        <v>0</v>
      </c>
      <c r="AV35" s="2">
        <v>4</v>
      </c>
      <c r="AW35" s="2">
        <v>0</v>
      </c>
      <c r="AX35" s="2">
        <v>0</v>
      </c>
      <c r="AY35" s="2">
        <v>1</v>
      </c>
      <c r="AZ35" s="2">
        <v>210</v>
      </c>
      <c r="BA35" s="2">
        <v>275</v>
      </c>
      <c r="BB35" s="2" t="s">
        <v>863</v>
      </c>
      <c r="BC35" s="2" t="s">
        <v>864</v>
      </c>
      <c r="BD35" s="2" t="s">
        <v>859</v>
      </c>
      <c r="BE35" s="2" t="s">
        <v>171</v>
      </c>
      <c r="BF35" s="2" t="s">
        <v>150</v>
      </c>
      <c r="BG35" s="2" t="s">
        <v>161</v>
      </c>
      <c r="BH35" s="2" t="s">
        <v>128</v>
      </c>
      <c r="BI35" s="2" t="s">
        <v>581</v>
      </c>
      <c r="BJ35" s="2">
        <v>62</v>
      </c>
      <c r="BK35" s="2">
        <v>55</v>
      </c>
      <c r="BL35" s="2">
        <v>26</v>
      </c>
      <c r="BM35" s="2">
        <v>21</v>
      </c>
      <c r="BN35" s="2">
        <v>7</v>
      </c>
      <c r="BO35" s="2">
        <v>2</v>
      </c>
      <c r="BP35" s="2">
        <v>6</v>
      </c>
      <c r="BQ35" s="2">
        <v>11</v>
      </c>
      <c r="BR35" s="2">
        <v>1</v>
      </c>
      <c r="BS35" s="2">
        <v>2</v>
      </c>
      <c r="BT35" s="2">
        <v>4</v>
      </c>
      <c r="BU35" s="2">
        <v>16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ht="28.05" customHeight="1" x14ac:dyDescent="0.3">
      <c r="A36" s="1">
        <v>35</v>
      </c>
      <c r="B36" s="2" t="s">
        <v>397</v>
      </c>
      <c r="C36" s="2" t="s">
        <v>99</v>
      </c>
      <c r="D36" s="2" t="s">
        <v>85</v>
      </c>
      <c r="E36" s="2" t="s">
        <v>87</v>
      </c>
      <c r="F36" s="2" t="s">
        <v>306</v>
      </c>
      <c r="G36" s="2">
        <v>1</v>
      </c>
      <c r="H36" s="2">
        <v>2</v>
      </c>
      <c r="I36" s="2" t="s">
        <v>88</v>
      </c>
      <c r="J36" s="2" t="s">
        <v>89</v>
      </c>
      <c r="K36" s="2" t="s">
        <v>89</v>
      </c>
      <c r="L36" s="2">
        <v>3</v>
      </c>
      <c r="M36" s="2">
        <v>12</v>
      </c>
      <c r="N36" s="2">
        <v>5</v>
      </c>
      <c r="O36" s="2">
        <v>8</v>
      </c>
      <c r="P36" s="2">
        <v>0</v>
      </c>
      <c r="Q36" s="2">
        <v>6</v>
      </c>
      <c r="R36" s="3">
        <v>0.46</v>
      </c>
      <c r="S36" s="3">
        <v>0.54</v>
      </c>
      <c r="T36" s="2">
        <v>6</v>
      </c>
      <c r="U36" s="2">
        <v>6</v>
      </c>
      <c r="V36" s="2">
        <v>2</v>
      </c>
      <c r="W36" s="2">
        <v>3</v>
      </c>
      <c r="X36" s="2">
        <v>3</v>
      </c>
      <c r="Y36" s="2">
        <v>0</v>
      </c>
      <c r="Z36" s="2">
        <v>1</v>
      </c>
      <c r="AA36" s="2">
        <v>3</v>
      </c>
      <c r="AB36" s="2">
        <v>4</v>
      </c>
      <c r="AC36" s="2">
        <v>4</v>
      </c>
      <c r="AD36" s="2">
        <v>0</v>
      </c>
      <c r="AE36" s="2">
        <v>2</v>
      </c>
      <c r="AF36" s="2">
        <v>3</v>
      </c>
      <c r="AG36" s="2">
        <v>3</v>
      </c>
      <c r="AH36" s="2">
        <v>0</v>
      </c>
      <c r="AI36" s="2">
        <v>0</v>
      </c>
      <c r="AJ36" s="2">
        <v>10</v>
      </c>
      <c r="AK36" s="2">
        <v>6</v>
      </c>
      <c r="AL36" s="2">
        <v>5</v>
      </c>
      <c r="AM36" s="2">
        <v>9</v>
      </c>
      <c r="AN36" s="2">
        <v>2</v>
      </c>
      <c r="AO36" s="2">
        <v>7</v>
      </c>
      <c r="AP36" s="2">
        <v>2</v>
      </c>
      <c r="AQ36" s="2">
        <v>0</v>
      </c>
      <c r="AR36" s="2">
        <v>1</v>
      </c>
      <c r="AS36" s="2">
        <v>0</v>
      </c>
      <c r="AT36" s="2">
        <v>4</v>
      </c>
      <c r="AU36" s="2">
        <v>1</v>
      </c>
      <c r="AV36" s="2">
        <v>2</v>
      </c>
      <c r="AW36" s="2">
        <v>5</v>
      </c>
      <c r="AX36" s="2">
        <v>1</v>
      </c>
      <c r="AY36" s="2">
        <v>1</v>
      </c>
      <c r="AZ36" s="2">
        <v>222</v>
      </c>
      <c r="BA36" s="2">
        <v>260</v>
      </c>
      <c r="BB36" s="2" t="s">
        <v>865</v>
      </c>
      <c r="BC36" s="2" t="s">
        <v>866</v>
      </c>
      <c r="BD36" s="2" t="s">
        <v>650</v>
      </c>
      <c r="BE36" s="2" t="s">
        <v>395</v>
      </c>
      <c r="BF36" s="2" t="s">
        <v>117</v>
      </c>
      <c r="BG36" s="2" t="s">
        <v>127</v>
      </c>
      <c r="BH36" s="2" t="s">
        <v>373</v>
      </c>
      <c r="BI36" s="2" t="s">
        <v>661</v>
      </c>
      <c r="BJ36" s="2">
        <v>68</v>
      </c>
      <c r="BK36" s="2">
        <v>61</v>
      </c>
      <c r="BL36" s="2">
        <v>25</v>
      </c>
      <c r="BM36" s="2">
        <v>21</v>
      </c>
      <c r="BN36" s="2">
        <v>7</v>
      </c>
      <c r="BO36" s="2">
        <v>6</v>
      </c>
      <c r="BP36" s="2">
        <v>2</v>
      </c>
      <c r="BQ36" s="2">
        <v>7</v>
      </c>
      <c r="BR36" s="2">
        <v>7</v>
      </c>
      <c r="BS36" s="2">
        <v>1</v>
      </c>
      <c r="BT36" s="2">
        <v>3</v>
      </c>
      <c r="BU36" s="2">
        <v>15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</row>
    <row r="37" spans="1:83" ht="28.05" customHeight="1" x14ac:dyDescent="0.3">
      <c r="A37" s="1">
        <v>36</v>
      </c>
      <c r="B37" s="2" t="s">
        <v>406</v>
      </c>
      <c r="C37" s="2" t="s">
        <v>220</v>
      </c>
      <c r="D37" s="2" t="s">
        <v>143</v>
      </c>
      <c r="E37" s="2" t="s">
        <v>87</v>
      </c>
      <c r="F37" s="2" t="s">
        <v>407</v>
      </c>
      <c r="G37" s="2">
        <v>3</v>
      </c>
      <c r="H37" s="2">
        <v>0</v>
      </c>
      <c r="I37" s="2" t="s">
        <v>89</v>
      </c>
      <c r="J37" s="2" t="s">
        <v>88</v>
      </c>
      <c r="K37" s="2" t="s">
        <v>88</v>
      </c>
      <c r="L37" s="2">
        <v>3</v>
      </c>
      <c r="M37" s="2">
        <v>8</v>
      </c>
      <c r="N37" s="2">
        <v>5</v>
      </c>
      <c r="O37" s="2">
        <v>8</v>
      </c>
      <c r="P37" s="2">
        <v>0</v>
      </c>
      <c r="Q37" s="2">
        <v>0</v>
      </c>
      <c r="R37" s="3">
        <v>0.77</v>
      </c>
      <c r="S37" s="3">
        <v>0.23</v>
      </c>
      <c r="T37" s="2">
        <v>6</v>
      </c>
      <c r="U37" s="2">
        <v>2</v>
      </c>
      <c r="V37" s="2">
        <v>4</v>
      </c>
      <c r="W37" s="2">
        <v>1</v>
      </c>
      <c r="X37" s="2">
        <v>2</v>
      </c>
      <c r="Y37" s="2">
        <v>1</v>
      </c>
      <c r="Z37" s="2">
        <v>0</v>
      </c>
      <c r="AA37" s="2">
        <v>0</v>
      </c>
      <c r="AB37" s="2">
        <v>5</v>
      </c>
      <c r="AC37" s="2">
        <v>3</v>
      </c>
      <c r="AD37" s="2">
        <v>1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6</v>
      </c>
      <c r="AK37" s="2">
        <v>3</v>
      </c>
      <c r="AL37" s="2">
        <v>8</v>
      </c>
      <c r="AM37" s="2">
        <v>5</v>
      </c>
      <c r="AN37" s="2">
        <v>1</v>
      </c>
      <c r="AO37" s="2">
        <v>2</v>
      </c>
      <c r="AP37" s="2">
        <v>2</v>
      </c>
      <c r="AQ37" s="2">
        <v>0</v>
      </c>
      <c r="AR37" s="2">
        <v>0</v>
      </c>
      <c r="AS37" s="2">
        <v>0</v>
      </c>
      <c r="AT37" s="2">
        <v>5</v>
      </c>
      <c r="AU37" s="2">
        <v>0</v>
      </c>
      <c r="AV37" s="2">
        <v>1</v>
      </c>
      <c r="AW37" s="2">
        <v>2</v>
      </c>
      <c r="AX37" s="2">
        <v>1</v>
      </c>
      <c r="AY37" s="2">
        <v>1</v>
      </c>
      <c r="AZ37" s="2">
        <v>464</v>
      </c>
      <c r="BA37" s="2">
        <v>136</v>
      </c>
      <c r="BB37" s="2" t="s">
        <v>867</v>
      </c>
      <c r="BC37" s="2" t="s">
        <v>868</v>
      </c>
      <c r="BD37" s="2" t="s">
        <v>869</v>
      </c>
      <c r="BE37" s="2" t="s">
        <v>720</v>
      </c>
      <c r="BF37" s="2" t="s">
        <v>589</v>
      </c>
      <c r="BG37" s="2" t="s">
        <v>382</v>
      </c>
      <c r="BH37" s="2" t="s">
        <v>670</v>
      </c>
      <c r="BI37" s="2" t="s">
        <v>328</v>
      </c>
      <c r="BJ37" s="2">
        <v>50</v>
      </c>
      <c r="BK37" s="2">
        <v>42</v>
      </c>
      <c r="BL37" s="2">
        <v>24</v>
      </c>
      <c r="BM37" s="2">
        <v>10</v>
      </c>
      <c r="BN37" s="2">
        <v>6</v>
      </c>
      <c r="BO37" s="2">
        <v>0</v>
      </c>
      <c r="BP37" s="2">
        <v>2</v>
      </c>
      <c r="BQ37" s="2">
        <v>5</v>
      </c>
      <c r="BR37" s="2">
        <v>3</v>
      </c>
      <c r="BS37" s="2">
        <v>8</v>
      </c>
      <c r="BT37" s="2">
        <v>5</v>
      </c>
      <c r="BU37" s="2">
        <v>8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</row>
    <row r="38" spans="1:83" ht="28.05" customHeight="1" x14ac:dyDescent="0.3">
      <c r="A38" s="1">
        <v>37</v>
      </c>
      <c r="B38" s="2" t="s">
        <v>415</v>
      </c>
      <c r="C38" s="2" t="s">
        <v>282</v>
      </c>
      <c r="D38" s="2" t="s">
        <v>85</v>
      </c>
      <c r="E38" s="2" t="s">
        <v>87</v>
      </c>
      <c r="F38" s="2" t="s">
        <v>211</v>
      </c>
      <c r="G38" s="2">
        <v>0</v>
      </c>
      <c r="H38" s="2">
        <v>1</v>
      </c>
      <c r="I38" s="2" t="s">
        <v>88</v>
      </c>
      <c r="J38" s="2" t="s">
        <v>89</v>
      </c>
      <c r="K38" s="2" t="s">
        <v>88</v>
      </c>
      <c r="L38" s="2">
        <v>1</v>
      </c>
      <c r="M38" s="2">
        <v>15</v>
      </c>
      <c r="N38" s="2">
        <v>3</v>
      </c>
      <c r="O38" s="2">
        <v>9</v>
      </c>
      <c r="P38" s="2">
        <v>0</v>
      </c>
      <c r="Q38" s="2">
        <v>4</v>
      </c>
      <c r="R38" s="3">
        <v>0.57999999999999996</v>
      </c>
      <c r="S38" s="3">
        <v>0.42</v>
      </c>
      <c r="T38" s="2">
        <v>11</v>
      </c>
      <c r="U38" s="2">
        <v>4</v>
      </c>
      <c r="V38" s="2">
        <v>1</v>
      </c>
      <c r="W38" s="2">
        <v>2</v>
      </c>
      <c r="X38" s="2">
        <v>4</v>
      </c>
      <c r="Y38" s="2">
        <v>1</v>
      </c>
      <c r="Z38" s="2">
        <v>6</v>
      </c>
      <c r="AA38" s="2">
        <v>1</v>
      </c>
      <c r="AB38" s="2">
        <v>4</v>
      </c>
      <c r="AC38" s="2">
        <v>5</v>
      </c>
      <c r="AD38" s="2">
        <v>3</v>
      </c>
      <c r="AE38" s="2">
        <v>1</v>
      </c>
      <c r="AF38" s="2">
        <v>1</v>
      </c>
      <c r="AG38" s="2">
        <v>3</v>
      </c>
      <c r="AH38" s="2">
        <v>0</v>
      </c>
      <c r="AI38" s="2">
        <v>0</v>
      </c>
      <c r="AJ38" s="2">
        <v>8</v>
      </c>
      <c r="AK38" s="2">
        <v>4</v>
      </c>
      <c r="AL38" s="2">
        <v>4</v>
      </c>
      <c r="AM38" s="2">
        <v>7</v>
      </c>
      <c r="AN38" s="2">
        <v>1</v>
      </c>
      <c r="AO38" s="2">
        <v>9</v>
      </c>
      <c r="AP38" s="2">
        <v>1</v>
      </c>
      <c r="AQ38" s="2">
        <v>0</v>
      </c>
      <c r="AR38" s="2">
        <v>1</v>
      </c>
      <c r="AS38" s="2">
        <v>0</v>
      </c>
      <c r="AT38" s="2">
        <v>9</v>
      </c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248</v>
      </c>
      <c r="BA38" s="2">
        <v>187</v>
      </c>
      <c r="BB38" s="2" t="s">
        <v>870</v>
      </c>
      <c r="BC38" s="2" t="s">
        <v>871</v>
      </c>
      <c r="BD38" s="2" t="s">
        <v>872</v>
      </c>
      <c r="BE38" s="2" t="s">
        <v>778</v>
      </c>
      <c r="BF38" s="2" t="s">
        <v>403</v>
      </c>
      <c r="BG38" s="2" t="s">
        <v>106</v>
      </c>
      <c r="BH38" s="2" t="s">
        <v>766</v>
      </c>
      <c r="BI38" s="2" t="s">
        <v>442</v>
      </c>
      <c r="BJ38" s="2">
        <v>53</v>
      </c>
      <c r="BK38" s="2">
        <v>65</v>
      </c>
      <c r="BL38" s="2">
        <v>36</v>
      </c>
      <c r="BM38" s="2">
        <v>18</v>
      </c>
      <c r="BN38" s="2">
        <v>13</v>
      </c>
      <c r="BO38" s="2">
        <v>8</v>
      </c>
      <c r="BP38" s="2">
        <v>6</v>
      </c>
      <c r="BQ38" s="2">
        <v>6</v>
      </c>
      <c r="BR38" s="2">
        <v>4</v>
      </c>
      <c r="BS38" s="2">
        <v>3</v>
      </c>
      <c r="BT38" s="2">
        <v>13</v>
      </c>
      <c r="BU38" s="2">
        <v>12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</row>
    <row r="39" spans="1:83" ht="28.05" customHeight="1" x14ac:dyDescent="0.3">
      <c r="A39" s="1">
        <v>38</v>
      </c>
      <c r="B39" s="2" t="s">
        <v>422</v>
      </c>
      <c r="C39" s="2" t="s">
        <v>99</v>
      </c>
      <c r="D39" s="2" t="s">
        <v>85</v>
      </c>
      <c r="E39" s="2" t="s">
        <v>133</v>
      </c>
      <c r="F39" s="2" t="s">
        <v>87</v>
      </c>
      <c r="G39" s="2">
        <v>2</v>
      </c>
      <c r="H39" s="2">
        <v>2</v>
      </c>
      <c r="I39" s="2" t="s">
        <v>88</v>
      </c>
      <c r="J39" s="2" t="s">
        <v>89</v>
      </c>
      <c r="K39" s="2" t="s">
        <v>89</v>
      </c>
      <c r="L39" s="2">
        <v>4</v>
      </c>
      <c r="M39" s="2">
        <v>13</v>
      </c>
      <c r="N39" s="2">
        <v>9</v>
      </c>
      <c r="O39" s="2">
        <v>0</v>
      </c>
      <c r="P39" s="2">
        <v>0</v>
      </c>
      <c r="Q39" s="2">
        <v>6</v>
      </c>
      <c r="R39" s="3">
        <v>0.49</v>
      </c>
      <c r="S39" s="3">
        <v>0.51</v>
      </c>
      <c r="T39" s="2">
        <v>6</v>
      </c>
      <c r="U39" s="2">
        <v>7</v>
      </c>
      <c r="V39" s="2">
        <v>4</v>
      </c>
      <c r="W39" s="2">
        <v>5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1</v>
      </c>
      <c r="AE39" s="2">
        <v>0</v>
      </c>
      <c r="AF39" s="2">
        <v>3</v>
      </c>
      <c r="AG39" s="2">
        <v>3</v>
      </c>
      <c r="AH39" s="2">
        <v>0</v>
      </c>
      <c r="AI39" s="2">
        <v>0</v>
      </c>
      <c r="AJ39" s="2">
        <v>11</v>
      </c>
      <c r="AK39" s="2">
        <v>6</v>
      </c>
      <c r="AL39" s="2">
        <v>5</v>
      </c>
      <c r="AM39" s="2">
        <v>6</v>
      </c>
      <c r="AN39" s="2">
        <v>4</v>
      </c>
      <c r="AO39" s="2">
        <v>2</v>
      </c>
      <c r="AP39" s="2">
        <v>4</v>
      </c>
      <c r="AQ39" s="2">
        <v>1</v>
      </c>
      <c r="AR39" s="2">
        <v>2</v>
      </c>
      <c r="AS39" s="2">
        <v>0</v>
      </c>
      <c r="AT39" s="2">
        <v>4</v>
      </c>
      <c r="AU39" s="2">
        <v>4</v>
      </c>
      <c r="AV39" s="2">
        <v>2</v>
      </c>
      <c r="AW39" s="2">
        <v>3</v>
      </c>
      <c r="AX39" s="2">
        <v>3</v>
      </c>
      <c r="AY39" s="2">
        <v>2</v>
      </c>
      <c r="AZ39" s="2">
        <v>246</v>
      </c>
      <c r="BA39" s="2">
        <v>256</v>
      </c>
      <c r="BB39" s="2" t="s">
        <v>873</v>
      </c>
      <c r="BC39" s="2" t="s">
        <v>874</v>
      </c>
      <c r="BD39" s="2" t="s">
        <v>649</v>
      </c>
      <c r="BE39" s="2" t="s">
        <v>304</v>
      </c>
      <c r="BF39" s="2" t="s">
        <v>581</v>
      </c>
      <c r="BG39" s="2" t="s">
        <v>271</v>
      </c>
      <c r="BH39" s="2" t="s">
        <v>207</v>
      </c>
      <c r="BI39" s="2" t="s">
        <v>462</v>
      </c>
      <c r="BJ39" s="2">
        <v>54</v>
      </c>
      <c r="BK39" s="2">
        <v>47</v>
      </c>
      <c r="BL39" s="2">
        <v>25</v>
      </c>
      <c r="BM39" s="2">
        <v>26</v>
      </c>
      <c r="BN39" s="2">
        <v>2</v>
      </c>
      <c r="BO39" s="2">
        <v>2</v>
      </c>
      <c r="BP39" s="2">
        <v>9</v>
      </c>
      <c r="BQ39" s="2">
        <v>11</v>
      </c>
      <c r="BR39" s="2">
        <v>4</v>
      </c>
      <c r="BS39" s="2">
        <v>3</v>
      </c>
      <c r="BT39" s="2">
        <v>8</v>
      </c>
      <c r="BU39" s="2">
        <v>8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</row>
    <row r="40" spans="1:83" ht="28.05" customHeight="1" x14ac:dyDescent="0.3">
      <c r="A40" s="1">
        <v>39</v>
      </c>
      <c r="B40" s="2" t="s">
        <v>429</v>
      </c>
      <c r="C40" s="2" t="s">
        <v>220</v>
      </c>
      <c r="D40" s="2" t="s">
        <v>143</v>
      </c>
      <c r="E40" s="2" t="s">
        <v>87</v>
      </c>
      <c r="F40" s="2" t="s">
        <v>430</v>
      </c>
      <c r="G40" s="2">
        <v>1</v>
      </c>
      <c r="H40" s="2">
        <v>0</v>
      </c>
      <c r="I40" s="2" t="s">
        <v>89</v>
      </c>
      <c r="J40" s="2" t="s">
        <v>88</v>
      </c>
      <c r="K40" s="2" t="s">
        <v>88</v>
      </c>
      <c r="L40" s="2">
        <v>1</v>
      </c>
      <c r="M40" s="2">
        <v>18</v>
      </c>
      <c r="N40" s="2">
        <v>4</v>
      </c>
      <c r="O40" s="2">
        <v>4</v>
      </c>
      <c r="P40" s="2">
        <v>0</v>
      </c>
      <c r="Q40" s="2">
        <v>2</v>
      </c>
      <c r="R40" s="3">
        <v>0.73</v>
      </c>
      <c r="S40" s="3">
        <v>0.27</v>
      </c>
      <c r="T40" s="2">
        <v>18</v>
      </c>
      <c r="U40" s="2">
        <v>0</v>
      </c>
      <c r="V40" s="2">
        <v>4</v>
      </c>
      <c r="W40" s="2">
        <v>0</v>
      </c>
      <c r="X40" s="2">
        <v>8</v>
      </c>
      <c r="Y40" s="2">
        <v>0</v>
      </c>
      <c r="Z40" s="2">
        <v>6</v>
      </c>
      <c r="AA40" s="2">
        <v>0</v>
      </c>
      <c r="AB40" s="2">
        <v>4</v>
      </c>
      <c r="AC40" s="2">
        <v>0</v>
      </c>
      <c r="AD40" s="2">
        <v>1</v>
      </c>
      <c r="AE40" s="2">
        <v>0</v>
      </c>
      <c r="AF40" s="2">
        <v>0</v>
      </c>
      <c r="AG40" s="2">
        <v>2</v>
      </c>
      <c r="AH40" s="2">
        <v>0</v>
      </c>
      <c r="AI40" s="2">
        <v>1</v>
      </c>
      <c r="AJ40" s="2">
        <v>8</v>
      </c>
      <c r="AK40" s="2">
        <v>3</v>
      </c>
      <c r="AL40" s="2">
        <v>7</v>
      </c>
      <c r="AM40" s="2">
        <v>2</v>
      </c>
      <c r="AN40" s="2">
        <v>0</v>
      </c>
      <c r="AO40" s="2">
        <v>9</v>
      </c>
      <c r="AP40" s="2">
        <v>1</v>
      </c>
      <c r="AQ40" s="2">
        <v>0</v>
      </c>
      <c r="AR40" s="2">
        <v>1</v>
      </c>
      <c r="AS40" s="2">
        <v>0</v>
      </c>
      <c r="AT40" s="2">
        <v>11</v>
      </c>
      <c r="AU40" s="2">
        <v>0</v>
      </c>
      <c r="AV40" s="2">
        <v>7</v>
      </c>
      <c r="AW40" s="2">
        <v>0</v>
      </c>
      <c r="AX40" s="2">
        <v>0</v>
      </c>
      <c r="AY40" s="2">
        <v>3</v>
      </c>
      <c r="AZ40" s="2">
        <v>353</v>
      </c>
      <c r="BA40" s="2">
        <v>128</v>
      </c>
      <c r="BB40" s="2" t="s">
        <v>875</v>
      </c>
      <c r="BC40" s="2" t="s">
        <v>876</v>
      </c>
      <c r="BD40" s="2" t="s">
        <v>266</v>
      </c>
      <c r="BE40" s="2" t="s">
        <v>116</v>
      </c>
      <c r="BF40" s="2" t="s">
        <v>170</v>
      </c>
      <c r="BG40" s="2" t="s">
        <v>564</v>
      </c>
      <c r="BH40" s="2" t="s">
        <v>855</v>
      </c>
      <c r="BI40" s="2" t="s">
        <v>694</v>
      </c>
      <c r="BJ40" s="2">
        <v>42</v>
      </c>
      <c r="BK40" s="2">
        <v>44</v>
      </c>
      <c r="BL40" s="2">
        <v>28</v>
      </c>
      <c r="BM40" s="2">
        <v>13</v>
      </c>
      <c r="BN40" s="2">
        <v>4</v>
      </c>
      <c r="BO40" s="2">
        <v>1</v>
      </c>
      <c r="BP40" s="2">
        <v>5</v>
      </c>
      <c r="BQ40" s="2">
        <v>5</v>
      </c>
      <c r="BR40" s="2">
        <v>1</v>
      </c>
      <c r="BS40" s="2">
        <v>6</v>
      </c>
      <c r="BT40" s="2">
        <v>3</v>
      </c>
      <c r="BU40" s="2">
        <v>8</v>
      </c>
      <c r="BV40" s="2">
        <v>0</v>
      </c>
      <c r="BW40" s="2">
        <v>0</v>
      </c>
      <c r="BX40" s="2">
        <v>2</v>
      </c>
      <c r="BY40" s="2">
        <v>0</v>
      </c>
      <c r="BZ40" s="2">
        <v>2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</row>
    <row r="41" spans="1:83" ht="28.05" customHeight="1" x14ac:dyDescent="0.3">
      <c r="A41" s="1">
        <v>40</v>
      </c>
      <c r="B41" s="2" t="s">
        <v>436</v>
      </c>
      <c r="C41" s="2" t="s">
        <v>330</v>
      </c>
      <c r="D41" s="2" t="s">
        <v>85</v>
      </c>
      <c r="E41" s="2" t="s">
        <v>87</v>
      </c>
      <c r="F41" s="2" t="s">
        <v>247</v>
      </c>
      <c r="G41" s="2">
        <v>3</v>
      </c>
      <c r="H41" s="2">
        <v>1</v>
      </c>
      <c r="I41" s="2" t="s">
        <v>89</v>
      </c>
      <c r="J41" s="2" t="s">
        <v>88</v>
      </c>
      <c r="K41" s="2" t="s">
        <v>89</v>
      </c>
      <c r="L41" s="2">
        <v>4</v>
      </c>
      <c r="M41" s="2">
        <v>9</v>
      </c>
      <c r="N41" s="2">
        <v>5</v>
      </c>
      <c r="O41" s="2">
        <v>4</v>
      </c>
      <c r="P41" s="2">
        <v>0</v>
      </c>
      <c r="Q41" s="2">
        <v>0</v>
      </c>
      <c r="R41" s="3">
        <v>0.59</v>
      </c>
      <c r="S41" s="3">
        <v>0.41</v>
      </c>
      <c r="T41" s="2">
        <v>6</v>
      </c>
      <c r="U41" s="2">
        <v>3</v>
      </c>
      <c r="V41" s="2">
        <v>4</v>
      </c>
      <c r="W41" s="2">
        <v>1</v>
      </c>
      <c r="X41" s="2">
        <v>1</v>
      </c>
      <c r="Y41" s="2">
        <v>2</v>
      </c>
      <c r="Z41" s="2">
        <v>1</v>
      </c>
      <c r="AA41" s="2">
        <v>0</v>
      </c>
      <c r="AB41" s="2">
        <v>3</v>
      </c>
      <c r="AC41" s="2">
        <v>1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6</v>
      </c>
      <c r="AK41" s="2">
        <v>4</v>
      </c>
      <c r="AL41" s="2">
        <v>3</v>
      </c>
      <c r="AM41" s="2">
        <v>5</v>
      </c>
      <c r="AN41" s="2">
        <v>2</v>
      </c>
      <c r="AO41" s="2">
        <v>3</v>
      </c>
      <c r="AP41" s="2">
        <v>3</v>
      </c>
      <c r="AQ41" s="2">
        <v>1</v>
      </c>
      <c r="AR41" s="2">
        <v>1</v>
      </c>
      <c r="AS41" s="2">
        <v>0</v>
      </c>
      <c r="AT41" s="2">
        <v>5</v>
      </c>
      <c r="AU41" s="2">
        <v>3</v>
      </c>
      <c r="AV41" s="2">
        <v>1</v>
      </c>
      <c r="AW41" s="2">
        <v>0</v>
      </c>
      <c r="AX41" s="2">
        <v>0</v>
      </c>
      <c r="AY41" s="2">
        <v>1</v>
      </c>
      <c r="AZ41" s="2">
        <v>343</v>
      </c>
      <c r="BA41" s="2">
        <v>231</v>
      </c>
      <c r="BB41" s="2" t="s">
        <v>877</v>
      </c>
      <c r="BC41" s="2" t="s">
        <v>878</v>
      </c>
      <c r="BD41" s="2" t="s">
        <v>879</v>
      </c>
      <c r="BE41" s="2" t="s">
        <v>754</v>
      </c>
      <c r="BF41" s="2" t="s">
        <v>442</v>
      </c>
      <c r="BG41" s="2" t="s">
        <v>318</v>
      </c>
      <c r="BH41" s="2" t="s">
        <v>880</v>
      </c>
      <c r="BI41" s="2" t="s">
        <v>567</v>
      </c>
      <c r="BJ41" s="2">
        <v>36</v>
      </c>
      <c r="BK41" s="2">
        <v>45</v>
      </c>
      <c r="BL41" s="2">
        <v>16</v>
      </c>
      <c r="BM41" s="2">
        <v>13</v>
      </c>
      <c r="BN41" s="2">
        <v>1</v>
      </c>
      <c r="BO41" s="2">
        <v>3</v>
      </c>
      <c r="BP41" s="2">
        <v>4</v>
      </c>
      <c r="BQ41" s="2">
        <v>5</v>
      </c>
      <c r="BR41" s="2">
        <v>2</v>
      </c>
      <c r="BS41" s="2">
        <v>3</v>
      </c>
      <c r="BT41" s="2">
        <v>8</v>
      </c>
      <c r="BU41" s="2">
        <v>4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</row>
    <row r="42" spans="1:83" ht="28.05" customHeight="1" x14ac:dyDescent="0.3">
      <c r="A42" s="1">
        <v>41</v>
      </c>
      <c r="B42" s="2" t="s">
        <v>443</v>
      </c>
      <c r="C42" s="2" t="s">
        <v>110</v>
      </c>
      <c r="D42" s="2" t="s">
        <v>85</v>
      </c>
      <c r="E42" s="2" t="s">
        <v>230</v>
      </c>
      <c r="F42" s="2" t="s">
        <v>87</v>
      </c>
      <c r="G42" s="2">
        <v>0</v>
      </c>
      <c r="H42" s="2">
        <v>2</v>
      </c>
      <c r="I42" s="2" t="s">
        <v>88</v>
      </c>
      <c r="J42" s="2" t="s">
        <v>89</v>
      </c>
      <c r="K42" s="2" t="s">
        <v>88</v>
      </c>
      <c r="L42" s="2">
        <v>2</v>
      </c>
      <c r="M42" s="2">
        <v>17</v>
      </c>
      <c r="N42" s="2">
        <v>7</v>
      </c>
      <c r="O42" s="2">
        <v>8</v>
      </c>
      <c r="P42" s="2">
        <v>0</v>
      </c>
      <c r="Q42" s="2">
        <v>2</v>
      </c>
      <c r="R42" s="3">
        <v>0.39</v>
      </c>
      <c r="S42" s="3">
        <v>0.61</v>
      </c>
      <c r="T42" s="2">
        <v>3</v>
      </c>
      <c r="U42" s="2">
        <v>14</v>
      </c>
      <c r="V42" s="2">
        <v>1</v>
      </c>
      <c r="W42" s="2">
        <v>6</v>
      </c>
      <c r="X42" s="2">
        <v>1</v>
      </c>
      <c r="Y42" s="2">
        <v>4</v>
      </c>
      <c r="Z42" s="2">
        <v>1</v>
      </c>
      <c r="AA42" s="2">
        <v>4</v>
      </c>
      <c r="AB42" s="2">
        <v>5</v>
      </c>
      <c r="AC42" s="2">
        <v>3</v>
      </c>
      <c r="AD42" s="2">
        <v>2</v>
      </c>
      <c r="AE42" s="2">
        <v>0</v>
      </c>
      <c r="AF42" s="2">
        <v>2</v>
      </c>
      <c r="AG42" s="2">
        <v>0</v>
      </c>
      <c r="AH42" s="2">
        <v>0</v>
      </c>
      <c r="AI42" s="2">
        <v>0</v>
      </c>
      <c r="AJ42" s="2">
        <v>2</v>
      </c>
      <c r="AK42" s="2">
        <v>4</v>
      </c>
      <c r="AL42" s="2">
        <v>14</v>
      </c>
      <c r="AM42" s="2">
        <v>6</v>
      </c>
      <c r="AN42" s="2">
        <v>4</v>
      </c>
      <c r="AO42" s="2">
        <v>1</v>
      </c>
      <c r="AP42" s="2">
        <v>1</v>
      </c>
      <c r="AQ42" s="2">
        <v>4</v>
      </c>
      <c r="AR42" s="2">
        <v>1</v>
      </c>
      <c r="AS42" s="2">
        <v>2</v>
      </c>
      <c r="AT42" s="2">
        <v>2</v>
      </c>
      <c r="AU42" s="2">
        <v>8</v>
      </c>
      <c r="AV42" s="2">
        <v>1</v>
      </c>
      <c r="AW42" s="2">
        <v>6</v>
      </c>
      <c r="AX42" s="2">
        <v>4</v>
      </c>
      <c r="AY42" s="2">
        <v>1</v>
      </c>
      <c r="AZ42" s="2">
        <v>206</v>
      </c>
      <c r="BA42" s="2">
        <v>335</v>
      </c>
      <c r="BB42" s="2" t="s">
        <v>881</v>
      </c>
      <c r="BC42" s="2" t="s">
        <v>882</v>
      </c>
      <c r="BD42" s="2" t="s">
        <v>524</v>
      </c>
      <c r="BE42" s="2" t="s">
        <v>883</v>
      </c>
      <c r="BF42" s="2" t="s">
        <v>303</v>
      </c>
      <c r="BG42" s="2" t="s">
        <v>442</v>
      </c>
      <c r="BH42" s="2" t="s">
        <v>441</v>
      </c>
      <c r="BI42" s="2" t="s">
        <v>373</v>
      </c>
      <c r="BJ42" s="2">
        <v>70</v>
      </c>
      <c r="BK42" s="2">
        <v>50</v>
      </c>
      <c r="BL42" s="2">
        <v>12</v>
      </c>
      <c r="BM42" s="2">
        <v>27</v>
      </c>
      <c r="BN42" s="2">
        <v>3</v>
      </c>
      <c r="BO42" s="2">
        <v>9</v>
      </c>
      <c r="BP42" s="2">
        <v>6</v>
      </c>
      <c r="BQ42" s="2">
        <v>8</v>
      </c>
      <c r="BR42" s="2">
        <v>4</v>
      </c>
      <c r="BS42" s="2">
        <v>6</v>
      </c>
      <c r="BT42" s="2">
        <v>5</v>
      </c>
      <c r="BU42" s="2">
        <v>7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</row>
    <row r="43" spans="1:83" ht="28.05" customHeight="1" x14ac:dyDescent="0.3">
      <c r="A43" s="1">
        <v>42</v>
      </c>
      <c r="B43" s="2" t="s">
        <v>450</v>
      </c>
      <c r="C43" s="2" t="s">
        <v>120</v>
      </c>
      <c r="D43" s="2" t="s">
        <v>143</v>
      </c>
      <c r="E43" s="2" t="s">
        <v>430</v>
      </c>
      <c r="F43" s="2" t="s">
        <v>87</v>
      </c>
      <c r="G43" s="2">
        <v>1</v>
      </c>
      <c r="H43" s="2">
        <v>3</v>
      </c>
      <c r="I43" s="2" t="s">
        <v>88</v>
      </c>
      <c r="J43" s="2" t="s">
        <v>89</v>
      </c>
      <c r="K43" s="2" t="s">
        <v>89</v>
      </c>
      <c r="L43" s="2">
        <v>4</v>
      </c>
      <c r="M43" s="2">
        <v>21</v>
      </c>
      <c r="N43" s="2">
        <v>10</v>
      </c>
      <c r="O43" s="2">
        <v>3</v>
      </c>
      <c r="P43" s="2">
        <v>0</v>
      </c>
      <c r="Q43" s="2">
        <v>1</v>
      </c>
      <c r="R43" s="3">
        <v>0.39</v>
      </c>
      <c r="S43" s="3">
        <v>0.61</v>
      </c>
      <c r="T43" s="2">
        <v>5</v>
      </c>
      <c r="U43" s="2">
        <v>16</v>
      </c>
      <c r="V43" s="2">
        <v>2</v>
      </c>
      <c r="W43" s="2">
        <v>8</v>
      </c>
      <c r="X43" s="2">
        <v>1</v>
      </c>
      <c r="Y43" s="2">
        <v>3</v>
      </c>
      <c r="Z43" s="2">
        <v>2</v>
      </c>
      <c r="AA43" s="2">
        <v>5</v>
      </c>
      <c r="AB43" s="2">
        <v>1</v>
      </c>
      <c r="AC43" s="2">
        <v>2</v>
      </c>
      <c r="AD43" s="2">
        <v>3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3</v>
      </c>
      <c r="AK43" s="2">
        <v>4</v>
      </c>
      <c r="AL43" s="2">
        <v>7</v>
      </c>
      <c r="AM43" s="2">
        <v>4</v>
      </c>
      <c r="AN43" s="2">
        <v>4</v>
      </c>
      <c r="AO43" s="2">
        <v>0</v>
      </c>
      <c r="AP43" s="2">
        <v>1</v>
      </c>
      <c r="AQ43" s="2">
        <v>4</v>
      </c>
      <c r="AR43" s="2">
        <v>0</v>
      </c>
      <c r="AS43" s="2">
        <v>2</v>
      </c>
      <c r="AT43" s="2">
        <v>1</v>
      </c>
      <c r="AU43" s="2">
        <v>10</v>
      </c>
      <c r="AV43" s="2">
        <v>4</v>
      </c>
      <c r="AW43" s="2">
        <v>6</v>
      </c>
      <c r="AX43" s="2">
        <v>5</v>
      </c>
      <c r="AY43" s="2">
        <v>1</v>
      </c>
      <c r="AZ43" s="2">
        <v>197</v>
      </c>
      <c r="BA43" s="2">
        <v>323</v>
      </c>
      <c r="BB43" s="2" t="s">
        <v>884</v>
      </c>
      <c r="BC43" s="2" t="s">
        <v>885</v>
      </c>
      <c r="BD43" s="2" t="s">
        <v>886</v>
      </c>
      <c r="BE43" s="2" t="s">
        <v>197</v>
      </c>
      <c r="BF43" s="2" t="s">
        <v>95</v>
      </c>
      <c r="BG43" s="2" t="s">
        <v>588</v>
      </c>
      <c r="BH43" s="2" t="s">
        <v>244</v>
      </c>
      <c r="BI43" s="2" t="s">
        <v>163</v>
      </c>
      <c r="BJ43" s="2">
        <v>45</v>
      </c>
      <c r="BK43" s="2">
        <v>33</v>
      </c>
      <c r="BL43" s="2">
        <v>14</v>
      </c>
      <c r="BM43" s="2">
        <v>21</v>
      </c>
      <c r="BN43" s="2">
        <v>1</v>
      </c>
      <c r="BO43" s="2">
        <v>5</v>
      </c>
      <c r="BP43" s="2">
        <v>9</v>
      </c>
      <c r="BQ43" s="2">
        <v>5</v>
      </c>
      <c r="BR43" s="2">
        <v>0</v>
      </c>
      <c r="BS43" s="2">
        <v>2</v>
      </c>
      <c r="BT43" s="2">
        <v>3</v>
      </c>
      <c r="BU43" s="2">
        <v>9</v>
      </c>
      <c r="BV43" s="2">
        <v>0</v>
      </c>
      <c r="BW43" s="2">
        <v>2</v>
      </c>
      <c r="BX43" s="2">
        <v>2</v>
      </c>
      <c r="BY43" s="2">
        <v>0</v>
      </c>
      <c r="BZ43" s="2">
        <v>1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</row>
    <row r="44" spans="1:83" ht="28.05" customHeight="1" x14ac:dyDescent="0.3">
      <c r="A44" s="1">
        <v>43</v>
      </c>
      <c r="B44" s="2" t="s">
        <v>456</v>
      </c>
      <c r="C44" s="2" t="s">
        <v>154</v>
      </c>
      <c r="D44" s="2" t="s">
        <v>85</v>
      </c>
      <c r="E44" s="2" t="s">
        <v>87</v>
      </c>
      <c r="F44" s="2" t="s">
        <v>121</v>
      </c>
      <c r="G44" s="2">
        <v>0</v>
      </c>
      <c r="H44" s="2">
        <v>1</v>
      </c>
      <c r="I44" s="2" t="s">
        <v>88</v>
      </c>
      <c r="J44" s="2" t="s">
        <v>89</v>
      </c>
      <c r="K44" s="2" t="s">
        <v>88</v>
      </c>
      <c r="L44" s="2">
        <v>1</v>
      </c>
      <c r="M44" s="2">
        <v>9</v>
      </c>
      <c r="N44" s="2">
        <v>5</v>
      </c>
      <c r="O44" s="2">
        <v>2</v>
      </c>
      <c r="P44" s="2">
        <v>0</v>
      </c>
      <c r="Q44" s="2">
        <v>4</v>
      </c>
      <c r="R44" s="3">
        <v>0.45</v>
      </c>
      <c r="S44" s="3">
        <v>0.55000000000000004</v>
      </c>
      <c r="T44" s="2">
        <v>5</v>
      </c>
      <c r="U44" s="2">
        <v>4</v>
      </c>
      <c r="V44" s="2">
        <v>3</v>
      </c>
      <c r="W44" s="2">
        <v>2</v>
      </c>
      <c r="X44" s="2">
        <v>2</v>
      </c>
      <c r="Y44" s="2">
        <v>2</v>
      </c>
      <c r="Z44" s="2">
        <v>0</v>
      </c>
      <c r="AA44" s="2">
        <v>0</v>
      </c>
      <c r="AB44" s="2">
        <v>0</v>
      </c>
      <c r="AC44" s="2">
        <v>2</v>
      </c>
      <c r="AD44" s="2">
        <v>0</v>
      </c>
      <c r="AE44" s="2">
        <v>1</v>
      </c>
      <c r="AF44" s="2">
        <v>3</v>
      </c>
      <c r="AG44" s="2">
        <v>1</v>
      </c>
      <c r="AH44" s="2">
        <v>1</v>
      </c>
      <c r="AI44" s="2">
        <v>0</v>
      </c>
      <c r="AJ44" s="2">
        <v>8</v>
      </c>
      <c r="AK44" s="2">
        <v>5</v>
      </c>
      <c r="AL44" s="2">
        <v>3</v>
      </c>
      <c r="AM44" s="2">
        <v>7</v>
      </c>
      <c r="AN44" s="2">
        <v>4</v>
      </c>
      <c r="AO44" s="2">
        <v>3</v>
      </c>
      <c r="AP44" s="2">
        <v>0</v>
      </c>
      <c r="AQ44" s="2">
        <v>3</v>
      </c>
      <c r="AR44" s="2">
        <v>0</v>
      </c>
      <c r="AS44" s="2">
        <v>2</v>
      </c>
      <c r="AT44" s="2">
        <v>3</v>
      </c>
      <c r="AU44" s="2">
        <v>3</v>
      </c>
      <c r="AV44" s="2">
        <v>2</v>
      </c>
      <c r="AW44" s="2">
        <v>1</v>
      </c>
      <c r="AX44" s="2">
        <v>1</v>
      </c>
      <c r="AY44" s="2">
        <v>2</v>
      </c>
      <c r="AZ44" s="2">
        <v>241</v>
      </c>
      <c r="BA44" s="2">
        <v>291</v>
      </c>
      <c r="BB44" s="2" t="s">
        <v>887</v>
      </c>
      <c r="BC44" s="2" t="s">
        <v>888</v>
      </c>
      <c r="BD44" s="2" t="s">
        <v>124</v>
      </c>
      <c r="BE44" s="2" t="s">
        <v>479</v>
      </c>
      <c r="BF44" s="2" t="s">
        <v>564</v>
      </c>
      <c r="BG44" s="2" t="s">
        <v>327</v>
      </c>
      <c r="BH44" s="2" t="s">
        <v>540</v>
      </c>
      <c r="BI44" s="2" t="s">
        <v>266</v>
      </c>
      <c r="BJ44" s="2">
        <v>41</v>
      </c>
      <c r="BK44" s="2">
        <v>48</v>
      </c>
      <c r="BL44" s="2">
        <v>21</v>
      </c>
      <c r="BM44" s="2">
        <v>18</v>
      </c>
      <c r="BN44" s="2">
        <v>2</v>
      </c>
      <c r="BO44" s="2">
        <v>5</v>
      </c>
      <c r="BP44" s="2">
        <v>8</v>
      </c>
      <c r="BQ44" s="2">
        <v>4</v>
      </c>
      <c r="BR44" s="2">
        <v>7</v>
      </c>
      <c r="BS44" s="2">
        <v>6</v>
      </c>
      <c r="BT44" s="2">
        <v>8</v>
      </c>
      <c r="BU44" s="2">
        <v>3</v>
      </c>
      <c r="BV44" s="2">
        <v>0</v>
      </c>
      <c r="BW44" s="2">
        <v>0</v>
      </c>
      <c r="BX44" s="2">
        <v>1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</row>
    <row r="45" spans="1:83" ht="28.05" customHeight="1" x14ac:dyDescent="0.3">
      <c r="A45" s="1">
        <v>44</v>
      </c>
      <c r="B45" s="2" t="s">
        <v>463</v>
      </c>
      <c r="C45" s="2" t="s">
        <v>110</v>
      </c>
      <c r="D45" s="2" t="s">
        <v>85</v>
      </c>
      <c r="E45" s="2" t="s">
        <v>191</v>
      </c>
      <c r="F45" s="2" t="s">
        <v>87</v>
      </c>
      <c r="G45" s="2">
        <v>1</v>
      </c>
      <c r="H45" s="2">
        <v>0</v>
      </c>
      <c r="I45" s="2" t="s">
        <v>89</v>
      </c>
      <c r="J45" s="2" t="s">
        <v>88</v>
      </c>
      <c r="K45" s="2" t="s">
        <v>88</v>
      </c>
      <c r="L45" s="2">
        <v>1</v>
      </c>
      <c r="M45" s="2">
        <v>8</v>
      </c>
      <c r="N45" s="2">
        <v>2</v>
      </c>
      <c r="O45" s="2">
        <v>5</v>
      </c>
      <c r="P45" s="2">
        <v>0</v>
      </c>
      <c r="Q45" s="2">
        <v>2</v>
      </c>
      <c r="R45" s="3">
        <v>0.53</v>
      </c>
      <c r="S45" s="3">
        <v>0.47</v>
      </c>
      <c r="T45" s="2">
        <v>7</v>
      </c>
      <c r="U45" s="2">
        <v>1</v>
      </c>
      <c r="V45" s="2">
        <v>2</v>
      </c>
      <c r="W45" s="2">
        <v>0</v>
      </c>
      <c r="X45" s="2">
        <v>4</v>
      </c>
      <c r="Y45" s="2">
        <v>0</v>
      </c>
      <c r="Z45" s="2">
        <v>1</v>
      </c>
      <c r="AA45" s="2">
        <v>1</v>
      </c>
      <c r="AB45" s="2">
        <v>3</v>
      </c>
      <c r="AC45" s="2">
        <v>2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0</v>
      </c>
      <c r="AJ45" s="2">
        <v>1</v>
      </c>
      <c r="AK45" s="2">
        <v>4</v>
      </c>
      <c r="AL45" s="2">
        <v>11</v>
      </c>
      <c r="AM45" s="2">
        <v>7</v>
      </c>
      <c r="AN45" s="2">
        <v>2</v>
      </c>
      <c r="AO45" s="2">
        <v>4</v>
      </c>
      <c r="AP45" s="2">
        <v>0</v>
      </c>
      <c r="AQ45" s="2">
        <v>0</v>
      </c>
      <c r="AR45" s="2">
        <v>0</v>
      </c>
      <c r="AS45" s="2">
        <v>0</v>
      </c>
      <c r="AT45" s="2">
        <v>2</v>
      </c>
      <c r="AU45" s="2">
        <v>1</v>
      </c>
      <c r="AV45" s="2">
        <v>5</v>
      </c>
      <c r="AW45" s="2">
        <v>0</v>
      </c>
      <c r="AX45" s="2">
        <v>0</v>
      </c>
      <c r="AY45" s="2">
        <v>1</v>
      </c>
      <c r="AZ45" s="2">
        <v>273</v>
      </c>
      <c r="BA45" s="2">
        <v>245</v>
      </c>
      <c r="BB45" s="2" t="s">
        <v>889</v>
      </c>
      <c r="BC45" s="2" t="s">
        <v>890</v>
      </c>
      <c r="BD45" s="2" t="s">
        <v>660</v>
      </c>
      <c r="BE45" s="2" t="s">
        <v>468</v>
      </c>
      <c r="BF45" s="2" t="s">
        <v>106</v>
      </c>
      <c r="BG45" s="2" t="s">
        <v>161</v>
      </c>
      <c r="BH45" s="2" t="s">
        <v>337</v>
      </c>
      <c r="BI45" s="2" t="s">
        <v>891</v>
      </c>
      <c r="BJ45" s="2">
        <v>62</v>
      </c>
      <c r="BK45" s="2">
        <v>60</v>
      </c>
      <c r="BL45" s="2">
        <v>23</v>
      </c>
      <c r="BM45" s="2">
        <v>29</v>
      </c>
      <c r="BN45" s="2">
        <v>3</v>
      </c>
      <c r="BO45" s="2">
        <v>4</v>
      </c>
      <c r="BP45" s="2">
        <v>13</v>
      </c>
      <c r="BQ45" s="2">
        <v>13</v>
      </c>
      <c r="BR45" s="2">
        <v>2</v>
      </c>
      <c r="BS45" s="2">
        <v>3</v>
      </c>
      <c r="BT45" s="2">
        <v>5</v>
      </c>
      <c r="BU45" s="2">
        <v>7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</row>
    <row r="46" spans="1:83" ht="28.05" customHeight="1" x14ac:dyDescent="0.3">
      <c r="A46" s="1">
        <v>45</v>
      </c>
      <c r="B46" s="2" t="s">
        <v>469</v>
      </c>
      <c r="C46" s="2" t="s">
        <v>120</v>
      </c>
      <c r="D46" s="2" t="s">
        <v>143</v>
      </c>
      <c r="E46" s="2" t="s">
        <v>407</v>
      </c>
      <c r="F46" s="2" t="s">
        <v>87</v>
      </c>
      <c r="G46" s="2">
        <v>1</v>
      </c>
      <c r="H46" s="2">
        <v>2</v>
      </c>
      <c r="I46" s="2" t="s">
        <v>89</v>
      </c>
      <c r="J46" s="2" t="s">
        <v>88</v>
      </c>
      <c r="K46" s="2" t="s">
        <v>89</v>
      </c>
      <c r="L46" s="2">
        <v>3</v>
      </c>
      <c r="M46" s="2">
        <v>10</v>
      </c>
      <c r="N46" s="2">
        <v>4</v>
      </c>
      <c r="O46" s="2">
        <v>3</v>
      </c>
      <c r="P46" s="2">
        <v>0</v>
      </c>
      <c r="Q46" s="2">
        <v>3</v>
      </c>
      <c r="R46" s="3">
        <v>0.36</v>
      </c>
      <c r="S46" s="3">
        <v>0.64</v>
      </c>
      <c r="T46" s="2">
        <v>2</v>
      </c>
      <c r="U46" s="2">
        <v>8</v>
      </c>
      <c r="V46" s="2">
        <v>1</v>
      </c>
      <c r="W46" s="2">
        <v>3</v>
      </c>
      <c r="X46" s="2">
        <v>1</v>
      </c>
      <c r="Y46" s="2">
        <v>4</v>
      </c>
      <c r="Z46" s="2">
        <v>0</v>
      </c>
      <c r="AA46" s="2">
        <v>1</v>
      </c>
      <c r="AB46" s="2">
        <v>0</v>
      </c>
      <c r="AC46" s="2">
        <v>3</v>
      </c>
      <c r="AD46" s="2">
        <v>1</v>
      </c>
      <c r="AE46" s="2">
        <v>0</v>
      </c>
      <c r="AF46" s="2">
        <v>2</v>
      </c>
      <c r="AG46" s="2">
        <v>1</v>
      </c>
      <c r="AH46" s="2">
        <v>0</v>
      </c>
      <c r="AI46" s="2">
        <v>0</v>
      </c>
      <c r="AJ46" s="2">
        <v>4</v>
      </c>
      <c r="AK46" s="2">
        <v>6</v>
      </c>
      <c r="AL46" s="2">
        <v>4</v>
      </c>
      <c r="AM46" s="2">
        <v>13</v>
      </c>
      <c r="AN46" s="2">
        <v>5</v>
      </c>
      <c r="AO46" s="2">
        <v>2</v>
      </c>
      <c r="AP46" s="2">
        <v>1</v>
      </c>
      <c r="AQ46" s="2">
        <v>2</v>
      </c>
      <c r="AR46" s="2">
        <v>0</v>
      </c>
      <c r="AS46" s="2">
        <v>1</v>
      </c>
      <c r="AT46" s="2">
        <v>1</v>
      </c>
      <c r="AU46" s="2">
        <v>5</v>
      </c>
      <c r="AV46" s="2">
        <v>1</v>
      </c>
      <c r="AW46" s="2">
        <v>3</v>
      </c>
      <c r="AX46" s="2">
        <v>1</v>
      </c>
      <c r="AY46" s="2">
        <v>0</v>
      </c>
      <c r="AZ46" s="2">
        <v>195</v>
      </c>
      <c r="BA46" s="2">
        <v>350</v>
      </c>
      <c r="BB46" s="2" t="s">
        <v>892</v>
      </c>
      <c r="BC46" s="2" t="s">
        <v>893</v>
      </c>
      <c r="BD46" s="2" t="s">
        <v>649</v>
      </c>
      <c r="BE46" s="2" t="s">
        <v>894</v>
      </c>
      <c r="BF46" s="2" t="s">
        <v>478</v>
      </c>
      <c r="BG46" s="2" t="s">
        <v>150</v>
      </c>
      <c r="BH46" s="2" t="s">
        <v>244</v>
      </c>
      <c r="BI46" s="2" t="s">
        <v>589</v>
      </c>
      <c r="BJ46" s="2">
        <v>42</v>
      </c>
      <c r="BK46" s="2">
        <v>51</v>
      </c>
      <c r="BL46" s="2">
        <v>18</v>
      </c>
      <c r="BM46" s="2">
        <v>14</v>
      </c>
      <c r="BN46" s="2">
        <v>2</v>
      </c>
      <c r="BO46" s="2">
        <v>3</v>
      </c>
      <c r="BP46" s="2">
        <v>11</v>
      </c>
      <c r="BQ46" s="2">
        <v>3</v>
      </c>
      <c r="BR46" s="2">
        <v>4</v>
      </c>
      <c r="BS46" s="2">
        <v>3</v>
      </c>
      <c r="BT46" s="2">
        <v>11</v>
      </c>
      <c r="BU46" s="2">
        <v>6</v>
      </c>
      <c r="BV46" s="2">
        <v>0</v>
      </c>
      <c r="BW46" s="2">
        <v>1</v>
      </c>
      <c r="BX46" s="2">
        <v>2</v>
      </c>
      <c r="BY46" s="2">
        <v>2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</row>
    <row r="47" spans="1:83" ht="28.05" customHeight="1" x14ac:dyDescent="0.3">
      <c r="A47" s="4">
        <v>46</v>
      </c>
      <c r="B47" s="2" t="s">
        <v>473</v>
      </c>
      <c r="C47" s="2" t="s">
        <v>154</v>
      </c>
      <c r="D47" s="2" t="s">
        <v>85</v>
      </c>
      <c r="E47" s="2" t="s">
        <v>100</v>
      </c>
      <c r="F47" s="2" t="s">
        <v>87</v>
      </c>
      <c r="G47" s="2">
        <v>1</v>
      </c>
      <c r="H47" s="2">
        <v>1</v>
      </c>
      <c r="I47" s="2" t="s">
        <v>88</v>
      </c>
      <c r="J47" s="2" t="s">
        <v>89</v>
      </c>
      <c r="K47" s="2" t="s">
        <v>89</v>
      </c>
      <c r="L47" s="2">
        <v>2</v>
      </c>
      <c r="M47" s="2">
        <v>12</v>
      </c>
      <c r="N47" s="2">
        <v>7</v>
      </c>
      <c r="O47" s="2">
        <v>4</v>
      </c>
      <c r="P47" s="2">
        <v>0</v>
      </c>
      <c r="Q47" s="2">
        <v>8</v>
      </c>
      <c r="R47" s="3">
        <v>0.33</v>
      </c>
      <c r="S47" s="3">
        <v>0.67</v>
      </c>
      <c r="T47" s="2">
        <v>2</v>
      </c>
      <c r="U47" s="2">
        <v>10</v>
      </c>
      <c r="V47" s="2">
        <v>1</v>
      </c>
      <c r="W47" s="2">
        <v>6</v>
      </c>
      <c r="X47" s="2">
        <v>0</v>
      </c>
      <c r="Y47" s="2">
        <v>2</v>
      </c>
      <c r="Z47" s="2">
        <v>1</v>
      </c>
      <c r="AA47" s="2">
        <v>2</v>
      </c>
      <c r="AB47" s="2">
        <v>0</v>
      </c>
      <c r="AC47" s="2">
        <v>4</v>
      </c>
      <c r="AD47" s="2">
        <v>2</v>
      </c>
      <c r="AE47" s="2">
        <v>0</v>
      </c>
      <c r="AF47" s="2">
        <v>4</v>
      </c>
      <c r="AG47" s="2">
        <v>4</v>
      </c>
      <c r="AH47" s="2">
        <v>0</v>
      </c>
      <c r="AI47" s="2">
        <v>0</v>
      </c>
      <c r="AJ47" s="2">
        <v>7</v>
      </c>
      <c r="AK47" s="2">
        <v>7</v>
      </c>
      <c r="AL47" s="2">
        <v>5</v>
      </c>
      <c r="AM47" s="2">
        <v>14</v>
      </c>
      <c r="AN47" s="2">
        <v>4</v>
      </c>
      <c r="AO47" s="2">
        <v>1</v>
      </c>
      <c r="AP47" s="2">
        <v>1</v>
      </c>
      <c r="AQ47" s="2">
        <v>0</v>
      </c>
      <c r="AR47" s="2">
        <v>0</v>
      </c>
      <c r="AS47" s="2">
        <v>0</v>
      </c>
      <c r="AT47" s="2">
        <v>2</v>
      </c>
      <c r="AU47" s="2">
        <v>3</v>
      </c>
      <c r="AV47" s="2">
        <v>0</v>
      </c>
      <c r="AW47" s="2">
        <v>7</v>
      </c>
      <c r="AX47" s="2">
        <v>5</v>
      </c>
      <c r="AY47" s="2">
        <v>0</v>
      </c>
      <c r="AZ47" s="2">
        <v>141</v>
      </c>
      <c r="BA47" s="2">
        <v>279</v>
      </c>
      <c r="BB47" s="2" t="s">
        <v>895</v>
      </c>
      <c r="BC47" s="2" t="s">
        <v>896</v>
      </c>
      <c r="BD47" s="2" t="s">
        <v>897</v>
      </c>
      <c r="BE47" s="2" t="s">
        <v>217</v>
      </c>
      <c r="BF47" s="2" t="s">
        <v>581</v>
      </c>
      <c r="BG47" s="2" t="s">
        <v>769</v>
      </c>
      <c r="BH47" s="2" t="s">
        <v>226</v>
      </c>
      <c r="BI47" s="2" t="s">
        <v>338</v>
      </c>
      <c r="BJ47" s="2">
        <v>58</v>
      </c>
      <c r="BK47" s="2">
        <v>64</v>
      </c>
      <c r="BL47" s="2">
        <v>18</v>
      </c>
      <c r="BM47" s="2">
        <v>19</v>
      </c>
      <c r="BN47" s="2">
        <v>2</v>
      </c>
      <c r="BO47" s="2">
        <v>1</v>
      </c>
      <c r="BP47" s="2">
        <v>6</v>
      </c>
      <c r="BQ47" s="2">
        <v>7</v>
      </c>
      <c r="BR47" s="2">
        <v>6</v>
      </c>
      <c r="BS47" s="2">
        <v>1</v>
      </c>
      <c r="BT47" s="2">
        <v>16</v>
      </c>
      <c r="BU47" s="2">
        <v>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</row>
    <row r="48" spans="1:83" ht="28.05" customHeight="1" x14ac:dyDescent="0.3">
      <c r="A48" s="4">
        <v>47</v>
      </c>
      <c r="B48" s="2" t="s">
        <v>481</v>
      </c>
      <c r="C48" s="2" t="s">
        <v>120</v>
      </c>
      <c r="D48" s="2" t="s">
        <v>482</v>
      </c>
      <c r="E48" s="2" t="s">
        <v>201</v>
      </c>
      <c r="F48" s="2" t="s">
        <v>87</v>
      </c>
      <c r="G48" s="2">
        <v>1</v>
      </c>
      <c r="H48" s="2">
        <v>0</v>
      </c>
      <c r="I48" s="2" t="s">
        <v>89</v>
      </c>
      <c r="J48" s="2" t="s">
        <v>88</v>
      </c>
      <c r="K48" s="2" t="s">
        <v>88</v>
      </c>
      <c r="L48" s="2">
        <v>1</v>
      </c>
      <c r="M48" s="2">
        <v>10</v>
      </c>
      <c r="N48" s="2">
        <v>4</v>
      </c>
      <c r="O48" s="2">
        <v>4</v>
      </c>
      <c r="P48" s="2">
        <v>0</v>
      </c>
      <c r="Q48" s="2">
        <v>4</v>
      </c>
      <c r="R48" s="3">
        <v>0.36</v>
      </c>
      <c r="S48" s="3">
        <v>0.64</v>
      </c>
      <c r="T48" s="2">
        <v>6</v>
      </c>
      <c r="U48" s="2">
        <v>4</v>
      </c>
      <c r="V48" s="2">
        <v>3</v>
      </c>
      <c r="W48" s="2">
        <v>1</v>
      </c>
      <c r="X48" s="2">
        <v>1</v>
      </c>
      <c r="Y48" s="2">
        <v>2</v>
      </c>
      <c r="Z48" s="2">
        <v>2</v>
      </c>
      <c r="AA48" s="2">
        <v>1</v>
      </c>
      <c r="AB48" s="2">
        <v>3</v>
      </c>
      <c r="AC48" s="2">
        <v>1</v>
      </c>
      <c r="AD48" s="2">
        <v>0</v>
      </c>
      <c r="AE48" s="2">
        <v>0</v>
      </c>
      <c r="AF48" s="2">
        <v>2</v>
      </c>
      <c r="AG48" s="2">
        <v>2</v>
      </c>
      <c r="AH48" s="2">
        <v>0</v>
      </c>
      <c r="AI48" s="2">
        <v>0</v>
      </c>
      <c r="AJ48" s="2">
        <v>4</v>
      </c>
      <c r="AK48" s="2">
        <v>10</v>
      </c>
      <c r="AL48" s="2">
        <v>11</v>
      </c>
      <c r="AM48" s="2">
        <v>18</v>
      </c>
      <c r="AN48" s="2">
        <v>4</v>
      </c>
      <c r="AO48" s="2">
        <v>2</v>
      </c>
      <c r="AP48" s="2">
        <v>1</v>
      </c>
      <c r="AQ48" s="2">
        <v>0</v>
      </c>
      <c r="AR48" s="2">
        <v>0</v>
      </c>
      <c r="AS48" s="2">
        <v>0</v>
      </c>
      <c r="AT48" s="2">
        <v>4</v>
      </c>
      <c r="AU48" s="2">
        <v>1</v>
      </c>
      <c r="AV48" s="2">
        <v>2</v>
      </c>
      <c r="AW48" s="2">
        <v>3</v>
      </c>
      <c r="AX48" s="2">
        <v>1</v>
      </c>
      <c r="AY48" s="2">
        <v>2</v>
      </c>
      <c r="AZ48" s="2">
        <v>158</v>
      </c>
      <c r="BA48" s="2">
        <v>286</v>
      </c>
      <c r="BB48" s="2" t="s">
        <v>898</v>
      </c>
      <c r="BC48" s="2" t="s">
        <v>899</v>
      </c>
      <c r="BD48" s="2" t="s">
        <v>900</v>
      </c>
      <c r="BE48" s="2" t="s">
        <v>901</v>
      </c>
      <c r="BF48" s="2" t="s">
        <v>589</v>
      </c>
      <c r="BG48" s="2" t="s">
        <v>328</v>
      </c>
      <c r="BH48" s="2" t="s">
        <v>273</v>
      </c>
      <c r="BI48" s="2" t="s">
        <v>698</v>
      </c>
      <c r="BJ48" s="2">
        <v>64</v>
      </c>
      <c r="BK48" s="2">
        <v>65</v>
      </c>
      <c r="BL48" s="2">
        <v>28</v>
      </c>
      <c r="BM48" s="2">
        <v>25</v>
      </c>
      <c r="BN48" s="2">
        <v>5</v>
      </c>
      <c r="BO48" s="2">
        <v>1</v>
      </c>
      <c r="BP48" s="2">
        <v>16</v>
      </c>
      <c r="BQ48" s="2">
        <v>9</v>
      </c>
      <c r="BR48" s="2">
        <v>5</v>
      </c>
      <c r="BS48" s="2">
        <v>2</v>
      </c>
      <c r="BT48" s="2">
        <v>7</v>
      </c>
      <c r="BU48" s="2">
        <v>8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</row>
    <row r="49" spans="1:83" ht="28.05" customHeight="1" x14ac:dyDescent="0.3">
      <c r="A49" s="4">
        <v>48</v>
      </c>
      <c r="B49" s="2" t="s">
        <v>487</v>
      </c>
      <c r="C49" s="2" t="s">
        <v>154</v>
      </c>
      <c r="D49" s="2" t="s">
        <v>85</v>
      </c>
      <c r="E49" s="2" t="s">
        <v>87</v>
      </c>
      <c r="F49" s="2" t="s">
        <v>111</v>
      </c>
      <c r="G49" s="2">
        <v>0</v>
      </c>
      <c r="H49" s="2">
        <v>0</v>
      </c>
      <c r="I49" s="2" t="s">
        <v>89</v>
      </c>
      <c r="J49" s="2" t="s">
        <v>89</v>
      </c>
      <c r="K49" s="2" t="s">
        <v>88</v>
      </c>
      <c r="L49" s="2">
        <v>0</v>
      </c>
      <c r="M49" s="2">
        <v>10</v>
      </c>
      <c r="N49" s="2">
        <v>3</v>
      </c>
      <c r="O49" s="2">
        <v>7</v>
      </c>
      <c r="P49" s="2">
        <v>0</v>
      </c>
      <c r="Q49" s="2">
        <v>7</v>
      </c>
      <c r="R49" s="3">
        <v>0.31</v>
      </c>
      <c r="S49" s="3">
        <v>0.69</v>
      </c>
      <c r="T49" s="2">
        <v>1</v>
      </c>
      <c r="U49" s="2">
        <v>9</v>
      </c>
      <c r="V49" s="2">
        <v>0</v>
      </c>
      <c r="W49" s="2">
        <v>3</v>
      </c>
      <c r="X49" s="2">
        <v>1</v>
      </c>
      <c r="Y49" s="2">
        <v>3</v>
      </c>
      <c r="Z49" s="2">
        <v>0</v>
      </c>
      <c r="AA49" s="2">
        <v>3</v>
      </c>
      <c r="AB49" s="2">
        <v>2</v>
      </c>
      <c r="AC49" s="2">
        <v>5</v>
      </c>
      <c r="AD49" s="2">
        <v>0</v>
      </c>
      <c r="AE49" s="2">
        <v>1</v>
      </c>
      <c r="AF49" s="2">
        <v>2</v>
      </c>
      <c r="AG49" s="2">
        <v>5</v>
      </c>
      <c r="AH49" s="2">
        <v>1</v>
      </c>
      <c r="AI49" s="2">
        <v>0</v>
      </c>
      <c r="AJ49" s="2">
        <v>9</v>
      </c>
      <c r="AK49" s="2">
        <v>1</v>
      </c>
      <c r="AL49" s="2">
        <v>10</v>
      </c>
      <c r="AM49" s="2">
        <v>10</v>
      </c>
      <c r="AN49" s="2">
        <v>8</v>
      </c>
      <c r="AO49" s="2">
        <v>2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5</v>
      </c>
      <c r="AV49" s="2">
        <v>0</v>
      </c>
      <c r="AW49" s="2">
        <v>4</v>
      </c>
      <c r="AX49" s="2">
        <v>3</v>
      </c>
      <c r="AY49" s="2">
        <v>0</v>
      </c>
      <c r="AZ49" s="2">
        <v>125</v>
      </c>
      <c r="BA49" s="2">
        <v>272</v>
      </c>
      <c r="BB49" s="2" t="s">
        <v>902</v>
      </c>
      <c r="BC49" s="2" t="s">
        <v>903</v>
      </c>
      <c r="BD49" s="2" t="s">
        <v>904</v>
      </c>
      <c r="BE49" s="2" t="s">
        <v>697</v>
      </c>
      <c r="BF49" s="2" t="s">
        <v>581</v>
      </c>
      <c r="BG49" s="2" t="s">
        <v>775</v>
      </c>
      <c r="BH49" s="2" t="s">
        <v>106</v>
      </c>
      <c r="BI49" s="2" t="s">
        <v>523</v>
      </c>
      <c r="BJ49" s="2">
        <v>70</v>
      </c>
      <c r="BK49" s="2">
        <v>64</v>
      </c>
      <c r="BL49" s="2">
        <v>22</v>
      </c>
      <c r="BM49" s="2">
        <v>21</v>
      </c>
      <c r="BN49" s="2">
        <v>7</v>
      </c>
      <c r="BO49" s="2">
        <v>6</v>
      </c>
      <c r="BP49" s="2">
        <v>5</v>
      </c>
      <c r="BQ49" s="2">
        <v>11</v>
      </c>
      <c r="BR49" s="2">
        <v>5</v>
      </c>
      <c r="BS49" s="2">
        <v>6</v>
      </c>
      <c r="BT49" s="2">
        <v>15</v>
      </c>
      <c r="BU49" s="2">
        <v>6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</row>
    <row r="50" spans="1:83" ht="28.05" customHeight="1" x14ac:dyDescent="0.3">
      <c r="A50" s="4">
        <v>49</v>
      </c>
      <c r="B50" s="2" t="s">
        <v>492</v>
      </c>
      <c r="C50" s="2" t="s">
        <v>120</v>
      </c>
      <c r="D50" s="2" t="s">
        <v>143</v>
      </c>
      <c r="E50" s="2" t="s">
        <v>87</v>
      </c>
      <c r="F50" s="2" t="s">
        <v>377</v>
      </c>
      <c r="G50" s="2">
        <v>3</v>
      </c>
      <c r="H50" s="2">
        <v>0</v>
      </c>
      <c r="I50" s="2" t="s">
        <v>89</v>
      </c>
      <c r="J50" s="2" t="s">
        <v>88</v>
      </c>
      <c r="K50" s="2" t="s">
        <v>88</v>
      </c>
      <c r="L50" s="2">
        <v>3</v>
      </c>
      <c r="M50" s="2">
        <v>17</v>
      </c>
      <c r="N50" s="2">
        <v>10</v>
      </c>
      <c r="O50" s="2">
        <v>2</v>
      </c>
      <c r="P50" s="2">
        <v>0</v>
      </c>
      <c r="Q50" s="2">
        <v>2</v>
      </c>
      <c r="R50" s="3">
        <v>0.73</v>
      </c>
      <c r="S50" s="3">
        <v>0.27</v>
      </c>
      <c r="T50" s="2">
        <v>15</v>
      </c>
      <c r="U50" s="2">
        <v>2</v>
      </c>
      <c r="V50" s="2">
        <v>9</v>
      </c>
      <c r="W50" s="2">
        <v>1</v>
      </c>
      <c r="X50" s="2">
        <v>5</v>
      </c>
      <c r="Y50" s="2">
        <v>1</v>
      </c>
      <c r="Z50" s="2">
        <v>1</v>
      </c>
      <c r="AA50" s="2">
        <v>0</v>
      </c>
      <c r="AB50" s="2">
        <v>2</v>
      </c>
      <c r="AC50" s="2">
        <v>0</v>
      </c>
      <c r="AD50" s="2">
        <v>1</v>
      </c>
      <c r="AE50" s="2">
        <v>1</v>
      </c>
      <c r="AF50" s="2">
        <v>1</v>
      </c>
      <c r="AG50" s="2">
        <v>1</v>
      </c>
      <c r="AH50" s="2">
        <v>0</v>
      </c>
      <c r="AI50" s="2">
        <v>0</v>
      </c>
      <c r="AJ50" s="2">
        <v>5</v>
      </c>
      <c r="AK50" s="2">
        <v>3</v>
      </c>
      <c r="AL50" s="2">
        <v>7</v>
      </c>
      <c r="AM50" s="2">
        <v>5</v>
      </c>
      <c r="AN50" s="2">
        <v>2</v>
      </c>
      <c r="AO50" s="2">
        <v>8</v>
      </c>
      <c r="AP50" s="2">
        <v>4</v>
      </c>
      <c r="AQ50" s="2">
        <v>0</v>
      </c>
      <c r="AR50" s="2">
        <v>3</v>
      </c>
      <c r="AS50" s="2">
        <v>0</v>
      </c>
      <c r="AT50" s="2">
        <v>12</v>
      </c>
      <c r="AU50" s="2">
        <v>1</v>
      </c>
      <c r="AV50" s="2">
        <v>3</v>
      </c>
      <c r="AW50" s="2">
        <v>1</v>
      </c>
      <c r="AX50" s="2">
        <v>1</v>
      </c>
      <c r="AY50" s="2">
        <v>6</v>
      </c>
      <c r="AZ50" s="2">
        <v>343</v>
      </c>
      <c r="BA50" s="2">
        <v>127</v>
      </c>
      <c r="BB50" s="2" t="s">
        <v>905</v>
      </c>
      <c r="BC50" s="2" t="s">
        <v>714</v>
      </c>
      <c r="BD50" s="2" t="s">
        <v>906</v>
      </c>
      <c r="BE50" s="2" t="s">
        <v>703</v>
      </c>
      <c r="BF50" s="2" t="s">
        <v>357</v>
      </c>
      <c r="BG50" s="2" t="s">
        <v>161</v>
      </c>
      <c r="BH50" s="2" t="s">
        <v>772</v>
      </c>
      <c r="BI50" s="2" t="s">
        <v>126</v>
      </c>
      <c r="BJ50" s="2">
        <v>51</v>
      </c>
      <c r="BK50" s="2">
        <v>50</v>
      </c>
      <c r="BL50" s="2">
        <v>28</v>
      </c>
      <c r="BM50" s="2">
        <v>19</v>
      </c>
      <c r="BN50" s="2">
        <v>4</v>
      </c>
      <c r="BO50" s="2">
        <v>1</v>
      </c>
      <c r="BP50" s="2">
        <v>8</v>
      </c>
      <c r="BQ50" s="2">
        <v>11</v>
      </c>
      <c r="BR50" s="2">
        <v>1</v>
      </c>
      <c r="BS50" s="2">
        <v>3</v>
      </c>
      <c r="BT50" s="2">
        <v>3</v>
      </c>
      <c r="BU50" s="2">
        <v>14</v>
      </c>
      <c r="BV50" s="2">
        <v>1</v>
      </c>
      <c r="BW50" s="2">
        <v>0</v>
      </c>
      <c r="BX50" s="2">
        <v>0</v>
      </c>
      <c r="BY50" s="2">
        <v>1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</row>
    <row r="51" spans="1:83" ht="28.05" customHeight="1" x14ac:dyDescent="0.3">
      <c r="A51" s="4">
        <v>50</v>
      </c>
      <c r="B51" s="2" t="s">
        <v>499</v>
      </c>
      <c r="C51" s="2" t="s">
        <v>154</v>
      </c>
      <c r="D51" s="2" t="s">
        <v>85</v>
      </c>
      <c r="E51" s="2" t="s">
        <v>500</v>
      </c>
      <c r="F51" s="2" t="s">
        <v>87</v>
      </c>
      <c r="G51" s="2">
        <v>0</v>
      </c>
      <c r="H51" s="2">
        <v>3</v>
      </c>
      <c r="I51" s="2" t="s">
        <v>88</v>
      </c>
      <c r="J51" s="2" t="s">
        <v>89</v>
      </c>
      <c r="K51" s="2" t="s">
        <v>88</v>
      </c>
      <c r="L51" s="2">
        <v>3</v>
      </c>
      <c r="M51" s="2">
        <v>15</v>
      </c>
      <c r="N51" s="2">
        <v>9</v>
      </c>
      <c r="O51" s="2">
        <v>5</v>
      </c>
      <c r="P51" s="2">
        <v>0</v>
      </c>
      <c r="Q51" s="2">
        <v>3</v>
      </c>
      <c r="R51" s="3">
        <v>0.27</v>
      </c>
      <c r="S51" s="3">
        <v>0.73</v>
      </c>
      <c r="T51" s="2">
        <v>3</v>
      </c>
      <c r="U51" s="2">
        <v>12</v>
      </c>
      <c r="V51" s="2">
        <v>1</v>
      </c>
      <c r="W51" s="2">
        <v>8</v>
      </c>
      <c r="X51" s="2">
        <v>1</v>
      </c>
      <c r="Y51" s="2">
        <v>3</v>
      </c>
      <c r="Z51" s="2">
        <v>1</v>
      </c>
      <c r="AA51" s="2">
        <v>1</v>
      </c>
      <c r="AB51" s="2">
        <v>2</v>
      </c>
      <c r="AC51" s="2">
        <v>3</v>
      </c>
      <c r="AD51" s="2">
        <v>0</v>
      </c>
      <c r="AE51" s="2">
        <v>0</v>
      </c>
      <c r="AF51" s="2">
        <v>2</v>
      </c>
      <c r="AG51" s="2">
        <v>1</v>
      </c>
      <c r="AH51" s="2">
        <v>0</v>
      </c>
      <c r="AI51" s="2">
        <v>0</v>
      </c>
      <c r="AJ51" s="2">
        <v>5</v>
      </c>
      <c r="AK51" s="2">
        <v>4</v>
      </c>
      <c r="AL51" s="2">
        <v>6</v>
      </c>
      <c r="AM51" s="2">
        <v>8</v>
      </c>
      <c r="AN51" s="2">
        <v>2</v>
      </c>
      <c r="AO51" s="2">
        <v>1</v>
      </c>
      <c r="AP51" s="2">
        <v>0</v>
      </c>
      <c r="AQ51" s="2">
        <v>4</v>
      </c>
      <c r="AR51" s="2">
        <v>0</v>
      </c>
      <c r="AS51" s="2">
        <v>2</v>
      </c>
      <c r="AT51" s="2">
        <v>3</v>
      </c>
      <c r="AU51" s="2">
        <v>8</v>
      </c>
      <c r="AV51" s="2">
        <v>0</v>
      </c>
      <c r="AW51" s="2">
        <v>4</v>
      </c>
      <c r="AX51" s="2">
        <v>5</v>
      </c>
      <c r="AY51" s="2">
        <v>1</v>
      </c>
      <c r="AZ51" s="2">
        <v>146</v>
      </c>
      <c r="BA51" s="2">
        <v>398</v>
      </c>
      <c r="BB51" s="2" t="s">
        <v>907</v>
      </c>
      <c r="BC51" s="2" t="s">
        <v>797</v>
      </c>
      <c r="BD51" s="2" t="s">
        <v>642</v>
      </c>
      <c r="BE51" s="2" t="s">
        <v>908</v>
      </c>
      <c r="BF51" s="2" t="s">
        <v>170</v>
      </c>
      <c r="BG51" s="2" t="s">
        <v>226</v>
      </c>
      <c r="BH51" s="2" t="s">
        <v>442</v>
      </c>
      <c r="BI51" s="2" t="s">
        <v>540</v>
      </c>
      <c r="BJ51" s="2">
        <v>38</v>
      </c>
      <c r="BK51" s="2">
        <v>44</v>
      </c>
      <c r="BL51" s="2">
        <v>17</v>
      </c>
      <c r="BM51" s="2">
        <v>15</v>
      </c>
      <c r="BN51" s="2">
        <v>4</v>
      </c>
      <c r="BO51" s="2">
        <v>4</v>
      </c>
      <c r="BP51" s="2">
        <v>6</v>
      </c>
      <c r="BQ51" s="2">
        <v>4</v>
      </c>
      <c r="BR51" s="2">
        <v>12</v>
      </c>
      <c r="BS51" s="2">
        <v>4</v>
      </c>
      <c r="BT51" s="2">
        <v>11</v>
      </c>
      <c r="BU51" s="2">
        <v>3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</row>
    <row r="52" spans="1:83" ht="28.05" customHeight="1" x14ac:dyDescent="0.3">
      <c r="A52" s="4">
        <v>51</v>
      </c>
      <c r="B52" s="2" t="s">
        <v>507</v>
      </c>
      <c r="C52" s="2" t="s">
        <v>154</v>
      </c>
      <c r="D52" s="2" t="s">
        <v>85</v>
      </c>
      <c r="E52" s="2" t="s">
        <v>87</v>
      </c>
      <c r="F52" s="2" t="s">
        <v>86</v>
      </c>
      <c r="G52" s="2">
        <v>3</v>
      </c>
      <c r="H52" s="2">
        <v>0</v>
      </c>
      <c r="I52" s="2" t="s">
        <v>89</v>
      </c>
      <c r="J52" s="2" t="s">
        <v>88</v>
      </c>
      <c r="K52" s="2" t="s">
        <v>88</v>
      </c>
      <c r="L52" s="2">
        <v>3</v>
      </c>
      <c r="M52" s="2">
        <v>7</v>
      </c>
      <c r="N52" s="2">
        <v>5</v>
      </c>
      <c r="O52" s="2">
        <v>4</v>
      </c>
      <c r="P52" s="2">
        <v>0</v>
      </c>
      <c r="Q52" s="2">
        <v>3</v>
      </c>
      <c r="R52" s="3">
        <v>0.75</v>
      </c>
      <c r="S52" s="3">
        <v>0.25</v>
      </c>
      <c r="T52" s="2">
        <v>4</v>
      </c>
      <c r="U52" s="2">
        <v>3</v>
      </c>
      <c r="V52" s="2">
        <v>3</v>
      </c>
      <c r="W52" s="2">
        <v>2</v>
      </c>
      <c r="X52" s="2">
        <v>0</v>
      </c>
      <c r="Y52" s="2">
        <v>1</v>
      </c>
      <c r="Z52" s="2">
        <v>1</v>
      </c>
      <c r="AA52" s="2">
        <v>0</v>
      </c>
      <c r="AB52" s="2">
        <v>2</v>
      </c>
      <c r="AC52" s="2">
        <v>2</v>
      </c>
      <c r="AD52" s="2">
        <v>1</v>
      </c>
      <c r="AE52" s="2">
        <v>1</v>
      </c>
      <c r="AF52" s="2">
        <v>1</v>
      </c>
      <c r="AG52" s="2">
        <v>2</v>
      </c>
      <c r="AH52" s="2">
        <v>0</v>
      </c>
      <c r="AI52" s="2">
        <v>0</v>
      </c>
      <c r="AJ52" s="2">
        <v>6</v>
      </c>
      <c r="AK52" s="2">
        <v>3</v>
      </c>
      <c r="AL52" s="2">
        <v>8</v>
      </c>
      <c r="AM52" s="2">
        <v>8</v>
      </c>
      <c r="AN52" s="2">
        <v>2</v>
      </c>
      <c r="AO52" s="2">
        <v>1</v>
      </c>
      <c r="AP52" s="2">
        <v>2</v>
      </c>
      <c r="AQ52" s="2">
        <v>1</v>
      </c>
      <c r="AR52" s="2">
        <v>0</v>
      </c>
      <c r="AS52" s="2">
        <v>1</v>
      </c>
      <c r="AT52" s="2">
        <v>4</v>
      </c>
      <c r="AU52" s="2">
        <v>2</v>
      </c>
      <c r="AV52" s="2">
        <v>0</v>
      </c>
      <c r="AW52" s="2">
        <v>1</v>
      </c>
      <c r="AX52" s="2">
        <v>2</v>
      </c>
      <c r="AY52" s="2">
        <v>0</v>
      </c>
      <c r="AZ52" s="2">
        <v>426</v>
      </c>
      <c r="BA52" s="2">
        <v>138</v>
      </c>
      <c r="BB52" s="2" t="s">
        <v>909</v>
      </c>
      <c r="BC52" s="2" t="s">
        <v>910</v>
      </c>
      <c r="BD52" s="2" t="s">
        <v>750</v>
      </c>
      <c r="BE52" s="2" t="s">
        <v>404</v>
      </c>
      <c r="BF52" s="2" t="s">
        <v>581</v>
      </c>
      <c r="BG52" s="2" t="s">
        <v>244</v>
      </c>
      <c r="BH52" s="2" t="s">
        <v>237</v>
      </c>
      <c r="BI52" s="2" t="s">
        <v>328</v>
      </c>
      <c r="BJ52" s="2">
        <v>45</v>
      </c>
      <c r="BK52" s="2">
        <v>48</v>
      </c>
      <c r="BL52" s="2">
        <v>24</v>
      </c>
      <c r="BM52" s="2">
        <v>13</v>
      </c>
      <c r="BN52" s="2">
        <v>4</v>
      </c>
      <c r="BO52" s="2">
        <v>4</v>
      </c>
      <c r="BP52" s="2">
        <v>8</v>
      </c>
      <c r="BQ52" s="2">
        <v>4</v>
      </c>
      <c r="BR52" s="2">
        <v>3</v>
      </c>
      <c r="BS52" s="2">
        <v>0</v>
      </c>
      <c r="BT52" s="2">
        <v>4</v>
      </c>
      <c r="BU52" s="2">
        <v>3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</row>
    <row r="53" spans="1:83" ht="28.05" customHeight="1" x14ac:dyDescent="0.3">
      <c r="A53" s="4">
        <v>52</v>
      </c>
      <c r="B53" s="2" t="s">
        <v>512</v>
      </c>
      <c r="C53" s="2" t="s">
        <v>513</v>
      </c>
      <c r="D53" s="2" t="s">
        <v>85</v>
      </c>
      <c r="E53" s="2" t="s">
        <v>331</v>
      </c>
      <c r="F53" s="2" t="s">
        <v>87</v>
      </c>
      <c r="G53" s="2">
        <v>1</v>
      </c>
      <c r="H53" s="2">
        <v>2</v>
      </c>
      <c r="I53" s="2" t="s">
        <v>88</v>
      </c>
      <c r="J53" s="2" t="s">
        <v>89</v>
      </c>
      <c r="K53" s="2" t="s">
        <v>89</v>
      </c>
      <c r="L53" s="2">
        <v>3</v>
      </c>
      <c r="M53" s="2">
        <v>24</v>
      </c>
      <c r="N53" s="2">
        <v>8</v>
      </c>
      <c r="O53" s="2">
        <v>8</v>
      </c>
      <c r="P53" s="2">
        <v>0</v>
      </c>
      <c r="Q53" s="2">
        <v>3</v>
      </c>
      <c r="R53" s="3">
        <v>0.25</v>
      </c>
      <c r="S53" s="3">
        <v>0.75</v>
      </c>
      <c r="T53" s="2">
        <v>6</v>
      </c>
      <c r="U53" s="2">
        <v>18</v>
      </c>
      <c r="V53" s="2">
        <v>2</v>
      </c>
      <c r="W53" s="2">
        <v>6</v>
      </c>
      <c r="X53" s="2">
        <v>4</v>
      </c>
      <c r="Y53" s="2">
        <v>9</v>
      </c>
      <c r="Z53" s="2">
        <v>0</v>
      </c>
      <c r="AA53" s="2">
        <v>3</v>
      </c>
      <c r="AB53" s="2">
        <v>1</v>
      </c>
      <c r="AC53" s="2">
        <v>7</v>
      </c>
      <c r="AD53" s="2">
        <v>0</v>
      </c>
      <c r="AE53" s="2">
        <v>1</v>
      </c>
      <c r="AF53" s="2">
        <v>3</v>
      </c>
      <c r="AG53" s="2">
        <v>0</v>
      </c>
      <c r="AH53" s="2">
        <v>0</v>
      </c>
      <c r="AI53" s="2">
        <v>0</v>
      </c>
      <c r="AJ53" s="2">
        <v>2</v>
      </c>
      <c r="AK53" s="2">
        <v>6</v>
      </c>
      <c r="AL53" s="2">
        <v>4</v>
      </c>
      <c r="AM53" s="2">
        <v>5</v>
      </c>
      <c r="AN53" s="2">
        <v>9</v>
      </c>
      <c r="AO53" s="2">
        <v>4</v>
      </c>
      <c r="AP53" s="2">
        <v>1</v>
      </c>
      <c r="AQ53" s="2">
        <v>3</v>
      </c>
      <c r="AR53" s="2">
        <v>1</v>
      </c>
      <c r="AS53" s="2">
        <v>2</v>
      </c>
      <c r="AT53" s="2">
        <v>4</v>
      </c>
      <c r="AU53" s="2">
        <v>11</v>
      </c>
      <c r="AV53" s="2">
        <v>2</v>
      </c>
      <c r="AW53" s="2">
        <v>7</v>
      </c>
      <c r="AX53" s="2">
        <v>4</v>
      </c>
      <c r="AY53" s="2">
        <v>0</v>
      </c>
      <c r="AZ53" s="2">
        <v>112</v>
      </c>
      <c r="BA53" s="2">
        <v>343</v>
      </c>
      <c r="BB53" s="2" t="s">
        <v>911</v>
      </c>
      <c r="BC53" s="2" t="s">
        <v>912</v>
      </c>
      <c r="BD53" s="2" t="s">
        <v>124</v>
      </c>
      <c r="BE53" s="2" t="s">
        <v>188</v>
      </c>
      <c r="BF53" s="2" t="s">
        <v>614</v>
      </c>
      <c r="BG53" s="2" t="s">
        <v>769</v>
      </c>
      <c r="BH53" s="2" t="s">
        <v>661</v>
      </c>
      <c r="BI53" s="2" t="s">
        <v>128</v>
      </c>
      <c r="BJ53" s="2">
        <v>47</v>
      </c>
      <c r="BK53" s="2">
        <v>51</v>
      </c>
      <c r="BL53" s="2">
        <v>13</v>
      </c>
      <c r="BM53" s="2">
        <v>23</v>
      </c>
      <c r="BN53" s="2">
        <v>3</v>
      </c>
      <c r="BO53" s="2">
        <v>7</v>
      </c>
      <c r="BP53" s="2">
        <v>6</v>
      </c>
      <c r="BQ53" s="2">
        <v>3</v>
      </c>
      <c r="BR53" s="2">
        <v>2</v>
      </c>
      <c r="BS53" s="2">
        <v>1</v>
      </c>
      <c r="BT53" s="2">
        <v>9</v>
      </c>
      <c r="BU53" s="2">
        <v>5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</row>
    <row r="54" spans="1:83" ht="28.05" customHeight="1" x14ac:dyDescent="0.3">
      <c r="A54" s="4">
        <v>53</v>
      </c>
      <c r="B54" s="2" t="s">
        <v>519</v>
      </c>
      <c r="C54" s="2" t="s">
        <v>120</v>
      </c>
      <c r="D54" s="2" t="s">
        <v>85</v>
      </c>
      <c r="E54" s="2" t="s">
        <v>87</v>
      </c>
      <c r="F54" s="2" t="s">
        <v>201</v>
      </c>
      <c r="G54" s="2">
        <v>0</v>
      </c>
      <c r="H54" s="2">
        <v>0</v>
      </c>
      <c r="I54" s="2" t="s">
        <v>89</v>
      </c>
      <c r="J54" s="2" t="s">
        <v>89</v>
      </c>
      <c r="K54" s="2" t="s">
        <v>88</v>
      </c>
      <c r="L54" s="2">
        <v>0</v>
      </c>
      <c r="M54" s="2">
        <v>10</v>
      </c>
      <c r="N54" s="2">
        <v>4</v>
      </c>
      <c r="O54" s="2">
        <v>2</v>
      </c>
      <c r="P54" s="2">
        <v>0</v>
      </c>
      <c r="Q54" s="2">
        <v>4</v>
      </c>
      <c r="R54" s="3">
        <v>0.6</v>
      </c>
      <c r="S54" s="3">
        <v>0.4</v>
      </c>
      <c r="T54" s="2">
        <v>5</v>
      </c>
      <c r="U54" s="2">
        <v>5</v>
      </c>
      <c r="V54" s="2">
        <v>3</v>
      </c>
      <c r="W54" s="2">
        <v>1</v>
      </c>
      <c r="X54" s="2">
        <v>1</v>
      </c>
      <c r="Y54" s="2">
        <v>2</v>
      </c>
      <c r="Z54" s="2">
        <v>1</v>
      </c>
      <c r="AA54" s="2">
        <v>2</v>
      </c>
      <c r="AB54" s="2">
        <v>2</v>
      </c>
      <c r="AC54" s="2">
        <v>0</v>
      </c>
      <c r="AD54" s="2">
        <v>0</v>
      </c>
      <c r="AE54" s="2">
        <v>3</v>
      </c>
      <c r="AF54" s="2">
        <v>1</v>
      </c>
      <c r="AG54" s="2">
        <v>3</v>
      </c>
      <c r="AH54" s="2">
        <v>0</v>
      </c>
      <c r="AI54" s="2">
        <v>0</v>
      </c>
      <c r="AJ54" s="2">
        <v>8</v>
      </c>
      <c r="AK54" s="2">
        <v>6</v>
      </c>
      <c r="AL54" s="2">
        <v>9</v>
      </c>
      <c r="AM54" s="2">
        <v>8</v>
      </c>
      <c r="AN54" s="2">
        <v>2</v>
      </c>
      <c r="AO54" s="2">
        <v>4</v>
      </c>
      <c r="AP54" s="2">
        <v>0</v>
      </c>
      <c r="AQ54" s="2">
        <v>0</v>
      </c>
      <c r="AR54" s="2">
        <v>0</v>
      </c>
      <c r="AS54" s="2">
        <v>0</v>
      </c>
      <c r="AT54" s="2">
        <v>5</v>
      </c>
      <c r="AU54" s="2">
        <v>2</v>
      </c>
      <c r="AV54" s="2">
        <v>0</v>
      </c>
      <c r="AW54" s="2">
        <v>3</v>
      </c>
      <c r="AX54" s="2">
        <v>1</v>
      </c>
      <c r="AY54" s="2">
        <v>3</v>
      </c>
      <c r="AZ54" s="2">
        <v>314</v>
      </c>
      <c r="BA54" s="2">
        <v>208</v>
      </c>
      <c r="BB54" s="2" t="s">
        <v>913</v>
      </c>
      <c r="BC54" s="2" t="s">
        <v>914</v>
      </c>
      <c r="BD54" s="2" t="s">
        <v>783</v>
      </c>
      <c r="BE54" s="2" t="s">
        <v>649</v>
      </c>
      <c r="BF54" s="2" t="s">
        <v>581</v>
      </c>
      <c r="BG54" s="2" t="s">
        <v>328</v>
      </c>
      <c r="BH54" s="2" t="s">
        <v>163</v>
      </c>
      <c r="BI54" s="2" t="s">
        <v>273</v>
      </c>
      <c r="BJ54" s="2">
        <v>51</v>
      </c>
      <c r="BK54" s="2">
        <v>49</v>
      </c>
      <c r="BL54" s="2">
        <v>20</v>
      </c>
      <c r="BM54" s="2">
        <v>20</v>
      </c>
      <c r="BN54" s="2">
        <v>1</v>
      </c>
      <c r="BO54" s="2">
        <v>4</v>
      </c>
      <c r="BP54" s="2">
        <v>4</v>
      </c>
      <c r="BQ54" s="2">
        <v>7</v>
      </c>
      <c r="BR54" s="2">
        <v>2</v>
      </c>
      <c r="BS54" s="2">
        <v>3</v>
      </c>
      <c r="BT54" s="2">
        <v>4</v>
      </c>
      <c r="BU54" s="2">
        <v>4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</row>
    <row r="55" spans="1:83" ht="28.05" customHeight="1" x14ac:dyDescent="0.3">
      <c r="A55" s="4">
        <v>54</v>
      </c>
      <c r="B55" s="2" t="s">
        <v>525</v>
      </c>
      <c r="C55" s="2" t="s">
        <v>120</v>
      </c>
      <c r="D55" s="2" t="s">
        <v>526</v>
      </c>
      <c r="E55" s="2" t="s">
        <v>87</v>
      </c>
      <c r="F55" s="2" t="s">
        <v>527</v>
      </c>
      <c r="G55" s="2">
        <v>1</v>
      </c>
      <c r="H55" s="2">
        <v>0</v>
      </c>
      <c r="I55" s="2" t="s">
        <v>89</v>
      </c>
      <c r="J55" s="2" t="s">
        <v>88</v>
      </c>
      <c r="K55" s="2" t="s">
        <v>88</v>
      </c>
      <c r="L55" s="2">
        <v>1</v>
      </c>
      <c r="M55" s="2">
        <v>18</v>
      </c>
      <c r="N55" s="2">
        <v>7</v>
      </c>
      <c r="O55" s="2">
        <v>4</v>
      </c>
      <c r="P55" s="2">
        <v>0</v>
      </c>
      <c r="Q55" s="2">
        <v>2</v>
      </c>
      <c r="R55" s="3">
        <v>0.74</v>
      </c>
      <c r="S55" s="3">
        <v>0.26</v>
      </c>
      <c r="T55" s="2">
        <v>14</v>
      </c>
      <c r="U55" s="2">
        <v>4</v>
      </c>
      <c r="V55" s="2">
        <v>4</v>
      </c>
      <c r="W55" s="2">
        <v>3</v>
      </c>
      <c r="X55" s="2">
        <v>2</v>
      </c>
      <c r="Y55" s="2">
        <v>1</v>
      </c>
      <c r="Z55" s="2">
        <v>8</v>
      </c>
      <c r="AA55" s="2">
        <v>0</v>
      </c>
      <c r="AB55" s="2">
        <v>4</v>
      </c>
      <c r="AC55" s="2">
        <v>0</v>
      </c>
      <c r="AD55" s="2">
        <v>0</v>
      </c>
      <c r="AE55" s="2">
        <v>0</v>
      </c>
      <c r="AF55" s="2">
        <v>0</v>
      </c>
      <c r="AG55" s="2">
        <v>2</v>
      </c>
      <c r="AH55" s="2">
        <v>0</v>
      </c>
      <c r="AI55" s="2">
        <v>0</v>
      </c>
      <c r="AJ55" s="2">
        <v>5</v>
      </c>
      <c r="AK55" s="2">
        <v>4</v>
      </c>
      <c r="AL55" s="2">
        <v>10</v>
      </c>
      <c r="AM55" s="2">
        <v>6</v>
      </c>
      <c r="AN55" s="2">
        <v>2</v>
      </c>
      <c r="AO55" s="2">
        <v>4</v>
      </c>
      <c r="AP55" s="2">
        <v>2</v>
      </c>
      <c r="AQ55" s="2">
        <v>2</v>
      </c>
      <c r="AR55" s="2">
        <v>1</v>
      </c>
      <c r="AS55" s="2">
        <v>2</v>
      </c>
      <c r="AT55" s="2">
        <v>7</v>
      </c>
      <c r="AU55" s="2">
        <v>3</v>
      </c>
      <c r="AV55" s="2">
        <v>7</v>
      </c>
      <c r="AW55" s="2">
        <v>1</v>
      </c>
      <c r="AX55" s="2">
        <v>3</v>
      </c>
      <c r="AY55" s="2">
        <v>3</v>
      </c>
      <c r="AZ55" s="2">
        <v>319</v>
      </c>
      <c r="BA55" s="2">
        <v>113</v>
      </c>
      <c r="BB55" s="2" t="s">
        <v>915</v>
      </c>
      <c r="BC55" s="2" t="s">
        <v>916</v>
      </c>
      <c r="BD55" s="2" t="s">
        <v>337</v>
      </c>
      <c r="BE55" s="2" t="s">
        <v>563</v>
      </c>
      <c r="BF55" s="2" t="s">
        <v>539</v>
      </c>
      <c r="BG55" s="2" t="s">
        <v>178</v>
      </c>
      <c r="BH55" s="2" t="s">
        <v>651</v>
      </c>
      <c r="BI55" s="2" t="s">
        <v>540</v>
      </c>
      <c r="BJ55" s="2">
        <v>63</v>
      </c>
      <c r="BK55" s="2">
        <v>46</v>
      </c>
      <c r="BL55" s="2">
        <v>22</v>
      </c>
      <c r="BM55" s="2">
        <v>21</v>
      </c>
      <c r="BN55" s="2">
        <v>5</v>
      </c>
      <c r="BO55" s="2">
        <v>8</v>
      </c>
      <c r="BP55" s="2">
        <v>4</v>
      </c>
      <c r="BQ55" s="2">
        <v>6</v>
      </c>
      <c r="BR55" s="2">
        <v>2</v>
      </c>
      <c r="BS55" s="2">
        <v>5</v>
      </c>
      <c r="BT55" s="2">
        <v>8</v>
      </c>
      <c r="BU55" s="2">
        <v>25</v>
      </c>
      <c r="BV55" s="2">
        <v>0</v>
      </c>
      <c r="BW55" s="2">
        <v>0</v>
      </c>
      <c r="BX55" s="2">
        <v>0</v>
      </c>
      <c r="BY55" s="2">
        <v>2</v>
      </c>
      <c r="BZ55" s="2">
        <v>0</v>
      </c>
      <c r="CA55" s="2">
        <v>2</v>
      </c>
      <c r="CB55" s="2">
        <v>0</v>
      </c>
      <c r="CC55" s="2">
        <v>0</v>
      </c>
      <c r="CD55" s="2">
        <v>0</v>
      </c>
      <c r="CE55" s="2">
        <v>0</v>
      </c>
    </row>
    <row r="56" spans="1:83" ht="28.05" customHeight="1" x14ac:dyDescent="0.3">
      <c r="A56" s="4">
        <v>55</v>
      </c>
      <c r="B56" s="2" t="s">
        <v>534</v>
      </c>
      <c r="C56" s="2" t="s">
        <v>120</v>
      </c>
      <c r="D56" s="2" t="s">
        <v>85</v>
      </c>
      <c r="E56" s="2" t="s">
        <v>298</v>
      </c>
      <c r="F56" s="2" t="s">
        <v>87</v>
      </c>
      <c r="G56" s="2">
        <v>0</v>
      </c>
      <c r="H56" s="2">
        <v>1</v>
      </c>
      <c r="I56" s="2" t="s">
        <v>88</v>
      </c>
      <c r="J56" s="2" t="s">
        <v>89</v>
      </c>
      <c r="K56" s="2" t="s">
        <v>88</v>
      </c>
      <c r="L56" s="2">
        <v>1</v>
      </c>
      <c r="M56" s="2">
        <v>14</v>
      </c>
      <c r="N56" s="2">
        <v>5</v>
      </c>
      <c r="O56" s="2">
        <v>9</v>
      </c>
      <c r="P56" s="2">
        <v>0</v>
      </c>
      <c r="Q56" s="2">
        <v>0</v>
      </c>
      <c r="R56" s="3">
        <v>0.42</v>
      </c>
      <c r="S56" s="3">
        <v>0.57999999999999996</v>
      </c>
      <c r="T56" s="2">
        <v>2</v>
      </c>
      <c r="U56" s="2">
        <v>12</v>
      </c>
      <c r="V56" s="2">
        <v>0</v>
      </c>
      <c r="W56" s="2">
        <v>5</v>
      </c>
      <c r="X56" s="2">
        <v>1</v>
      </c>
      <c r="Y56" s="2">
        <v>2</v>
      </c>
      <c r="Z56" s="2">
        <v>1</v>
      </c>
      <c r="AA56" s="2">
        <v>5</v>
      </c>
      <c r="AB56" s="2">
        <v>5</v>
      </c>
      <c r="AC56" s="2">
        <v>4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0</v>
      </c>
      <c r="AJ56" s="2">
        <v>3</v>
      </c>
      <c r="AK56" s="2">
        <v>6</v>
      </c>
      <c r="AL56" s="2">
        <v>10</v>
      </c>
      <c r="AM56" s="2">
        <v>5</v>
      </c>
      <c r="AN56" s="2">
        <v>3</v>
      </c>
      <c r="AO56" s="2">
        <v>2</v>
      </c>
      <c r="AP56" s="2">
        <v>0</v>
      </c>
      <c r="AQ56" s="2">
        <v>1</v>
      </c>
      <c r="AR56" s="2">
        <v>0</v>
      </c>
      <c r="AS56" s="2">
        <v>0</v>
      </c>
      <c r="AT56" s="2">
        <v>1</v>
      </c>
      <c r="AU56" s="2">
        <v>10</v>
      </c>
      <c r="AV56" s="2">
        <v>1</v>
      </c>
      <c r="AW56" s="2">
        <v>2</v>
      </c>
      <c r="AX56" s="2">
        <v>4</v>
      </c>
      <c r="AY56" s="2">
        <v>0</v>
      </c>
      <c r="AZ56" s="2">
        <v>223</v>
      </c>
      <c r="BA56" s="2">
        <v>304</v>
      </c>
      <c r="BB56" s="2" t="s">
        <v>917</v>
      </c>
      <c r="BC56" s="2" t="s">
        <v>918</v>
      </c>
      <c r="BD56" s="2" t="s">
        <v>919</v>
      </c>
      <c r="BE56" s="2" t="s">
        <v>920</v>
      </c>
      <c r="BF56" s="2" t="s">
        <v>170</v>
      </c>
      <c r="BG56" s="2" t="s">
        <v>169</v>
      </c>
      <c r="BH56" s="2" t="s">
        <v>150</v>
      </c>
      <c r="BI56" s="2" t="s">
        <v>735</v>
      </c>
      <c r="BJ56" s="2">
        <v>58</v>
      </c>
      <c r="BK56" s="2">
        <v>45</v>
      </c>
      <c r="BL56" s="2">
        <v>15</v>
      </c>
      <c r="BM56" s="2">
        <v>23</v>
      </c>
      <c r="BN56" s="2">
        <v>7</v>
      </c>
      <c r="BO56" s="2">
        <v>6</v>
      </c>
      <c r="BP56" s="2">
        <v>4</v>
      </c>
      <c r="BQ56" s="2">
        <v>10</v>
      </c>
      <c r="BR56" s="2">
        <v>3</v>
      </c>
      <c r="BS56" s="2">
        <v>2</v>
      </c>
      <c r="BT56" s="2">
        <v>10</v>
      </c>
      <c r="BU56" s="2">
        <v>4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</row>
    <row r="57" spans="1:83" ht="28.05" customHeight="1" x14ac:dyDescent="0.3">
      <c r="A57" s="4">
        <v>56</v>
      </c>
      <c r="B57" s="2" t="s">
        <v>541</v>
      </c>
      <c r="C57" s="2" t="s">
        <v>330</v>
      </c>
      <c r="D57" s="2" t="s">
        <v>542</v>
      </c>
      <c r="E57" s="2" t="s">
        <v>87</v>
      </c>
      <c r="F57" s="2" t="s">
        <v>191</v>
      </c>
      <c r="G57" s="2">
        <v>1</v>
      </c>
      <c r="H57" s="2">
        <v>1</v>
      </c>
      <c r="I57" s="2" t="s">
        <v>89</v>
      </c>
      <c r="J57" s="2" t="s">
        <v>88</v>
      </c>
      <c r="K57" s="2" t="s">
        <v>89</v>
      </c>
      <c r="L57" s="2">
        <v>2</v>
      </c>
      <c r="M57" s="2">
        <v>8</v>
      </c>
      <c r="N57" s="2">
        <v>5</v>
      </c>
      <c r="O57" s="2">
        <v>8</v>
      </c>
      <c r="P57" s="2">
        <v>0</v>
      </c>
      <c r="Q57" s="2">
        <v>1</v>
      </c>
      <c r="R57" s="3">
        <v>0.48</v>
      </c>
      <c r="S57" s="3">
        <v>0.52</v>
      </c>
      <c r="T57" s="2">
        <v>5</v>
      </c>
      <c r="U57" s="2">
        <v>3</v>
      </c>
      <c r="V57" s="2">
        <v>4</v>
      </c>
      <c r="W57" s="2">
        <v>1</v>
      </c>
      <c r="X57" s="2">
        <v>0</v>
      </c>
      <c r="Y57" s="2">
        <v>2</v>
      </c>
      <c r="Z57" s="2">
        <v>1</v>
      </c>
      <c r="AA57" s="2">
        <v>0</v>
      </c>
      <c r="AB57" s="2">
        <v>5</v>
      </c>
      <c r="AC57" s="2">
        <v>3</v>
      </c>
      <c r="AD57" s="2">
        <v>0</v>
      </c>
      <c r="AE57" s="2">
        <v>0</v>
      </c>
      <c r="AF57" s="2">
        <v>0</v>
      </c>
      <c r="AG57" s="2">
        <v>1</v>
      </c>
      <c r="AH57" s="2">
        <v>0</v>
      </c>
      <c r="AI57" s="2">
        <v>0</v>
      </c>
      <c r="AJ57" s="2">
        <v>2</v>
      </c>
      <c r="AK57" s="2">
        <v>6</v>
      </c>
      <c r="AL57" s="2">
        <v>12</v>
      </c>
      <c r="AM57" s="2">
        <v>7</v>
      </c>
      <c r="AN57" s="2">
        <v>3</v>
      </c>
      <c r="AO57" s="2">
        <v>1</v>
      </c>
      <c r="AP57" s="2">
        <v>1</v>
      </c>
      <c r="AQ57" s="2">
        <v>0</v>
      </c>
      <c r="AR57" s="2">
        <v>1</v>
      </c>
      <c r="AS57" s="2">
        <v>0</v>
      </c>
      <c r="AT57" s="2">
        <v>5</v>
      </c>
      <c r="AU57" s="2">
        <v>2</v>
      </c>
      <c r="AV57" s="2">
        <v>0</v>
      </c>
      <c r="AW57" s="2">
        <v>1</v>
      </c>
      <c r="AX57" s="2">
        <v>0</v>
      </c>
      <c r="AY57" s="2">
        <v>4</v>
      </c>
      <c r="AZ57" s="2">
        <v>262</v>
      </c>
      <c r="BA57" s="2">
        <v>282</v>
      </c>
      <c r="BB57" s="2" t="s">
        <v>921</v>
      </c>
      <c r="BC57" s="2" t="s">
        <v>922</v>
      </c>
      <c r="BD57" s="2" t="s">
        <v>923</v>
      </c>
      <c r="BE57" s="2" t="s">
        <v>116</v>
      </c>
      <c r="BF57" s="2" t="s">
        <v>169</v>
      </c>
      <c r="BG57" s="2" t="s">
        <v>117</v>
      </c>
      <c r="BH57" s="2" t="s">
        <v>208</v>
      </c>
      <c r="BI57" s="2" t="s">
        <v>603</v>
      </c>
      <c r="BJ57" s="2">
        <v>58</v>
      </c>
      <c r="BK57" s="2">
        <v>56</v>
      </c>
      <c r="BL57" s="2">
        <v>26</v>
      </c>
      <c r="BM57" s="2">
        <v>19</v>
      </c>
      <c r="BN57" s="2">
        <v>12</v>
      </c>
      <c r="BO57" s="2">
        <v>4</v>
      </c>
      <c r="BP57" s="2">
        <v>7</v>
      </c>
      <c r="BQ57" s="2">
        <v>7</v>
      </c>
      <c r="BR57" s="2">
        <v>4</v>
      </c>
      <c r="BS57" s="2">
        <v>4</v>
      </c>
      <c r="BT57" s="2">
        <v>7</v>
      </c>
      <c r="BU57" s="2">
        <v>8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ht="28.05" customHeight="1" x14ac:dyDescent="0.3">
      <c r="A58" s="4">
        <v>60</v>
      </c>
      <c r="B58" s="2" t="s">
        <v>547</v>
      </c>
      <c r="C58" s="2" t="s">
        <v>120</v>
      </c>
      <c r="D58" s="2" t="s">
        <v>143</v>
      </c>
      <c r="E58" s="2" t="s">
        <v>87</v>
      </c>
      <c r="F58" s="2" t="s">
        <v>548</v>
      </c>
      <c r="G58" s="2">
        <v>1</v>
      </c>
      <c r="H58" s="2">
        <v>0</v>
      </c>
      <c r="I58" s="2" t="s">
        <v>89</v>
      </c>
      <c r="J58" s="2" t="s">
        <v>88</v>
      </c>
      <c r="K58" s="2" t="s">
        <v>88</v>
      </c>
      <c r="L58" s="2">
        <v>1</v>
      </c>
      <c r="M58" s="2">
        <v>13</v>
      </c>
      <c r="N58" s="2">
        <v>7</v>
      </c>
      <c r="O58" s="2">
        <v>5</v>
      </c>
      <c r="P58" s="2">
        <v>0</v>
      </c>
      <c r="Q58" s="2">
        <v>5</v>
      </c>
      <c r="R58" s="3">
        <v>0.49</v>
      </c>
      <c r="S58" s="3">
        <v>0.51</v>
      </c>
      <c r="T58" s="2">
        <v>3</v>
      </c>
      <c r="U58" s="2">
        <v>10</v>
      </c>
      <c r="V58" s="2">
        <v>2</v>
      </c>
      <c r="W58" s="2">
        <v>5</v>
      </c>
      <c r="X58" s="2">
        <v>1</v>
      </c>
      <c r="Y58" s="2">
        <v>4</v>
      </c>
      <c r="Z58" s="2">
        <v>0</v>
      </c>
      <c r="AA58" s="2">
        <v>1</v>
      </c>
      <c r="AB58" s="2">
        <v>2</v>
      </c>
      <c r="AC58" s="2">
        <v>3</v>
      </c>
      <c r="AD58" s="2">
        <v>0</v>
      </c>
      <c r="AE58" s="2">
        <v>0</v>
      </c>
      <c r="AF58" s="2">
        <v>2</v>
      </c>
      <c r="AG58" s="2">
        <v>3</v>
      </c>
      <c r="AH58" s="2">
        <v>0</v>
      </c>
      <c r="AI58" s="2">
        <v>0</v>
      </c>
      <c r="AJ58" s="2">
        <v>9</v>
      </c>
      <c r="AK58" s="2">
        <v>7</v>
      </c>
      <c r="AL58" s="2">
        <v>4</v>
      </c>
      <c r="AM58" s="2">
        <v>13</v>
      </c>
      <c r="AN58" s="2">
        <v>4</v>
      </c>
      <c r="AO58" s="2">
        <v>1</v>
      </c>
      <c r="AP58" s="2">
        <v>1</v>
      </c>
      <c r="AQ58" s="2">
        <v>4</v>
      </c>
      <c r="AR58" s="2">
        <v>1</v>
      </c>
      <c r="AS58" s="2">
        <v>4</v>
      </c>
      <c r="AT58" s="2">
        <v>3</v>
      </c>
      <c r="AU58" s="2">
        <v>8</v>
      </c>
      <c r="AV58" s="2">
        <v>0</v>
      </c>
      <c r="AW58" s="2">
        <v>2</v>
      </c>
      <c r="AX58" s="2">
        <v>4</v>
      </c>
      <c r="AY58" s="2">
        <v>1</v>
      </c>
      <c r="AZ58" s="2">
        <v>206</v>
      </c>
      <c r="BA58" s="2">
        <v>209</v>
      </c>
      <c r="BB58" s="2" t="s">
        <v>924</v>
      </c>
      <c r="BC58" s="2" t="s">
        <v>554</v>
      </c>
      <c r="BD58" s="2" t="s">
        <v>925</v>
      </c>
      <c r="BE58" s="2" t="s">
        <v>926</v>
      </c>
      <c r="BF58" s="2" t="s">
        <v>327</v>
      </c>
      <c r="BG58" s="2" t="s">
        <v>927</v>
      </c>
      <c r="BH58" s="2" t="s">
        <v>449</v>
      </c>
      <c r="BI58" s="2" t="s">
        <v>661</v>
      </c>
      <c r="BJ58" s="2">
        <v>59</v>
      </c>
      <c r="BK58" s="2">
        <v>58</v>
      </c>
      <c r="BL58" s="2">
        <v>35</v>
      </c>
      <c r="BM58" s="2">
        <v>29</v>
      </c>
      <c r="BN58" s="2">
        <v>9</v>
      </c>
      <c r="BO58" s="2">
        <v>13</v>
      </c>
      <c r="BP58" s="2">
        <v>5</v>
      </c>
      <c r="BQ58" s="2">
        <v>6</v>
      </c>
      <c r="BR58" s="2">
        <v>4</v>
      </c>
      <c r="BS58" s="2">
        <v>5</v>
      </c>
      <c r="BT58" s="2">
        <v>13</v>
      </c>
      <c r="BU58" s="2">
        <v>4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</row>
  </sheetData>
  <autoFilter ref="A1:CE58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DEC3-59DD-40F0-B5C3-9FC536A6088D}">
  <dimension ref="A1:CF137"/>
  <sheetViews>
    <sheetView tabSelected="1" workbookViewId="0">
      <selection activeCell="A2" sqref="A2"/>
    </sheetView>
  </sheetViews>
  <sheetFormatPr defaultColWidth="15.77734375" defaultRowHeight="28.05" customHeight="1" x14ac:dyDescent="0.3"/>
  <cols>
    <col min="1" max="2" width="15.77734375" style="4"/>
    <col min="3" max="3" width="15.77734375" style="2"/>
    <col min="4" max="4" width="15.77734375" style="5"/>
    <col min="5" max="16384" width="15.77734375" style="2"/>
  </cols>
  <sheetData>
    <row r="1" spans="1:84" s="4" customFormat="1" ht="28.05" customHeight="1" x14ac:dyDescent="0.3">
      <c r="A1" s="7" t="s">
        <v>87</v>
      </c>
      <c r="B1" s="7"/>
      <c r="C1" s="7"/>
      <c r="D1" s="7"/>
      <c r="E1" s="7"/>
      <c r="F1" s="7"/>
    </row>
    <row r="2" spans="1:84" s="4" customFormat="1" ht="28.05" customHeight="1" x14ac:dyDescent="0.3">
      <c r="A2" s="1" t="s">
        <v>928</v>
      </c>
      <c r="B2" s="1" t="s">
        <v>929</v>
      </c>
      <c r="C2" s="1" t="s">
        <v>930</v>
      </c>
      <c r="D2" s="1" t="s">
        <v>931</v>
      </c>
      <c r="E2" s="1" t="s">
        <v>932</v>
      </c>
      <c r="F2" s="1" t="s">
        <v>933</v>
      </c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28.05" customHeight="1" x14ac:dyDescent="0.3">
      <c r="A3" s="1" t="s">
        <v>934</v>
      </c>
      <c r="B3" s="1" t="s">
        <v>935</v>
      </c>
      <c r="C3" s="2" t="s">
        <v>936</v>
      </c>
      <c r="D3" s="5">
        <f ca="1">AVERAGE($D$4:$D$5)</f>
        <v>1.0111111111111111</v>
      </c>
      <c r="E3" s="2">
        <f ca="1">SMALL($E$4:$E$5,1)</f>
        <v>0</v>
      </c>
      <c r="F3" s="2">
        <f ca="1">LARGE($F$4:$F$5,1)</f>
        <v>3</v>
      </c>
      <c r="S3" s="3"/>
      <c r="T3" s="3"/>
    </row>
    <row r="4" spans="1:84" ht="28.05" customHeight="1" x14ac:dyDescent="0.3">
      <c r="A4" s="1" t="s">
        <v>934</v>
      </c>
      <c r="B4" s="1" t="s">
        <v>935</v>
      </c>
      <c r="C4" s="2" t="s">
        <v>937</v>
      </c>
      <c r="D4" s="5">
        <f ca="1">AVERAGEIF(INDIRECT("matches_1ST!E2:E61"),$A$1,INDIRECT("matches_1ST!G2:G61"))</f>
        <v>1.1333333333333333</v>
      </c>
      <c r="E4" s="2">
        <f ca="1">_xlfn.MINIFS(INDIRECT("matches_1ST!G2:G61"),INDIRECT("matches_1ST!E2:E61"),$A$1)</f>
        <v>0</v>
      </c>
      <c r="F4" s="2">
        <f ca="1">_xlfn.MAXIFS(INDIRECT("matches_1ST!G2:G61"),INDIRECT("matches_1ST!E2:E61"),$A$1)</f>
        <v>3</v>
      </c>
      <c r="S4" s="3"/>
      <c r="T4" s="3"/>
    </row>
    <row r="5" spans="1:84" ht="28.05" customHeight="1" x14ac:dyDescent="0.3">
      <c r="A5" s="1" t="s">
        <v>934</v>
      </c>
      <c r="B5" s="1" t="s">
        <v>935</v>
      </c>
      <c r="C5" s="2" t="s">
        <v>938</v>
      </c>
      <c r="D5" s="5">
        <f ca="1">AVERAGEIF(INDIRECT("matches_1ST!F2:F61"),$A$1,INDIRECT("matches_1ST!H2:H61"))</f>
        <v>0.88888888888888884</v>
      </c>
      <c r="E5" s="2">
        <f ca="1">_xlfn.MINIFS(INDIRECT("matches_1ST!H2:H61"),INDIRECT("matches_1ST!F2:F61"),$A$1)</f>
        <v>0</v>
      </c>
      <c r="F5" s="2">
        <f ca="1">_xlfn.MAXIFS(INDIRECT("matches_1ST!H2:H61"),INDIRECT("matches_1ST!F2:F61"),$A$1)</f>
        <v>3</v>
      </c>
      <c r="S5" s="3"/>
      <c r="T5" s="3"/>
    </row>
    <row r="6" spans="1:84" ht="28.05" customHeight="1" x14ac:dyDescent="0.3">
      <c r="A6" s="1" t="s">
        <v>934</v>
      </c>
      <c r="B6" s="1" t="s">
        <v>935</v>
      </c>
      <c r="C6" s="2" t="s">
        <v>939</v>
      </c>
      <c r="D6" s="5">
        <f ca="1">AVERAGE($D$7:$D$8)</f>
        <v>0.44259259259259254</v>
      </c>
      <c r="E6" s="2">
        <f ca="1">SMALL($E$7:$E$8,1)</f>
        <v>0</v>
      </c>
      <c r="F6" s="2">
        <f ca="1">LARGE($F$7:$F$8,1)</f>
        <v>2</v>
      </c>
      <c r="S6" s="3"/>
      <c r="T6" s="3"/>
    </row>
    <row r="7" spans="1:84" ht="28.05" customHeight="1" x14ac:dyDescent="0.3">
      <c r="A7" s="1" t="s">
        <v>934</v>
      </c>
      <c r="B7" s="1" t="s">
        <v>935</v>
      </c>
      <c r="C7" s="2" t="s">
        <v>940</v>
      </c>
      <c r="D7" s="5">
        <f ca="1">AVERAGEIF(INDIRECT("matches_1ST!E2:E61"),$A$1,INDIRECT("matches_1ST!H2:H61"))</f>
        <v>0.36666666666666664</v>
      </c>
      <c r="E7" s="2">
        <f ca="1">_xlfn.MINIFS(INDIRECT("matches_1ST!H2:H61"),INDIRECT("matches_1ST!E2:E61"),$A$1)</f>
        <v>0</v>
      </c>
      <c r="F7" s="2">
        <f ca="1">_xlfn.MAXIFS(INDIRECT("matches_1ST!H2:H61"),INDIRECT("matches_1ST!E2:E61"),$A$1)</f>
        <v>2</v>
      </c>
      <c r="S7" s="3"/>
      <c r="T7" s="3"/>
    </row>
    <row r="8" spans="1:84" ht="28.05" customHeight="1" x14ac:dyDescent="0.3">
      <c r="A8" s="1" t="s">
        <v>934</v>
      </c>
      <c r="B8" s="1" t="s">
        <v>935</v>
      </c>
      <c r="C8" s="2" t="s">
        <v>941</v>
      </c>
      <c r="D8" s="5">
        <f ca="1">AVERAGEIF(INDIRECT("matches_1ST!F2:F61"),$A$1,INDIRECT("matches_1ST!G2:G61"))</f>
        <v>0.51851851851851849</v>
      </c>
      <c r="E8" s="2">
        <f ca="1">_xlfn.MINIFS(INDIRECT("matches_1ST!G2:G61"),INDIRECT("matches_1ST!F2:F61"),$A$1)</f>
        <v>0</v>
      </c>
      <c r="F8" s="2">
        <f ca="1">_xlfn.MAXIFS(INDIRECT("matches_1ST!G2:G61"),INDIRECT("matches_1ST!F2:F61"),$A$1)</f>
        <v>2</v>
      </c>
      <c r="S8" s="3"/>
      <c r="T8" s="3"/>
    </row>
    <row r="9" spans="1:84" ht="28.05" customHeight="1" x14ac:dyDescent="0.3">
      <c r="A9" s="1" t="s">
        <v>934</v>
      </c>
      <c r="B9" s="1" t="s">
        <v>935</v>
      </c>
      <c r="C9" s="2" t="s">
        <v>942</v>
      </c>
      <c r="D9" s="5">
        <f ca="1">AVERAGE(INDIRECT("matches_1ST!L2:L61"))</f>
        <v>1.4561403508771931</v>
      </c>
      <c r="E9" s="2">
        <f ca="1">SMALL(INDIRECT("matches_1ST!L2:L61"),1)</f>
        <v>0</v>
      </c>
      <c r="F9" s="2">
        <f ca="1">LARGE(INDIRECT("matches_1ST!L2:L61"),1)</f>
        <v>4</v>
      </c>
      <c r="S9" s="3"/>
      <c r="T9" s="3"/>
    </row>
    <row r="10" spans="1:84" ht="28.05" customHeight="1" x14ac:dyDescent="0.3">
      <c r="A10" s="1" t="s">
        <v>934</v>
      </c>
      <c r="B10" s="1" t="s">
        <v>935</v>
      </c>
      <c r="C10" s="2" t="s">
        <v>943</v>
      </c>
      <c r="D10" s="5">
        <f ca="1">AVERAGEIF(INDIRECT("matches_1ST!E2:E61"),$A$1,INDIRECT("matches_1ST!L2:L61"))</f>
        <v>1.5</v>
      </c>
      <c r="E10" s="2">
        <f ca="1">_xlfn.MINIFS(INDIRECT("matches_1ST!L2:L61"),INDIRECT("matches_1ST!E2:E61"),$A$1)</f>
        <v>0</v>
      </c>
      <c r="F10" s="2">
        <f ca="1">_xlfn.MAXIFS(INDIRECT("matches_1ST!L2:L61"),INDIRECT("matches_1ST!E2:E61"),$A$1)</f>
        <v>4</v>
      </c>
      <c r="S10" s="3"/>
      <c r="T10" s="3"/>
    </row>
    <row r="11" spans="1:84" ht="28.05" customHeight="1" x14ac:dyDescent="0.3">
      <c r="A11" s="1" t="s">
        <v>934</v>
      </c>
      <c r="B11" s="1" t="s">
        <v>935</v>
      </c>
      <c r="C11" s="2" t="s">
        <v>944</v>
      </c>
      <c r="D11" s="5">
        <f ca="1">AVERAGEIF(INDIRECT("matches_1ST!F2:F61"),$A$1,INDIRECT("matches_1ST!L2:L61"))</f>
        <v>1.4074074074074074</v>
      </c>
      <c r="E11" s="2">
        <f ca="1">_xlfn.MINIFS(INDIRECT("matches_1ST!L2:L61"),INDIRECT("matches_1ST!F2:F61"),$A$1)</f>
        <v>0</v>
      </c>
      <c r="F11" s="2">
        <f ca="1">_xlfn.MAXIFS(INDIRECT("matches_1ST!L2:L61"),INDIRECT("matches_1ST!F2:F61"),$A$1)</f>
        <v>4</v>
      </c>
      <c r="S11" s="3"/>
      <c r="T11" s="3"/>
    </row>
    <row r="12" spans="1:84" ht="28.05" customHeight="1" x14ac:dyDescent="0.3">
      <c r="A12" s="1" t="s">
        <v>934</v>
      </c>
      <c r="B12" s="1" t="s">
        <v>945</v>
      </c>
      <c r="C12" s="2" t="s">
        <v>936</v>
      </c>
      <c r="D12" s="5">
        <f ca="1">AVERAGE($D$13:$D$14)</f>
        <v>9.3314814814814824</v>
      </c>
      <c r="E12" s="2">
        <f ca="1">SMALL($E$13:$E$14,1)</f>
        <v>2</v>
      </c>
      <c r="F12" s="2">
        <f ca="1">LARGE($F$13:$F$14,1)</f>
        <v>22</v>
      </c>
      <c r="S12" s="3"/>
      <c r="T12" s="3"/>
    </row>
    <row r="13" spans="1:84" ht="28.05" customHeight="1" x14ac:dyDescent="0.3">
      <c r="A13" s="1" t="s">
        <v>934</v>
      </c>
      <c r="B13" s="1" t="s">
        <v>945</v>
      </c>
      <c r="C13" s="2" t="s">
        <v>937</v>
      </c>
      <c r="D13" s="5">
        <f ca="1">AVERAGEIF(INDIRECT("matches_1ST!E2:E61"),$A$1,INDIRECT("matches_1ST!T2:T61"))</f>
        <v>9.6999999999999993</v>
      </c>
      <c r="E13" s="2">
        <f ca="1">_xlfn.MINIFS(INDIRECT("matches_1ST!T2:T61"),INDIRECT("matches_1ST!E2:E61"),$A$1)</f>
        <v>3</v>
      </c>
      <c r="F13" s="2">
        <f ca="1">_xlfn.MAXIFS(INDIRECT("matches_1ST!T2:T61"),INDIRECT("matches_1ST!E2:E61"),$A$1)</f>
        <v>22</v>
      </c>
      <c r="S13" s="3"/>
      <c r="T13" s="3"/>
    </row>
    <row r="14" spans="1:84" ht="28.05" customHeight="1" x14ac:dyDescent="0.3">
      <c r="A14" s="1" t="s">
        <v>934</v>
      </c>
      <c r="B14" s="1" t="s">
        <v>945</v>
      </c>
      <c r="C14" s="2" t="s">
        <v>938</v>
      </c>
      <c r="D14" s="5">
        <f ca="1">AVERAGEIF(INDIRECT("matches_1ST!F2:F61"),$A$1,INDIRECT("matches_1ST!U2:U61"))</f>
        <v>8.9629629629629637</v>
      </c>
      <c r="E14" s="2">
        <f ca="1">_xlfn.MINIFS(INDIRECT("matches_1ST!U2:U61"),INDIRECT("matches_1ST!F2:F61"),$A$1)</f>
        <v>2</v>
      </c>
      <c r="F14" s="2">
        <f ca="1">_xlfn.MAXIFS(INDIRECT("matches_1ST!U2:U61"),INDIRECT("matches_1ST!F2:F61"),$A$1)</f>
        <v>17</v>
      </c>
      <c r="S14" s="3"/>
      <c r="T14" s="3"/>
    </row>
    <row r="15" spans="1:84" ht="28.05" customHeight="1" x14ac:dyDescent="0.3">
      <c r="A15" s="1" t="s">
        <v>934</v>
      </c>
      <c r="B15" s="1" t="s">
        <v>945</v>
      </c>
      <c r="C15" s="2" t="s">
        <v>939</v>
      </c>
      <c r="D15" s="5">
        <f ca="1">AVERAGE($D$16:$D$17)</f>
        <v>3.2277777777777779</v>
      </c>
      <c r="E15" s="2">
        <f ca="1">SMALL($E$16:$E$17,1)</f>
        <v>0</v>
      </c>
      <c r="F15" s="2">
        <f ca="1">LARGE($F$16:$F$17,1)</f>
        <v>13</v>
      </c>
      <c r="S15" s="3"/>
      <c r="T15" s="3"/>
    </row>
    <row r="16" spans="1:84" ht="28.05" customHeight="1" x14ac:dyDescent="0.3">
      <c r="A16" s="1" t="s">
        <v>934</v>
      </c>
      <c r="B16" s="1" t="s">
        <v>945</v>
      </c>
      <c r="C16" s="2" t="s">
        <v>940</v>
      </c>
      <c r="D16" s="5">
        <f ca="1">AVERAGEIF(INDIRECT("matches_1ST!E2:E61"),$A$1,INDIRECT("matches_1ST!U2:U61"))</f>
        <v>2.5666666666666669</v>
      </c>
      <c r="E16" s="2">
        <f ca="1">_xlfn.MINIFS(INDIRECT("matches_1ST!U2:U61"),INDIRECT("matches_1ST!E2:E61"),$A$1)</f>
        <v>0</v>
      </c>
      <c r="F16" s="2">
        <f ca="1">_xlfn.MAXIFS(INDIRECT("matches_1ST!U2:U61"),INDIRECT("matches_1ST!E2:E61"),$A$1)</f>
        <v>5</v>
      </c>
      <c r="S16" s="3"/>
      <c r="T16" s="3"/>
    </row>
    <row r="17" spans="1:20" ht="28.05" customHeight="1" x14ac:dyDescent="0.3">
      <c r="A17" s="1" t="s">
        <v>934</v>
      </c>
      <c r="B17" s="1" t="s">
        <v>945</v>
      </c>
      <c r="C17" s="2" t="s">
        <v>941</v>
      </c>
      <c r="D17" s="5">
        <f ca="1">AVERAGEIF(INDIRECT("matches_1ST!F2:F61"),$A$1,INDIRECT("matches_1ST!T2:T61"))</f>
        <v>3.8888888888888888</v>
      </c>
      <c r="E17" s="2">
        <f ca="1">_xlfn.MINIFS(INDIRECT("matches_1ST!T2:T61"),INDIRECT("matches_1ST!F2:F61"),$A$1)</f>
        <v>0</v>
      </c>
      <c r="F17" s="2">
        <f ca="1">_xlfn.MAXIFS(INDIRECT("matches_1ST!T2:T61"),INDIRECT("matches_1ST!F2:F61"),$A$1)</f>
        <v>13</v>
      </c>
      <c r="S17" s="3"/>
      <c r="T17" s="3"/>
    </row>
    <row r="18" spans="1:20" ht="28.05" customHeight="1" x14ac:dyDescent="0.3">
      <c r="A18" s="1" t="s">
        <v>934</v>
      </c>
      <c r="B18" s="1" t="s">
        <v>945</v>
      </c>
      <c r="C18" s="2" t="s">
        <v>942</v>
      </c>
      <c r="D18" s="5">
        <f ca="1">AVERAGE(INDIRECT("matches_1ST!M2:M61"))</f>
        <v>12.543859649122806</v>
      </c>
      <c r="E18" s="2">
        <f ca="1">SMALL(INDIRECT("matches_1ST!M2:M61"),1)</f>
        <v>6</v>
      </c>
      <c r="F18" s="2">
        <f ca="1">LARGE(INDIRECT("matches_1ST!M2:M61"),1)</f>
        <v>23</v>
      </c>
      <c r="S18" s="3"/>
      <c r="T18" s="3"/>
    </row>
    <row r="19" spans="1:20" ht="28.05" customHeight="1" x14ac:dyDescent="0.3">
      <c r="A19" s="1" t="s">
        <v>934</v>
      </c>
      <c r="B19" s="1" t="s">
        <v>945</v>
      </c>
      <c r="C19" s="2" t="s">
        <v>943</v>
      </c>
      <c r="D19" s="5">
        <f ca="1">AVERAGEIF(INDIRECT("matches_1ST!E2:E61"),$A$1,INDIRECT("matches_1ST!M2:M61"))</f>
        <v>12.266666666666667</v>
      </c>
      <c r="E19" s="2">
        <f ca="1">_xlfn.MINIFS(INDIRECT("matches_1ST!M2:M61"),INDIRECT("matches_1ST!E2:E61"),$A$1)</f>
        <v>6</v>
      </c>
      <c r="F19" s="2">
        <f ca="1">_xlfn.MAXIFS(INDIRECT("matches_1ST!M2:M61"),INDIRECT("matches_1ST!E2:E61"),$A$1)</f>
        <v>23</v>
      </c>
      <c r="S19" s="3"/>
      <c r="T19" s="3"/>
    </row>
    <row r="20" spans="1:20" ht="28.05" customHeight="1" x14ac:dyDescent="0.3">
      <c r="A20" s="1" t="s">
        <v>934</v>
      </c>
      <c r="B20" s="1" t="s">
        <v>945</v>
      </c>
      <c r="C20" s="2" t="s">
        <v>944</v>
      </c>
      <c r="D20" s="5">
        <f ca="1">AVERAGEIF(INDIRECT("matches_1ST!F2:F61"),$A$1,INDIRECT("matches_1ST!M2:M61"))</f>
        <v>12.851851851851851</v>
      </c>
      <c r="E20" s="2">
        <f ca="1">_xlfn.MINIFS(INDIRECT("matches_1ST!M2:M61"),INDIRECT("matches_1ST!F2:F61"),$A$1)</f>
        <v>7</v>
      </c>
      <c r="F20" s="2">
        <f ca="1">_xlfn.MAXIFS(INDIRECT("matches_1ST!M2:M61"),INDIRECT("matches_1ST!F2:F61"),$A$1)</f>
        <v>20</v>
      </c>
      <c r="S20" s="3"/>
      <c r="T20" s="3"/>
    </row>
    <row r="21" spans="1:20" ht="28.05" customHeight="1" x14ac:dyDescent="0.3">
      <c r="A21" s="4" t="s">
        <v>934</v>
      </c>
      <c r="B21" s="4" t="s">
        <v>946</v>
      </c>
      <c r="C21" s="2" t="s">
        <v>936</v>
      </c>
      <c r="D21" s="5">
        <f ca="1">AVERAGE($D$22:$D$23)</f>
        <v>3.3796296296296298</v>
      </c>
      <c r="E21" s="2">
        <f ca="1">SMALL($E$22:$E$23,1)</f>
        <v>0</v>
      </c>
      <c r="F21" s="2">
        <f ca="1">LARGE($F$22:$F$23,1)</f>
        <v>10</v>
      </c>
      <c r="S21" s="3"/>
      <c r="T21" s="3"/>
    </row>
    <row r="22" spans="1:20" ht="28.05" customHeight="1" x14ac:dyDescent="0.3">
      <c r="A22" s="4" t="s">
        <v>934</v>
      </c>
      <c r="B22" s="4" t="s">
        <v>946</v>
      </c>
      <c r="C22" s="2" t="s">
        <v>937</v>
      </c>
      <c r="D22" s="5">
        <f ca="1">AVERAGEIF(INDIRECT("matches_1ST!E2:E61"),$A$1,INDIRECT("matches_1ST!V2:V61"))</f>
        <v>3.1666666666666665</v>
      </c>
      <c r="E22" s="2">
        <f ca="1">_xlfn.MINIFS(INDIRECT("matches_1ST!V2:V61"),INDIRECT("matches_1ST!E2:E61"),$A$1)</f>
        <v>0</v>
      </c>
      <c r="F22" s="2">
        <f ca="1">_xlfn.MAXIFS(INDIRECT("matches_1ST!V2:V61"),INDIRECT("matches_1ST!E2:E61"),$A$1)</f>
        <v>7</v>
      </c>
      <c r="S22" s="3"/>
      <c r="T22" s="3"/>
    </row>
    <row r="23" spans="1:20" ht="28.05" customHeight="1" x14ac:dyDescent="0.3">
      <c r="A23" s="4" t="s">
        <v>934</v>
      </c>
      <c r="B23" s="4" t="s">
        <v>946</v>
      </c>
      <c r="C23" s="2" t="s">
        <v>938</v>
      </c>
      <c r="D23" s="5">
        <f ca="1">AVERAGEIF(INDIRECT("matches_1ST!F2:F61"),$A$1,INDIRECT("matches_1ST!W2:W61"))</f>
        <v>3.5925925925925926</v>
      </c>
      <c r="E23" s="2">
        <f ca="1">_xlfn.MINIFS(INDIRECT("matches_1ST!W2:W61"),INDIRECT("matches_1ST!F2:F61"),$A$1)</f>
        <v>1</v>
      </c>
      <c r="F23" s="2">
        <f ca="1">_xlfn.MAXIFS(INDIRECT("matches_1ST!W2:W61"),INDIRECT("matches_1ST!F2:F61"),$A$1)</f>
        <v>10</v>
      </c>
      <c r="S23" s="3"/>
      <c r="T23" s="3"/>
    </row>
    <row r="24" spans="1:20" ht="28.05" customHeight="1" x14ac:dyDescent="0.3">
      <c r="A24" s="4" t="s">
        <v>934</v>
      </c>
      <c r="B24" s="4" t="s">
        <v>946</v>
      </c>
      <c r="C24" s="2" t="s">
        <v>939</v>
      </c>
      <c r="D24" s="5">
        <f ca="1">AVERAGE($D$25:$D$26)</f>
        <v>1.2925925925925927</v>
      </c>
      <c r="E24" s="2">
        <f ca="1">SMALL($E$25:$E$26,1)</f>
        <v>0</v>
      </c>
      <c r="F24" s="2">
        <f ca="1">LARGE($F$25:$F$26,1)</f>
        <v>5</v>
      </c>
      <c r="S24" s="3"/>
      <c r="T24" s="3"/>
    </row>
    <row r="25" spans="1:20" ht="28.05" customHeight="1" x14ac:dyDescent="0.3">
      <c r="A25" s="4" t="s">
        <v>934</v>
      </c>
      <c r="B25" s="4" t="s">
        <v>946</v>
      </c>
      <c r="C25" s="2" t="s">
        <v>940</v>
      </c>
      <c r="D25" s="5">
        <f ca="1">AVERAGEIF(INDIRECT("matches_1ST!E2:E61"),$A$1,INDIRECT("matches_1ST!W2:W61"))</f>
        <v>1.0666666666666667</v>
      </c>
      <c r="E25" s="2">
        <f ca="1">_xlfn.MINIFS(INDIRECT("matches_1ST!W2:W61"),INDIRECT("matches_1ST!E2:E61"),$A$1)</f>
        <v>0</v>
      </c>
      <c r="F25" s="2">
        <f ca="1">_xlfn.MAXIFS(INDIRECT("matches_1ST!W2:W61"),INDIRECT("matches_1ST!E2:E61"),$A$1)</f>
        <v>3</v>
      </c>
      <c r="S25" s="3"/>
      <c r="T25" s="3"/>
    </row>
    <row r="26" spans="1:20" ht="28.05" customHeight="1" x14ac:dyDescent="0.3">
      <c r="A26" s="4" t="s">
        <v>934</v>
      </c>
      <c r="B26" s="4" t="s">
        <v>946</v>
      </c>
      <c r="C26" s="2" t="s">
        <v>941</v>
      </c>
      <c r="D26" s="5">
        <f ca="1">AVERAGEIF(INDIRECT("matches_1ST!F2:F61"),$A$1,INDIRECT("matches_1ST!V2:V61"))</f>
        <v>1.5185185185185186</v>
      </c>
      <c r="E26" s="2">
        <f ca="1">_xlfn.MINIFS(INDIRECT("matches_1ST!V2:V61"),INDIRECT("matches_1ST!F2:F61"),$A$1)</f>
        <v>0</v>
      </c>
      <c r="F26" s="2">
        <f ca="1">_xlfn.MAXIFS(INDIRECT("matches_1ST!V2:V61"),INDIRECT("matches_1ST!F2:F61"),$A$1)</f>
        <v>5</v>
      </c>
    </row>
    <row r="27" spans="1:20" ht="28.05" customHeight="1" x14ac:dyDescent="0.3">
      <c r="A27" s="4" t="s">
        <v>934</v>
      </c>
      <c r="B27" s="4" t="s">
        <v>946</v>
      </c>
      <c r="C27" s="2" t="s">
        <v>942</v>
      </c>
      <c r="D27" s="5">
        <f ca="1">AVERAGE(INDIRECT("matches_1ST!N2:N61"))</f>
        <v>4.6491228070175437</v>
      </c>
      <c r="E27" s="2">
        <f ca="1">SMALL(INDIRECT("matches_1ST!N2:N61"),1)</f>
        <v>1</v>
      </c>
      <c r="F27" s="2">
        <f ca="1">LARGE(INDIRECT("matches_1ST!N2:N61"),1)</f>
        <v>12</v>
      </c>
    </row>
    <row r="28" spans="1:20" ht="28.05" customHeight="1" x14ac:dyDescent="0.3">
      <c r="A28" s="4" t="s">
        <v>934</v>
      </c>
      <c r="B28" s="4" t="s">
        <v>946</v>
      </c>
      <c r="C28" s="2" t="s">
        <v>943</v>
      </c>
      <c r="D28" s="5">
        <f ca="1">AVERAGEIF(INDIRECT("matches_1ST!E2:E61"),$A$1,INDIRECT("matches_1ST!N2:N61"))</f>
        <v>4.2333333333333334</v>
      </c>
      <c r="E28" s="2">
        <f ca="1">_xlfn.MINIFS(INDIRECT("matches_1ST!N2:N61"),INDIRECT("matches_1ST!E2:E61"),$A$1)</f>
        <v>1</v>
      </c>
      <c r="F28" s="2">
        <f ca="1">_xlfn.MAXIFS(INDIRECT("matches_1ST!N2:N61"),INDIRECT("matches_1ST!E2:E61"),$A$1)</f>
        <v>8</v>
      </c>
    </row>
    <row r="29" spans="1:20" ht="28.05" customHeight="1" x14ac:dyDescent="0.3">
      <c r="A29" s="4" t="s">
        <v>934</v>
      </c>
      <c r="B29" s="4" t="s">
        <v>946</v>
      </c>
      <c r="C29" s="2" t="s">
        <v>944</v>
      </c>
      <c r="D29" s="5">
        <f ca="1">AVERAGEIF(INDIRECT("matches_1ST!F2:F61"),$A$1,INDIRECT("matches_1ST!N2:N61"))</f>
        <v>5.1111111111111107</v>
      </c>
      <c r="E29" s="2">
        <f ca="1">_xlfn.MINIFS(INDIRECT("matches_1ST!N2:N61"),INDIRECT("matches_1ST!F2:F61"),$A$1)</f>
        <v>1</v>
      </c>
      <c r="F29" s="2">
        <f ca="1">_xlfn.MAXIFS(INDIRECT("matches_1ST!N2:N61"),INDIRECT("matches_1ST!F2:F61"),$A$1)</f>
        <v>12</v>
      </c>
    </row>
    <row r="30" spans="1:20" ht="28.05" customHeight="1" x14ac:dyDescent="0.3">
      <c r="A30" s="4" t="s">
        <v>934</v>
      </c>
      <c r="B30" s="4" t="s">
        <v>947</v>
      </c>
      <c r="C30" s="2" t="s">
        <v>936</v>
      </c>
      <c r="D30" s="5">
        <f ca="1">AVERAGE($D$31:$D$32)</f>
        <v>3.912962962962963</v>
      </c>
      <c r="E30" s="2">
        <f ca="1">SMALL($E$31:$E$32,1)</f>
        <v>0</v>
      </c>
      <c r="F30" s="2">
        <f ca="1">LARGE($F$31:$F$32,1)</f>
        <v>12</v>
      </c>
    </row>
    <row r="31" spans="1:20" ht="28.05" customHeight="1" x14ac:dyDescent="0.3">
      <c r="A31" s="4" t="s">
        <v>934</v>
      </c>
      <c r="B31" s="4" t="s">
        <v>947</v>
      </c>
      <c r="C31" s="2" t="s">
        <v>937</v>
      </c>
      <c r="D31" s="5">
        <f ca="1">AVERAGEIF(INDIRECT("matches_1ST!E2:E61"),$A$1,INDIRECT("matches_1ST!AB2:AB61"))</f>
        <v>4.2333333333333334</v>
      </c>
      <c r="E31" s="2">
        <f ca="1">_xlfn.MINIFS(INDIRECT("matches_1ST!AB2:AB61"),INDIRECT("matches_1ST!E2:E61"),$A$1)</f>
        <v>0</v>
      </c>
      <c r="F31" s="2">
        <f ca="1">_xlfn.MAXIFS(INDIRECT("matches_1ST!AB2:AB61"),INDIRECT("matches_1ST!E2:E61"),$A$1)</f>
        <v>12</v>
      </c>
    </row>
    <row r="32" spans="1:20" ht="28.05" customHeight="1" x14ac:dyDescent="0.3">
      <c r="A32" s="4" t="s">
        <v>934</v>
      </c>
      <c r="B32" s="4" t="s">
        <v>947</v>
      </c>
      <c r="C32" s="2" t="s">
        <v>938</v>
      </c>
      <c r="D32" s="5">
        <f ca="1">AVERAGEIF(INDIRECT("matches_1ST!F2:F61"),$A$1,INDIRECT("matches_1ST!AC2:AC61"))</f>
        <v>3.5925925925925926</v>
      </c>
      <c r="E32" s="2">
        <f ca="1">_xlfn.MINIFS(INDIRECT("matches_1ST!AC2:AC61"),INDIRECT("matches_1ST!F2:F61"),$A$1)</f>
        <v>0</v>
      </c>
      <c r="F32" s="2">
        <f ca="1">_xlfn.MAXIFS(INDIRECT("matches_1ST!AC2:AC61"),INDIRECT("matches_1ST!F2:F61"),$A$1)</f>
        <v>12</v>
      </c>
    </row>
    <row r="33" spans="1:6" ht="28.05" customHeight="1" x14ac:dyDescent="0.3">
      <c r="A33" s="4" t="s">
        <v>934</v>
      </c>
      <c r="B33" s="4" t="s">
        <v>947</v>
      </c>
      <c r="C33" s="2" t="s">
        <v>939</v>
      </c>
      <c r="D33" s="5">
        <f ca="1">AVERAGE($D$34:$D$35)</f>
        <v>1.3444444444444446</v>
      </c>
      <c r="E33" s="2">
        <f ca="1">SMALL($E$34:$E$35,1)</f>
        <v>0</v>
      </c>
      <c r="F33" s="2">
        <f ca="1">LARGE($F$34:$F$35,1)</f>
        <v>4</v>
      </c>
    </row>
    <row r="34" spans="1:6" ht="28.05" customHeight="1" x14ac:dyDescent="0.3">
      <c r="A34" s="4" t="s">
        <v>934</v>
      </c>
      <c r="B34" s="4" t="s">
        <v>947</v>
      </c>
      <c r="C34" s="2" t="s">
        <v>940</v>
      </c>
      <c r="D34" s="5">
        <f ca="1">AVERAGEIF(INDIRECT("matches_1ST!E2:E61"),$A$1,INDIRECT("matches_1ST!AC2:AC61"))</f>
        <v>1.1333333333333333</v>
      </c>
      <c r="E34" s="2">
        <f ca="1">_xlfn.MINIFS(INDIRECT("matches_1ST!AC2:AC61"),INDIRECT("matches_1ST!E2:E61"),$A$1)</f>
        <v>0</v>
      </c>
      <c r="F34" s="2">
        <f ca="1">_xlfn.MAXIFS(INDIRECT("matches_1ST!AC2:AC61"),INDIRECT("matches_1ST!E2:E61"),$A$1)</f>
        <v>4</v>
      </c>
    </row>
    <row r="35" spans="1:6" ht="28.05" customHeight="1" x14ac:dyDescent="0.3">
      <c r="A35" s="4" t="s">
        <v>934</v>
      </c>
      <c r="B35" s="4" t="s">
        <v>947</v>
      </c>
      <c r="C35" s="2" t="s">
        <v>941</v>
      </c>
      <c r="D35" s="5">
        <f ca="1">AVERAGEIF(INDIRECT("matches_1ST!F2:F61"),$A$1,INDIRECT("matches_1ST!AB2:AB61"))</f>
        <v>1.5555555555555556</v>
      </c>
      <c r="E35" s="2">
        <f ca="1">_xlfn.MINIFS(INDIRECT("matches_1ST!AB2:AB61"),INDIRECT("matches_1ST!F2:F61"),$A$1)</f>
        <v>0</v>
      </c>
      <c r="F35" s="2">
        <f ca="1">_xlfn.MAXIFS(INDIRECT("matches_1ST!AB2:AB61"),INDIRECT("matches_1ST!F2:F61"),$A$1)</f>
        <v>4</v>
      </c>
    </row>
    <row r="36" spans="1:6" ht="28.05" customHeight="1" x14ac:dyDescent="0.3">
      <c r="A36" s="4" t="s">
        <v>934</v>
      </c>
      <c r="B36" s="4" t="s">
        <v>947</v>
      </c>
      <c r="C36" s="2" t="s">
        <v>942</v>
      </c>
      <c r="D36" s="5">
        <f ca="1">AVERAGE(INDIRECT("matches_1ST!O2:O61"))</f>
        <v>5.2631578947368425</v>
      </c>
      <c r="E36" s="2">
        <f ca="1">SMALL(INDIRECT("matches_1ST!O2:O61"),1)</f>
        <v>0</v>
      </c>
      <c r="F36" s="2">
        <f ca="1">LARGE(INDIRECT("matches_1ST!O2:O61"),1)</f>
        <v>16</v>
      </c>
    </row>
    <row r="37" spans="1:6" ht="28.05" customHeight="1" x14ac:dyDescent="0.3">
      <c r="A37" s="4" t="s">
        <v>934</v>
      </c>
      <c r="B37" s="4" t="s">
        <v>947</v>
      </c>
      <c r="C37" s="2" t="s">
        <v>943</v>
      </c>
      <c r="D37" s="5">
        <f ca="1">AVERAGEIF(INDIRECT("matches_1ST!E2:E61"),$A$1,INDIRECT("matches_1ST!O2:O61"))</f>
        <v>5.3666666666666663</v>
      </c>
      <c r="E37" s="2">
        <f ca="1">_xlfn.MINIFS(INDIRECT("matches_1ST!O2:O61"),INDIRECT("matches_1ST!E2:E61"),$A$1)</f>
        <v>1</v>
      </c>
      <c r="F37" s="2">
        <f ca="1">_xlfn.MAXIFS(INDIRECT("matches_1ST!O2:O61"),INDIRECT("matches_1ST!E2:E61"),$A$1)</f>
        <v>14</v>
      </c>
    </row>
    <row r="38" spans="1:6" ht="28.05" customHeight="1" x14ac:dyDescent="0.3">
      <c r="A38" s="4" t="s">
        <v>934</v>
      </c>
      <c r="B38" s="4" t="s">
        <v>947</v>
      </c>
      <c r="C38" s="2" t="s">
        <v>944</v>
      </c>
      <c r="D38" s="5">
        <f ca="1">AVERAGEIF(INDIRECT("matches_1ST!F2:F61"),$A$1,INDIRECT("matches_1ST!O2:O61"))</f>
        <v>5.1481481481481479</v>
      </c>
      <c r="E38" s="2">
        <f ca="1">_xlfn.MINIFS(INDIRECT("matches_1ST!O2:O61"),INDIRECT("matches_1ST!F2:F61"),$A$1)</f>
        <v>0</v>
      </c>
      <c r="F38" s="2">
        <f ca="1">_xlfn.MAXIFS(INDIRECT("matches_1ST!O2:O61"),INDIRECT("matches_1ST!F2:F61"),$A$1)</f>
        <v>16</v>
      </c>
    </row>
    <row r="39" spans="1:6" ht="28.05" customHeight="1" x14ac:dyDescent="0.3">
      <c r="A39" s="4" t="s">
        <v>934</v>
      </c>
      <c r="B39" s="4" t="s">
        <v>948</v>
      </c>
      <c r="C39" s="2" t="s">
        <v>936</v>
      </c>
      <c r="D39" s="5">
        <f ca="1">AVERAGE($D$40:$D$41)</f>
        <v>0.40370370370370368</v>
      </c>
      <c r="E39" s="2">
        <f ca="1">SMALL($E$40:$E$41,1)</f>
        <v>0</v>
      </c>
      <c r="F39" s="2">
        <f ca="1">LARGE($F$40:$F$41,1)</f>
        <v>2</v>
      </c>
    </row>
    <row r="40" spans="1:6" ht="28.05" customHeight="1" x14ac:dyDescent="0.3">
      <c r="A40" s="4" t="s">
        <v>934</v>
      </c>
      <c r="B40" s="4" t="s">
        <v>948</v>
      </c>
      <c r="C40" s="2" t="s">
        <v>937</v>
      </c>
      <c r="D40" s="5">
        <f ca="1">AVERAGEIF(INDIRECT("matches_1ST!E2:E61"),$A$1,INDIRECT("matches_1ST!AF2:AF61"))</f>
        <v>0.4</v>
      </c>
      <c r="E40" s="2">
        <f ca="1">_xlfn.MINIFS(INDIRECT("matches_1ST!AF2:AF61"),INDIRECT("matches_1ST!E2:E61"),$A$1)</f>
        <v>0</v>
      </c>
      <c r="F40" s="2">
        <f ca="1">_xlfn.MAXIFS(INDIRECT("matches_1ST!AF2:AF61"),INDIRECT("matches_1ST!E2:E61"),$A$1)</f>
        <v>1</v>
      </c>
    </row>
    <row r="41" spans="1:6" ht="28.05" customHeight="1" x14ac:dyDescent="0.3">
      <c r="A41" s="4" t="s">
        <v>934</v>
      </c>
      <c r="B41" s="4" t="s">
        <v>948</v>
      </c>
      <c r="C41" s="2" t="s">
        <v>938</v>
      </c>
      <c r="D41" s="5">
        <f ca="1">AVERAGEIF(INDIRECT("matches_1ST!F2:F61"),$A$1,INDIRECT("matches_1ST!AG2:AG61"))</f>
        <v>0.40740740740740738</v>
      </c>
      <c r="E41" s="2">
        <f ca="1">_xlfn.MINIFS(INDIRECT("matches_1ST!AG2:AG61"),INDIRECT("matches_1ST!F2:F61"),$A$1)</f>
        <v>0</v>
      </c>
      <c r="F41" s="2">
        <f ca="1">_xlfn.MAXIFS(INDIRECT("matches_1ST!AG2:AG61"),INDIRECT("matches_1ST!F2:F61"),$A$1)</f>
        <v>2</v>
      </c>
    </row>
    <row r="42" spans="1:6" ht="28.05" customHeight="1" x14ac:dyDescent="0.3">
      <c r="A42" s="4" t="s">
        <v>934</v>
      </c>
      <c r="B42" s="4" t="s">
        <v>948</v>
      </c>
      <c r="C42" s="2" t="s">
        <v>939</v>
      </c>
      <c r="D42" s="5">
        <f ca="1">AVERAGE($D$43:$D$44)</f>
        <v>0.76481481481481484</v>
      </c>
      <c r="E42" s="2">
        <f ca="1">SMALL($E$43:$E$44,1)</f>
        <v>0</v>
      </c>
      <c r="F42" s="2">
        <f ca="1">LARGE($F$43:$F$44,1)</f>
        <v>2</v>
      </c>
    </row>
    <row r="43" spans="1:6" ht="28.05" customHeight="1" x14ac:dyDescent="0.3">
      <c r="A43" s="4" t="s">
        <v>934</v>
      </c>
      <c r="B43" s="4" t="s">
        <v>948</v>
      </c>
      <c r="C43" s="2" t="s">
        <v>940</v>
      </c>
      <c r="D43" s="5">
        <f ca="1">AVERAGEIF(INDIRECT("matches_1ST!E2:E61"),$A$1,INDIRECT("matches_1ST!AG2:AG61"))</f>
        <v>0.9</v>
      </c>
      <c r="E43" s="2">
        <f ca="1">_xlfn.MINIFS(INDIRECT("matches_1ST!AG2:AG61"),INDIRECT("matches_1ST!E2:E61"),$A$1)</f>
        <v>0</v>
      </c>
      <c r="F43" s="2">
        <f ca="1">_xlfn.MAXIFS(INDIRECT("matches_1ST!AG2:AG61"),INDIRECT("matches_1ST!E2:E61"),$A$1)</f>
        <v>2</v>
      </c>
    </row>
    <row r="44" spans="1:6" ht="28.05" customHeight="1" x14ac:dyDescent="0.3">
      <c r="A44" s="4" t="s">
        <v>934</v>
      </c>
      <c r="B44" s="4" t="s">
        <v>948</v>
      </c>
      <c r="C44" s="2" t="s">
        <v>941</v>
      </c>
      <c r="D44" s="5">
        <f ca="1">AVERAGEIF(INDIRECT("matches_1ST!F2:F61"),$A$1,INDIRECT("matches_1ST!AF2:AF61"))</f>
        <v>0.62962962962962965</v>
      </c>
      <c r="E44" s="2">
        <f ca="1">_xlfn.MINIFS(INDIRECT("matches_1ST!AF2:AF61"),INDIRECT("matches_1ST!F2:F61"),$A$1)</f>
        <v>0</v>
      </c>
      <c r="F44" s="2">
        <f ca="1">_xlfn.MAXIFS(INDIRECT("matches_1ST!AF2:AF61"),INDIRECT("matches_1ST!F2:F61"),$A$1)</f>
        <v>2</v>
      </c>
    </row>
    <row r="45" spans="1:6" ht="28.05" customHeight="1" x14ac:dyDescent="0.3">
      <c r="A45" s="4" t="s">
        <v>934</v>
      </c>
      <c r="B45" s="4" t="s">
        <v>948</v>
      </c>
      <c r="C45" s="2" t="s">
        <v>942</v>
      </c>
      <c r="D45" s="5">
        <f ca="1">AVERAGE(INDIRECT("matches_1ST!Q2:Q61"))</f>
        <v>1.1754385964912282</v>
      </c>
      <c r="E45" s="2">
        <f ca="1">SMALL(INDIRECT("matches_1ST!Q2:Q61"),1)</f>
        <v>0</v>
      </c>
      <c r="F45" s="2">
        <f ca="1">LARGE(INDIRECT("matches_1ST!Q2:Q61"),1)</f>
        <v>3</v>
      </c>
    </row>
    <row r="46" spans="1:6" ht="28.05" customHeight="1" x14ac:dyDescent="0.3">
      <c r="A46" s="4" t="s">
        <v>934</v>
      </c>
      <c r="B46" s="4" t="s">
        <v>948</v>
      </c>
      <c r="C46" s="2" t="s">
        <v>943</v>
      </c>
      <c r="D46" s="5">
        <f ca="1">AVERAGEIF(INDIRECT("matches_1ST!E2:E61"),$A$1,INDIRECT("matches_1ST!Q2:Q61"))</f>
        <v>1.3</v>
      </c>
      <c r="E46" s="2">
        <f ca="1">_xlfn.MINIFS(INDIRECT("matches_1ST!Q2:Q61"),INDIRECT("matches_1ST!E2:E61"),$A$1)</f>
        <v>0</v>
      </c>
      <c r="F46" s="2">
        <f ca="1">_xlfn.MAXIFS(INDIRECT("matches_1ST!Q2:Q61"),INDIRECT("matches_1ST!E2:E61"),$A$1)</f>
        <v>3</v>
      </c>
    </row>
    <row r="47" spans="1:6" ht="28.05" customHeight="1" x14ac:dyDescent="0.3">
      <c r="A47" s="4" t="s">
        <v>934</v>
      </c>
      <c r="B47" s="4" t="s">
        <v>948</v>
      </c>
      <c r="C47" s="2" t="s">
        <v>944</v>
      </c>
      <c r="D47" s="5">
        <f ca="1">AVERAGEIF(INDIRECT("matches_1ST!F2:F61"),$A$1,INDIRECT("matches_1ST!Q2:Q61"))</f>
        <v>1.037037037037037</v>
      </c>
      <c r="E47" s="2">
        <f ca="1">_xlfn.MINIFS(INDIRECT("matches_1ST!Q2:Q61"),INDIRECT("matches_1ST!F2:F61"),$A$1)</f>
        <v>0</v>
      </c>
      <c r="F47" s="2">
        <f ca="1">_xlfn.MAXIFS(INDIRECT("matches_1ST!Q2:Q61"),INDIRECT("matches_1ST!F2:F61"),$A$1)</f>
        <v>3</v>
      </c>
    </row>
    <row r="48" spans="1:6" ht="28.05" customHeight="1" x14ac:dyDescent="0.3">
      <c r="A48" s="1" t="s">
        <v>949</v>
      </c>
      <c r="B48" s="1" t="s">
        <v>945</v>
      </c>
      <c r="C48" s="2" t="s">
        <v>936</v>
      </c>
      <c r="D48" s="5">
        <f ca="1">AVERAGE($D$31:$D$32)</f>
        <v>3.912962962962963</v>
      </c>
      <c r="E48" s="2">
        <f ca="1">SMALL($E$31:$E$32,1)</f>
        <v>0</v>
      </c>
      <c r="F48" s="2">
        <f ca="1">LARGE($F$31:$F$32,1)</f>
        <v>12</v>
      </c>
    </row>
    <row r="49" spans="1:6" ht="28.05" customHeight="1" x14ac:dyDescent="0.3">
      <c r="A49" s="1" t="s">
        <v>949</v>
      </c>
      <c r="B49" s="1" t="s">
        <v>945</v>
      </c>
      <c r="C49" s="2" t="s">
        <v>937</v>
      </c>
      <c r="D49" s="5">
        <f ca="1">AVERAGEIF(INDIRECT("matches_2ND!E2:E61"),$A$1,INDIRECT("matches_2ND!T2:T61"))</f>
        <v>8.8333333333333339</v>
      </c>
      <c r="E49" s="2">
        <f ca="1">_xlfn.MINIFS(INDIRECT("matches_2ND!T2:T61"),INDIRECT("matches_2ND!E2:E61"),$A$1)</f>
        <v>1</v>
      </c>
      <c r="F49" s="2">
        <f ca="1">_xlfn.MAXIFS(INDIRECT("matches_2ND!T2:T61"),INDIRECT("matches_2ND!E2:E61"),$A$1)</f>
        <v>18</v>
      </c>
    </row>
    <row r="50" spans="1:6" ht="28.05" customHeight="1" x14ac:dyDescent="0.3">
      <c r="A50" s="1" t="s">
        <v>949</v>
      </c>
      <c r="B50" s="1" t="s">
        <v>945</v>
      </c>
      <c r="C50" s="2" t="s">
        <v>938</v>
      </c>
      <c r="D50" s="5">
        <f ca="1">AVERAGEIF(INDIRECT("matches_2ND!F2:F61"),$A$1,INDIRECT("matches_2ND!U2:U61"))</f>
        <v>8.8518518518518512</v>
      </c>
      <c r="E50" s="2">
        <f ca="1">_xlfn.MINIFS(INDIRECT("matches_2ND!U2:U61"),INDIRECT("matches_2ND!F2:F61"),$A$1)</f>
        <v>0</v>
      </c>
      <c r="F50" s="2">
        <f ca="1">_xlfn.MAXIFS(INDIRECT("matches_2ND!U2:U61"),INDIRECT("matches_2ND!F2:F61"),$A$1)</f>
        <v>18</v>
      </c>
    </row>
    <row r="51" spans="1:6" ht="28.05" customHeight="1" x14ac:dyDescent="0.3">
      <c r="A51" s="1" t="s">
        <v>949</v>
      </c>
      <c r="B51" s="1" t="s">
        <v>945</v>
      </c>
      <c r="C51" s="2" t="s">
        <v>939</v>
      </c>
      <c r="D51" s="5">
        <f ca="1">AVERAGE($D$34:$D$35)</f>
        <v>1.3444444444444446</v>
      </c>
      <c r="E51" s="2">
        <f ca="1">SMALL($E$34:$E$35,1)</f>
        <v>0</v>
      </c>
      <c r="F51" s="2">
        <f ca="1">LARGE($F$34:$F$35,1)</f>
        <v>4</v>
      </c>
    </row>
    <row r="52" spans="1:6" ht="28.05" customHeight="1" x14ac:dyDescent="0.3">
      <c r="A52" s="1" t="s">
        <v>949</v>
      </c>
      <c r="B52" s="1" t="s">
        <v>945</v>
      </c>
      <c r="C52" s="2" t="s">
        <v>940</v>
      </c>
      <c r="D52" s="5">
        <f ca="1">AVERAGEIF(INDIRECT("matches_2ND!E2:E61"),$A$1,INDIRECT("matches_2ND!U2:U61"))</f>
        <v>3.5</v>
      </c>
      <c r="E52" s="2">
        <f ca="1">_xlfn.MINIFS(INDIRECT("matches_2ND!U2:U61"),INDIRECT("matches_2ND!E2:E61"),$A$1)</f>
        <v>0</v>
      </c>
      <c r="F52" s="2">
        <f ca="1">_xlfn.MAXIFS(INDIRECT("matches_2ND!U2:U61"),INDIRECT("matches_2ND!E2:E61"),$A$1)</f>
        <v>10</v>
      </c>
    </row>
    <row r="53" spans="1:6" ht="28.05" customHeight="1" x14ac:dyDescent="0.3">
      <c r="A53" s="1" t="s">
        <v>949</v>
      </c>
      <c r="B53" s="1" t="s">
        <v>945</v>
      </c>
      <c r="C53" s="2" t="s">
        <v>941</v>
      </c>
      <c r="D53" s="5">
        <f ca="1">AVERAGEIF(INDIRECT("matches_2ND!F2:F61"),$A$1,INDIRECT("matches_2ND!T2:T61"))</f>
        <v>4.9259259259259256</v>
      </c>
      <c r="E53" s="2">
        <f ca="1">_xlfn.MINIFS(INDIRECT("matches_2ND!T2:T61"),INDIRECT("matches_2ND!F2:F61"),$A$1)</f>
        <v>1</v>
      </c>
      <c r="F53" s="2">
        <f ca="1">_xlfn.MAXIFS(INDIRECT("matches_2ND!T2:T61"),INDIRECT("matches_2ND!F2:F61"),$A$1)</f>
        <v>12</v>
      </c>
    </row>
    <row r="54" spans="1:6" ht="28.05" customHeight="1" x14ac:dyDescent="0.3">
      <c r="A54" s="1" t="s">
        <v>949</v>
      </c>
      <c r="B54" s="1" t="s">
        <v>945</v>
      </c>
      <c r="C54" s="2" t="s">
        <v>942</v>
      </c>
      <c r="D54" s="5">
        <f ca="1">AVERAGE(INDIRECT("matches_2ND!M2:M61"))</f>
        <v>13.017543859649123</v>
      </c>
      <c r="E54" s="2">
        <f ca="1">SMALL(INDIRECT("matches_2ND!M2:M61"),1)</f>
        <v>6</v>
      </c>
      <c r="F54" s="2">
        <f ca="1">LARGE(INDIRECT("matches_2ND!M2:M61"),1)</f>
        <v>24</v>
      </c>
    </row>
    <row r="55" spans="1:6" ht="28.05" customHeight="1" x14ac:dyDescent="0.3">
      <c r="A55" s="1" t="s">
        <v>949</v>
      </c>
      <c r="B55" s="1" t="s">
        <v>945</v>
      </c>
      <c r="C55" s="2" t="s">
        <v>943</v>
      </c>
      <c r="D55" s="5">
        <f ca="1">AVERAGEIF(INDIRECT("matches_2ND!E2:E61"),$A$1,INDIRECT("matches_2ND!M2:M61"))</f>
        <v>12.333333333333334</v>
      </c>
      <c r="E55" s="2">
        <f ca="1">_xlfn.MINIFS(INDIRECT("matches_2ND!M2:M61"),INDIRECT("matches_2ND!E2:E61"),$A$1)</f>
        <v>6</v>
      </c>
      <c r="F55" s="2">
        <f ca="1">_xlfn.MAXIFS(INDIRECT("matches_2ND!M2:M61"),INDIRECT("matches_2ND!E2:E61"),$A$1)</f>
        <v>23</v>
      </c>
    </row>
    <row r="56" spans="1:6" ht="28.05" customHeight="1" x14ac:dyDescent="0.3">
      <c r="A56" s="1" t="s">
        <v>949</v>
      </c>
      <c r="B56" s="1" t="s">
        <v>945</v>
      </c>
      <c r="C56" s="2" t="s">
        <v>944</v>
      </c>
      <c r="D56" s="5">
        <f ca="1">AVERAGEIF(INDIRECT("matches_2ND!F2:F61"),$A$1,INDIRECT("matches_2ND!M2:M61"))</f>
        <v>13.777777777777779</v>
      </c>
      <c r="E56" s="2">
        <f ca="1">_xlfn.MINIFS(INDIRECT("matches_2ND!M2:M61"),INDIRECT("matches_2ND!F2:F61"),$A$1)</f>
        <v>8</v>
      </c>
      <c r="F56" s="2">
        <f ca="1">_xlfn.MAXIFS(INDIRECT("matches_2ND!M2:M61"),INDIRECT("matches_2ND!F2:F61"),$A$1)</f>
        <v>24</v>
      </c>
    </row>
    <row r="57" spans="1:6" ht="28.05" customHeight="1" x14ac:dyDescent="0.3">
      <c r="A57" s="4" t="s">
        <v>949</v>
      </c>
      <c r="B57" s="4" t="s">
        <v>946</v>
      </c>
      <c r="C57" s="2" t="s">
        <v>936</v>
      </c>
      <c r="D57" s="5">
        <f ca="1">AVERAGE($D$49:$D$50)</f>
        <v>8.8425925925925917</v>
      </c>
      <c r="E57" s="2">
        <f ca="1">SMALL($E$49:$E$50,1)</f>
        <v>0</v>
      </c>
      <c r="F57" s="2">
        <f ca="1">LARGE($F$49:$F$50,1)</f>
        <v>18</v>
      </c>
    </row>
    <row r="58" spans="1:6" ht="28.05" customHeight="1" x14ac:dyDescent="0.3">
      <c r="A58" s="4" t="s">
        <v>949</v>
      </c>
      <c r="B58" s="4" t="s">
        <v>946</v>
      </c>
      <c r="C58" s="2" t="s">
        <v>937</v>
      </c>
      <c r="D58" s="5">
        <f ca="1">AVERAGEIF(INDIRECT("matches_2ND!E2:E61"),$A$1,INDIRECT("matches_2ND!V2:V61"))</f>
        <v>3.4333333333333331</v>
      </c>
      <c r="E58" s="2">
        <f ca="1">_xlfn.MINIFS(INDIRECT("matches_2ND!V2:V61"),INDIRECT("matches_2ND!E2:E61"),$A$1)</f>
        <v>0</v>
      </c>
      <c r="F58" s="2">
        <f ca="1">_xlfn.MAXIFS(INDIRECT("matches_2ND!V2:V61"),INDIRECT("matches_2ND!E2:E61"),$A$1)</f>
        <v>9</v>
      </c>
    </row>
    <row r="59" spans="1:6" ht="28.05" customHeight="1" x14ac:dyDescent="0.3">
      <c r="A59" s="4" t="s">
        <v>949</v>
      </c>
      <c r="B59" s="4" t="s">
        <v>946</v>
      </c>
      <c r="C59" s="2" t="s">
        <v>938</v>
      </c>
      <c r="D59" s="5">
        <f ca="1">AVERAGEIF(INDIRECT("matches_2ND!F2:F61"),$A$1,INDIRECT("matches_2ND!W2:W61"))</f>
        <v>4.4074074074074074</v>
      </c>
      <c r="E59" s="2">
        <f ca="1">_xlfn.MINIFS(INDIRECT("matches_2ND!W2:W61"),INDIRECT("matches_2ND!F2:F61"),$A$1)</f>
        <v>0</v>
      </c>
      <c r="F59" s="2">
        <f ca="1">_xlfn.MAXIFS(INDIRECT("matches_2ND!W2:W61"),INDIRECT("matches_2ND!F2:F61"),$A$1)</f>
        <v>9</v>
      </c>
    </row>
    <row r="60" spans="1:6" ht="28.05" customHeight="1" x14ac:dyDescent="0.3">
      <c r="A60" s="4" t="s">
        <v>949</v>
      </c>
      <c r="B60" s="4" t="s">
        <v>946</v>
      </c>
      <c r="C60" s="2" t="s">
        <v>939</v>
      </c>
      <c r="D60" s="5">
        <f ca="1">AVERAGE($D$52:$D$53)</f>
        <v>4.2129629629629628</v>
      </c>
      <c r="E60" s="2">
        <f ca="1">SMALL($E$52:$E$53,1)</f>
        <v>0</v>
      </c>
      <c r="F60" s="2">
        <f ca="1">LARGE($F$52:$F$53,1)</f>
        <v>12</v>
      </c>
    </row>
    <row r="61" spans="1:6" ht="28.05" customHeight="1" x14ac:dyDescent="0.3">
      <c r="A61" s="4" t="s">
        <v>949</v>
      </c>
      <c r="B61" s="4" t="s">
        <v>946</v>
      </c>
      <c r="C61" s="2" t="s">
        <v>940</v>
      </c>
      <c r="D61" s="5">
        <f ca="1">AVERAGEIF(INDIRECT("matches_2ND!E2:E61"),$A$1,INDIRECT("matches_2ND!W2:W61"))</f>
        <v>1.5</v>
      </c>
      <c r="E61" s="2">
        <f ca="1">_xlfn.MINIFS(INDIRECT("matches_2ND!W2:W61"),INDIRECT("matches_2ND!E2:E61"),$A$1)</f>
        <v>0</v>
      </c>
      <c r="F61" s="2">
        <f ca="1">_xlfn.MAXIFS(INDIRECT("matches_2ND!W2:W61"),INDIRECT("matches_2ND!E2:E61"),$A$1)</f>
        <v>5</v>
      </c>
    </row>
    <row r="62" spans="1:6" ht="28.05" customHeight="1" x14ac:dyDescent="0.3">
      <c r="A62" s="4" t="s">
        <v>949</v>
      </c>
      <c r="B62" s="4" t="s">
        <v>946</v>
      </c>
      <c r="C62" s="2" t="s">
        <v>941</v>
      </c>
      <c r="D62" s="5">
        <f ca="1">AVERAGEIF(INDIRECT("matches_2ND!F2:F61"),$A$1,INDIRECT("matches_2ND!V2:V61"))</f>
        <v>1.8148148148148149</v>
      </c>
      <c r="E62" s="2">
        <f ca="1">_xlfn.MINIFS(INDIRECT("matches_2ND!V2:V61"),INDIRECT("matches_2ND!F2:F61"),$A$1)</f>
        <v>0</v>
      </c>
      <c r="F62" s="2">
        <f ca="1">_xlfn.MAXIFS(INDIRECT("matches_2ND!V2:V61"),INDIRECT("matches_2ND!F2:F61"),$A$1)</f>
        <v>7</v>
      </c>
    </row>
    <row r="63" spans="1:6" ht="28.05" customHeight="1" x14ac:dyDescent="0.3">
      <c r="A63" s="4" t="s">
        <v>949</v>
      </c>
      <c r="B63" s="4" t="s">
        <v>946</v>
      </c>
      <c r="C63" s="2" t="s">
        <v>942</v>
      </c>
      <c r="D63" s="5">
        <f ca="1">AVERAGE(INDIRECT("matches_2ND!N2:N61"))</f>
        <v>5.5438596491228074</v>
      </c>
      <c r="E63" s="2">
        <f ca="1">SMALL(INDIRECT("matches_2ND!N2:N61"),1)</f>
        <v>1</v>
      </c>
      <c r="F63" s="2">
        <f ca="1">LARGE(INDIRECT("matches_2ND!N2:N61"),1)</f>
        <v>15</v>
      </c>
    </row>
    <row r="64" spans="1:6" ht="28.05" customHeight="1" x14ac:dyDescent="0.3">
      <c r="A64" s="4" t="s">
        <v>949</v>
      </c>
      <c r="B64" s="4" t="s">
        <v>946</v>
      </c>
      <c r="C64" s="2" t="s">
        <v>943</v>
      </c>
      <c r="D64" s="5">
        <f ca="1">AVERAGEIF(INDIRECT("matches_2ND!E2:E61"),$A$1,INDIRECT("matches_2ND!N2:N61"))</f>
        <v>4.9333333333333336</v>
      </c>
      <c r="E64" s="2">
        <f ca="1">_xlfn.MINIFS(INDIRECT("matches_2ND!N2:N61"),INDIRECT("matches_2ND!E2:E61"),$A$1)</f>
        <v>1</v>
      </c>
      <c r="F64" s="2">
        <f ca="1">_xlfn.MAXIFS(INDIRECT("matches_2ND!N2:N61"),INDIRECT("matches_2ND!E2:E61"),$A$1)</f>
        <v>10</v>
      </c>
    </row>
    <row r="65" spans="1:6" ht="28.05" customHeight="1" x14ac:dyDescent="0.3">
      <c r="A65" s="4" t="s">
        <v>949</v>
      </c>
      <c r="B65" s="4" t="s">
        <v>946</v>
      </c>
      <c r="C65" s="2" t="s">
        <v>944</v>
      </c>
      <c r="D65" s="5">
        <f ca="1">AVERAGEIF(INDIRECT("matches_2ND!F2:F61"),$A$1,INDIRECT("matches_2ND!N2:N61"))</f>
        <v>6.2222222222222223</v>
      </c>
      <c r="E65" s="2">
        <f ca="1">_xlfn.MINIFS(INDIRECT("matches_2ND!N2:N61"),INDIRECT("matches_2ND!F2:F61"),$A$1)</f>
        <v>2</v>
      </c>
      <c r="F65" s="2">
        <f ca="1">_xlfn.MAXIFS(INDIRECT("matches_2ND!N2:N61"),INDIRECT("matches_2ND!F2:F61"),$A$1)</f>
        <v>15</v>
      </c>
    </row>
    <row r="66" spans="1:6" ht="28.05" customHeight="1" x14ac:dyDescent="0.3">
      <c r="A66" s="4" t="s">
        <v>949</v>
      </c>
      <c r="B66" s="4" t="s">
        <v>947</v>
      </c>
      <c r="C66" s="2" t="s">
        <v>936</v>
      </c>
      <c r="D66" s="5">
        <f ca="1">AVERAGE($D$67:$D$68)</f>
        <v>3.2777777777777777</v>
      </c>
      <c r="E66" s="2">
        <f ca="1">SMALL($E$67:$E$68,1)</f>
        <v>0</v>
      </c>
      <c r="F66" s="2">
        <f ca="1">LARGE($F$67:$F$68,1)</f>
        <v>10</v>
      </c>
    </row>
    <row r="67" spans="1:6" ht="28.05" customHeight="1" x14ac:dyDescent="0.3">
      <c r="A67" s="4" t="s">
        <v>949</v>
      </c>
      <c r="B67" s="4" t="s">
        <v>947</v>
      </c>
      <c r="C67" s="2" t="s">
        <v>937</v>
      </c>
      <c r="D67" s="5">
        <f ca="1">AVERAGEIF(INDIRECT("matches_2ND!E2:E61"),$A$1,INDIRECT("matches_2ND!AB2:AB61"))</f>
        <v>3.6666666666666665</v>
      </c>
      <c r="E67" s="2">
        <f ca="1">_xlfn.MINIFS(INDIRECT("matches_2ND!AB2:AB61"),INDIRECT("matches_2ND!E2:E61"),$A$1)</f>
        <v>0</v>
      </c>
      <c r="F67" s="2">
        <f ca="1">_xlfn.MAXIFS(INDIRECT("matches_2ND!AB2:AB61"),INDIRECT("matches_2ND!E2:E61"),$A$1)</f>
        <v>8</v>
      </c>
    </row>
    <row r="68" spans="1:6" ht="28.05" customHeight="1" x14ac:dyDescent="0.3">
      <c r="A68" s="4" t="s">
        <v>949</v>
      </c>
      <c r="B68" s="4" t="s">
        <v>947</v>
      </c>
      <c r="C68" s="2" t="s">
        <v>938</v>
      </c>
      <c r="D68" s="5">
        <f ca="1">AVERAGEIF(INDIRECT("matches_2ND!F2:F61"),$A$1,INDIRECT("matches_2ND!AC2:AC61"))</f>
        <v>2.8888888888888888</v>
      </c>
      <c r="E68" s="2">
        <f ca="1">_xlfn.MINIFS(INDIRECT("matches_2ND!AC2:AC61"),INDIRECT("matches_2ND!F2:F61"),$A$1)</f>
        <v>0</v>
      </c>
      <c r="F68" s="2">
        <f ca="1">_xlfn.MAXIFS(INDIRECT("matches_2ND!AC2:AC61"),INDIRECT("matches_2ND!F2:F61"),$A$1)</f>
        <v>10</v>
      </c>
    </row>
    <row r="69" spans="1:6" ht="28.05" customHeight="1" x14ac:dyDescent="0.3">
      <c r="A69" s="4" t="s">
        <v>949</v>
      </c>
      <c r="B69" s="4" t="s">
        <v>947</v>
      </c>
      <c r="C69" s="2" t="s">
        <v>939</v>
      </c>
      <c r="D69" s="5">
        <f ca="1">AVERAGE($D$70:$D$71)</f>
        <v>1.7222222222222223</v>
      </c>
      <c r="E69" s="2">
        <f ca="1">SMALL($E$70:$E$71,1)</f>
        <v>0</v>
      </c>
      <c r="F69" s="2">
        <f ca="1">LARGE($F$70:$F$71,1)</f>
        <v>7</v>
      </c>
    </row>
    <row r="70" spans="1:6" ht="28.05" customHeight="1" x14ac:dyDescent="0.3">
      <c r="A70" s="4" t="s">
        <v>949</v>
      </c>
      <c r="B70" s="4" t="s">
        <v>947</v>
      </c>
      <c r="C70" s="2" t="s">
        <v>940</v>
      </c>
      <c r="D70" s="5">
        <f ca="1">AVERAGEIF(INDIRECT("matches_2ND!E2:E61"),$A$1,INDIRECT("matches_2ND!AC2:AC61"))</f>
        <v>1.3333333333333333</v>
      </c>
      <c r="E70" s="2">
        <f ca="1">_xlfn.MINIFS(INDIRECT("matches_2ND!AC2:AC61"),INDIRECT("matches_2ND!E2:E61"),$A$1)</f>
        <v>0</v>
      </c>
      <c r="F70" s="2">
        <f ca="1">_xlfn.MAXIFS(INDIRECT("matches_2ND!AC2:AC61"),INDIRECT("matches_2ND!E2:E61"),$A$1)</f>
        <v>5</v>
      </c>
    </row>
    <row r="71" spans="1:6" ht="28.05" customHeight="1" x14ac:dyDescent="0.3">
      <c r="A71" s="4" t="s">
        <v>949</v>
      </c>
      <c r="B71" s="4" t="s">
        <v>947</v>
      </c>
      <c r="C71" s="2" t="s">
        <v>941</v>
      </c>
      <c r="D71" s="5">
        <f ca="1">AVERAGEIF(INDIRECT("matches_2ND!F2:F61"),$A$1,INDIRECT("matches_2ND!AB2:AB61"))</f>
        <v>2.1111111111111112</v>
      </c>
      <c r="E71" s="2">
        <f ca="1">_xlfn.MINIFS(INDIRECT("matches_2ND!AB2:AB61"),INDIRECT("matches_2ND!F2:F61"),$A$1)</f>
        <v>0</v>
      </c>
      <c r="F71" s="2">
        <f ca="1">_xlfn.MAXIFS(INDIRECT("matches_2ND!AB2:AB61"),INDIRECT("matches_2ND!F2:F61"),$A$1)</f>
        <v>7</v>
      </c>
    </row>
    <row r="72" spans="1:6" ht="28.05" customHeight="1" x14ac:dyDescent="0.3">
      <c r="A72" s="4" t="s">
        <v>949</v>
      </c>
      <c r="B72" s="4" t="s">
        <v>947</v>
      </c>
      <c r="C72" s="2" t="s">
        <v>942</v>
      </c>
      <c r="D72" s="5">
        <f ca="1">AVERAGE(INDIRECT("matches_2ND!O2:O61"))</f>
        <v>5</v>
      </c>
      <c r="E72" s="2">
        <f ca="1">SMALL(INDIRECT("matches_2ND!O2:O61"),1)</f>
        <v>0</v>
      </c>
      <c r="F72" s="2">
        <f ca="1">LARGE(INDIRECT("matches_2ND!O2:O61"),1)</f>
        <v>10</v>
      </c>
    </row>
    <row r="73" spans="1:6" ht="28.05" customHeight="1" x14ac:dyDescent="0.3">
      <c r="A73" s="4" t="s">
        <v>949</v>
      </c>
      <c r="B73" s="4" t="s">
        <v>947</v>
      </c>
      <c r="C73" s="2" t="s">
        <v>943</v>
      </c>
      <c r="D73" s="5">
        <f ca="1">AVERAGEIF(INDIRECT("matches_2ND!E2:E61"),$A$1,INDIRECT("matches_2ND!O2:O61"))</f>
        <v>5</v>
      </c>
      <c r="E73" s="2">
        <f ca="1">_xlfn.MINIFS(INDIRECT("matches_2ND!O2:O61"),INDIRECT("matches_2ND!E2:E61"),$A$1)</f>
        <v>2</v>
      </c>
      <c r="F73" s="2">
        <f ca="1">_xlfn.MAXIFS(INDIRECT("matches_2ND!O2:O61"),INDIRECT("matches_2ND!E2:E61"),$A$1)</f>
        <v>9</v>
      </c>
    </row>
    <row r="74" spans="1:6" ht="28.05" customHeight="1" x14ac:dyDescent="0.3">
      <c r="A74" s="4" t="s">
        <v>949</v>
      </c>
      <c r="B74" s="4" t="s">
        <v>947</v>
      </c>
      <c r="C74" s="2" t="s">
        <v>944</v>
      </c>
      <c r="D74" s="5">
        <f ca="1">AVERAGEIF(INDIRECT("matches_2ND!F2:F61"),$A$1,INDIRECT("matches_2ND!O2:O61"))</f>
        <v>5</v>
      </c>
      <c r="E74" s="2">
        <f ca="1">_xlfn.MINIFS(INDIRECT("matches_2ND!O2:O61"),INDIRECT("matches_2ND!F2:F61"),$A$1)</f>
        <v>0</v>
      </c>
      <c r="F74" s="2">
        <f ca="1">_xlfn.MAXIFS(INDIRECT("matches_2ND!O2:O61"),INDIRECT("matches_2ND!F2:F61"),$A$1)</f>
        <v>10</v>
      </c>
    </row>
    <row r="75" spans="1:6" ht="28.05" customHeight="1" x14ac:dyDescent="0.3">
      <c r="A75" s="1" t="s">
        <v>949</v>
      </c>
      <c r="B75" s="1" t="s">
        <v>935</v>
      </c>
      <c r="C75" s="2" t="s">
        <v>936</v>
      </c>
      <c r="D75" s="5">
        <f ca="1">AVERAGE($D$13:$D$14)</f>
        <v>9.3314814814814824</v>
      </c>
      <c r="E75" s="2">
        <f ca="1">SMALL($E$13:$E$14,1)</f>
        <v>2</v>
      </c>
      <c r="F75" s="2">
        <f ca="1">LARGE($F$22:$F$23,1)</f>
        <v>10</v>
      </c>
    </row>
    <row r="76" spans="1:6" ht="28.05" customHeight="1" x14ac:dyDescent="0.3">
      <c r="A76" s="1" t="s">
        <v>949</v>
      </c>
      <c r="B76" s="1" t="s">
        <v>935</v>
      </c>
      <c r="C76" s="2" t="s">
        <v>937</v>
      </c>
      <c r="D76" s="5">
        <f ca="1">AVERAGEIF(INDIRECT("matches_2ND!E2:E61"),$A$1,INDIRECT("matches_2ND!G2:G61"))</f>
        <v>1.4</v>
      </c>
      <c r="E76" s="2">
        <f ca="1">_xlfn.MINIFS(INDIRECT("matches_2ND!G2:G61"),INDIRECT("matches_2ND!E2:E61"),$A$1)</f>
        <v>0</v>
      </c>
      <c r="F76" s="2">
        <f ca="1">_xlfn.MAXIFS(INDIRECT("matches_2ND!G2:G61"),INDIRECT("matches_2ND!E2:E61"),$A$1)</f>
        <v>4</v>
      </c>
    </row>
    <row r="77" spans="1:6" ht="28.05" customHeight="1" x14ac:dyDescent="0.3">
      <c r="A77" s="1" t="s">
        <v>949</v>
      </c>
      <c r="B77" s="1" t="s">
        <v>935</v>
      </c>
      <c r="C77" s="2" t="s">
        <v>938</v>
      </c>
      <c r="D77" s="5">
        <f ca="1">AVERAGEIF(INDIRECT("matches_2ND!F2:F61"),$A$1,INDIRECT("matches_2ND!H2:H61"))</f>
        <v>1.6296296296296295</v>
      </c>
      <c r="E77" s="2">
        <f ca="1">_xlfn.MINIFS(INDIRECT("matches_2ND!H2:H61"),INDIRECT("matches_2ND!F2:F61"),$A$1)</f>
        <v>0</v>
      </c>
      <c r="F77" s="2">
        <f ca="1">_xlfn.MAXIFS(INDIRECT("matches_2ND!H2:H61"),INDIRECT("matches_2ND!F2:F61"),$A$1)</f>
        <v>3</v>
      </c>
    </row>
    <row r="78" spans="1:6" ht="28.05" customHeight="1" x14ac:dyDescent="0.3">
      <c r="A78" s="1" t="s">
        <v>949</v>
      </c>
      <c r="B78" s="1" t="s">
        <v>935</v>
      </c>
      <c r="C78" s="2" t="s">
        <v>939</v>
      </c>
      <c r="D78" s="5">
        <f ca="1">AVERAGE($D$16:$D$17)</f>
        <v>3.2277777777777779</v>
      </c>
      <c r="E78" s="2">
        <f ca="1">SMALL($E$16:$E$17,1)</f>
        <v>0</v>
      </c>
      <c r="F78" s="2">
        <f ca="1">LARGE(F79:F80,1)</f>
        <v>2</v>
      </c>
    </row>
    <row r="79" spans="1:6" ht="28.05" customHeight="1" x14ac:dyDescent="0.3">
      <c r="A79" s="1" t="s">
        <v>949</v>
      </c>
      <c r="B79" s="1" t="s">
        <v>935</v>
      </c>
      <c r="C79" s="2" t="s">
        <v>940</v>
      </c>
      <c r="D79" s="5">
        <f ca="1">AVERAGEIF(INDIRECT("matches_2ND!E2:E61"),$A$1,INDIRECT("matches_2ND!H2:H61"))</f>
        <v>0.36666666666666664</v>
      </c>
      <c r="E79" s="2">
        <f ca="1">_xlfn.MINIFS(INDIRECT("matches_2ND!H2:H61"),INDIRECT("matches_2ND!E2:E61"),$A$1)</f>
        <v>0</v>
      </c>
      <c r="F79" s="2">
        <f ca="1">_xlfn.MAXIFS(INDIRECT("matches_2ND!H2:H61"),INDIRECT("matches_2ND!E2:E61"),$A$1)</f>
        <v>2</v>
      </c>
    </row>
    <row r="80" spans="1:6" ht="28.05" customHeight="1" x14ac:dyDescent="0.3">
      <c r="A80" s="1" t="s">
        <v>949</v>
      </c>
      <c r="B80" s="1" t="s">
        <v>935</v>
      </c>
      <c r="C80" s="2" t="s">
        <v>941</v>
      </c>
      <c r="D80" s="5">
        <f ca="1">AVERAGEIF(INDIRECT("matches_2ND!F2:F61"),$A$1,INDIRECT("matches_2ND!G2:G61"))</f>
        <v>0.55555555555555558</v>
      </c>
      <c r="E80" s="2">
        <f ca="1">_xlfn.MINIFS(INDIRECT("matches_2ND!G2:G61"),INDIRECT("matches_2ND!F2:F61"),$A$1)</f>
        <v>0</v>
      </c>
      <c r="F80" s="2">
        <f ca="1">_xlfn.MAXIFS(INDIRECT("matches_2ND!G2:G61"),INDIRECT("matches_2ND!F2:F61"),$A$1)</f>
        <v>2</v>
      </c>
    </row>
    <row r="81" spans="1:6" ht="28.05" customHeight="1" x14ac:dyDescent="0.3">
      <c r="A81" s="1" t="s">
        <v>949</v>
      </c>
      <c r="B81" s="1" t="s">
        <v>935</v>
      </c>
      <c r="C81" s="2" t="s">
        <v>942</v>
      </c>
      <c r="D81" s="5">
        <f ca="1">AVERAGE(INDIRECT("matches_2ND!L2:L61"))</f>
        <v>1.9649122807017543</v>
      </c>
      <c r="E81" s="2">
        <f ca="1">SMALL(INDIRECT("matches_2ND!L2:L61"),1)</f>
        <v>0</v>
      </c>
      <c r="F81" s="2">
        <f ca="1">LARGE(INDIRECT("matches_2ND!L2:L61"),1)</f>
        <v>5</v>
      </c>
    </row>
    <row r="82" spans="1:6" ht="28.05" customHeight="1" x14ac:dyDescent="0.3">
      <c r="A82" s="1" t="s">
        <v>949</v>
      </c>
      <c r="B82" s="1" t="s">
        <v>935</v>
      </c>
      <c r="C82" s="2" t="s">
        <v>943</v>
      </c>
      <c r="D82" s="5">
        <f ca="1">AVERAGEIF(INDIRECT("matches_2ND!E2:E61"),$A$1,INDIRECT("matches_2ND!L2:L61"))</f>
        <v>1.7666666666666666</v>
      </c>
      <c r="E82" s="2">
        <f ca="1">_xlfn.MINIFS(INDIRECT("matches_2ND!L2:L61"),INDIRECT("matches_2ND!E2:E61"),$A$1)</f>
        <v>0</v>
      </c>
      <c r="F82" s="2">
        <f ca="1">_xlfn.MAXIFS(INDIRECT("matches_2ND!L2:L61"),INDIRECT("matches_2ND!E2:E61"),$A$1)</f>
        <v>5</v>
      </c>
    </row>
    <row r="83" spans="1:6" ht="28.05" customHeight="1" x14ac:dyDescent="0.3">
      <c r="A83" s="1" t="s">
        <v>949</v>
      </c>
      <c r="B83" s="1" t="s">
        <v>935</v>
      </c>
      <c r="C83" s="2" t="s">
        <v>944</v>
      </c>
      <c r="D83" s="5">
        <f ca="1">AVERAGEIF(INDIRECT("matches_2ND!F2:F61"),$A$1,INDIRECT("matches_2ND!L2:L61"))</f>
        <v>2.1851851851851851</v>
      </c>
      <c r="E83" s="2">
        <f ca="1">_xlfn.MINIFS(INDIRECT("matches_2ND!L2:L61"),INDIRECT("matches_2ND!F2:F61"),$A$1)</f>
        <v>0</v>
      </c>
      <c r="F83" s="2">
        <f ca="1">_xlfn.MAXIFS(INDIRECT("matches_2ND!L2:L61"),INDIRECT("matches_2ND!F2:F61"),$A$1)</f>
        <v>4</v>
      </c>
    </row>
    <row r="84" spans="1:6" ht="28.05" customHeight="1" x14ac:dyDescent="0.3">
      <c r="A84" s="1" t="s">
        <v>950</v>
      </c>
      <c r="B84" s="1" t="s">
        <v>945</v>
      </c>
      <c r="C84" s="2" t="s">
        <v>936</v>
      </c>
      <c r="D84" s="5">
        <f ca="1">AVERAGE($D$49:$D$50)</f>
        <v>8.8425925925925917</v>
      </c>
      <c r="E84" s="2">
        <f ca="1">SMALL($E$49:$E$50,1)</f>
        <v>0</v>
      </c>
      <c r="F84" s="2">
        <f ca="1">LARGE($F$49:$F$50,1)</f>
        <v>18</v>
      </c>
    </row>
    <row r="85" spans="1:6" ht="28.05" customHeight="1" x14ac:dyDescent="0.3">
      <c r="A85" s="1" t="s">
        <v>950</v>
      </c>
      <c r="B85" s="1" t="s">
        <v>945</v>
      </c>
      <c r="C85" s="2" t="s">
        <v>937</v>
      </c>
      <c r="D85" s="5">
        <f ca="1">AVERAGEIF(INDIRECT("matches_FT!E2:E61"),$A$1,INDIRECT("matches_FT!T2:T61"))</f>
        <v>18.766666666666666</v>
      </c>
      <c r="E85" s="2">
        <f ca="1">_xlfn.MINIFS(INDIRECT("matches_FT!T2:T61"),INDIRECT("matches_FT!E2:E61"),$A$1)</f>
        <v>7</v>
      </c>
      <c r="F85" s="2">
        <f ca="1">_xlfn.MAXIFS(INDIRECT("matches_FT!T2:T61"),INDIRECT("matches_FT!E2:E61"),$A$1)</f>
        <v>37</v>
      </c>
    </row>
    <row r="86" spans="1:6" ht="28.05" customHeight="1" x14ac:dyDescent="0.3">
      <c r="A86" s="1" t="s">
        <v>950</v>
      </c>
      <c r="B86" s="1" t="s">
        <v>945</v>
      </c>
      <c r="C86" s="2" t="s">
        <v>938</v>
      </c>
      <c r="D86" s="5">
        <f ca="1">AVERAGEIF(INDIRECT("matches_FT!F2:F61"),$A$1,INDIRECT("matches_FT!U2:U61"))</f>
        <v>17.814814814814813</v>
      </c>
      <c r="E86" s="2">
        <f ca="1">_xlfn.MINIFS(INDIRECT("matches_FT!U2:U61"),INDIRECT("matches_FT!F2:F61"),$A$1)</f>
        <v>2</v>
      </c>
      <c r="F86" s="2">
        <f ca="1">_xlfn.MAXIFS(INDIRECT("matches_FT!U2:U61"),INDIRECT("matches_FT!F2:F61"),$A$1)</f>
        <v>30</v>
      </c>
    </row>
    <row r="87" spans="1:6" ht="28.05" customHeight="1" x14ac:dyDescent="0.3">
      <c r="A87" s="1" t="s">
        <v>950</v>
      </c>
      <c r="B87" s="1" t="s">
        <v>945</v>
      </c>
      <c r="C87" s="2" t="s">
        <v>939</v>
      </c>
      <c r="D87" s="5">
        <f ca="1">AVERAGE($D$52:$D$53)</f>
        <v>4.2129629629629628</v>
      </c>
      <c r="E87" s="2">
        <f ca="1">SMALL($E$52:$E$53,1)</f>
        <v>0</v>
      </c>
      <c r="F87" s="2">
        <f ca="1">LARGE($F$52:$F$53,1)</f>
        <v>12</v>
      </c>
    </row>
    <row r="88" spans="1:6" ht="28.05" customHeight="1" x14ac:dyDescent="0.3">
      <c r="A88" s="1" t="s">
        <v>950</v>
      </c>
      <c r="B88" s="1" t="s">
        <v>945</v>
      </c>
      <c r="C88" s="2" t="s">
        <v>940</v>
      </c>
      <c r="D88" s="5">
        <f ca="1">AVERAGEIF(INDIRECT("matches_FT!E2:E61"),$A$1,INDIRECT("matches_FT!U2:U61"))</f>
        <v>6.1333333333333337</v>
      </c>
      <c r="E88" s="2">
        <f ca="1">_xlfn.MINIFS(INDIRECT("matches_FT!U2:U61"),INDIRECT("matches_FT!E2:E61"),$A$1)</f>
        <v>0</v>
      </c>
      <c r="F88" s="2">
        <f ca="1">_xlfn.MAXIFS(INDIRECT("matches_FT!U2:U61"),INDIRECT("matches_FT!E2:E61"),$A$1)</f>
        <v>14</v>
      </c>
    </row>
    <row r="89" spans="1:6" ht="28.05" customHeight="1" x14ac:dyDescent="0.3">
      <c r="A89" s="1" t="s">
        <v>950</v>
      </c>
      <c r="B89" s="1" t="s">
        <v>945</v>
      </c>
      <c r="C89" s="2" t="s">
        <v>941</v>
      </c>
      <c r="D89" s="5">
        <f ca="1">AVERAGEIF(INDIRECT("matches_FT!F2:F61"),$A$1,INDIRECT("matches_FT!T2:T61"))</f>
        <v>8.8148148148148149</v>
      </c>
      <c r="E89" s="2">
        <f ca="1">_xlfn.MINIFS(INDIRECT("matches_FT!T2:T61"),INDIRECT("matches_FT!F2:F61"),$A$1)</f>
        <v>1</v>
      </c>
      <c r="F89" s="2">
        <f ca="1">_xlfn.MAXIFS(INDIRECT("matches_FT!T2:T61"),INDIRECT("matches_FT!F2:F61"),$A$1)</f>
        <v>22</v>
      </c>
    </row>
    <row r="90" spans="1:6" ht="28.05" customHeight="1" x14ac:dyDescent="0.3">
      <c r="A90" s="1" t="s">
        <v>950</v>
      </c>
      <c r="B90" s="1" t="s">
        <v>945</v>
      </c>
      <c r="C90" s="2" t="s">
        <v>942</v>
      </c>
      <c r="D90" s="5">
        <f ca="1">AVERAGE(INDIRECT("matches_FT!M2:M61"))</f>
        <v>25.719298245614034</v>
      </c>
      <c r="E90" s="2">
        <f ca="1">SMALL(INDIRECT("matches_FT!M2:M61"),1)</f>
        <v>13</v>
      </c>
      <c r="F90" s="2">
        <f ca="1">LARGE(INDIRECT("matches_FT!M2:M61"),1)</f>
        <v>41</v>
      </c>
    </row>
    <row r="91" spans="1:6" ht="28.05" customHeight="1" x14ac:dyDescent="0.3">
      <c r="A91" s="1" t="s">
        <v>950</v>
      </c>
      <c r="B91" s="1" t="s">
        <v>945</v>
      </c>
      <c r="C91" s="2" t="s">
        <v>943</v>
      </c>
      <c r="D91" s="5">
        <f ca="1">AVERAGEIF(INDIRECT("matches_FT!E2:E61"),$A$1,INDIRECT("matches_FT!M2:M61"))</f>
        <v>24.9</v>
      </c>
      <c r="E91" s="2">
        <f ca="1">_xlfn.MINIFS(INDIRECT("matches_FT!M2:M61"),INDIRECT("matches_FT!E2:E61"),$A$1)</f>
        <v>13</v>
      </c>
      <c r="F91" s="2">
        <f ca="1">_xlfn.MAXIFS(INDIRECT("matches_FT!M2:M61"),INDIRECT("matches_FT!E2:E61"),$A$1)</f>
        <v>41</v>
      </c>
    </row>
    <row r="92" spans="1:6" ht="28.05" customHeight="1" x14ac:dyDescent="0.3">
      <c r="A92" s="1" t="s">
        <v>950</v>
      </c>
      <c r="B92" s="1" t="s">
        <v>945</v>
      </c>
      <c r="C92" s="2" t="s">
        <v>944</v>
      </c>
      <c r="D92" s="5">
        <f ca="1">AVERAGEIF(INDIRECT("matches_FT!F2:F61"),$A$1,INDIRECT("matches_FT!M2:M61"))</f>
        <v>26.62962962962963</v>
      </c>
      <c r="E92" s="2">
        <f ca="1">_xlfn.MINIFS(INDIRECT("matches_FT!M2:M61"),INDIRECT("matches_FT!F2:F61"),$A$1)</f>
        <v>16</v>
      </c>
      <c r="F92" s="2">
        <f ca="1">_xlfn.MAXIFS(INDIRECT("matches_FT!M2:M61"),INDIRECT("matches_FT!F2:F61"),$A$1)</f>
        <v>39</v>
      </c>
    </row>
    <row r="93" spans="1:6" ht="28.05" customHeight="1" x14ac:dyDescent="0.3">
      <c r="A93" s="4" t="s">
        <v>950</v>
      </c>
      <c r="B93" s="4" t="s">
        <v>946</v>
      </c>
      <c r="C93" s="2" t="s">
        <v>936</v>
      </c>
      <c r="D93" s="5">
        <f ca="1">AVERAGE($D$76:$D$77)</f>
        <v>1.5148148148148146</v>
      </c>
      <c r="E93" s="2">
        <f ca="1">SMALL($E$76:$E$77,1)</f>
        <v>0</v>
      </c>
      <c r="F93" s="2">
        <f ca="1">LARGE($F$76:$F$77,1)</f>
        <v>4</v>
      </c>
    </row>
    <row r="94" spans="1:6" ht="28.05" customHeight="1" x14ac:dyDescent="0.3">
      <c r="A94" s="4" t="s">
        <v>950</v>
      </c>
      <c r="B94" s="4" t="s">
        <v>946</v>
      </c>
      <c r="C94" s="2" t="s">
        <v>937</v>
      </c>
      <c r="D94" s="5">
        <f ca="1">AVERAGEIF(INDIRECT("matches_FT!E2:E61"),$A$1,INDIRECT("matches_FT!V2:V61"))</f>
        <v>6.6333333333333337</v>
      </c>
      <c r="E94" s="2">
        <f ca="1">_xlfn.MINIFS(INDIRECT("matches_FT!V2:V61"),INDIRECT("matches_FT!E2:E61"),$A$1)</f>
        <v>1</v>
      </c>
      <c r="F94" s="2">
        <f ca="1">_xlfn.MAXIFS(INDIRECT("matches_FT!V2:V61"),INDIRECT("matches_FT!E2:E61"),$A$1)</f>
        <v>16</v>
      </c>
    </row>
    <row r="95" spans="1:6" ht="28.05" customHeight="1" x14ac:dyDescent="0.3">
      <c r="A95" s="4" t="s">
        <v>950</v>
      </c>
      <c r="B95" s="4" t="s">
        <v>946</v>
      </c>
      <c r="C95" s="2" t="s">
        <v>938</v>
      </c>
      <c r="D95" s="5">
        <f ca="1">AVERAGEIF(INDIRECT("matches_FT!F2:F61"),$A$1,INDIRECT("matches_FT!W2:W61"))</f>
        <v>8</v>
      </c>
      <c r="E95" s="2">
        <f ca="1">_xlfn.MINIFS(INDIRECT("matches_FT!W2:W61"),INDIRECT("matches_FT!F2:F61"),$A$1)</f>
        <v>1</v>
      </c>
      <c r="F95" s="2">
        <f ca="1">_xlfn.MAXIFS(INDIRECT("matches_FT!W2:W61"),INDIRECT("matches_FT!F2:F61"),$A$1)</f>
        <v>15</v>
      </c>
    </row>
    <row r="96" spans="1:6" ht="28.05" customHeight="1" x14ac:dyDescent="0.3">
      <c r="A96" s="4" t="s">
        <v>950</v>
      </c>
      <c r="B96" s="4" t="s">
        <v>946</v>
      </c>
      <c r="C96" s="2" t="s">
        <v>939</v>
      </c>
      <c r="D96" s="5">
        <f ca="1">AVERAGE($D$79:$D$80)</f>
        <v>0.46111111111111114</v>
      </c>
      <c r="E96" s="2">
        <f ca="1">SMALL($E$79:$E$80,1)</f>
        <v>0</v>
      </c>
      <c r="F96" s="2">
        <f ca="1">LARGE($F$79:$F$80,1)</f>
        <v>2</v>
      </c>
    </row>
    <row r="97" spans="1:6" ht="28.05" customHeight="1" x14ac:dyDescent="0.3">
      <c r="A97" s="4" t="s">
        <v>950</v>
      </c>
      <c r="B97" s="4" t="s">
        <v>946</v>
      </c>
      <c r="C97" s="2" t="s">
        <v>940</v>
      </c>
      <c r="D97" s="5">
        <f ca="1">AVERAGEIF(INDIRECT("matches_FT!E2:E61"),$A$1,INDIRECT("matches_FT!W2:W61"))</f>
        <v>2.5666666666666669</v>
      </c>
      <c r="E97" s="2">
        <f ca="1">_xlfn.MINIFS(INDIRECT("matches_FT!W2:W61"),INDIRECT("matches_FT!E2:E61"),$A$1)</f>
        <v>0</v>
      </c>
      <c r="F97" s="2">
        <f ca="1">_xlfn.MAXIFS(INDIRECT("matches_FT!W2:W61"),INDIRECT("matches_FT!E2:E61"),$A$1)</f>
        <v>6</v>
      </c>
    </row>
    <row r="98" spans="1:6" ht="28.05" customHeight="1" x14ac:dyDescent="0.3">
      <c r="A98" s="4" t="s">
        <v>950</v>
      </c>
      <c r="B98" s="4" t="s">
        <v>946</v>
      </c>
      <c r="C98" s="2" t="s">
        <v>941</v>
      </c>
      <c r="D98" s="5">
        <f ca="1">AVERAGEIF(INDIRECT("matches_FT!F2:F61"),$A$1,INDIRECT("matches_FT!V2:V61"))</f>
        <v>3.3333333333333335</v>
      </c>
      <c r="E98" s="2">
        <f ca="1">_xlfn.MINIFS(INDIRECT("matches_FT!V2:V61"),INDIRECT("matches_FT!F2:F61"),$A$1)</f>
        <v>0</v>
      </c>
      <c r="F98" s="2">
        <f ca="1">_xlfn.MAXIFS(INDIRECT("matches_FT!V2:V61"),INDIRECT("matches_FT!F2:F61"),$A$1)</f>
        <v>9</v>
      </c>
    </row>
    <row r="99" spans="1:6" ht="28.05" customHeight="1" x14ac:dyDescent="0.3">
      <c r="A99" s="4" t="s">
        <v>950</v>
      </c>
      <c r="B99" s="4" t="s">
        <v>946</v>
      </c>
      <c r="C99" s="2" t="s">
        <v>942</v>
      </c>
      <c r="D99" s="5">
        <f ca="1">AVERAGE(INDIRECT("matches_FT!N2:N61"))</f>
        <v>10.210526315789474</v>
      </c>
      <c r="E99" s="2">
        <f ca="1">SMALL(INDIRECT("matches_FT!N2:N61"),1)</f>
        <v>3</v>
      </c>
      <c r="F99" s="2">
        <f ca="1">LARGE(INDIRECT("matches_FT!N2:N61"),1)</f>
        <v>23</v>
      </c>
    </row>
    <row r="100" spans="1:6" ht="28.05" customHeight="1" x14ac:dyDescent="0.3">
      <c r="A100" s="4" t="s">
        <v>950</v>
      </c>
      <c r="B100" s="4" t="s">
        <v>946</v>
      </c>
      <c r="C100" s="2" t="s">
        <v>943</v>
      </c>
      <c r="D100" s="5">
        <f ca="1">AVERAGEIF(INDIRECT("matches_FT!E2:E61"),$A$1,INDIRECT("matches_FT!N2:N61"))</f>
        <v>9.1999999999999993</v>
      </c>
      <c r="E100" s="2">
        <f ca="1">_xlfn.MINIFS(INDIRECT("matches_FT!N2:N61"),INDIRECT("matches_FT!E2:E61"),$A$1)</f>
        <v>3</v>
      </c>
      <c r="F100" s="2">
        <f ca="1">_xlfn.MAXIFS(INDIRECT("matches_FT!N2:N61"),INDIRECT("matches_FT!E2:E61"),$A$1)</f>
        <v>18</v>
      </c>
    </row>
    <row r="101" spans="1:6" ht="28.05" customHeight="1" x14ac:dyDescent="0.3">
      <c r="A101" s="4" t="s">
        <v>950</v>
      </c>
      <c r="B101" s="4" t="s">
        <v>946</v>
      </c>
      <c r="C101" s="2" t="s">
        <v>944</v>
      </c>
      <c r="D101" s="5">
        <f ca="1">AVERAGEIF(INDIRECT("matches_FT!F2:F61"),$A$1,INDIRECT("matches_FT!N2:N61"))</f>
        <v>11.333333333333334</v>
      </c>
      <c r="E101" s="2">
        <f ca="1">_xlfn.MINIFS(INDIRECT("matches_FT!N2:N61"),INDIRECT("matches_FT!F2:F61"),$A$1)</f>
        <v>3</v>
      </c>
      <c r="F101" s="2">
        <f ca="1">_xlfn.MAXIFS(INDIRECT("matches_FT!N2:N61"),INDIRECT("matches_FT!F2:F61"),$A$1)</f>
        <v>23</v>
      </c>
    </row>
    <row r="102" spans="1:6" ht="28.05" customHeight="1" x14ac:dyDescent="0.3">
      <c r="A102" s="4" t="s">
        <v>950</v>
      </c>
      <c r="B102" s="4" t="s">
        <v>947</v>
      </c>
      <c r="C102" s="2" t="s">
        <v>936</v>
      </c>
      <c r="D102" s="5">
        <f ca="1">AVERAGE($D$103:$D$104)</f>
        <v>7.2407407407407405</v>
      </c>
      <c r="E102" s="2">
        <f ca="1">SMALL($E$103:$E$104,1)</f>
        <v>0</v>
      </c>
      <c r="F102" s="2">
        <f ca="1">LARGE($F$103:$F$104,1)</f>
        <v>18</v>
      </c>
    </row>
    <row r="103" spans="1:6" ht="28.05" customHeight="1" x14ac:dyDescent="0.3">
      <c r="A103" s="4" t="s">
        <v>950</v>
      </c>
      <c r="B103" s="4" t="s">
        <v>947</v>
      </c>
      <c r="C103" s="2" t="s">
        <v>937</v>
      </c>
      <c r="D103" s="5">
        <f ca="1">AVERAGEIF(INDIRECT("matches_FT!E2:E61"),$A$1,INDIRECT("matches_FT!AB2:AB61"))</f>
        <v>8</v>
      </c>
      <c r="E103" s="2">
        <f ca="1">_xlfn.MINIFS(INDIRECT("matches_FT!AB2:AB61"),INDIRECT("matches_FT!E2:E61"),$A$1)</f>
        <v>2</v>
      </c>
      <c r="F103" s="2">
        <f ca="1">_xlfn.MAXIFS(INDIRECT("matches_FT!AB2:AB61"),INDIRECT("matches_FT!E2:E61"),$A$1)</f>
        <v>18</v>
      </c>
    </row>
    <row r="104" spans="1:6" ht="28.05" customHeight="1" x14ac:dyDescent="0.3">
      <c r="A104" s="4" t="s">
        <v>950</v>
      </c>
      <c r="B104" s="4" t="s">
        <v>947</v>
      </c>
      <c r="C104" s="2" t="s">
        <v>938</v>
      </c>
      <c r="D104" s="5">
        <f ca="1">AVERAGEIF(INDIRECT("matches_FT!F2:F61"),$A$1,INDIRECT("matches_FT!AC2:AC61"))</f>
        <v>6.4814814814814818</v>
      </c>
      <c r="E104" s="2">
        <f ca="1">_xlfn.MINIFS(INDIRECT("matches_FT!AC2:AC61"),INDIRECT("matches_FT!F2:F61"),$A$1)</f>
        <v>0</v>
      </c>
      <c r="F104" s="2">
        <f ca="1">_xlfn.MAXIFS(INDIRECT("matches_FT!AC2:AC61"),INDIRECT("matches_FT!F2:F61"),$A$1)</f>
        <v>14</v>
      </c>
    </row>
    <row r="105" spans="1:6" ht="28.05" customHeight="1" x14ac:dyDescent="0.3">
      <c r="A105" s="4" t="s">
        <v>950</v>
      </c>
      <c r="B105" s="4" t="s">
        <v>947</v>
      </c>
      <c r="C105" s="2" t="s">
        <v>939</v>
      </c>
      <c r="D105" s="5">
        <f ca="1">AVERAGE($D$106:$D$107)</f>
        <v>3.083333333333333</v>
      </c>
      <c r="E105" s="2">
        <f ca="1">SMALL($E$106:$E$107,1)</f>
        <v>0</v>
      </c>
      <c r="F105" s="2">
        <f ca="1">LARGE($F$106:$F$107,1)</f>
        <v>8</v>
      </c>
    </row>
    <row r="106" spans="1:6" ht="28.05" customHeight="1" x14ac:dyDescent="0.3">
      <c r="A106" s="4" t="s">
        <v>950</v>
      </c>
      <c r="B106" s="4" t="s">
        <v>947</v>
      </c>
      <c r="C106" s="2" t="s">
        <v>940</v>
      </c>
      <c r="D106" s="5">
        <f ca="1">AVERAGEIF(INDIRECT("matches_FT!E2:E61"),$A$1,INDIRECT("matches_FT!AC2:AC61"))</f>
        <v>2.5</v>
      </c>
      <c r="E106" s="2">
        <f ca="1">_xlfn.MINIFS(INDIRECT("matches_FT!AC2:AC61"),INDIRECT("matches_FT!E2:E61"),$A$1)</f>
        <v>0</v>
      </c>
      <c r="F106" s="2">
        <f ca="1">_xlfn.MAXIFS(INDIRECT("matches_FT!AC2:AC61"),INDIRECT("matches_FT!E2:E61"),$A$1)</f>
        <v>8</v>
      </c>
    </row>
    <row r="107" spans="1:6" ht="28.05" customHeight="1" x14ac:dyDescent="0.3">
      <c r="A107" s="4" t="s">
        <v>950</v>
      </c>
      <c r="B107" s="4" t="s">
        <v>947</v>
      </c>
      <c r="C107" s="2" t="s">
        <v>941</v>
      </c>
      <c r="D107" s="5">
        <f ca="1">AVERAGEIF(INDIRECT("matches_FT!F2:F61"),$A$1,INDIRECT("matches_FT!AB2:AB61"))</f>
        <v>3.6666666666666665</v>
      </c>
      <c r="E107" s="2">
        <f ca="1">_xlfn.MINIFS(INDIRECT("matches_FT!AB2:AB61"),INDIRECT("matches_FT!F2:F61"),$A$1)</f>
        <v>0</v>
      </c>
      <c r="F107" s="2">
        <f ca="1">_xlfn.MAXIFS(INDIRECT("matches_FT!AB2:AB61"),INDIRECT("matches_FT!F2:F61"),$A$1)</f>
        <v>8</v>
      </c>
    </row>
    <row r="108" spans="1:6" ht="28.05" customHeight="1" x14ac:dyDescent="0.3">
      <c r="A108" s="4" t="s">
        <v>950</v>
      </c>
      <c r="B108" s="4" t="s">
        <v>947</v>
      </c>
      <c r="C108" s="2" t="s">
        <v>942</v>
      </c>
      <c r="D108" s="5">
        <f ca="1">AVERAGE(INDIRECT("matches_FT!O2:O61"))</f>
        <v>10.333333333333334</v>
      </c>
      <c r="E108" s="2">
        <f ca="1">SMALL(INDIRECT("matches_FT!O2:O61"),1)</f>
        <v>3</v>
      </c>
      <c r="F108" s="2">
        <f ca="1">LARGE(INDIRECT("matches_FT!O2:O61"),1)</f>
        <v>21</v>
      </c>
    </row>
    <row r="109" spans="1:6" ht="28.05" customHeight="1" x14ac:dyDescent="0.3">
      <c r="A109" s="4" t="s">
        <v>950</v>
      </c>
      <c r="B109" s="4" t="s">
        <v>947</v>
      </c>
      <c r="C109" s="2" t="s">
        <v>943</v>
      </c>
      <c r="D109" s="5">
        <f ca="1">AVERAGEIF(INDIRECT("matches_FT!E2:E61"),$A$1,INDIRECT("matches_FT!O2:O61"))</f>
        <v>10.5</v>
      </c>
      <c r="E109" s="2">
        <f ca="1">_xlfn.MINIFS(INDIRECT("matches_FT!O2:O61"),INDIRECT("matches_FT!E2:E61"),$A$1)</f>
        <v>3</v>
      </c>
      <c r="F109" s="2">
        <f ca="1">_xlfn.MAXIFS(INDIRECT("matches_FT!O2:O61"),INDIRECT("matches_FT!E2:E61"),$A$1)</f>
        <v>19</v>
      </c>
    </row>
    <row r="110" spans="1:6" ht="28.05" customHeight="1" x14ac:dyDescent="0.3">
      <c r="A110" s="4" t="s">
        <v>950</v>
      </c>
      <c r="B110" s="4" t="s">
        <v>947</v>
      </c>
      <c r="C110" s="2" t="s">
        <v>944</v>
      </c>
      <c r="D110" s="5">
        <f ca="1">AVERAGEIF(INDIRECT("matches_FT!F2:F61"),$A$1,INDIRECT("matches_FT!O2:O61"))</f>
        <v>10.148148148148149</v>
      </c>
      <c r="E110" s="2">
        <f ca="1">_xlfn.MINIFS(INDIRECT("matches_FT!O2:O61"),INDIRECT("matches_FT!F2:F61"),$A$1)</f>
        <v>4</v>
      </c>
      <c r="F110" s="2">
        <f ca="1">_xlfn.MAXIFS(INDIRECT("matches_FT!O2:O61"),INDIRECT("matches_FT!F2:F61"),$A$1)</f>
        <v>21</v>
      </c>
    </row>
    <row r="111" spans="1:6" ht="28.05" customHeight="1" x14ac:dyDescent="0.3">
      <c r="A111" s="4" t="s">
        <v>949</v>
      </c>
      <c r="B111" s="4" t="s">
        <v>948</v>
      </c>
      <c r="C111" s="2" t="s">
        <v>936</v>
      </c>
      <c r="D111" s="5">
        <f ca="1">AVERAGE($D$112:$D$113)</f>
        <v>0.9018518518518519</v>
      </c>
      <c r="E111" s="2">
        <f ca="1">SMALL($E$112:$E$113,1)</f>
        <v>0</v>
      </c>
      <c r="F111" s="2">
        <f ca="1">LARGE($F$112:$F$113,1)</f>
        <v>4</v>
      </c>
    </row>
    <row r="112" spans="1:6" ht="28.05" customHeight="1" x14ac:dyDescent="0.3">
      <c r="A112" s="4" t="s">
        <v>949</v>
      </c>
      <c r="B112" s="4" t="s">
        <v>948</v>
      </c>
      <c r="C112" s="2" t="s">
        <v>937</v>
      </c>
      <c r="D112" s="5">
        <f ca="1">AVERAGEIF(INDIRECT("matches_2ND!E2:E61"),$A$1,INDIRECT("matches_2ND!AF2:AF61"))</f>
        <v>0.76666666666666672</v>
      </c>
      <c r="E112" s="2">
        <f ca="1">_xlfn.MINIFS(INDIRECT("matches_2ND!AF2:AF61"),INDIRECT("matches_2ND!E2:E61"),$A$1)</f>
        <v>0</v>
      </c>
      <c r="F112" s="2">
        <f ca="1">_xlfn.MAXIFS(INDIRECT("matches_2ND!AF2:AF61"),INDIRECT("matches_2ND!E2:E61"),$A$1)</f>
        <v>3</v>
      </c>
    </row>
    <row r="113" spans="1:6" ht="28.05" customHeight="1" x14ac:dyDescent="0.3">
      <c r="A113" s="4" t="s">
        <v>949</v>
      </c>
      <c r="B113" s="4" t="s">
        <v>948</v>
      </c>
      <c r="C113" s="2" t="s">
        <v>938</v>
      </c>
      <c r="D113" s="5">
        <f ca="1">AVERAGEIF(INDIRECT("matches_2ND!F2:F61"),$A$1,INDIRECT("matches_2ND!AG2:AG61"))</f>
        <v>1.037037037037037</v>
      </c>
      <c r="E113" s="2">
        <f ca="1">_xlfn.MINIFS(INDIRECT("matches_2ND!AG2:AG61"),INDIRECT("matches_2ND!F2:F61"),$A$1)</f>
        <v>0</v>
      </c>
      <c r="F113" s="2">
        <f ca="1">_xlfn.MAXIFS(INDIRECT("matches_2ND!AG2:AG61"),INDIRECT("matches_2ND!F2:F61"),$A$1)</f>
        <v>4</v>
      </c>
    </row>
    <row r="114" spans="1:6" ht="28.05" customHeight="1" x14ac:dyDescent="0.3">
      <c r="A114" s="4" t="s">
        <v>949</v>
      </c>
      <c r="B114" s="4" t="s">
        <v>948</v>
      </c>
      <c r="C114" s="2" t="s">
        <v>939</v>
      </c>
      <c r="D114" s="5">
        <f ca="1">AVERAGE($D$115:$D$116)</f>
        <v>1.6092592592592592</v>
      </c>
      <c r="E114" s="2">
        <f ca="1">SMALL($E$115:$E$116,1)</f>
        <v>0</v>
      </c>
      <c r="F114" s="2">
        <f ca="1">LARGE($F$115:$F$116,1)</f>
        <v>5</v>
      </c>
    </row>
    <row r="115" spans="1:6" ht="28.05" customHeight="1" x14ac:dyDescent="0.3">
      <c r="A115" s="4" t="s">
        <v>949</v>
      </c>
      <c r="B115" s="4" t="s">
        <v>948</v>
      </c>
      <c r="C115" s="2" t="s">
        <v>940</v>
      </c>
      <c r="D115" s="5">
        <f ca="1">AVERAGEIF(INDIRECT("matches_2ND!E2:E61"),$A$1,INDIRECT("matches_2ND!AG2:AG61"))</f>
        <v>1.7</v>
      </c>
      <c r="E115" s="2">
        <f ca="1">_xlfn.MINIFS(INDIRECT("matches_2ND!AG2:AG61"),INDIRECT("matches_2ND!E2:E61"),$A$1)</f>
        <v>0</v>
      </c>
      <c r="F115" s="2">
        <f ca="1">_xlfn.MAXIFS(INDIRECT("matches_2ND!AG2:AG61"),INDIRECT("matches_2ND!E2:E61"),$A$1)</f>
        <v>5</v>
      </c>
    </row>
    <row r="116" spans="1:6" ht="28.05" customHeight="1" x14ac:dyDescent="0.3">
      <c r="A116" s="4" t="s">
        <v>949</v>
      </c>
      <c r="B116" s="4" t="s">
        <v>948</v>
      </c>
      <c r="C116" s="2" t="s">
        <v>941</v>
      </c>
      <c r="D116" s="5">
        <f ca="1">AVERAGEIF(INDIRECT("matches_2ND!F2:F61"),$A$1,INDIRECT("matches_2ND!AF2:AF61"))</f>
        <v>1.5185185185185186</v>
      </c>
      <c r="E116" s="2">
        <f ca="1">_xlfn.MINIFS(INDIRECT("matches_2ND!AF2:AF61"),INDIRECT("matches_2ND!F2:F61"),$A$1)</f>
        <v>0</v>
      </c>
      <c r="F116" s="2">
        <f ca="1">_xlfn.MAXIFS(INDIRECT("matches_2ND!AF2:AF61"),INDIRECT("matches_2ND!F2:F61"),$A$1)</f>
        <v>4</v>
      </c>
    </row>
    <row r="117" spans="1:6" ht="28.05" customHeight="1" x14ac:dyDescent="0.3">
      <c r="A117" s="4" t="s">
        <v>949</v>
      </c>
      <c r="B117" s="4" t="s">
        <v>948</v>
      </c>
      <c r="C117" s="2" t="s">
        <v>942</v>
      </c>
      <c r="D117" s="5">
        <f ca="1">AVERAGE(INDIRECT("matches_2ND!Q2:Q61"))</f>
        <v>2.5087719298245612</v>
      </c>
      <c r="E117" s="2">
        <f ca="1">SMALL(INDIRECT("matches_2ND!Q2:Q61"),1)</f>
        <v>0</v>
      </c>
      <c r="F117" s="2">
        <f ca="1">LARGE(INDIRECT("matches_2ND!Q2:Q61"),1)</f>
        <v>8</v>
      </c>
    </row>
    <row r="118" spans="1:6" ht="28.05" customHeight="1" x14ac:dyDescent="0.3">
      <c r="A118" s="4" t="s">
        <v>949</v>
      </c>
      <c r="B118" s="4" t="s">
        <v>948</v>
      </c>
      <c r="C118" s="2" t="s">
        <v>943</v>
      </c>
      <c r="D118" s="5">
        <f ca="1">AVERAGEIF(INDIRECT("matches_2ND!E2:E61"),$A$1,INDIRECT("matches_2ND!Q2:Q61"))</f>
        <v>2.4666666666666668</v>
      </c>
      <c r="E118" s="2">
        <f ca="1">_xlfn.MINIFS(INDIRECT("matches_2ND!Q2:Q61"),INDIRECT("matches_2ND!E2:E61"),$A$1)</f>
        <v>0</v>
      </c>
      <c r="F118" s="2">
        <f ca="1">_xlfn.MAXIFS(INDIRECT("matches_2ND!Q2:Q61"),INDIRECT("matches_2ND!E2:E61"),$A$1)</f>
        <v>7</v>
      </c>
    </row>
    <row r="119" spans="1:6" ht="28.05" customHeight="1" x14ac:dyDescent="0.3">
      <c r="A119" s="4" t="s">
        <v>949</v>
      </c>
      <c r="B119" s="4" t="s">
        <v>948</v>
      </c>
      <c r="C119" s="2" t="s">
        <v>944</v>
      </c>
      <c r="D119" s="5">
        <f ca="1">AVERAGEIF(INDIRECT("matches_2ND!F2:F61"),$A$1,INDIRECT("matches_2ND!Q2:Q61"))</f>
        <v>2.5555555555555554</v>
      </c>
      <c r="E119" s="2">
        <f ca="1">_xlfn.MINIFS(INDIRECT("matches_2ND!Q2:Q61"),INDIRECT("matches_2ND!F2:F61"),$A$1)</f>
        <v>0</v>
      </c>
      <c r="F119" s="2">
        <f ca="1">_xlfn.MAXIFS(INDIRECT("matches_2ND!Q2:Q61"),INDIRECT("matches_2ND!F2:F61"),$A$1)</f>
        <v>8</v>
      </c>
    </row>
    <row r="120" spans="1:6" ht="28.05" customHeight="1" x14ac:dyDescent="0.3">
      <c r="A120" s="1" t="s">
        <v>950</v>
      </c>
      <c r="B120" s="1" t="s">
        <v>935</v>
      </c>
      <c r="C120" s="2" t="s">
        <v>936</v>
      </c>
      <c r="D120" s="5">
        <f ca="1">AVERAGE($D$22,$D$23)</f>
        <v>3.3796296296296298</v>
      </c>
      <c r="E120" s="2">
        <f ca="1">SMALL($E$22:$E$23,1)</f>
        <v>0</v>
      </c>
      <c r="F120" s="2">
        <f ca="1">LARGE($F$22:$F$23,1)</f>
        <v>10</v>
      </c>
    </row>
    <row r="121" spans="1:6" ht="28.05" customHeight="1" x14ac:dyDescent="0.3">
      <c r="A121" s="1" t="s">
        <v>950</v>
      </c>
      <c r="B121" s="1" t="s">
        <v>935</v>
      </c>
      <c r="C121" s="2" t="s">
        <v>937</v>
      </c>
      <c r="D121" s="5">
        <f ca="1">AVERAGEIF(INDIRECT("matches_FT!E2:E61"),$A$1,INDIRECT("matches_FT!G2:G61"))</f>
        <v>2.5333333333333332</v>
      </c>
      <c r="E121" s="2">
        <f ca="1">_xlfn.MINIFS(INDIRECT("matches_FT!G2:G61"),INDIRECT("matches_FT!E2:E61"),$A$1)</f>
        <v>0</v>
      </c>
      <c r="F121" s="2">
        <f ca="1">_xlfn.MAXIFS(INDIRECT("matches_FT!G2:G61"),INDIRECT("matches_FT!E2:E61"),$A$1)</f>
        <v>6</v>
      </c>
    </row>
    <row r="122" spans="1:6" ht="28.05" customHeight="1" x14ac:dyDescent="0.3">
      <c r="A122" s="1" t="s">
        <v>950</v>
      </c>
      <c r="B122" s="1" t="s">
        <v>935</v>
      </c>
      <c r="C122" s="2" t="s">
        <v>938</v>
      </c>
      <c r="D122" s="5">
        <f ca="1">AVERAGEIF(INDIRECT("matches_FT!F2:F61"),$A$1,INDIRECT("matches_FT!H2:H61"))</f>
        <v>2.5185185185185186</v>
      </c>
      <c r="E122" s="2">
        <f ca="1">_xlfn.MINIFS(INDIRECT("matches_FT!H2:H61"),INDIRECT("matches_FT!F2:F61"),$A$1)</f>
        <v>0</v>
      </c>
      <c r="F122" s="2">
        <f ca="1">_xlfn.MAXIFS(INDIRECT("matches_FT!H2:H61"),INDIRECT("matches_FT!F2:F61"),$A$1)</f>
        <v>6</v>
      </c>
    </row>
    <row r="123" spans="1:6" ht="28.05" customHeight="1" x14ac:dyDescent="0.3">
      <c r="A123" s="1" t="s">
        <v>950</v>
      </c>
      <c r="B123" s="1" t="s">
        <v>935</v>
      </c>
      <c r="C123" s="2" t="s">
        <v>939</v>
      </c>
      <c r="D123" s="5">
        <f ca="1">AVERAGE($D$25,$D$26)</f>
        <v>1.2925925925925927</v>
      </c>
      <c r="E123" s="2">
        <f ca="1">SMALL($E$25:$E$26,1)</f>
        <v>0</v>
      </c>
      <c r="F123" s="2">
        <f ca="1">LARGE($F$25:$F$26,1)</f>
        <v>5</v>
      </c>
    </row>
    <row r="124" spans="1:6" ht="28.05" customHeight="1" x14ac:dyDescent="0.3">
      <c r="A124" s="1" t="s">
        <v>950</v>
      </c>
      <c r="B124" s="1" t="s">
        <v>935</v>
      </c>
      <c r="C124" s="2" t="s">
        <v>940</v>
      </c>
      <c r="D124" s="5">
        <f ca="1">AVERAGEIF(INDIRECT("matches_FT!E2:E61"),$A$1,INDIRECT("matches_FT!H2:H61"))</f>
        <v>0.73333333333333328</v>
      </c>
      <c r="E124" s="2">
        <f ca="1">_xlfn.MINIFS(INDIRECT("matches_FT!H2:H61"),INDIRECT("matches_FT!E2:E61"),$A$1)</f>
        <v>0</v>
      </c>
      <c r="F124" s="2">
        <f ca="1">_xlfn.MAXIFS(INDIRECT("matches_FT!H2:H61"),INDIRECT("matches_FT!E2:E61"),$A$1)</f>
        <v>3</v>
      </c>
    </row>
    <row r="125" spans="1:6" ht="28.05" customHeight="1" x14ac:dyDescent="0.3">
      <c r="A125" s="1" t="s">
        <v>950</v>
      </c>
      <c r="B125" s="1" t="s">
        <v>935</v>
      </c>
      <c r="C125" s="2" t="s">
        <v>941</v>
      </c>
      <c r="D125" s="5">
        <f ca="1">AVERAGEIF(INDIRECT("matches_FT!F2:F61"),$A$1,INDIRECT("matches_FT!G2:G61"))</f>
        <v>1.0740740740740742</v>
      </c>
      <c r="E125" s="2">
        <f ca="1">_xlfn.MINIFS(INDIRECT("matches_FT!G2:G61"),INDIRECT("matches_FT!F2:F61"),$A$1)</f>
        <v>0</v>
      </c>
      <c r="F125" s="2">
        <f ca="1">_xlfn.MAXIFS(INDIRECT("matches_FT!G2:G61"),INDIRECT("matches_FT!F2:F61"),$A$1)</f>
        <v>4</v>
      </c>
    </row>
    <row r="126" spans="1:6" ht="28.05" customHeight="1" x14ac:dyDescent="0.3">
      <c r="A126" s="1" t="s">
        <v>950</v>
      </c>
      <c r="B126" s="1" t="s">
        <v>935</v>
      </c>
      <c r="C126" s="2" t="s">
        <v>942</v>
      </c>
      <c r="D126" s="5">
        <f ca="1">AVERAGE(INDIRECT("matches_FT!L2:L61"))</f>
        <v>3.4210526315789473</v>
      </c>
      <c r="E126" s="2">
        <f ca="1">SMALL(INDIRECT("matches_FT!L2:L61"),1)</f>
        <v>0</v>
      </c>
      <c r="F126" s="2">
        <f ca="1">LARGE(INDIRECT("matches_FT!L2:L61"),1)</f>
        <v>8</v>
      </c>
    </row>
    <row r="127" spans="1:6" ht="28.05" customHeight="1" x14ac:dyDescent="0.3">
      <c r="A127" s="1" t="s">
        <v>950</v>
      </c>
      <c r="B127" s="1" t="s">
        <v>935</v>
      </c>
      <c r="C127" s="2" t="s">
        <v>943</v>
      </c>
      <c r="D127" s="5">
        <f ca="1">AVERAGEIF(INDIRECT("matches_FT!E2:E61"),$A$1,INDIRECT("matches_FT!L2:L61"))</f>
        <v>3.2666666666666666</v>
      </c>
      <c r="E127" s="2">
        <f ca="1">_xlfn.MINIFS(INDIRECT("matches_FT!L2:L61"),INDIRECT("matches_FT!E2:E61"),$A$1)</f>
        <v>0</v>
      </c>
      <c r="F127" s="2">
        <f ca="1">_xlfn.MAXIFS(INDIRECT("matches_FT!L2:L61"),INDIRECT("matches_FT!E2:E61"),$A$1)</f>
        <v>7</v>
      </c>
    </row>
    <row r="128" spans="1:6" ht="28.05" customHeight="1" x14ac:dyDescent="0.3">
      <c r="A128" s="1" t="s">
        <v>950</v>
      </c>
      <c r="B128" s="1" t="s">
        <v>935</v>
      </c>
      <c r="C128" s="2" t="s">
        <v>944</v>
      </c>
      <c r="D128" s="5">
        <f ca="1">AVERAGEIF(INDIRECT("matches_FT!F2:F61"),$A$1,INDIRECT("matches_FT!L2:L61"))</f>
        <v>3.5925925925925926</v>
      </c>
      <c r="E128" s="2">
        <f ca="1">_xlfn.MINIFS(INDIRECT("matches_FT!L2:L61"),INDIRECT("matches_FT!F2:F61"),$A$1)</f>
        <v>1</v>
      </c>
      <c r="F128" s="2">
        <f ca="1">_xlfn.MAXIFS(INDIRECT("matches_FT!L2:L61"),INDIRECT("matches_FT!F2:F61"),$A$1)</f>
        <v>8</v>
      </c>
    </row>
    <row r="129" spans="1:6" ht="28.05" customHeight="1" x14ac:dyDescent="0.3">
      <c r="A129" s="4" t="s">
        <v>950</v>
      </c>
      <c r="B129" s="4" t="s">
        <v>948</v>
      </c>
      <c r="C129" s="2" t="s">
        <v>936</v>
      </c>
      <c r="D129" s="5">
        <f ca="1">AVERAGE($D$130:$D$131)</f>
        <v>1.3055555555555556</v>
      </c>
      <c r="E129" s="2">
        <f ca="1">SMALL(E130:E131,1)</f>
        <v>0</v>
      </c>
      <c r="F129" s="2">
        <f ca="1">LARGE($F$130:$F$131,1)</f>
        <v>5</v>
      </c>
    </row>
    <row r="130" spans="1:6" ht="28.05" customHeight="1" x14ac:dyDescent="0.3">
      <c r="A130" s="4" t="s">
        <v>950</v>
      </c>
      <c r="B130" s="4" t="s">
        <v>948</v>
      </c>
      <c r="C130" s="2" t="s">
        <v>937</v>
      </c>
      <c r="D130" s="5">
        <f ca="1">AVERAGEIF(INDIRECT("matches_FT!E2:E61"),$A$1,INDIRECT("matches_FT!AH2:AH61"))</f>
        <v>1.1666666666666667</v>
      </c>
      <c r="E130" s="2">
        <f ca="1">_xlfn.MINIFS(INDIRECT("matches_FT!AH2:AH61"),INDIRECT("matches_FT!E2:E61"),$A$1)</f>
        <v>0</v>
      </c>
      <c r="F130" s="2">
        <f ca="1">_xlfn.MAXIFS(INDIRECT("matches_FT!AH2:AH61"),INDIRECT("matches_FT!E2:E61"),$A$1)</f>
        <v>4</v>
      </c>
    </row>
    <row r="131" spans="1:6" ht="28.05" customHeight="1" x14ac:dyDescent="0.3">
      <c r="A131" s="4" t="s">
        <v>950</v>
      </c>
      <c r="B131" s="4" t="s">
        <v>948</v>
      </c>
      <c r="C131" s="2" t="s">
        <v>938</v>
      </c>
      <c r="D131" s="5">
        <f ca="1">AVERAGEIF(INDIRECT("matches_FT!F2:F61"),$A$1,INDIRECT("matches_FT!AI2:AI61"))</f>
        <v>1.4444444444444444</v>
      </c>
      <c r="E131" s="2">
        <f ca="1">_xlfn.MINIFS(INDIRECT("matches_FT!AI2:AI61"),INDIRECT("matches_FT!F2:F61"),$A$1)</f>
        <v>0</v>
      </c>
      <c r="F131" s="2">
        <f ca="1">_xlfn.MAXIFS(INDIRECT("matches_FT!AI2:AI61"),INDIRECT("matches_FT!F2:F61"),$A$1)</f>
        <v>5</v>
      </c>
    </row>
    <row r="132" spans="1:6" ht="28.05" customHeight="1" x14ac:dyDescent="0.3">
      <c r="A132" s="4" t="s">
        <v>950</v>
      </c>
      <c r="B132" s="4" t="s">
        <v>948</v>
      </c>
      <c r="C132" s="2" t="s">
        <v>939</v>
      </c>
      <c r="D132" s="5">
        <f ca="1">AVERAGE($D$133:$D$134)</f>
        <v>2.3740740740740742</v>
      </c>
      <c r="E132" s="2">
        <f ca="1">SMALL($E$133:$E$134,1)</f>
        <v>0</v>
      </c>
      <c r="F132" s="2">
        <f ca="1">LARGE($F$133:$F$134,1)</f>
        <v>7</v>
      </c>
    </row>
    <row r="133" spans="1:6" ht="28.05" customHeight="1" x14ac:dyDescent="0.3">
      <c r="A133" s="4" t="s">
        <v>950</v>
      </c>
      <c r="B133" s="4" t="s">
        <v>948</v>
      </c>
      <c r="C133" s="2" t="s">
        <v>940</v>
      </c>
      <c r="D133" s="5">
        <f ca="1">AVERAGEIF(INDIRECT("matches_FT!E2:E61"),$A$1,INDIRECT("matches_FT!AI2:AI61"))</f>
        <v>2.6</v>
      </c>
      <c r="E133" s="2">
        <f ca="1">_xlfn.MINIFS(INDIRECT("matches_FT!AI2:AI61"),INDIRECT("matches_FT!E2:E61"),$A$1)</f>
        <v>0</v>
      </c>
      <c r="F133" s="2">
        <f ca="1">_xlfn.MAXIFS(INDIRECT("matches_FT!AI2:AI61"),INDIRECT("matches_FT!E2:E61"),$A$1)</f>
        <v>7</v>
      </c>
    </row>
    <row r="134" spans="1:6" ht="28.05" customHeight="1" x14ac:dyDescent="0.3">
      <c r="A134" s="4" t="s">
        <v>950</v>
      </c>
      <c r="B134" s="4" t="s">
        <v>948</v>
      </c>
      <c r="C134" s="2" t="s">
        <v>941</v>
      </c>
      <c r="D134" s="5">
        <f ca="1">AVERAGEIF(INDIRECT("matches_FT!F2:F61"),$A$1,INDIRECT("matches_FT!AH2:AH61"))</f>
        <v>2.1481481481481484</v>
      </c>
      <c r="E134" s="2">
        <f ca="1">_xlfn.MINIFS(INDIRECT("matches_FT!AH2:AH61"),INDIRECT("matches_FT!F2:F61"),$A$1)</f>
        <v>0</v>
      </c>
      <c r="F134" s="2">
        <f ca="1">_xlfn.MAXIFS(INDIRECT("matches_FT!AH2:AH61"),INDIRECT("matches_FT!F2:F61"),$A$1)</f>
        <v>6</v>
      </c>
    </row>
    <row r="135" spans="1:6" ht="28.05" customHeight="1" x14ac:dyDescent="0.3">
      <c r="A135" s="4" t="s">
        <v>950</v>
      </c>
      <c r="B135" s="4" t="s">
        <v>948</v>
      </c>
      <c r="C135" s="2" t="s">
        <v>942</v>
      </c>
      <c r="D135" s="5">
        <f ca="1">AVERAGE(INDIRECT("matches_FT!Q2:Q61"))</f>
        <v>3.6842105263157894</v>
      </c>
      <c r="E135" s="2">
        <f ca="1">SMALL(INDIRECT("matches_FT!Q2:Q61"),1)</f>
        <v>0</v>
      </c>
      <c r="F135" s="2">
        <f ca="1">LARGE(INDIRECT("matches_FT!Q2:Q61"),1)</f>
        <v>11</v>
      </c>
    </row>
    <row r="136" spans="1:6" ht="28.05" customHeight="1" x14ac:dyDescent="0.3">
      <c r="A136" s="4" t="s">
        <v>950</v>
      </c>
      <c r="B136" s="4" t="s">
        <v>948</v>
      </c>
      <c r="C136" s="2" t="s">
        <v>943</v>
      </c>
      <c r="D136" s="5">
        <f ca="1">AVERAGEIF(INDIRECT("matches_FT!E2:E61"),$A$1,INDIRECT("matches_FT!Q2:Q61"))</f>
        <v>3.7666666666666666</v>
      </c>
      <c r="E136" s="2">
        <f ca="1">_xlfn.MINIFS(INDIRECT("matches_FT!Q2:Q61"),INDIRECT("matches_FT!E2:E61"),$A$1)</f>
        <v>1</v>
      </c>
      <c r="F136" s="2">
        <f ca="1">_xlfn.MAXIFS(INDIRECT("matches_FT!Q2:Q61"),INDIRECT("matches_FT!E2:E61"),$A$1)</f>
        <v>10</v>
      </c>
    </row>
    <row r="137" spans="1:6" ht="28.05" customHeight="1" x14ac:dyDescent="0.3">
      <c r="A137" s="4" t="s">
        <v>950</v>
      </c>
      <c r="B137" s="4" t="s">
        <v>948</v>
      </c>
      <c r="C137" s="2" t="s">
        <v>944</v>
      </c>
      <c r="D137" s="5">
        <f ca="1">AVERAGEIF(INDIRECT("matches_FT!F2:F61"),$A$1,INDIRECT("matches_FT!Q2:Q61"))</f>
        <v>3.5925925925925926</v>
      </c>
      <c r="E137" s="2">
        <f ca="1">_xlfn.MINIFS(INDIRECT("matches_FT!Q2:Q61"),INDIRECT("matches_FT!F2:F61"),$A$1)</f>
        <v>0</v>
      </c>
      <c r="F137" s="2">
        <f ca="1">_xlfn.MAXIFS(INDIRECT("matches_FT!Q2:Q61"),INDIRECT("matches_FT!F2:F61"),$A$1)</f>
        <v>11</v>
      </c>
    </row>
  </sheetData>
  <autoFilter ref="A2:F137" xr:uid="{FD5BDEC3-59DD-40F0-B5C3-9FC536A6088D}"/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E44B-AE60-4B6F-B711-DEF23AC7E5FB}">
  <dimension ref="A1:CF397"/>
  <sheetViews>
    <sheetView zoomScaleNormal="100" workbookViewId="0">
      <selection activeCell="F10" sqref="F10"/>
    </sheetView>
  </sheetViews>
  <sheetFormatPr defaultColWidth="15.77734375" defaultRowHeight="28.05" customHeight="1" x14ac:dyDescent="0.3"/>
  <cols>
    <col min="1" max="2" width="15.77734375" style="2"/>
    <col min="3" max="4" width="15.77734375" style="2" customWidth="1"/>
    <col min="5" max="16384" width="15.77734375" style="2"/>
  </cols>
  <sheetData>
    <row r="1" spans="1:84" ht="28.05" customHeight="1" x14ac:dyDescent="0.3">
      <c r="A1" s="8" t="str" cm="1">
        <f t="array" aca="1" ref="A1" ca="1">INDIRECT("Estatísticas!A1")</f>
        <v>Man City</v>
      </c>
      <c r="B1" s="8"/>
      <c r="C1" s="8"/>
      <c r="D1" s="8"/>
      <c r="E1" s="8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s="4" customFormat="1" ht="28.05" customHeight="1" x14ac:dyDescent="0.3">
      <c r="A2" s="1" t="s">
        <v>951</v>
      </c>
      <c r="B2" s="4" t="s">
        <v>929</v>
      </c>
      <c r="C2" s="4" t="s">
        <v>952</v>
      </c>
      <c r="D2" s="4" t="s">
        <v>953</v>
      </c>
      <c r="E2" s="4" t="s">
        <v>954</v>
      </c>
      <c r="F2" s="4" t="s">
        <v>955</v>
      </c>
      <c r="S2" s="6"/>
      <c r="T2" s="6"/>
    </row>
    <row r="3" spans="1:84" ht="28.05" customHeight="1" x14ac:dyDescent="0.3">
      <c r="A3" s="1" t="s">
        <v>934</v>
      </c>
      <c r="B3" s="2" t="s">
        <v>935</v>
      </c>
      <c r="C3" s="2" t="s">
        <v>956</v>
      </c>
      <c r="D3" s="2" t="s">
        <v>957</v>
      </c>
      <c r="E3" s="2">
        <f t="shared" ref="E3:E12" ca="1" si="0">COUNTIF(INDIRECT("matches_1ST!$L$2:$L$61"),D3)</f>
        <v>45</v>
      </c>
      <c r="F3" s="3">
        <f t="shared" ref="F3:F34" ca="1" si="1">E3/COUNTIF(INDIRECT("matches_1ST!$E$2:$F$61"),$A$1)</f>
        <v>0.78947368421052633</v>
      </c>
      <c r="S3" s="3"/>
      <c r="T3" s="3"/>
    </row>
    <row r="4" spans="1:84" ht="28.05" customHeight="1" x14ac:dyDescent="0.3">
      <c r="A4" s="1" t="s">
        <v>934</v>
      </c>
      <c r="B4" s="2" t="s">
        <v>935</v>
      </c>
      <c r="C4" s="2" t="s">
        <v>956</v>
      </c>
      <c r="D4" s="2" t="s">
        <v>958</v>
      </c>
      <c r="E4" s="2">
        <f t="shared" ca="1" si="0"/>
        <v>23</v>
      </c>
      <c r="F4" s="3">
        <f t="shared" ca="1" si="1"/>
        <v>0.40350877192982454</v>
      </c>
      <c r="S4" s="3"/>
      <c r="T4" s="3"/>
    </row>
    <row r="5" spans="1:84" ht="28.05" customHeight="1" x14ac:dyDescent="0.3">
      <c r="A5" s="1" t="s">
        <v>934</v>
      </c>
      <c r="B5" s="2" t="s">
        <v>935</v>
      </c>
      <c r="C5" s="2" t="s">
        <v>956</v>
      </c>
      <c r="D5" s="2" t="s">
        <v>959</v>
      </c>
      <c r="E5" s="2">
        <f t="shared" ca="1" si="0"/>
        <v>12</v>
      </c>
      <c r="F5" s="3">
        <f t="shared" ca="1" si="1"/>
        <v>0.21052631578947367</v>
      </c>
      <c r="S5" s="3"/>
      <c r="T5" s="3"/>
    </row>
    <row r="6" spans="1:84" ht="28.05" customHeight="1" x14ac:dyDescent="0.3">
      <c r="A6" s="1" t="s">
        <v>934</v>
      </c>
      <c r="B6" s="2" t="s">
        <v>935</v>
      </c>
      <c r="C6" s="2" t="s">
        <v>956</v>
      </c>
      <c r="D6" s="2" t="s">
        <v>960</v>
      </c>
      <c r="E6" s="2">
        <f t="shared" ca="1" si="0"/>
        <v>3</v>
      </c>
      <c r="F6" s="3">
        <f t="shared" ca="1" si="1"/>
        <v>5.2631578947368418E-2</v>
      </c>
      <c r="S6" s="3"/>
      <c r="T6" s="3"/>
    </row>
    <row r="7" spans="1:84" ht="28.05" customHeight="1" x14ac:dyDescent="0.3">
      <c r="A7" s="1" t="s">
        <v>934</v>
      </c>
      <c r="B7" s="2" t="s">
        <v>935</v>
      </c>
      <c r="C7" s="2" t="s">
        <v>956</v>
      </c>
      <c r="D7" s="2" t="s">
        <v>961</v>
      </c>
      <c r="E7" s="2">
        <f t="shared" ca="1" si="0"/>
        <v>0</v>
      </c>
      <c r="F7" s="3">
        <f t="shared" ca="1" si="1"/>
        <v>0</v>
      </c>
      <c r="S7" s="3"/>
      <c r="T7" s="3"/>
    </row>
    <row r="8" spans="1:84" ht="28.05" customHeight="1" x14ac:dyDescent="0.3">
      <c r="A8" s="1" t="s">
        <v>934</v>
      </c>
      <c r="B8" s="2" t="s">
        <v>935</v>
      </c>
      <c r="C8" s="2" t="s">
        <v>962</v>
      </c>
      <c r="D8" s="2" t="s">
        <v>963</v>
      </c>
      <c r="E8" s="2">
        <f t="shared" ca="1" si="0"/>
        <v>12</v>
      </c>
      <c r="F8" s="3">
        <f t="shared" ca="1" si="1"/>
        <v>0.21052631578947367</v>
      </c>
      <c r="S8" s="3"/>
      <c r="T8" s="3"/>
    </row>
    <row r="9" spans="1:84" ht="28.05" customHeight="1" x14ac:dyDescent="0.3">
      <c r="A9" s="1" t="s">
        <v>934</v>
      </c>
      <c r="B9" s="2" t="s">
        <v>935</v>
      </c>
      <c r="C9" s="2" t="s">
        <v>962</v>
      </c>
      <c r="D9" s="2" t="s">
        <v>964</v>
      </c>
      <c r="E9" s="2">
        <f t="shared" ca="1" si="0"/>
        <v>34</v>
      </c>
      <c r="F9" s="3">
        <f t="shared" ca="1" si="1"/>
        <v>0.59649122807017541</v>
      </c>
      <c r="S9" s="3"/>
      <c r="T9" s="3"/>
    </row>
    <row r="10" spans="1:84" ht="28.05" customHeight="1" x14ac:dyDescent="0.3">
      <c r="A10" s="1" t="s">
        <v>934</v>
      </c>
      <c r="B10" s="2" t="s">
        <v>935</v>
      </c>
      <c r="C10" s="2" t="s">
        <v>962</v>
      </c>
      <c r="D10" s="2" t="s">
        <v>965</v>
      </c>
      <c r="E10" s="2">
        <f t="shared" ca="1" si="0"/>
        <v>45</v>
      </c>
      <c r="F10" s="3">
        <f t="shared" ca="1" si="1"/>
        <v>0.78947368421052633</v>
      </c>
      <c r="S10" s="3"/>
      <c r="T10" s="3"/>
    </row>
    <row r="11" spans="1:84" ht="28.05" customHeight="1" x14ac:dyDescent="0.3">
      <c r="A11" s="1" t="s">
        <v>934</v>
      </c>
      <c r="B11" s="2" t="s">
        <v>935</v>
      </c>
      <c r="C11" s="2" t="s">
        <v>962</v>
      </c>
      <c r="D11" s="2" t="s">
        <v>966</v>
      </c>
      <c r="E11" s="2">
        <f t="shared" ca="1" si="0"/>
        <v>54</v>
      </c>
      <c r="F11" s="3">
        <f t="shared" ca="1" si="1"/>
        <v>0.94736842105263153</v>
      </c>
      <c r="S11" s="3"/>
      <c r="T11" s="3"/>
    </row>
    <row r="12" spans="1:84" ht="28.05" customHeight="1" x14ac:dyDescent="0.3">
      <c r="A12" s="1" t="s">
        <v>934</v>
      </c>
      <c r="B12" s="2" t="s">
        <v>935</v>
      </c>
      <c r="C12" s="2" t="s">
        <v>962</v>
      </c>
      <c r="D12" s="2" t="s">
        <v>967</v>
      </c>
      <c r="E12" s="2">
        <f t="shared" ca="1" si="0"/>
        <v>57</v>
      </c>
      <c r="F12" s="3">
        <f t="shared" ca="1" si="1"/>
        <v>1</v>
      </c>
      <c r="S12" s="3"/>
      <c r="T12" s="3"/>
    </row>
    <row r="13" spans="1:84" ht="28.05" customHeight="1" x14ac:dyDescent="0.3">
      <c r="A13" s="1" t="s">
        <v>934</v>
      </c>
      <c r="B13" s="2" t="s">
        <v>945</v>
      </c>
      <c r="C13" s="2" t="s">
        <v>956</v>
      </c>
      <c r="D13" s="2" t="s">
        <v>959</v>
      </c>
      <c r="E13" s="2">
        <f t="shared" ref="E13:E44" ca="1" si="2">COUNTIF(INDIRECT("matches_1ST!$M$2:$M$61"),D13)</f>
        <v>57</v>
      </c>
      <c r="F13" s="3">
        <f t="shared" ca="1" si="1"/>
        <v>1</v>
      </c>
      <c r="S13" s="3"/>
      <c r="T13" s="3"/>
    </row>
    <row r="14" spans="1:84" ht="28.05" customHeight="1" x14ac:dyDescent="0.3">
      <c r="A14" s="1" t="s">
        <v>934</v>
      </c>
      <c r="B14" s="2" t="s">
        <v>945</v>
      </c>
      <c r="C14" s="2" t="s">
        <v>956</v>
      </c>
      <c r="D14" s="2" t="s">
        <v>960</v>
      </c>
      <c r="E14" s="2">
        <f t="shared" ca="1" si="2"/>
        <v>57</v>
      </c>
      <c r="F14" s="3">
        <f t="shared" ca="1" si="1"/>
        <v>1</v>
      </c>
      <c r="S14" s="3"/>
      <c r="T14" s="3"/>
    </row>
    <row r="15" spans="1:84" ht="28.05" customHeight="1" x14ac:dyDescent="0.3">
      <c r="A15" s="1" t="s">
        <v>934</v>
      </c>
      <c r="B15" s="2" t="s">
        <v>945</v>
      </c>
      <c r="C15" s="2" t="s">
        <v>956</v>
      </c>
      <c r="D15" s="2" t="s">
        <v>961</v>
      </c>
      <c r="E15" s="2">
        <f t="shared" ca="1" si="2"/>
        <v>57</v>
      </c>
      <c r="F15" s="3">
        <f t="shared" ca="1" si="1"/>
        <v>1</v>
      </c>
      <c r="S15" s="3"/>
      <c r="T15" s="3"/>
    </row>
    <row r="16" spans="1:84" ht="28.05" customHeight="1" x14ac:dyDescent="0.3">
      <c r="A16" s="1" t="s">
        <v>934</v>
      </c>
      <c r="B16" s="2" t="s">
        <v>945</v>
      </c>
      <c r="C16" s="2" t="s">
        <v>956</v>
      </c>
      <c r="D16" s="2" t="s">
        <v>968</v>
      </c>
      <c r="E16" s="2">
        <f t="shared" ca="1" si="2"/>
        <v>57</v>
      </c>
      <c r="F16" s="3">
        <f t="shared" ca="1" si="1"/>
        <v>1</v>
      </c>
      <c r="S16" s="3"/>
      <c r="T16" s="3"/>
    </row>
    <row r="17" spans="1:20" ht="28.05" customHeight="1" x14ac:dyDescent="0.3">
      <c r="A17" s="1" t="s">
        <v>934</v>
      </c>
      <c r="B17" s="2" t="s">
        <v>945</v>
      </c>
      <c r="C17" s="2" t="s">
        <v>956</v>
      </c>
      <c r="D17" s="2" t="s">
        <v>969</v>
      </c>
      <c r="E17" s="2">
        <f t="shared" ca="1" si="2"/>
        <v>55</v>
      </c>
      <c r="F17" s="3">
        <f t="shared" ca="1" si="1"/>
        <v>0.96491228070175439</v>
      </c>
      <c r="S17" s="3"/>
      <c r="T17" s="3"/>
    </row>
    <row r="18" spans="1:20" ht="28.05" customHeight="1" x14ac:dyDescent="0.3">
      <c r="A18" s="1" t="s">
        <v>934</v>
      </c>
      <c r="B18" s="2" t="s">
        <v>945</v>
      </c>
      <c r="C18" s="2" t="s">
        <v>956</v>
      </c>
      <c r="D18" s="2" t="s">
        <v>970</v>
      </c>
      <c r="E18" s="2">
        <f t="shared" ca="1" si="2"/>
        <v>49</v>
      </c>
      <c r="F18" s="3">
        <f t="shared" ca="1" si="1"/>
        <v>0.85964912280701755</v>
      </c>
      <c r="S18" s="3"/>
      <c r="T18" s="3"/>
    </row>
    <row r="19" spans="1:20" ht="28.05" customHeight="1" x14ac:dyDescent="0.3">
      <c r="A19" s="1" t="s">
        <v>934</v>
      </c>
      <c r="B19" s="2" t="s">
        <v>945</v>
      </c>
      <c r="C19" s="2" t="s">
        <v>956</v>
      </c>
      <c r="D19" s="2" t="s">
        <v>971</v>
      </c>
      <c r="E19" s="2">
        <f t="shared" ca="1" si="2"/>
        <v>46</v>
      </c>
      <c r="F19" s="3">
        <f t="shared" ca="1" si="1"/>
        <v>0.80701754385964908</v>
      </c>
      <c r="S19" s="3"/>
      <c r="T19" s="3"/>
    </row>
    <row r="20" spans="1:20" ht="28.05" customHeight="1" x14ac:dyDescent="0.3">
      <c r="A20" s="1" t="s">
        <v>934</v>
      </c>
      <c r="B20" s="2" t="s">
        <v>945</v>
      </c>
      <c r="C20" s="2" t="s">
        <v>956</v>
      </c>
      <c r="D20" s="2" t="s">
        <v>972</v>
      </c>
      <c r="E20" s="2">
        <f t="shared" ca="1" si="2"/>
        <v>42</v>
      </c>
      <c r="F20" s="3">
        <f t="shared" ca="1" si="1"/>
        <v>0.73684210526315785</v>
      </c>
      <c r="S20" s="3"/>
      <c r="T20" s="3"/>
    </row>
    <row r="21" spans="1:20" ht="28.05" customHeight="1" x14ac:dyDescent="0.3">
      <c r="A21" s="1" t="s">
        <v>934</v>
      </c>
      <c r="B21" s="2" t="s">
        <v>945</v>
      </c>
      <c r="C21" s="2" t="s">
        <v>956</v>
      </c>
      <c r="D21" s="2" t="s">
        <v>973</v>
      </c>
      <c r="E21" s="2">
        <f t="shared" ca="1" si="2"/>
        <v>39</v>
      </c>
      <c r="F21" s="3">
        <f t="shared" ca="1" si="1"/>
        <v>0.68421052631578949</v>
      </c>
      <c r="S21" s="3"/>
      <c r="T21" s="3"/>
    </row>
    <row r="22" spans="1:20" ht="28.05" customHeight="1" x14ac:dyDescent="0.3">
      <c r="A22" s="1" t="s">
        <v>934</v>
      </c>
      <c r="B22" s="2" t="s">
        <v>945</v>
      </c>
      <c r="C22" s="2" t="s">
        <v>956</v>
      </c>
      <c r="D22" s="2" t="s">
        <v>974</v>
      </c>
      <c r="E22" s="2">
        <f t="shared" ca="1" si="2"/>
        <v>32</v>
      </c>
      <c r="F22" s="3">
        <f t="shared" ca="1" si="1"/>
        <v>0.56140350877192979</v>
      </c>
      <c r="S22" s="3"/>
      <c r="T22" s="3"/>
    </row>
    <row r="23" spans="1:20" ht="28.05" customHeight="1" x14ac:dyDescent="0.3">
      <c r="A23" s="1" t="s">
        <v>934</v>
      </c>
      <c r="B23" s="2" t="s">
        <v>945</v>
      </c>
      <c r="C23" s="2" t="s">
        <v>956</v>
      </c>
      <c r="D23" s="2" t="s">
        <v>975</v>
      </c>
      <c r="E23" s="2">
        <f t="shared" ca="1" si="2"/>
        <v>26</v>
      </c>
      <c r="F23" s="3">
        <f t="shared" ca="1" si="1"/>
        <v>0.45614035087719296</v>
      </c>
      <c r="S23" s="3"/>
      <c r="T23" s="3"/>
    </row>
    <row r="24" spans="1:20" ht="28.05" customHeight="1" x14ac:dyDescent="0.3">
      <c r="A24" s="1" t="s">
        <v>934</v>
      </c>
      <c r="B24" s="2" t="s">
        <v>945</v>
      </c>
      <c r="C24" s="2" t="s">
        <v>956</v>
      </c>
      <c r="D24" s="2" t="s">
        <v>976</v>
      </c>
      <c r="E24" s="2">
        <f t="shared" ca="1" si="2"/>
        <v>19</v>
      </c>
      <c r="F24" s="3">
        <f t="shared" ca="1" si="1"/>
        <v>0.33333333333333331</v>
      </c>
      <c r="S24" s="3"/>
      <c r="T24" s="3"/>
    </row>
    <row r="25" spans="1:20" ht="28.05" customHeight="1" x14ac:dyDescent="0.3">
      <c r="A25" s="1" t="s">
        <v>934</v>
      </c>
      <c r="B25" s="2" t="s">
        <v>945</v>
      </c>
      <c r="C25" s="2" t="s">
        <v>956</v>
      </c>
      <c r="D25" s="2" t="s">
        <v>977</v>
      </c>
      <c r="E25" s="2">
        <f t="shared" ca="1" si="2"/>
        <v>17</v>
      </c>
      <c r="F25" s="3">
        <f t="shared" ca="1" si="1"/>
        <v>0.2982456140350877</v>
      </c>
      <c r="S25" s="3"/>
      <c r="T25" s="3"/>
    </row>
    <row r="26" spans="1:20" ht="28.05" customHeight="1" x14ac:dyDescent="0.3">
      <c r="A26" s="1" t="s">
        <v>934</v>
      </c>
      <c r="B26" s="2" t="s">
        <v>945</v>
      </c>
      <c r="C26" s="2" t="s">
        <v>956</v>
      </c>
      <c r="D26" s="2" t="s">
        <v>978</v>
      </c>
      <c r="E26" s="2">
        <f t="shared" ca="1" si="2"/>
        <v>13</v>
      </c>
      <c r="F26" s="3">
        <f t="shared" ca="1" si="1"/>
        <v>0.22807017543859648</v>
      </c>
      <c r="S26" s="3"/>
      <c r="T26" s="3"/>
    </row>
    <row r="27" spans="1:20" ht="28.05" customHeight="1" x14ac:dyDescent="0.3">
      <c r="A27" s="1" t="s">
        <v>934</v>
      </c>
      <c r="B27" s="2" t="s">
        <v>945</v>
      </c>
      <c r="C27" s="2" t="s">
        <v>956</v>
      </c>
      <c r="D27" s="2" t="s">
        <v>979</v>
      </c>
      <c r="E27" s="2">
        <f t="shared" ca="1" si="2"/>
        <v>10</v>
      </c>
      <c r="F27" s="3">
        <f t="shared" ca="1" si="1"/>
        <v>0.17543859649122806</v>
      </c>
      <c r="S27" s="3"/>
      <c r="T27" s="3"/>
    </row>
    <row r="28" spans="1:20" ht="28.05" customHeight="1" x14ac:dyDescent="0.3">
      <c r="A28" s="1" t="s">
        <v>934</v>
      </c>
      <c r="B28" s="2" t="s">
        <v>945</v>
      </c>
      <c r="C28" s="2" t="s">
        <v>956</v>
      </c>
      <c r="D28" s="2" t="s">
        <v>980</v>
      </c>
      <c r="E28" s="2">
        <f t="shared" ca="1" si="2"/>
        <v>8</v>
      </c>
      <c r="F28" s="3">
        <f t="shared" ca="1" si="1"/>
        <v>0.14035087719298245</v>
      </c>
      <c r="S28" s="3"/>
      <c r="T28" s="3"/>
    </row>
    <row r="29" spans="1:20" ht="28.05" customHeight="1" x14ac:dyDescent="0.3">
      <c r="A29" s="1" t="s">
        <v>934</v>
      </c>
      <c r="B29" s="2" t="s">
        <v>945</v>
      </c>
      <c r="C29" s="2" t="s">
        <v>956</v>
      </c>
      <c r="D29" s="2" t="s">
        <v>981</v>
      </c>
      <c r="E29" s="2">
        <f t="shared" ca="1" si="2"/>
        <v>7</v>
      </c>
      <c r="F29" s="3">
        <f t="shared" ca="1" si="1"/>
        <v>0.12280701754385964</v>
      </c>
      <c r="S29" s="3"/>
      <c r="T29" s="3"/>
    </row>
    <row r="30" spans="1:20" ht="28.05" customHeight="1" x14ac:dyDescent="0.3">
      <c r="A30" s="1" t="s">
        <v>934</v>
      </c>
      <c r="B30" s="2" t="s">
        <v>945</v>
      </c>
      <c r="C30" s="2" t="s">
        <v>956</v>
      </c>
      <c r="D30" s="2" t="s">
        <v>982</v>
      </c>
      <c r="E30" s="2">
        <f t="shared" ca="1" si="2"/>
        <v>5</v>
      </c>
      <c r="F30" s="3">
        <f t="shared" ca="1" si="1"/>
        <v>8.771929824561403E-2</v>
      </c>
      <c r="S30" s="3"/>
      <c r="T30" s="3"/>
    </row>
    <row r="31" spans="1:20" ht="28.05" customHeight="1" x14ac:dyDescent="0.3">
      <c r="A31" s="1" t="s">
        <v>934</v>
      </c>
      <c r="B31" s="2" t="s">
        <v>945</v>
      </c>
      <c r="C31" s="2" t="s">
        <v>956</v>
      </c>
      <c r="D31" s="2" t="s">
        <v>983</v>
      </c>
      <c r="E31" s="2">
        <f t="shared" ca="1" si="2"/>
        <v>2</v>
      </c>
      <c r="F31" s="3">
        <f t="shared" ca="1" si="1"/>
        <v>3.5087719298245612E-2</v>
      </c>
      <c r="S31" s="3"/>
      <c r="T31" s="3"/>
    </row>
    <row r="32" spans="1:20" ht="28.05" customHeight="1" x14ac:dyDescent="0.3">
      <c r="A32" s="1" t="s">
        <v>934</v>
      </c>
      <c r="B32" s="2" t="s">
        <v>945</v>
      </c>
      <c r="C32" s="2" t="s">
        <v>956</v>
      </c>
      <c r="D32" s="2" t="s">
        <v>984</v>
      </c>
      <c r="E32" s="2">
        <f t="shared" ca="1" si="2"/>
        <v>2</v>
      </c>
      <c r="F32" s="3">
        <f t="shared" ca="1" si="1"/>
        <v>3.5087719298245612E-2</v>
      </c>
      <c r="S32" s="3"/>
      <c r="T32" s="3"/>
    </row>
    <row r="33" spans="1:20" ht="28.05" customHeight="1" x14ac:dyDescent="0.3">
      <c r="A33" s="1" t="s">
        <v>934</v>
      </c>
      <c r="B33" s="2" t="s">
        <v>945</v>
      </c>
      <c r="C33" s="2" t="s">
        <v>956</v>
      </c>
      <c r="D33" s="2" t="s">
        <v>985</v>
      </c>
      <c r="E33" s="2">
        <f t="shared" ca="1" si="2"/>
        <v>1</v>
      </c>
      <c r="F33" s="3">
        <f t="shared" ca="1" si="1"/>
        <v>1.7543859649122806E-2</v>
      </c>
      <c r="S33" s="3"/>
      <c r="T33" s="3"/>
    </row>
    <row r="34" spans="1:20" ht="28.05" customHeight="1" x14ac:dyDescent="0.3">
      <c r="A34" s="1" t="s">
        <v>934</v>
      </c>
      <c r="B34" s="2" t="s">
        <v>945</v>
      </c>
      <c r="C34" s="2" t="s">
        <v>956</v>
      </c>
      <c r="D34" s="2" t="s">
        <v>986</v>
      </c>
      <c r="E34" s="2">
        <f t="shared" ca="1" si="2"/>
        <v>0</v>
      </c>
      <c r="F34" s="3">
        <f t="shared" ca="1" si="1"/>
        <v>0</v>
      </c>
      <c r="S34" s="3"/>
      <c r="T34" s="3"/>
    </row>
    <row r="35" spans="1:20" ht="28.05" customHeight="1" x14ac:dyDescent="0.3">
      <c r="A35" s="1" t="s">
        <v>934</v>
      </c>
      <c r="B35" s="2" t="s">
        <v>945</v>
      </c>
      <c r="C35" s="2" t="s">
        <v>956</v>
      </c>
      <c r="D35" s="2" t="s">
        <v>987</v>
      </c>
      <c r="E35" s="2">
        <f t="shared" ca="1" si="2"/>
        <v>0</v>
      </c>
      <c r="F35" s="3">
        <f t="shared" ref="F35:F66" ca="1" si="3">E35/COUNTIF(INDIRECT("matches_1ST!$E$2:$F$61"),$A$1)</f>
        <v>0</v>
      </c>
      <c r="S35" s="3"/>
      <c r="T35" s="3"/>
    </row>
    <row r="36" spans="1:20" ht="28.05" customHeight="1" x14ac:dyDescent="0.3">
      <c r="A36" s="1" t="s">
        <v>934</v>
      </c>
      <c r="B36" s="2" t="s">
        <v>945</v>
      </c>
      <c r="C36" s="2" t="s">
        <v>956</v>
      </c>
      <c r="D36" s="2" t="s">
        <v>988</v>
      </c>
      <c r="E36" s="2">
        <f t="shared" ca="1" si="2"/>
        <v>0</v>
      </c>
      <c r="F36" s="3">
        <f t="shared" ca="1" si="3"/>
        <v>0</v>
      </c>
      <c r="S36" s="3"/>
      <c r="T36" s="3"/>
    </row>
    <row r="37" spans="1:20" ht="28.05" customHeight="1" x14ac:dyDescent="0.3">
      <c r="A37" s="1" t="s">
        <v>934</v>
      </c>
      <c r="B37" s="2" t="s">
        <v>945</v>
      </c>
      <c r="C37" s="2" t="s">
        <v>956</v>
      </c>
      <c r="D37" s="2" t="s">
        <v>989</v>
      </c>
      <c r="E37" s="2">
        <f t="shared" ca="1" si="2"/>
        <v>0</v>
      </c>
      <c r="F37" s="3">
        <f t="shared" ca="1" si="3"/>
        <v>0</v>
      </c>
      <c r="S37" s="3"/>
      <c r="T37" s="3"/>
    </row>
    <row r="38" spans="1:20" ht="28.05" customHeight="1" x14ac:dyDescent="0.3">
      <c r="A38" s="1" t="s">
        <v>934</v>
      </c>
      <c r="B38" s="2" t="s">
        <v>945</v>
      </c>
      <c r="C38" s="2" t="s">
        <v>956</v>
      </c>
      <c r="D38" s="2" t="s">
        <v>990</v>
      </c>
      <c r="E38" s="2">
        <f t="shared" ca="1" si="2"/>
        <v>0</v>
      </c>
      <c r="F38" s="3">
        <f t="shared" ca="1" si="3"/>
        <v>0</v>
      </c>
      <c r="S38" s="3"/>
      <c r="T38" s="3"/>
    </row>
    <row r="39" spans="1:20" ht="28.05" customHeight="1" x14ac:dyDescent="0.3">
      <c r="A39" s="1" t="s">
        <v>934</v>
      </c>
      <c r="B39" s="2" t="s">
        <v>945</v>
      </c>
      <c r="C39" s="2" t="s">
        <v>962</v>
      </c>
      <c r="D39" s="2" t="s">
        <v>964</v>
      </c>
      <c r="E39" s="2">
        <f t="shared" ca="1" si="2"/>
        <v>0</v>
      </c>
      <c r="F39" s="3">
        <f t="shared" ca="1" si="3"/>
        <v>0</v>
      </c>
      <c r="S39" s="3"/>
      <c r="T39" s="3"/>
    </row>
    <row r="40" spans="1:20" ht="28.05" customHeight="1" x14ac:dyDescent="0.3">
      <c r="A40" s="1" t="s">
        <v>934</v>
      </c>
      <c r="B40" s="2" t="s">
        <v>945</v>
      </c>
      <c r="C40" s="2" t="s">
        <v>962</v>
      </c>
      <c r="D40" s="2" t="s">
        <v>965</v>
      </c>
      <c r="E40" s="2">
        <f t="shared" ca="1" si="2"/>
        <v>0</v>
      </c>
      <c r="F40" s="3">
        <f t="shared" ca="1" si="3"/>
        <v>0</v>
      </c>
    </row>
    <row r="41" spans="1:20" ht="28.05" customHeight="1" x14ac:dyDescent="0.3">
      <c r="A41" s="1" t="s">
        <v>934</v>
      </c>
      <c r="B41" s="2" t="s">
        <v>945</v>
      </c>
      <c r="C41" s="2" t="s">
        <v>962</v>
      </c>
      <c r="D41" s="2" t="s">
        <v>966</v>
      </c>
      <c r="E41" s="2">
        <f t="shared" ca="1" si="2"/>
        <v>0</v>
      </c>
      <c r="F41" s="3">
        <f t="shared" ca="1" si="3"/>
        <v>0</v>
      </c>
    </row>
    <row r="42" spans="1:20" ht="28.05" customHeight="1" x14ac:dyDescent="0.3">
      <c r="A42" s="1" t="s">
        <v>934</v>
      </c>
      <c r="B42" s="2" t="s">
        <v>945</v>
      </c>
      <c r="C42" s="2" t="s">
        <v>962</v>
      </c>
      <c r="D42" s="2" t="s">
        <v>967</v>
      </c>
      <c r="E42" s="2">
        <f t="shared" ca="1" si="2"/>
        <v>0</v>
      </c>
      <c r="F42" s="3">
        <f t="shared" ca="1" si="3"/>
        <v>0</v>
      </c>
    </row>
    <row r="43" spans="1:20" ht="28.05" customHeight="1" x14ac:dyDescent="0.3">
      <c r="A43" s="1" t="s">
        <v>934</v>
      </c>
      <c r="B43" s="2" t="s">
        <v>945</v>
      </c>
      <c r="C43" s="2" t="s">
        <v>962</v>
      </c>
      <c r="D43" s="2" t="s">
        <v>991</v>
      </c>
      <c r="E43" s="2">
        <f t="shared" ca="1" si="2"/>
        <v>0</v>
      </c>
      <c r="F43" s="3">
        <f t="shared" ca="1" si="3"/>
        <v>0</v>
      </c>
    </row>
    <row r="44" spans="1:20" ht="28.05" customHeight="1" x14ac:dyDescent="0.3">
      <c r="A44" s="1" t="s">
        <v>934</v>
      </c>
      <c r="B44" s="2" t="s">
        <v>945</v>
      </c>
      <c r="C44" s="2" t="s">
        <v>962</v>
      </c>
      <c r="D44" s="2" t="s">
        <v>992</v>
      </c>
      <c r="E44" s="2">
        <f t="shared" ca="1" si="2"/>
        <v>2</v>
      </c>
      <c r="F44" s="3">
        <f t="shared" ca="1" si="3"/>
        <v>3.5087719298245612E-2</v>
      </c>
    </row>
    <row r="45" spans="1:20" ht="28.05" customHeight="1" x14ac:dyDescent="0.3">
      <c r="A45" s="1" t="s">
        <v>934</v>
      </c>
      <c r="B45" s="2" t="s">
        <v>945</v>
      </c>
      <c r="C45" s="2" t="s">
        <v>962</v>
      </c>
      <c r="D45" s="2" t="s">
        <v>993</v>
      </c>
      <c r="E45" s="2">
        <f t="shared" ref="E45:E65" ca="1" si="4">COUNTIF(INDIRECT("matches_1ST!$M$2:$M$61"),D45)</f>
        <v>8</v>
      </c>
      <c r="F45" s="3">
        <f t="shared" ca="1" si="3"/>
        <v>0.14035087719298245</v>
      </c>
    </row>
    <row r="46" spans="1:20" ht="28.05" customHeight="1" x14ac:dyDescent="0.3">
      <c r="A46" s="1" t="s">
        <v>934</v>
      </c>
      <c r="B46" s="2" t="s">
        <v>945</v>
      </c>
      <c r="C46" s="2" t="s">
        <v>962</v>
      </c>
      <c r="D46" s="2" t="s">
        <v>994</v>
      </c>
      <c r="E46" s="2">
        <f t="shared" ca="1" si="4"/>
        <v>11</v>
      </c>
      <c r="F46" s="3">
        <f t="shared" ca="1" si="3"/>
        <v>0.19298245614035087</v>
      </c>
    </row>
    <row r="47" spans="1:20" ht="28.05" customHeight="1" x14ac:dyDescent="0.3">
      <c r="A47" s="1" t="s">
        <v>934</v>
      </c>
      <c r="B47" s="2" t="s">
        <v>945</v>
      </c>
      <c r="C47" s="2" t="s">
        <v>962</v>
      </c>
      <c r="D47" s="2" t="s">
        <v>995</v>
      </c>
      <c r="E47" s="2">
        <f t="shared" ca="1" si="4"/>
        <v>15</v>
      </c>
      <c r="F47" s="3">
        <f t="shared" ca="1" si="3"/>
        <v>0.26315789473684209</v>
      </c>
    </row>
    <row r="48" spans="1:20" ht="28.05" customHeight="1" x14ac:dyDescent="0.3">
      <c r="A48" s="1" t="s">
        <v>934</v>
      </c>
      <c r="B48" s="2" t="s">
        <v>945</v>
      </c>
      <c r="C48" s="2" t="s">
        <v>962</v>
      </c>
      <c r="D48" s="2" t="s">
        <v>996</v>
      </c>
      <c r="E48" s="2">
        <f t="shared" ca="1" si="4"/>
        <v>18</v>
      </c>
      <c r="F48" s="3">
        <f t="shared" ca="1" si="3"/>
        <v>0.31578947368421051</v>
      </c>
    </row>
    <row r="49" spans="1:6" ht="28.05" customHeight="1" x14ac:dyDescent="0.3">
      <c r="A49" s="1" t="s">
        <v>934</v>
      </c>
      <c r="B49" s="2" t="s">
        <v>945</v>
      </c>
      <c r="C49" s="2" t="s">
        <v>962</v>
      </c>
      <c r="D49" s="2" t="s">
        <v>997</v>
      </c>
      <c r="E49" s="2">
        <f t="shared" ca="1" si="4"/>
        <v>25</v>
      </c>
      <c r="F49" s="3">
        <f t="shared" ca="1" si="3"/>
        <v>0.43859649122807015</v>
      </c>
    </row>
    <row r="50" spans="1:6" ht="28.05" customHeight="1" x14ac:dyDescent="0.3">
      <c r="A50" s="1" t="s">
        <v>934</v>
      </c>
      <c r="B50" s="2" t="s">
        <v>945</v>
      </c>
      <c r="C50" s="2" t="s">
        <v>962</v>
      </c>
      <c r="D50" s="2" t="s">
        <v>998</v>
      </c>
      <c r="E50" s="2">
        <f t="shared" ca="1" si="4"/>
        <v>31</v>
      </c>
      <c r="F50" s="3">
        <f t="shared" ca="1" si="3"/>
        <v>0.54385964912280704</v>
      </c>
    </row>
    <row r="51" spans="1:6" ht="28.05" customHeight="1" x14ac:dyDescent="0.3">
      <c r="A51" s="1" t="s">
        <v>934</v>
      </c>
      <c r="B51" s="2" t="s">
        <v>945</v>
      </c>
      <c r="C51" s="2" t="s">
        <v>962</v>
      </c>
      <c r="D51" s="2" t="s">
        <v>999</v>
      </c>
      <c r="E51" s="2">
        <f t="shared" ca="1" si="4"/>
        <v>38</v>
      </c>
      <c r="F51" s="3">
        <f t="shared" ca="1" si="3"/>
        <v>0.66666666666666663</v>
      </c>
    </row>
    <row r="52" spans="1:6" ht="28.05" customHeight="1" x14ac:dyDescent="0.3">
      <c r="A52" s="1" t="s">
        <v>934</v>
      </c>
      <c r="B52" s="2" t="s">
        <v>945</v>
      </c>
      <c r="C52" s="2" t="s">
        <v>962</v>
      </c>
      <c r="D52" s="2" t="s">
        <v>1000</v>
      </c>
      <c r="E52" s="2">
        <f t="shared" ca="1" si="4"/>
        <v>40</v>
      </c>
      <c r="F52" s="3">
        <f t="shared" ca="1" si="3"/>
        <v>0.70175438596491224</v>
      </c>
    </row>
    <row r="53" spans="1:6" ht="28.05" customHeight="1" x14ac:dyDescent="0.3">
      <c r="A53" s="1" t="s">
        <v>934</v>
      </c>
      <c r="B53" s="2" t="s">
        <v>945</v>
      </c>
      <c r="C53" s="2" t="s">
        <v>962</v>
      </c>
      <c r="D53" s="2" t="s">
        <v>1001</v>
      </c>
      <c r="E53" s="2">
        <f t="shared" ca="1" si="4"/>
        <v>44</v>
      </c>
      <c r="F53" s="3">
        <f t="shared" ca="1" si="3"/>
        <v>0.77192982456140347</v>
      </c>
    </row>
    <row r="54" spans="1:6" ht="28.05" customHeight="1" x14ac:dyDescent="0.3">
      <c r="A54" s="1" t="s">
        <v>934</v>
      </c>
      <c r="B54" s="2" t="s">
        <v>945</v>
      </c>
      <c r="C54" s="2" t="s">
        <v>962</v>
      </c>
      <c r="D54" s="2" t="s">
        <v>1002</v>
      </c>
      <c r="E54" s="2">
        <f t="shared" ca="1" si="4"/>
        <v>47</v>
      </c>
      <c r="F54" s="3">
        <f t="shared" ca="1" si="3"/>
        <v>0.82456140350877194</v>
      </c>
    </row>
    <row r="55" spans="1:6" ht="28.05" customHeight="1" x14ac:dyDescent="0.3">
      <c r="A55" s="1" t="s">
        <v>934</v>
      </c>
      <c r="B55" s="2" t="s">
        <v>945</v>
      </c>
      <c r="C55" s="2" t="s">
        <v>962</v>
      </c>
      <c r="D55" s="2" t="s">
        <v>1003</v>
      </c>
      <c r="E55" s="2">
        <f t="shared" ca="1" si="4"/>
        <v>49</v>
      </c>
      <c r="F55" s="3">
        <f t="shared" ca="1" si="3"/>
        <v>0.85964912280701755</v>
      </c>
    </row>
    <row r="56" spans="1:6" ht="28.05" customHeight="1" x14ac:dyDescent="0.3">
      <c r="A56" s="1" t="s">
        <v>934</v>
      </c>
      <c r="B56" s="2" t="s">
        <v>945</v>
      </c>
      <c r="C56" s="2" t="s">
        <v>962</v>
      </c>
      <c r="D56" s="2" t="s">
        <v>1004</v>
      </c>
      <c r="E56" s="2">
        <f t="shared" ca="1" si="4"/>
        <v>50</v>
      </c>
      <c r="F56" s="3">
        <f t="shared" ca="1" si="3"/>
        <v>0.8771929824561403</v>
      </c>
    </row>
    <row r="57" spans="1:6" ht="28.05" customHeight="1" x14ac:dyDescent="0.3">
      <c r="A57" s="1" t="s">
        <v>934</v>
      </c>
      <c r="B57" s="2" t="s">
        <v>945</v>
      </c>
      <c r="C57" s="2" t="s">
        <v>962</v>
      </c>
      <c r="D57" s="2" t="s">
        <v>1005</v>
      </c>
      <c r="E57" s="2">
        <f t="shared" ca="1" si="4"/>
        <v>52</v>
      </c>
      <c r="F57" s="3">
        <f t="shared" ca="1" si="3"/>
        <v>0.91228070175438591</v>
      </c>
    </row>
    <row r="58" spans="1:6" ht="28.05" customHeight="1" x14ac:dyDescent="0.3">
      <c r="A58" s="1" t="s">
        <v>934</v>
      </c>
      <c r="B58" s="2" t="s">
        <v>945</v>
      </c>
      <c r="C58" s="2" t="s">
        <v>962</v>
      </c>
      <c r="D58" s="2" t="s">
        <v>1006</v>
      </c>
      <c r="E58" s="2">
        <f t="shared" ca="1" si="4"/>
        <v>55</v>
      </c>
      <c r="F58" s="3">
        <f t="shared" ca="1" si="3"/>
        <v>0.96491228070175439</v>
      </c>
    </row>
    <row r="59" spans="1:6" ht="28.05" customHeight="1" x14ac:dyDescent="0.3">
      <c r="A59" s="1" t="s">
        <v>934</v>
      </c>
      <c r="B59" s="2" t="s">
        <v>945</v>
      </c>
      <c r="C59" s="2" t="s">
        <v>962</v>
      </c>
      <c r="D59" s="2" t="s">
        <v>1007</v>
      </c>
      <c r="E59" s="2">
        <f t="shared" ca="1" si="4"/>
        <v>55</v>
      </c>
      <c r="F59" s="3">
        <f t="shared" ca="1" si="3"/>
        <v>0.96491228070175439</v>
      </c>
    </row>
    <row r="60" spans="1:6" ht="28.05" customHeight="1" x14ac:dyDescent="0.3">
      <c r="A60" s="1" t="s">
        <v>934</v>
      </c>
      <c r="B60" s="2" t="s">
        <v>945</v>
      </c>
      <c r="C60" s="2" t="s">
        <v>962</v>
      </c>
      <c r="D60" s="2" t="s">
        <v>1008</v>
      </c>
      <c r="E60" s="2">
        <f t="shared" ca="1" si="4"/>
        <v>56</v>
      </c>
      <c r="F60" s="3">
        <f t="shared" ca="1" si="3"/>
        <v>0.98245614035087714</v>
      </c>
    </row>
    <row r="61" spans="1:6" ht="28.05" customHeight="1" x14ac:dyDescent="0.3">
      <c r="A61" s="1" t="s">
        <v>934</v>
      </c>
      <c r="B61" s="2" t="s">
        <v>945</v>
      </c>
      <c r="C61" s="2" t="s">
        <v>962</v>
      </c>
      <c r="D61" s="2" t="s">
        <v>1009</v>
      </c>
      <c r="E61" s="2">
        <f t="shared" ca="1" si="4"/>
        <v>57</v>
      </c>
      <c r="F61" s="3">
        <f t="shared" ca="1" si="3"/>
        <v>1</v>
      </c>
    </row>
    <row r="62" spans="1:6" ht="28.05" customHeight="1" x14ac:dyDescent="0.3">
      <c r="A62" s="1" t="s">
        <v>934</v>
      </c>
      <c r="B62" s="2" t="s">
        <v>945</v>
      </c>
      <c r="C62" s="2" t="s">
        <v>962</v>
      </c>
      <c r="D62" s="2" t="s">
        <v>1010</v>
      </c>
      <c r="E62" s="2">
        <f t="shared" ca="1" si="4"/>
        <v>57</v>
      </c>
      <c r="F62" s="3">
        <f t="shared" ca="1" si="3"/>
        <v>1</v>
      </c>
    </row>
    <row r="63" spans="1:6" ht="28.05" customHeight="1" x14ac:dyDescent="0.3">
      <c r="A63" s="1" t="s">
        <v>934</v>
      </c>
      <c r="B63" s="2" t="s">
        <v>945</v>
      </c>
      <c r="C63" s="2" t="s">
        <v>962</v>
      </c>
      <c r="D63" s="2" t="s">
        <v>1011</v>
      </c>
      <c r="E63" s="2">
        <f t="shared" ca="1" si="4"/>
        <v>57</v>
      </c>
      <c r="F63" s="3">
        <f t="shared" ca="1" si="3"/>
        <v>1</v>
      </c>
    </row>
    <row r="64" spans="1:6" ht="28.05" customHeight="1" x14ac:dyDescent="0.3">
      <c r="A64" s="1" t="s">
        <v>934</v>
      </c>
      <c r="B64" s="2" t="s">
        <v>945</v>
      </c>
      <c r="C64" s="2" t="s">
        <v>962</v>
      </c>
      <c r="D64" s="2" t="s">
        <v>1012</v>
      </c>
      <c r="E64" s="2">
        <f t="shared" ca="1" si="4"/>
        <v>57</v>
      </c>
      <c r="F64" s="3">
        <f t="shared" ca="1" si="3"/>
        <v>1</v>
      </c>
    </row>
    <row r="65" spans="1:6" ht="28.05" customHeight="1" x14ac:dyDescent="0.3">
      <c r="A65" s="1" t="s">
        <v>934</v>
      </c>
      <c r="B65" s="2" t="s">
        <v>945</v>
      </c>
      <c r="C65" s="2" t="s">
        <v>962</v>
      </c>
      <c r="D65" s="2" t="s">
        <v>1013</v>
      </c>
      <c r="E65" s="2">
        <f t="shared" ca="1" si="4"/>
        <v>57</v>
      </c>
      <c r="F65" s="3">
        <f t="shared" ca="1" si="3"/>
        <v>1</v>
      </c>
    </row>
    <row r="66" spans="1:6" ht="28.05" customHeight="1" x14ac:dyDescent="0.3">
      <c r="A66" s="1" t="s">
        <v>934</v>
      </c>
      <c r="B66" s="2" t="s">
        <v>946</v>
      </c>
      <c r="C66" s="2" t="s">
        <v>956</v>
      </c>
      <c r="D66" s="2" t="s">
        <v>957</v>
      </c>
      <c r="E66" s="2">
        <f t="shared" ref="E66:E89" ca="1" si="5">COUNTIF(INDIRECT("matches_1ST!$N$2:$N$61"),D66)</f>
        <v>57</v>
      </c>
      <c r="F66" s="3">
        <f t="shared" ca="1" si="3"/>
        <v>1</v>
      </c>
    </row>
    <row r="67" spans="1:6" ht="28.05" customHeight="1" x14ac:dyDescent="0.3">
      <c r="A67" s="1" t="s">
        <v>934</v>
      </c>
      <c r="B67" s="2" t="s">
        <v>946</v>
      </c>
      <c r="C67" s="2" t="s">
        <v>956</v>
      </c>
      <c r="D67" s="2" t="s">
        <v>958</v>
      </c>
      <c r="E67" s="2">
        <f t="shared" ca="1" si="5"/>
        <v>54</v>
      </c>
      <c r="F67" s="3">
        <f t="shared" ref="F67:F98" ca="1" si="6">E67/COUNTIF(INDIRECT("matches_1ST!$E$2:$F$61"),$A$1)</f>
        <v>0.94736842105263153</v>
      </c>
    </row>
    <row r="68" spans="1:6" ht="28.05" customHeight="1" x14ac:dyDescent="0.3">
      <c r="A68" s="1" t="s">
        <v>934</v>
      </c>
      <c r="B68" s="2" t="s">
        <v>946</v>
      </c>
      <c r="C68" s="2" t="s">
        <v>956</v>
      </c>
      <c r="D68" s="2" t="s">
        <v>959</v>
      </c>
      <c r="E68" s="2">
        <f t="shared" ca="1" si="5"/>
        <v>47</v>
      </c>
      <c r="F68" s="3">
        <f t="shared" ca="1" si="6"/>
        <v>0.82456140350877194</v>
      </c>
    </row>
    <row r="69" spans="1:6" ht="28.05" customHeight="1" x14ac:dyDescent="0.3">
      <c r="A69" s="1" t="s">
        <v>934</v>
      </c>
      <c r="B69" s="2" t="s">
        <v>946</v>
      </c>
      <c r="C69" s="2" t="s">
        <v>956</v>
      </c>
      <c r="D69" s="2" t="s">
        <v>960</v>
      </c>
      <c r="E69" s="2">
        <f t="shared" ca="1" si="5"/>
        <v>40</v>
      </c>
      <c r="F69" s="3">
        <f t="shared" ca="1" si="6"/>
        <v>0.70175438596491224</v>
      </c>
    </row>
    <row r="70" spans="1:6" ht="28.05" customHeight="1" x14ac:dyDescent="0.3">
      <c r="A70" s="1" t="s">
        <v>934</v>
      </c>
      <c r="B70" s="2" t="s">
        <v>946</v>
      </c>
      <c r="C70" s="2" t="s">
        <v>956</v>
      </c>
      <c r="D70" s="2" t="s">
        <v>961</v>
      </c>
      <c r="E70" s="2">
        <f t="shared" ca="1" si="5"/>
        <v>27</v>
      </c>
      <c r="F70" s="3">
        <f t="shared" ca="1" si="6"/>
        <v>0.47368421052631576</v>
      </c>
    </row>
    <row r="71" spans="1:6" ht="28.05" customHeight="1" x14ac:dyDescent="0.3">
      <c r="A71" s="1" t="s">
        <v>934</v>
      </c>
      <c r="B71" s="2" t="s">
        <v>946</v>
      </c>
      <c r="C71" s="2" t="s">
        <v>956</v>
      </c>
      <c r="D71" s="2" t="s">
        <v>968</v>
      </c>
      <c r="E71" s="2">
        <f t="shared" ca="1" si="5"/>
        <v>18</v>
      </c>
      <c r="F71" s="3">
        <f t="shared" ca="1" si="6"/>
        <v>0.31578947368421051</v>
      </c>
    </row>
    <row r="72" spans="1:6" ht="28.05" customHeight="1" x14ac:dyDescent="0.3">
      <c r="A72" s="1" t="s">
        <v>934</v>
      </c>
      <c r="B72" s="2" t="s">
        <v>946</v>
      </c>
      <c r="C72" s="2" t="s">
        <v>956</v>
      </c>
      <c r="D72" s="2" t="s">
        <v>969</v>
      </c>
      <c r="E72" s="2">
        <f t="shared" ca="1" si="5"/>
        <v>8</v>
      </c>
      <c r="F72" s="3">
        <f t="shared" ca="1" si="6"/>
        <v>0.14035087719298245</v>
      </c>
    </row>
    <row r="73" spans="1:6" ht="28.05" customHeight="1" x14ac:dyDescent="0.3">
      <c r="A73" s="1" t="s">
        <v>934</v>
      </c>
      <c r="B73" s="2" t="s">
        <v>946</v>
      </c>
      <c r="C73" s="2" t="s">
        <v>956</v>
      </c>
      <c r="D73" s="2" t="s">
        <v>970</v>
      </c>
      <c r="E73" s="2">
        <f t="shared" ca="1" si="5"/>
        <v>7</v>
      </c>
      <c r="F73" s="3">
        <f t="shared" ca="1" si="6"/>
        <v>0.12280701754385964</v>
      </c>
    </row>
    <row r="74" spans="1:6" ht="28.05" customHeight="1" x14ac:dyDescent="0.3">
      <c r="A74" s="1" t="s">
        <v>934</v>
      </c>
      <c r="B74" s="2" t="s">
        <v>946</v>
      </c>
      <c r="C74" s="2" t="s">
        <v>956</v>
      </c>
      <c r="D74" s="2" t="s">
        <v>971</v>
      </c>
      <c r="E74" s="2">
        <f t="shared" ca="1" si="5"/>
        <v>3</v>
      </c>
      <c r="F74" s="3">
        <f t="shared" ca="1" si="6"/>
        <v>5.2631578947368418E-2</v>
      </c>
    </row>
    <row r="75" spans="1:6" ht="28.05" customHeight="1" x14ac:dyDescent="0.3">
      <c r="A75" s="1" t="s">
        <v>934</v>
      </c>
      <c r="B75" s="2" t="s">
        <v>946</v>
      </c>
      <c r="C75" s="2" t="s">
        <v>956</v>
      </c>
      <c r="D75" s="2" t="s">
        <v>972</v>
      </c>
      <c r="E75" s="2">
        <f t="shared" ca="1" si="5"/>
        <v>2</v>
      </c>
      <c r="F75" s="3">
        <f t="shared" ca="1" si="6"/>
        <v>3.5087719298245612E-2</v>
      </c>
    </row>
    <row r="76" spans="1:6" ht="28.05" customHeight="1" x14ac:dyDescent="0.3">
      <c r="A76" s="1" t="s">
        <v>934</v>
      </c>
      <c r="B76" s="2" t="s">
        <v>946</v>
      </c>
      <c r="C76" s="2" t="s">
        <v>956</v>
      </c>
      <c r="D76" s="2" t="s">
        <v>973</v>
      </c>
      <c r="E76" s="2">
        <f t="shared" ca="1" si="5"/>
        <v>1</v>
      </c>
      <c r="F76" s="3">
        <f t="shared" ca="1" si="6"/>
        <v>1.7543859649122806E-2</v>
      </c>
    </row>
    <row r="77" spans="1:6" ht="28.05" customHeight="1" x14ac:dyDescent="0.3">
      <c r="A77" s="1" t="s">
        <v>934</v>
      </c>
      <c r="B77" s="2" t="s">
        <v>946</v>
      </c>
      <c r="C77" s="2" t="s">
        <v>956</v>
      </c>
      <c r="D77" s="2" t="s">
        <v>974</v>
      </c>
      <c r="E77" s="2">
        <f t="shared" ca="1" si="5"/>
        <v>1</v>
      </c>
      <c r="F77" s="3">
        <f t="shared" ca="1" si="6"/>
        <v>1.7543859649122806E-2</v>
      </c>
    </row>
    <row r="78" spans="1:6" ht="28.05" customHeight="1" x14ac:dyDescent="0.3">
      <c r="A78" s="1" t="s">
        <v>934</v>
      </c>
      <c r="B78" s="2" t="s">
        <v>946</v>
      </c>
      <c r="C78" s="2" t="s">
        <v>962</v>
      </c>
      <c r="D78" s="2" t="s">
        <v>963</v>
      </c>
      <c r="E78" s="2">
        <f t="shared" ca="1" si="5"/>
        <v>0</v>
      </c>
      <c r="F78" s="3">
        <f t="shared" ca="1" si="6"/>
        <v>0</v>
      </c>
    </row>
    <row r="79" spans="1:6" ht="28.05" customHeight="1" x14ac:dyDescent="0.3">
      <c r="A79" s="1" t="s">
        <v>934</v>
      </c>
      <c r="B79" s="2" t="s">
        <v>946</v>
      </c>
      <c r="C79" s="2" t="s">
        <v>962</v>
      </c>
      <c r="D79" s="2" t="s">
        <v>964</v>
      </c>
      <c r="E79" s="2">
        <f t="shared" ca="1" si="5"/>
        <v>3</v>
      </c>
      <c r="F79" s="3">
        <f t="shared" ca="1" si="6"/>
        <v>5.2631578947368418E-2</v>
      </c>
    </row>
    <row r="80" spans="1:6" ht="28.05" customHeight="1" x14ac:dyDescent="0.3">
      <c r="A80" s="1" t="s">
        <v>934</v>
      </c>
      <c r="B80" s="2" t="s">
        <v>946</v>
      </c>
      <c r="C80" s="2" t="s">
        <v>962</v>
      </c>
      <c r="D80" s="2" t="s">
        <v>965</v>
      </c>
      <c r="E80" s="2">
        <f t="shared" ca="1" si="5"/>
        <v>10</v>
      </c>
      <c r="F80" s="3">
        <f t="shared" ca="1" si="6"/>
        <v>0.17543859649122806</v>
      </c>
    </row>
    <row r="81" spans="1:6" ht="28.05" customHeight="1" x14ac:dyDescent="0.3">
      <c r="A81" s="1" t="s">
        <v>934</v>
      </c>
      <c r="B81" s="2" t="s">
        <v>946</v>
      </c>
      <c r="C81" s="2" t="s">
        <v>962</v>
      </c>
      <c r="D81" s="2" t="s">
        <v>966</v>
      </c>
      <c r="E81" s="2">
        <f t="shared" ca="1" si="5"/>
        <v>17</v>
      </c>
      <c r="F81" s="3">
        <f t="shared" ca="1" si="6"/>
        <v>0.2982456140350877</v>
      </c>
    </row>
    <row r="82" spans="1:6" ht="28.05" customHeight="1" x14ac:dyDescent="0.3">
      <c r="A82" s="1" t="s">
        <v>934</v>
      </c>
      <c r="B82" s="2" t="s">
        <v>946</v>
      </c>
      <c r="C82" s="2" t="s">
        <v>962</v>
      </c>
      <c r="D82" s="2" t="s">
        <v>967</v>
      </c>
      <c r="E82" s="2">
        <f t="shared" ca="1" si="5"/>
        <v>30</v>
      </c>
      <c r="F82" s="3">
        <f t="shared" ca="1" si="6"/>
        <v>0.52631578947368418</v>
      </c>
    </row>
    <row r="83" spans="1:6" ht="28.05" customHeight="1" x14ac:dyDescent="0.3">
      <c r="A83" s="1" t="s">
        <v>934</v>
      </c>
      <c r="B83" s="2" t="s">
        <v>946</v>
      </c>
      <c r="C83" s="2" t="s">
        <v>962</v>
      </c>
      <c r="D83" s="2" t="s">
        <v>991</v>
      </c>
      <c r="E83" s="2">
        <f t="shared" ca="1" si="5"/>
        <v>39</v>
      </c>
      <c r="F83" s="3">
        <f t="shared" ca="1" si="6"/>
        <v>0.68421052631578949</v>
      </c>
    </row>
    <row r="84" spans="1:6" ht="28.05" customHeight="1" x14ac:dyDescent="0.3">
      <c r="A84" s="1" t="s">
        <v>934</v>
      </c>
      <c r="B84" s="2" t="s">
        <v>946</v>
      </c>
      <c r="C84" s="2" t="s">
        <v>962</v>
      </c>
      <c r="D84" s="2" t="s">
        <v>992</v>
      </c>
      <c r="E84" s="2">
        <f t="shared" ca="1" si="5"/>
        <v>49</v>
      </c>
      <c r="F84" s="3">
        <f t="shared" ca="1" si="6"/>
        <v>0.85964912280701755</v>
      </c>
    </row>
    <row r="85" spans="1:6" ht="28.05" customHeight="1" x14ac:dyDescent="0.3">
      <c r="A85" s="1" t="s">
        <v>934</v>
      </c>
      <c r="B85" s="2" t="s">
        <v>946</v>
      </c>
      <c r="C85" s="2" t="s">
        <v>962</v>
      </c>
      <c r="D85" s="2" t="s">
        <v>993</v>
      </c>
      <c r="E85" s="2">
        <f t="shared" ca="1" si="5"/>
        <v>50</v>
      </c>
      <c r="F85" s="3">
        <f t="shared" ca="1" si="6"/>
        <v>0.8771929824561403</v>
      </c>
    </row>
    <row r="86" spans="1:6" ht="28.05" customHeight="1" x14ac:dyDescent="0.3">
      <c r="A86" s="1" t="s">
        <v>934</v>
      </c>
      <c r="B86" s="2" t="s">
        <v>946</v>
      </c>
      <c r="C86" s="2" t="s">
        <v>962</v>
      </c>
      <c r="D86" s="2" t="s">
        <v>994</v>
      </c>
      <c r="E86" s="2">
        <f t="shared" ca="1" si="5"/>
        <v>54</v>
      </c>
      <c r="F86" s="3">
        <f t="shared" ca="1" si="6"/>
        <v>0.94736842105263153</v>
      </c>
    </row>
    <row r="87" spans="1:6" ht="28.05" customHeight="1" x14ac:dyDescent="0.3">
      <c r="A87" s="1" t="s">
        <v>934</v>
      </c>
      <c r="B87" s="2" t="s">
        <v>946</v>
      </c>
      <c r="C87" s="2" t="s">
        <v>962</v>
      </c>
      <c r="D87" s="2" t="s">
        <v>995</v>
      </c>
      <c r="E87" s="2">
        <f t="shared" ca="1" si="5"/>
        <v>55</v>
      </c>
      <c r="F87" s="3">
        <f t="shared" ca="1" si="6"/>
        <v>0.96491228070175439</v>
      </c>
    </row>
    <row r="88" spans="1:6" ht="28.05" customHeight="1" x14ac:dyDescent="0.3">
      <c r="A88" s="1" t="s">
        <v>934</v>
      </c>
      <c r="B88" s="2" t="s">
        <v>946</v>
      </c>
      <c r="C88" s="2" t="s">
        <v>962</v>
      </c>
      <c r="D88" s="2" t="s">
        <v>996</v>
      </c>
      <c r="E88" s="2">
        <f t="shared" ca="1" si="5"/>
        <v>56</v>
      </c>
      <c r="F88" s="3">
        <f t="shared" ca="1" si="6"/>
        <v>0.98245614035087714</v>
      </c>
    </row>
    <row r="89" spans="1:6" ht="28.05" customHeight="1" x14ac:dyDescent="0.3">
      <c r="A89" s="1" t="s">
        <v>934</v>
      </c>
      <c r="B89" s="2" t="s">
        <v>946</v>
      </c>
      <c r="C89" s="2" t="s">
        <v>962</v>
      </c>
      <c r="D89" s="2" t="s">
        <v>997</v>
      </c>
      <c r="E89" s="2">
        <f t="shared" ca="1" si="5"/>
        <v>56</v>
      </c>
      <c r="F89" s="3">
        <f t="shared" ca="1" si="6"/>
        <v>0.98245614035087714</v>
      </c>
    </row>
    <row r="90" spans="1:6" ht="28.05" customHeight="1" x14ac:dyDescent="0.3">
      <c r="A90" s="1" t="s">
        <v>934</v>
      </c>
      <c r="B90" s="2" t="s">
        <v>1014</v>
      </c>
      <c r="C90" s="2" t="s">
        <v>956</v>
      </c>
      <c r="D90" s="2" t="s">
        <v>957</v>
      </c>
      <c r="E90" s="2">
        <f t="shared" ref="E90:E97" ca="1" si="7">COUNTIF(INDIRECT("matches_1ST!$Q$2:$Q$61"),D90)</f>
        <v>41</v>
      </c>
      <c r="F90" s="3">
        <f t="shared" ca="1" si="6"/>
        <v>0.7192982456140351</v>
      </c>
    </row>
    <row r="91" spans="1:6" ht="28.05" customHeight="1" x14ac:dyDescent="0.3">
      <c r="A91" s="1" t="s">
        <v>934</v>
      </c>
      <c r="B91" s="2" t="s">
        <v>1014</v>
      </c>
      <c r="C91" s="2" t="s">
        <v>956</v>
      </c>
      <c r="D91" s="2" t="s">
        <v>958</v>
      </c>
      <c r="E91" s="2">
        <f t="shared" ca="1" si="7"/>
        <v>20</v>
      </c>
      <c r="F91" s="3">
        <f t="shared" ca="1" si="6"/>
        <v>0.35087719298245612</v>
      </c>
    </row>
    <row r="92" spans="1:6" ht="28.05" customHeight="1" x14ac:dyDescent="0.3">
      <c r="A92" s="1" t="s">
        <v>934</v>
      </c>
      <c r="B92" s="2" t="s">
        <v>1014</v>
      </c>
      <c r="C92" s="2" t="s">
        <v>956</v>
      </c>
      <c r="D92" s="2" t="s">
        <v>959</v>
      </c>
      <c r="E92" s="2">
        <f t="shared" ca="1" si="7"/>
        <v>6</v>
      </c>
      <c r="F92" s="3">
        <f t="shared" ca="1" si="6"/>
        <v>0.10526315789473684</v>
      </c>
    </row>
    <row r="93" spans="1:6" ht="28.05" customHeight="1" x14ac:dyDescent="0.3">
      <c r="A93" s="1" t="s">
        <v>934</v>
      </c>
      <c r="B93" s="2" t="s">
        <v>1014</v>
      </c>
      <c r="C93" s="2" t="s">
        <v>956</v>
      </c>
      <c r="D93" s="2" t="s">
        <v>960</v>
      </c>
      <c r="E93" s="2">
        <f t="shared" ca="1" si="7"/>
        <v>0</v>
      </c>
      <c r="F93" s="3">
        <f t="shared" ca="1" si="6"/>
        <v>0</v>
      </c>
    </row>
    <row r="94" spans="1:6" ht="28.05" customHeight="1" x14ac:dyDescent="0.3">
      <c r="A94" s="1" t="s">
        <v>934</v>
      </c>
      <c r="B94" s="2" t="s">
        <v>1014</v>
      </c>
      <c r="C94" s="2" t="s">
        <v>962</v>
      </c>
      <c r="D94" s="2" t="s">
        <v>963</v>
      </c>
      <c r="E94" s="2">
        <f t="shared" ca="1" si="7"/>
        <v>16</v>
      </c>
      <c r="F94" s="3">
        <f t="shared" ca="1" si="6"/>
        <v>0.2807017543859649</v>
      </c>
    </row>
    <row r="95" spans="1:6" ht="28.05" customHeight="1" x14ac:dyDescent="0.3">
      <c r="A95" s="1" t="s">
        <v>934</v>
      </c>
      <c r="B95" s="2" t="s">
        <v>1014</v>
      </c>
      <c r="C95" s="2" t="s">
        <v>962</v>
      </c>
      <c r="D95" s="2" t="s">
        <v>964</v>
      </c>
      <c r="E95" s="2">
        <f t="shared" ca="1" si="7"/>
        <v>37</v>
      </c>
      <c r="F95" s="3">
        <f t="shared" ca="1" si="6"/>
        <v>0.64912280701754388</v>
      </c>
    </row>
    <row r="96" spans="1:6" ht="28.05" customHeight="1" x14ac:dyDescent="0.3">
      <c r="A96" s="1" t="s">
        <v>934</v>
      </c>
      <c r="B96" s="2" t="s">
        <v>1014</v>
      </c>
      <c r="C96" s="2" t="s">
        <v>962</v>
      </c>
      <c r="D96" s="2" t="s">
        <v>965</v>
      </c>
      <c r="E96" s="2">
        <f t="shared" ca="1" si="7"/>
        <v>51</v>
      </c>
      <c r="F96" s="3">
        <f t="shared" ca="1" si="6"/>
        <v>0.89473684210526316</v>
      </c>
    </row>
    <row r="97" spans="1:6" ht="28.05" customHeight="1" x14ac:dyDescent="0.3">
      <c r="A97" s="1" t="s">
        <v>934</v>
      </c>
      <c r="B97" s="2" t="s">
        <v>1014</v>
      </c>
      <c r="C97" s="2" t="s">
        <v>962</v>
      </c>
      <c r="D97" s="2" t="s">
        <v>966</v>
      </c>
      <c r="E97" s="2">
        <f t="shared" ca="1" si="7"/>
        <v>57</v>
      </c>
      <c r="F97" s="3">
        <f t="shared" ca="1" si="6"/>
        <v>1</v>
      </c>
    </row>
    <row r="98" spans="1:6" ht="28.05" customHeight="1" x14ac:dyDescent="0.3">
      <c r="A98" s="1" t="s">
        <v>934</v>
      </c>
      <c r="B98" s="2" t="s">
        <v>947</v>
      </c>
      <c r="C98" s="2" t="s">
        <v>956</v>
      </c>
      <c r="D98" s="2" t="s">
        <v>957</v>
      </c>
      <c r="E98" s="2">
        <f t="shared" ref="E98:E115" ca="1" si="8">COUNTIF(INDIRECT("matches_1ST!$O$2:$O$61"),D98)</f>
        <v>56</v>
      </c>
      <c r="F98" s="3">
        <f t="shared" ca="1" si="6"/>
        <v>0.98245614035087714</v>
      </c>
    </row>
    <row r="99" spans="1:6" ht="28.05" customHeight="1" x14ac:dyDescent="0.3">
      <c r="A99" s="1" t="s">
        <v>934</v>
      </c>
      <c r="B99" s="2" t="s">
        <v>947</v>
      </c>
      <c r="C99" s="2" t="s">
        <v>956</v>
      </c>
      <c r="D99" s="2" t="s">
        <v>958</v>
      </c>
      <c r="E99" s="2">
        <f t="shared" ca="1" si="8"/>
        <v>53</v>
      </c>
      <c r="F99" s="3">
        <f t="shared" ref="F99:F115" ca="1" si="9">E99/COUNTIF(INDIRECT("matches_1ST!$E$2:$F$61"),$A$1)</f>
        <v>0.92982456140350878</v>
      </c>
    </row>
    <row r="100" spans="1:6" ht="28.05" customHeight="1" x14ac:dyDescent="0.3">
      <c r="A100" s="1" t="s">
        <v>934</v>
      </c>
      <c r="B100" s="2" t="s">
        <v>947</v>
      </c>
      <c r="C100" s="2" t="s">
        <v>956</v>
      </c>
      <c r="D100" s="2" t="s">
        <v>959</v>
      </c>
      <c r="E100" s="2">
        <f t="shared" ca="1" si="8"/>
        <v>43</v>
      </c>
      <c r="F100" s="3">
        <f t="shared" ca="1" si="9"/>
        <v>0.75438596491228072</v>
      </c>
    </row>
    <row r="101" spans="1:6" ht="28.05" customHeight="1" x14ac:dyDescent="0.3">
      <c r="A101" s="1" t="s">
        <v>934</v>
      </c>
      <c r="B101" s="2" t="s">
        <v>947</v>
      </c>
      <c r="C101" s="2" t="s">
        <v>956</v>
      </c>
      <c r="D101" s="2" t="s">
        <v>960</v>
      </c>
      <c r="E101" s="2">
        <f t="shared" ca="1" si="8"/>
        <v>39</v>
      </c>
      <c r="F101" s="3">
        <f t="shared" ca="1" si="9"/>
        <v>0.68421052631578949</v>
      </c>
    </row>
    <row r="102" spans="1:6" ht="28.05" customHeight="1" x14ac:dyDescent="0.3">
      <c r="A102" s="1" t="s">
        <v>934</v>
      </c>
      <c r="B102" s="2" t="s">
        <v>947</v>
      </c>
      <c r="C102" s="2" t="s">
        <v>956</v>
      </c>
      <c r="D102" s="2" t="s">
        <v>961</v>
      </c>
      <c r="E102" s="2">
        <f t="shared" ca="1" si="8"/>
        <v>32</v>
      </c>
      <c r="F102" s="3">
        <f t="shared" ca="1" si="9"/>
        <v>0.56140350877192979</v>
      </c>
    </row>
    <row r="103" spans="1:6" ht="28.05" customHeight="1" x14ac:dyDescent="0.3">
      <c r="A103" s="1" t="s">
        <v>934</v>
      </c>
      <c r="B103" s="2" t="s">
        <v>947</v>
      </c>
      <c r="C103" s="2" t="s">
        <v>962</v>
      </c>
      <c r="D103" s="2" t="s">
        <v>1015</v>
      </c>
      <c r="E103" s="2">
        <f t="shared" ca="1" si="8"/>
        <v>0</v>
      </c>
      <c r="F103" s="3">
        <f t="shared" ca="1" si="9"/>
        <v>0</v>
      </c>
    </row>
    <row r="104" spans="1:6" ht="28.05" customHeight="1" x14ac:dyDescent="0.3">
      <c r="A104" s="1" t="s">
        <v>934</v>
      </c>
      <c r="B104" s="2" t="s">
        <v>947</v>
      </c>
      <c r="C104" s="2" t="s">
        <v>962</v>
      </c>
      <c r="D104" s="2" t="s">
        <v>963</v>
      </c>
      <c r="E104" s="2">
        <f t="shared" ca="1" si="8"/>
        <v>1</v>
      </c>
      <c r="F104" s="3">
        <f t="shared" ca="1" si="9"/>
        <v>1.7543859649122806E-2</v>
      </c>
    </row>
    <row r="105" spans="1:6" ht="28.05" customHeight="1" x14ac:dyDescent="0.3">
      <c r="A105" s="1" t="s">
        <v>934</v>
      </c>
      <c r="B105" s="2" t="s">
        <v>947</v>
      </c>
      <c r="C105" s="2" t="s">
        <v>962</v>
      </c>
      <c r="D105" s="2" t="s">
        <v>964</v>
      </c>
      <c r="E105" s="2">
        <f t="shared" ca="1" si="8"/>
        <v>4</v>
      </c>
      <c r="F105" s="3">
        <f t="shared" ca="1" si="9"/>
        <v>7.0175438596491224E-2</v>
      </c>
    </row>
    <row r="106" spans="1:6" ht="28.05" customHeight="1" x14ac:dyDescent="0.3">
      <c r="A106" s="1" t="s">
        <v>934</v>
      </c>
      <c r="B106" s="2" t="s">
        <v>947</v>
      </c>
      <c r="C106" s="2" t="s">
        <v>962</v>
      </c>
      <c r="D106" s="2" t="s">
        <v>965</v>
      </c>
      <c r="E106" s="2">
        <f t="shared" ca="1" si="8"/>
        <v>14</v>
      </c>
      <c r="F106" s="3">
        <f t="shared" ca="1" si="9"/>
        <v>0.24561403508771928</v>
      </c>
    </row>
    <row r="107" spans="1:6" ht="28.05" customHeight="1" x14ac:dyDescent="0.3">
      <c r="A107" s="1" t="s">
        <v>934</v>
      </c>
      <c r="B107" s="2" t="s">
        <v>947</v>
      </c>
      <c r="C107" s="2" t="s">
        <v>962</v>
      </c>
      <c r="D107" s="2" t="s">
        <v>966</v>
      </c>
      <c r="E107" s="2">
        <f t="shared" ca="1" si="8"/>
        <v>18</v>
      </c>
      <c r="F107" s="3">
        <f t="shared" ca="1" si="9"/>
        <v>0.31578947368421051</v>
      </c>
    </row>
    <row r="108" spans="1:6" ht="28.05" customHeight="1" x14ac:dyDescent="0.3">
      <c r="A108" s="1" t="s">
        <v>934</v>
      </c>
      <c r="B108" s="2" t="s">
        <v>947</v>
      </c>
      <c r="C108" s="2" t="s">
        <v>962</v>
      </c>
      <c r="D108" s="2" t="s">
        <v>967</v>
      </c>
      <c r="E108" s="2">
        <f t="shared" ca="1" si="8"/>
        <v>25</v>
      </c>
      <c r="F108" s="3">
        <f t="shared" ca="1" si="9"/>
        <v>0.43859649122807015</v>
      </c>
    </row>
    <row r="109" spans="1:6" ht="28.05" customHeight="1" x14ac:dyDescent="0.3">
      <c r="A109" s="1" t="s">
        <v>934</v>
      </c>
      <c r="B109" s="2" t="s">
        <v>947</v>
      </c>
      <c r="C109" s="2" t="s">
        <v>962</v>
      </c>
      <c r="D109" s="2" t="s">
        <v>991</v>
      </c>
      <c r="E109" s="2">
        <f t="shared" ca="1" si="8"/>
        <v>34</v>
      </c>
      <c r="F109" s="3">
        <f t="shared" ca="1" si="9"/>
        <v>0.59649122807017541</v>
      </c>
    </row>
    <row r="110" spans="1:6" ht="28.05" customHeight="1" x14ac:dyDescent="0.3">
      <c r="A110" s="1" t="s">
        <v>934</v>
      </c>
      <c r="B110" s="2" t="s">
        <v>947</v>
      </c>
      <c r="C110" s="2" t="s">
        <v>962</v>
      </c>
      <c r="D110" s="2" t="s">
        <v>992</v>
      </c>
      <c r="E110" s="2">
        <f t="shared" ca="1" si="8"/>
        <v>42</v>
      </c>
      <c r="F110" s="3">
        <f t="shared" ca="1" si="9"/>
        <v>0.73684210526315785</v>
      </c>
    </row>
    <row r="111" spans="1:6" ht="28.05" customHeight="1" x14ac:dyDescent="0.3">
      <c r="A111" s="1" t="s">
        <v>934</v>
      </c>
      <c r="B111" s="2" t="s">
        <v>947</v>
      </c>
      <c r="C111" s="2" t="s">
        <v>962</v>
      </c>
      <c r="D111" s="2" t="s">
        <v>993</v>
      </c>
      <c r="E111" s="2">
        <f t="shared" ca="1" si="8"/>
        <v>46</v>
      </c>
      <c r="F111" s="3">
        <f t="shared" ca="1" si="9"/>
        <v>0.80701754385964908</v>
      </c>
    </row>
    <row r="112" spans="1:6" ht="28.05" customHeight="1" x14ac:dyDescent="0.3">
      <c r="A112" s="1" t="s">
        <v>934</v>
      </c>
      <c r="B112" s="2" t="s">
        <v>947</v>
      </c>
      <c r="C112" s="2" t="s">
        <v>962</v>
      </c>
      <c r="D112" s="2" t="s">
        <v>994</v>
      </c>
      <c r="E112" s="2">
        <f t="shared" ca="1" si="8"/>
        <v>48</v>
      </c>
      <c r="F112" s="3">
        <f t="shared" ca="1" si="9"/>
        <v>0.84210526315789469</v>
      </c>
    </row>
    <row r="113" spans="1:6" ht="28.05" customHeight="1" x14ac:dyDescent="0.3">
      <c r="A113" s="1" t="s">
        <v>934</v>
      </c>
      <c r="B113" s="2" t="s">
        <v>947</v>
      </c>
      <c r="C113" s="2" t="s">
        <v>962</v>
      </c>
      <c r="D113" s="2" t="s">
        <v>995</v>
      </c>
      <c r="E113" s="2">
        <f t="shared" ca="1" si="8"/>
        <v>50</v>
      </c>
      <c r="F113" s="3">
        <f t="shared" ca="1" si="9"/>
        <v>0.8771929824561403</v>
      </c>
    </row>
    <row r="114" spans="1:6" ht="28.05" customHeight="1" x14ac:dyDescent="0.3">
      <c r="A114" s="1" t="s">
        <v>934</v>
      </c>
      <c r="B114" s="2" t="s">
        <v>947</v>
      </c>
      <c r="C114" s="2" t="s">
        <v>962</v>
      </c>
      <c r="D114" s="2" t="s">
        <v>996</v>
      </c>
      <c r="E114" s="2">
        <f t="shared" ca="1" si="8"/>
        <v>53</v>
      </c>
      <c r="F114" s="3">
        <f t="shared" ca="1" si="9"/>
        <v>0.92982456140350878</v>
      </c>
    </row>
    <row r="115" spans="1:6" ht="28.05" customHeight="1" x14ac:dyDescent="0.3">
      <c r="A115" s="1" t="s">
        <v>934</v>
      </c>
      <c r="B115" s="2" t="s">
        <v>947</v>
      </c>
      <c r="C115" s="2" t="s">
        <v>962</v>
      </c>
      <c r="D115" s="2" t="s">
        <v>997</v>
      </c>
      <c r="E115" s="2">
        <f t="shared" ca="1" si="8"/>
        <v>55</v>
      </c>
      <c r="F115" s="3">
        <f t="shared" ca="1" si="9"/>
        <v>0.96491228070175439</v>
      </c>
    </row>
    <row r="116" spans="1:6" ht="28.05" customHeight="1" x14ac:dyDescent="0.3">
      <c r="A116" s="1" t="s">
        <v>949</v>
      </c>
      <c r="B116" s="2" t="s">
        <v>935</v>
      </c>
      <c r="C116" s="2" t="s">
        <v>956</v>
      </c>
      <c r="D116" s="2" t="s">
        <v>957</v>
      </c>
      <c r="E116" s="2">
        <f t="shared" ref="E116:E125" ca="1" si="10">COUNTIF(INDIRECT("matches_2ND!$L$2:$L$61"),D116)</f>
        <v>51</v>
      </c>
      <c r="F116" s="3">
        <f t="shared" ref="F116:F147" ca="1" si="11">E116/COUNTIF(INDIRECT("matches_2ND!$E$2:$F$61"),$A$1)</f>
        <v>0.89473684210526316</v>
      </c>
    </row>
    <row r="117" spans="1:6" ht="28.05" customHeight="1" x14ac:dyDescent="0.3">
      <c r="A117" s="1" t="s">
        <v>949</v>
      </c>
      <c r="B117" s="2" t="s">
        <v>935</v>
      </c>
      <c r="C117" s="2" t="s">
        <v>956</v>
      </c>
      <c r="D117" s="2" t="s">
        <v>958</v>
      </c>
      <c r="E117" s="2">
        <f t="shared" ca="1" si="10"/>
        <v>32</v>
      </c>
      <c r="F117" s="3">
        <f t="shared" ca="1" si="11"/>
        <v>0.56140350877192979</v>
      </c>
    </row>
    <row r="118" spans="1:6" ht="28.05" customHeight="1" x14ac:dyDescent="0.3">
      <c r="A118" s="1" t="s">
        <v>949</v>
      </c>
      <c r="B118" s="2" t="s">
        <v>935</v>
      </c>
      <c r="C118" s="2" t="s">
        <v>956</v>
      </c>
      <c r="D118" s="2" t="s">
        <v>959</v>
      </c>
      <c r="E118" s="2">
        <f t="shared" ca="1" si="10"/>
        <v>21</v>
      </c>
      <c r="F118" s="3">
        <f t="shared" ca="1" si="11"/>
        <v>0.36842105263157893</v>
      </c>
    </row>
    <row r="119" spans="1:6" ht="28.05" customHeight="1" x14ac:dyDescent="0.3">
      <c r="A119" s="1" t="s">
        <v>949</v>
      </c>
      <c r="B119" s="2" t="s">
        <v>935</v>
      </c>
      <c r="C119" s="2" t="s">
        <v>956</v>
      </c>
      <c r="D119" s="2" t="s">
        <v>960</v>
      </c>
      <c r="E119" s="2">
        <f t="shared" ca="1" si="10"/>
        <v>7</v>
      </c>
      <c r="F119" s="3">
        <f t="shared" ca="1" si="11"/>
        <v>0.12280701754385964</v>
      </c>
    </row>
    <row r="120" spans="1:6" ht="28.05" customHeight="1" x14ac:dyDescent="0.3">
      <c r="A120" s="1" t="s">
        <v>949</v>
      </c>
      <c r="B120" s="2" t="s">
        <v>935</v>
      </c>
      <c r="C120" s="2" t="s">
        <v>956</v>
      </c>
      <c r="D120" s="2" t="s">
        <v>961</v>
      </c>
      <c r="E120" s="2">
        <f t="shared" ca="1" si="10"/>
        <v>1</v>
      </c>
      <c r="F120" s="3">
        <f t="shared" ca="1" si="11"/>
        <v>1.7543859649122806E-2</v>
      </c>
    </row>
    <row r="121" spans="1:6" ht="28.05" customHeight="1" x14ac:dyDescent="0.3">
      <c r="A121" s="1" t="s">
        <v>949</v>
      </c>
      <c r="B121" s="2" t="s">
        <v>935</v>
      </c>
      <c r="C121" s="2" t="s">
        <v>962</v>
      </c>
      <c r="D121" s="2" t="s">
        <v>963</v>
      </c>
      <c r="E121" s="2">
        <f t="shared" ca="1" si="10"/>
        <v>6</v>
      </c>
      <c r="F121" s="3">
        <f t="shared" ca="1" si="11"/>
        <v>0.10526315789473684</v>
      </c>
    </row>
    <row r="122" spans="1:6" ht="28.05" customHeight="1" x14ac:dyDescent="0.3">
      <c r="A122" s="1" t="s">
        <v>949</v>
      </c>
      <c r="B122" s="2" t="s">
        <v>935</v>
      </c>
      <c r="C122" s="2" t="s">
        <v>962</v>
      </c>
      <c r="D122" s="2" t="s">
        <v>964</v>
      </c>
      <c r="E122" s="2">
        <f t="shared" ca="1" si="10"/>
        <v>25</v>
      </c>
      <c r="F122" s="3">
        <f t="shared" ca="1" si="11"/>
        <v>0.43859649122807015</v>
      </c>
    </row>
    <row r="123" spans="1:6" ht="28.05" customHeight="1" x14ac:dyDescent="0.3">
      <c r="A123" s="1" t="s">
        <v>949</v>
      </c>
      <c r="B123" s="2" t="s">
        <v>935</v>
      </c>
      <c r="C123" s="2" t="s">
        <v>962</v>
      </c>
      <c r="D123" s="2" t="s">
        <v>965</v>
      </c>
      <c r="E123" s="2">
        <f t="shared" ca="1" si="10"/>
        <v>36</v>
      </c>
      <c r="F123" s="3">
        <f t="shared" ca="1" si="11"/>
        <v>0.63157894736842102</v>
      </c>
    </row>
    <row r="124" spans="1:6" ht="28.05" customHeight="1" x14ac:dyDescent="0.3">
      <c r="A124" s="1" t="s">
        <v>949</v>
      </c>
      <c r="B124" s="2" t="s">
        <v>935</v>
      </c>
      <c r="C124" s="2" t="s">
        <v>962</v>
      </c>
      <c r="D124" s="2" t="s">
        <v>966</v>
      </c>
      <c r="E124" s="2">
        <f t="shared" ca="1" si="10"/>
        <v>50</v>
      </c>
      <c r="F124" s="3">
        <f t="shared" ca="1" si="11"/>
        <v>0.8771929824561403</v>
      </c>
    </row>
    <row r="125" spans="1:6" ht="28.05" customHeight="1" x14ac:dyDescent="0.3">
      <c r="A125" s="1" t="s">
        <v>949</v>
      </c>
      <c r="B125" s="2" t="s">
        <v>935</v>
      </c>
      <c r="C125" s="2" t="s">
        <v>962</v>
      </c>
      <c r="D125" s="2" t="s">
        <v>967</v>
      </c>
      <c r="E125" s="2">
        <f t="shared" ca="1" si="10"/>
        <v>56</v>
      </c>
      <c r="F125" s="3">
        <f t="shared" ca="1" si="11"/>
        <v>0.98245614035087714</v>
      </c>
    </row>
    <row r="126" spans="1:6" ht="28.05" customHeight="1" x14ac:dyDescent="0.3">
      <c r="A126" s="1" t="s">
        <v>949</v>
      </c>
      <c r="B126" s="2" t="s">
        <v>945</v>
      </c>
      <c r="C126" s="2" t="s">
        <v>956</v>
      </c>
      <c r="D126" s="2" t="s">
        <v>969</v>
      </c>
      <c r="E126" s="2">
        <f t="shared" ref="E126:E159" ca="1" si="12">COUNTIF(INDIRECT("matches_2ND!$M$2:$M$61"),D126)</f>
        <v>56</v>
      </c>
      <c r="F126" s="3">
        <f t="shared" ca="1" si="11"/>
        <v>0.98245614035087714</v>
      </c>
    </row>
    <row r="127" spans="1:6" ht="28.05" customHeight="1" x14ac:dyDescent="0.3">
      <c r="A127" s="1" t="s">
        <v>949</v>
      </c>
      <c r="B127" s="2" t="s">
        <v>945</v>
      </c>
      <c r="C127" s="2" t="s">
        <v>956</v>
      </c>
      <c r="D127" s="2" t="s">
        <v>970</v>
      </c>
      <c r="E127" s="2">
        <f t="shared" ca="1" si="12"/>
        <v>54</v>
      </c>
      <c r="F127" s="3">
        <f t="shared" ca="1" si="11"/>
        <v>0.94736842105263153</v>
      </c>
    </row>
    <row r="128" spans="1:6" ht="28.05" customHeight="1" x14ac:dyDescent="0.3">
      <c r="A128" s="1" t="s">
        <v>949</v>
      </c>
      <c r="B128" s="2" t="s">
        <v>945</v>
      </c>
      <c r="C128" s="2" t="s">
        <v>956</v>
      </c>
      <c r="D128" s="2" t="s">
        <v>971</v>
      </c>
      <c r="E128" s="2">
        <f t="shared" ca="1" si="12"/>
        <v>50</v>
      </c>
      <c r="F128" s="3">
        <f t="shared" ca="1" si="11"/>
        <v>0.8771929824561403</v>
      </c>
    </row>
    <row r="129" spans="1:6" ht="28.05" customHeight="1" x14ac:dyDescent="0.3">
      <c r="A129" s="1" t="s">
        <v>949</v>
      </c>
      <c r="B129" s="2" t="s">
        <v>945</v>
      </c>
      <c r="C129" s="2" t="s">
        <v>956</v>
      </c>
      <c r="D129" s="2" t="s">
        <v>972</v>
      </c>
      <c r="E129" s="2">
        <f t="shared" ca="1" si="12"/>
        <v>44</v>
      </c>
      <c r="F129" s="3">
        <f t="shared" ca="1" si="11"/>
        <v>0.77192982456140347</v>
      </c>
    </row>
    <row r="130" spans="1:6" ht="28.05" customHeight="1" x14ac:dyDescent="0.3">
      <c r="A130" s="1" t="s">
        <v>949</v>
      </c>
      <c r="B130" s="2" t="s">
        <v>945</v>
      </c>
      <c r="C130" s="2" t="s">
        <v>956</v>
      </c>
      <c r="D130" s="2" t="s">
        <v>973</v>
      </c>
      <c r="E130" s="2">
        <f t="shared" ca="1" si="12"/>
        <v>34</v>
      </c>
      <c r="F130" s="3">
        <f t="shared" ca="1" si="11"/>
        <v>0.59649122807017541</v>
      </c>
    </row>
    <row r="131" spans="1:6" ht="28.05" customHeight="1" x14ac:dyDescent="0.3">
      <c r="A131" s="1" t="s">
        <v>949</v>
      </c>
      <c r="B131" s="2" t="s">
        <v>945</v>
      </c>
      <c r="C131" s="2" t="s">
        <v>956</v>
      </c>
      <c r="D131" s="2" t="s">
        <v>974</v>
      </c>
      <c r="E131" s="2">
        <f t="shared" ca="1" si="12"/>
        <v>31</v>
      </c>
      <c r="F131" s="3">
        <f t="shared" ca="1" si="11"/>
        <v>0.54385964912280704</v>
      </c>
    </row>
    <row r="132" spans="1:6" ht="28.05" customHeight="1" x14ac:dyDescent="0.3">
      <c r="A132" s="1" t="s">
        <v>949</v>
      </c>
      <c r="B132" s="2" t="s">
        <v>945</v>
      </c>
      <c r="C132" s="2" t="s">
        <v>956</v>
      </c>
      <c r="D132" s="2" t="s">
        <v>975</v>
      </c>
      <c r="E132" s="2">
        <f t="shared" ca="1" si="12"/>
        <v>28</v>
      </c>
      <c r="F132" s="3">
        <f t="shared" ca="1" si="11"/>
        <v>0.49122807017543857</v>
      </c>
    </row>
    <row r="133" spans="1:6" ht="28.05" customHeight="1" x14ac:dyDescent="0.3">
      <c r="A133" s="1" t="s">
        <v>949</v>
      </c>
      <c r="B133" s="2" t="s">
        <v>945</v>
      </c>
      <c r="C133" s="2" t="s">
        <v>956</v>
      </c>
      <c r="D133" s="2" t="s">
        <v>976</v>
      </c>
      <c r="E133" s="2">
        <f t="shared" ca="1" si="12"/>
        <v>25</v>
      </c>
      <c r="F133" s="3">
        <f t="shared" ca="1" si="11"/>
        <v>0.43859649122807015</v>
      </c>
    </row>
    <row r="134" spans="1:6" ht="28.05" customHeight="1" x14ac:dyDescent="0.3">
      <c r="A134" s="1" t="s">
        <v>949</v>
      </c>
      <c r="B134" s="2" t="s">
        <v>945</v>
      </c>
      <c r="C134" s="2" t="s">
        <v>956</v>
      </c>
      <c r="D134" s="2" t="s">
        <v>977</v>
      </c>
      <c r="E134" s="2">
        <f t="shared" ca="1" si="12"/>
        <v>20</v>
      </c>
      <c r="F134" s="3">
        <f t="shared" ca="1" si="11"/>
        <v>0.35087719298245612</v>
      </c>
    </row>
    <row r="135" spans="1:6" ht="28.05" customHeight="1" x14ac:dyDescent="0.3">
      <c r="A135" s="1" t="s">
        <v>949</v>
      </c>
      <c r="B135" s="2" t="s">
        <v>945</v>
      </c>
      <c r="C135" s="2" t="s">
        <v>956</v>
      </c>
      <c r="D135" s="2" t="s">
        <v>978</v>
      </c>
      <c r="E135" s="2">
        <f t="shared" ca="1" si="12"/>
        <v>13</v>
      </c>
      <c r="F135" s="3">
        <f t="shared" ca="1" si="11"/>
        <v>0.22807017543859648</v>
      </c>
    </row>
    <row r="136" spans="1:6" ht="28.05" customHeight="1" x14ac:dyDescent="0.3">
      <c r="A136" s="1" t="s">
        <v>949</v>
      </c>
      <c r="B136" s="2" t="s">
        <v>945</v>
      </c>
      <c r="C136" s="2" t="s">
        <v>956</v>
      </c>
      <c r="D136" s="2" t="s">
        <v>979</v>
      </c>
      <c r="E136" s="2">
        <f t="shared" ca="1" si="12"/>
        <v>11</v>
      </c>
      <c r="F136" s="3">
        <f t="shared" ca="1" si="11"/>
        <v>0.19298245614035087</v>
      </c>
    </row>
    <row r="137" spans="1:6" ht="28.05" customHeight="1" x14ac:dyDescent="0.3">
      <c r="A137" s="1" t="s">
        <v>949</v>
      </c>
      <c r="B137" s="2" t="s">
        <v>945</v>
      </c>
      <c r="C137" s="2" t="s">
        <v>956</v>
      </c>
      <c r="D137" s="2" t="s">
        <v>980</v>
      </c>
      <c r="E137" s="2">
        <f t="shared" ca="1" si="12"/>
        <v>9</v>
      </c>
      <c r="F137" s="3">
        <f t="shared" ca="1" si="11"/>
        <v>0.15789473684210525</v>
      </c>
    </row>
    <row r="138" spans="1:6" ht="28.05" customHeight="1" x14ac:dyDescent="0.3">
      <c r="A138" s="1" t="s">
        <v>949</v>
      </c>
      <c r="B138" s="2" t="s">
        <v>945</v>
      </c>
      <c r="C138" s="2" t="s">
        <v>956</v>
      </c>
      <c r="D138" s="2" t="s">
        <v>981</v>
      </c>
      <c r="E138" s="2">
        <f t="shared" ca="1" si="12"/>
        <v>7</v>
      </c>
      <c r="F138" s="3">
        <f t="shared" ca="1" si="11"/>
        <v>0.12280701754385964</v>
      </c>
    </row>
    <row r="139" spans="1:6" ht="28.05" customHeight="1" x14ac:dyDescent="0.3">
      <c r="A139" s="1" t="s">
        <v>949</v>
      </c>
      <c r="B139" s="2" t="s">
        <v>945</v>
      </c>
      <c r="C139" s="2" t="s">
        <v>956</v>
      </c>
      <c r="D139" s="2" t="s">
        <v>982</v>
      </c>
      <c r="E139" s="2">
        <f t="shared" ca="1" si="12"/>
        <v>7</v>
      </c>
      <c r="F139" s="3">
        <f t="shared" ca="1" si="11"/>
        <v>0.12280701754385964</v>
      </c>
    </row>
    <row r="140" spans="1:6" ht="28.05" customHeight="1" x14ac:dyDescent="0.3">
      <c r="A140" s="1" t="s">
        <v>949</v>
      </c>
      <c r="B140" s="2" t="s">
        <v>945</v>
      </c>
      <c r="C140" s="2" t="s">
        <v>956</v>
      </c>
      <c r="D140" s="2" t="s">
        <v>983</v>
      </c>
      <c r="E140" s="2">
        <f t="shared" ca="1" si="12"/>
        <v>5</v>
      </c>
      <c r="F140" s="3">
        <f t="shared" ca="1" si="11"/>
        <v>8.771929824561403E-2</v>
      </c>
    </row>
    <row r="141" spans="1:6" ht="28.05" customHeight="1" x14ac:dyDescent="0.3">
      <c r="A141" s="1" t="s">
        <v>949</v>
      </c>
      <c r="B141" s="2" t="s">
        <v>945</v>
      </c>
      <c r="C141" s="2" t="s">
        <v>956</v>
      </c>
      <c r="D141" s="2" t="s">
        <v>984</v>
      </c>
      <c r="E141" s="2">
        <f t="shared" ca="1" si="12"/>
        <v>3</v>
      </c>
      <c r="F141" s="3">
        <f t="shared" ca="1" si="11"/>
        <v>5.2631578947368418E-2</v>
      </c>
    </row>
    <row r="142" spans="1:6" ht="28.05" customHeight="1" x14ac:dyDescent="0.3">
      <c r="A142" s="1" t="s">
        <v>949</v>
      </c>
      <c r="B142" s="2" t="s">
        <v>945</v>
      </c>
      <c r="C142" s="2" t="s">
        <v>956</v>
      </c>
      <c r="D142" s="2" t="s">
        <v>985</v>
      </c>
      <c r="E142" s="2">
        <f t="shared" ca="1" si="12"/>
        <v>2</v>
      </c>
      <c r="F142" s="3">
        <f t="shared" ca="1" si="11"/>
        <v>3.5087719298245612E-2</v>
      </c>
    </row>
    <row r="143" spans="1:6" ht="28.05" customHeight="1" x14ac:dyDescent="0.3">
      <c r="A143" s="1" t="s">
        <v>949</v>
      </c>
      <c r="B143" s="2" t="s">
        <v>945</v>
      </c>
      <c r="C143" s="2" t="s">
        <v>962</v>
      </c>
      <c r="D143" s="2" t="s">
        <v>992</v>
      </c>
      <c r="E143" s="2">
        <f t="shared" ca="1" si="12"/>
        <v>1</v>
      </c>
      <c r="F143" s="3">
        <f t="shared" ca="1" si="11"/>
        <v>1.7543859649122806E-2</v>
      </c>
    </row>
    <row r="144" spans="1:6" ht="28.05" customHeight="1" x14ac:dyDescent="0.3">
      <c r="A144" s="1" t="s">
        <v>949</v>
      </c>
      <c r="B144" s="2" t="s">
        <v>945</v>
      </c>
      <c r="C144" s="2" t="s">
        <v>962</v>
      </c>
      <c r="D144" s="2" t="s">
        <v>993</v>
      </c>
      <c r="E144" s="2">
        <f t="shared" ca="1" si="12"/>
        <v>3</v>
      </c>
      <c r="F144" s="3">
        <f t="shared" ca="1" si="11"/>
        <v>5.2631578947368418E-2</v>
      </c>
    </row>
    <row r="145" spans="1:6" ht="28.05" customHeight="1" x14ac:dyDescent="0.3">
      <c r="A145" s="1" t="s">
        <v>949</v>
      </c>
      <c r="B145" s="2" t="s">
        <v>945</v>
      </c>
      <c r="C145" s="2" t="s">
        <v>962</v>
      </c>
      <c r="D145" s="2" t="s">
        <v>994</v>
      </c>
      <c r="E145" s="2">
        <f t="shared" ca="1" si="12"/>
        <v>7</v>
      </c>
      <c r="F145" s="3">
        <f t="shared" ca="1" si="11"/>
        <v>0.12280701754385964</v>
      </c>
    </row>
    <row r="146" spans="1:6" ht="28.05" customHeight="1" x14ac:dyDescent="0.3">
      <c r="A146" s="1" t="s">
        <v>949</v>
      </c>
      <c r="B146" s="2" t="s">
        <v>945</v>
      </c>
      <c r="C146" s="2" t="s">
        <v>962</v>
      </c>
      <c r="D146" s="2" t="s">
        <v>995</v>
      </c>
      <c r="E146" s="2">
        <f t="shared" ca="1" si="12"/>
        <v>13</v>
      </c>
      <c r="F146" s="3">
        <f t="shared" ca="1" si="11"/>
        <v>0.22807017543859648</v>
      </c>
    </row>
    <row r="147" spans="1:6" ht="28.05" customHeight="1" x14ac:dyDescent="0.3">
      <c r="A147" s="1" t="s">
        <v>949</v>
      </c>
      <c r="B147" s="2" t="s">
        <v>945</v>
      </c>
      <c r="C147" s="2" t="s">
        <v>962</v>
      </c>
      <c r="D147" s="2" t="s">
        <v>996</v>
      </c>
      <c r="E147" s="2">
        <f t="shared" ca="1" si="12"/>
        <v>23</v>
      </c>
      <c r="F147" s="3">
        <f t="shared" ca="1" si="11"/>
        <v>0.40350877192982454</v>
      </c>
    </row>
    <row r="148" spans="1:6" ht="28.05" customHeight="1" x14ac:dyDescent="0.3">
      <c r="A148" s="1" t="s">
        <v>949</v>
      </c>
      <c r="B148" s="2" t="s">
        <v>945</v>
      </c>
      <c r="C148" s="2" t="s">
        <v>962</v>
      </c>
      <c r="D148" s="2" t="s">
        <v>997</v>
      </c>
      <c r="E148" s="2">
        <f t="shared" ca="1" si="12"/>
        <v>26</v>
      </c>
      <c r="F148" s="3">
        <f t="shared" ref="F148:F179" ca="1" si="13">E148/COUNTIF(INDIRECT("matches_2ND!$E$2:$F$61"),$A$1)</f>
        <v>0.45614035087719296</v>
      </c>
    </row>
    <row r="149" spans="1:6" ht="28.05" customHeight="1" x14ac:dyDescent="0.3">
      <c r="A149" s="1" t="s">
        <v>949</v>
      </c>
      <c r="B149" s="2" t="s">
        <v>945</v>
      </c>
      <c r="C149" s="2" t="s">
        <v>962</v>
      </c>
      <c r="D149" s="2" t="s">
        <v>998</v>
      </c>
      <c r="E149" s="2">
        <f t="shared" ca="1" si="12"/>
        <v>29</v>
      </c>
      <c r="F149" s="3">
        <f t="shared" ca="1" si="13"/>
        <v>0.50877192982456143</v>
      </c>
    </row>
    <row r="150" spans="1:6" ht="28.05" customHeight="1" x14ac:dyDescent="0.3">
      <c r="A150" s="1" t="s">
        <v>949</v>
      </c>
      <c r="B150" s="2" t="s">
        <v>945</v>
      </c>
      <c r="C150" s="2" t="s">
        <v>962</v>
      </c>
      <c r="D150" s="2" t="s">
        <v>999</v>
      </c>
      <c r="E150" s="2">
        <f t="shared" ca="1" si="12"/>
        <v>32</v>
      </c>
      <c r="F150" s="3">
        <f t="shared" ca="1" si="13"/>
        <v>0.56140350877192979</v>
      </c>
    </row>
    <row r="151" spans="1:6" ht="28.05" customHeight="1" x14ac:dyDescent="0.3">
      <c r="A151" s="1" t="s">
        <v>949</v>
      </c>
      <c r="B151" s="2" t="s">
        <v>945</v>
      </c>
      <c r="C151" s="2" t="s">
        <v>962</v>
      </c>
      <c r="D151" s="2" t="s">
        <v>1000</v>
      </c>
      <c r="E151" s="2">
        <f t="shared" ca="1" si="12"/>
        <v>37</v>
      </c>
      <c r="F151" s="3">
        <f t="shared" ca="1" si="13"/>
        <v>0.64912280701754388</v>
      </c>
    </row>
    <row r="152" spans="1:6" ht="28.05" customHeight="1" x14ac:dyDescent="0.3">
      <c r="A152" s="1" t="s">
        <v>949</v>
      </c>
      <c r="B152" s="2" t="s">
        <v>945</v>
      </c>
      <c r="C152" s="2" t="s">
        <v>962</v>
      </c>
      <c r="D152" s="2" t="s">
        <v>1001</v>
      </c>
      <c r="E152" s="2">
        <f t="shared" ca="1" si="12"/>
        <v>44</v>
      </c>
      <c r="F152" s="3">
        <f t="shared" ca="1" si="13"/>
        <v>0.77192982456140347</v>
      </c>
    </row>
    <row r="153" spans="1:6" ht="28.05" customHeight="1" x14ac:dyDescent="0.3">
      <c r="A153" s="1" t="s">
        <v>949</v>
      </c>
      <c r="B153" s="2" t="s">
        <v>945</v>
      </c>
      <c r="C153" s="2" t="s">
        <v>962</v>
      </c>
      <c r="D153" s="2" t="s">
        <v>1002</v>
      </c>
      <c r="E153" s="2">
        <f t="shared" ca="1" si="12"/>
        <v>46</v>
      </c>
      <c r="F153" s="3">
        <f t="shared" ca="1" si="13"/>
        <v>0.80701754385964908</v>
      </c>
    </row>
    <row r="154" spans="1:6" ht="28.05" customHeight="1" x14ac:dyDescent="0.3">
      <c r="A154" s="1" t="s">
        <v>949</v>
      </c>
      <c r="B154" s="2" t="s">
        <v>945</v>
      </c>
      <c r="C154" s="2" t="s">
        <v>962</v>
      </c>
      <c r="D154" s="2" t="s">
        <v>1003</v>
      </c>
      <c r="E154" s="2">
        <f t="shared" ca="1" si="12"/>
        <v>48</v>
      </c>
      <c r="F154" s="3">
        <f t="shared" ca="1" si="13"/>
        <v>0.84210526315789469</v>
      </c>
    </row>
    <row r="155" spans="1:6" ht="28.05" customHeight="1" x14ac:dyDescent="0.3">
      <c r="A155" s="1" t="s">
        <v>949</v>
      </c>
      <c r="B155" s="2" t="s">
        <v>945</v>
      </c>
      <c r="C155" s="2" t="s">
        <v>962</v>
      </c>
      <c r="D155" s="2" t="s">
        <v>1004</v>
      </c>
      <c r="E155" s="2">
        <f t="shared" ca="1" si="12"/>
        <v>50</v>
      </c>
      <c r="F155" s="3">
        <f t="shared" ca="1" si="13"/>
        <v>0.8771929824561403</v>
      </c>
    </row>
    <row r="156" spans="1:6" ht="28.05" customHeight="1" x14ac:dyDescent="0.3">
      <c r="A156" s="1" t="s">
        <v>949</v>
      </c>
      <c r="B156" s="2" t="s">
        <v>945</v>
      </c>
      <c r="C156" s="2" t="s">
        <v>962</v>
      </c>
      <c r="D156" s="2" t="s">
        <v>1005</v>
      </c>
      <c r="E156" s="2">
        <f t="shared" ca="1" si="12"/>
        <v>50</v>
      </c>
      <c r="F156" s="3">
        <f t="shared" ca="1" si="13"/>
        <v>0.8771929824561403</v>
      </c>
    </row>
    <row r="157" spans="1:6" ht="28.05" customHeight="1" x14ac:dyDescent="0.3">
      <c r="A157" s="1" t="s">
        <v>949</v>
      </c>
      <c r="B157" s="2" t="s">
        <v>945</v>
      </c>
      <c r="C157" s="2" t="s">
        <v>962</v>
      </c>
      <c r="D157" s="2" t="s">
        <v>1006</v>
      </c>
      <c r="E157" s="2">
        <f t="shared" ca="1" si="12"/>
        <v>52</v>
      </c>
      <c r="F157" s="3">
        <f t="shared" ca="1" si="13"/>
        <v>0.91228070175438591</v>
      </c>
    </row>
    <row r="158" spans="1:6" ht="28.05" customHeight="1" x14ac:dyDescent="0.3">
      <c r="A158" s="1" t="s">
        <v>949</v>
      </c>
      <c r="B158" s="2" t="s">
        <v>945</v>
      </c>
      <c r="C158" s="2" t="s">
        <v>962</v>
      </c>
      <c r="D158" s="2" t="s">
        <v>1007</v>
      </c>
      <c r="E158" s="2">
        <f t="shared" ca="1" si="12"/>
        <v>54</v>
      </c>
      <c r="F158" s="3">
        <f t="shared" ca="1" si="13"/>
        <v>0.94736842105263153</v>
      </c>
    </row>
    <row r="159" spans="1:6" ht="28.05" customHeight="1" x14ac:dyDescent="0.3">
      <c r="A159" s="1" t="s">
        <v>949</v>
      </c>
      <c r="B159" s="2" t="s">
        <v>945</v>
      </c>
      <c r="C159" s="2" t="s">
        <v>962</v>
      </c>
      <c r="D159" s="2" t="s">
        <v>1008</v>
      </c>
      <c r="E159" s="2">
        <f t="shared" ca="1" si="12"/>
        <v>55</v>
      </c>
      <c r="F159" s="3">
        <f t="shared" ca="1" si="13"/>
        <v>0.96491228070175439</v>
      </c>
    </row>
    <row r="160" spans="1:6" ht="28.05" customHeight="1" x14ac:dyDescent="0.3">
      <c r="A160" s="1" t="s">
        <v>949</v>
      </c>
      <c r="B160" s="2" t="s">
        <v>946</v>
      </c>
      <c r="C160" s="2" t="s">
        <v>956</v>
      </c>
      <c r="D160" s="2" t="s">
        <v>958</v>
      </c>
      <c r="E160" s="2">
        <f t="shared" ref="E160:E179" ca="1" si="14">COUNTIF(INDIRECT("matches_2ND!$N$2:$N$61"),D160)</f>
        <v>54</v>
      </c>
      <c r="F160" s="3">
        <f t="shared" ca="1" si="13"/>
        <v>0.94736842105263153</v>
      </c>
    </row>
    <row r="161" spans="1:6" ht="28.05" customHeight="1" x14ac:dyDescent="0.3">
      <c r="A161" s="1" t="s">
        <v>949</v>
      </c>
      <c r="B161" s="2" t="s">
        <v>946</v>
      </c>
      <c r="C161" s="2" t="s">
        <v>956</v>
      </c>
      <c r="D161" s="2" t="s">
        <v>959</v>
      </c>
      <c r="E161" s="2">
        <f t="shared" ca="1" si="14"/>
        <v>51</v>
      </c>
      <c r="F161" s="3">
        <f t="shared" ca="1" si="13"/>
        <v>0.89473684210526316</v>
      </c>
    </row>
    <row r="162" spans="1:6" ht="28.05" customHeight="1" x14ac:dyDescent="0.3">
      <c r="A162" s="1" t="s">
        <v>949</v>
      </c>
      <c r="B162" s="2" t="s">
        <v>946</v>
      </c>
      <c r="C162" s="2" t="s">
        <v>956</v>
      </c>
      <c r="D162" s="2" t="s">
        <v>960</v>
      </c>
      <c r="E162" s="2">
        <f t="shared" ca="1" si="14"/>
        <v>47</v>
      </c>
      <c r="F162" s="3">
        <f t="shared" ca="1" si="13"/>
        <v>0.82456140350877194</v>
      </c>
    </row>
    <row r="163" spans="1:6" ht="28.05" customHeight="1" x14ac:dyDescent="0.3">
      <c r="A163" s="1" t="s">
        <v>949</v>
      </c>
      <c r="B163" s="2" t="s">
        <v>946</v>
      </c>
      <c r="C163" s="2" t="s">
        <v>956</v>
      </c>
      <c r="D163" s="2" t="s">
        <v>961</v>
      </c>
      <c r="E163" s="2">
        <f t="shared" ca="1" si="14"/>
        <v>38</v>
      </c>
      <c r="F163" s="3">
        <f t="shared" ca="1" si="13"/>
        <v>0.66666666666666663</v>
      </c>
    </row>
    <row r="164" spans="1:6" ht="28.05" customHeight="1" x14ac:dyDescent="0.3">
      <c r="A164" s="1" t="s">
        <v>949</v>
      </c>
      <c r="B164" s="2" t="s">
        <v>946</v>
      </c>
      <c r="C164" s="2" t="s">
        <v>956</v>
      </c>
      <c r="D164" s="2" t="s">
        <v>968</v>
      </c>
      <c r="E164" s="2">
        <f t="shared" ca="1" si="14"/>
        <v>23</v>
      </c>
      <c r="F164" s="3">
        <f t="shared" ca="1" si="13"/>
        <v>0.40350877192982454</v>
      </c>
    </row>
    <row r="165" spans="1:6" ht="28.05" customHeight="1" x14ac:dyDescent="0.3">
      <c r="A165" s="1" t="s">
        <v>949</v>
      </c>
      <c r="B165" s="2" t="s">
        <v>946</v>
      </c>
      <c r="C165" s="2" t="s">
        <v>956</v>
      </c>
      <c r="D165" s="2" t="s">
        <v>969</v>
      </c>
      <c r="E165" s="2">
        <f t="shared" ca="1" si="14"/>
        <v>18</v>
      </c>
      <c r="F165" s="3">
        <f t="shared" ca="1" si="13"/>
        <v>0.31578947368421051</v>
      </c>
    </row>
    <row r="166" spans="1:6" ht="28.05" customHeight="1" x14ac:dyDescent="0.3">
      <c r="A166" s="1" t="s">
        <v>949</v>
      </c>
      <c r="B166" s="2" t="s">
        <v>946</v>
      </c>
      <c r="C166" s="2" t="s">
        <v>956</v>
      </c>
      <c r="D166" s="2" t="s">
        <v>970</v>
      </c>
      <c r="E166" s="2">
        <f t="shared" ca="1" si="14"/>
        <v>11</v>
      </c>
      <c r="F166" s="3">
        <f t="shared" ca="1" si="13"/>
        <v>0.19298245614035087</v>
      </c>
    </row>
    <row r="167" spans="1:6" ht="28.05" customHeight="1" x14ac:dyDescent="0.3">
      <c r="A167" s="1" t="s">
        <v>949</v>
      </c>
      <c r="B167" s="2" t="s">
        <v>946</v>
      </c>
      <c r="C167" s="2" t="s">
        <v>956</v>
      </c>
      <c r="D167" s="2" t="s">
        <v>971</v>
      </c>
      <c r="E167" s="2">
        <f t="shared" ca="1" si="14"/>
        <v>8</v>
      </c>
      <c r="F167" s="3">
        <f t="shared" ca="1" si="13"/>
        <v>0.14035087719298245</v>
      </c>
    </row>
    <row r="168" spans="1:6" ht="28.05" customHeight="1" x14ac:dyDescent="0.3">
      <c r="A168" s="1" t="s">
        <v>949</v>
      </c>
      <c r="B168" s="2" t="s">
        <v>946</v>
      </c>
      <c r="C168" s="2" t="s">
        <v>956</v>
      </c>
      <c r="D168" s="2" t="s">
        <v>972</v>
      </c>
      <c r="E168" s="2">
        <f t="shared" ca="1" si="14"/>
        <v>4</v>
      </c>
      <c r="F168" s="3">
        <f t="shared" ca="1" si="13"/>
        <v>7.0175438596491224E-2</v>
      </c>
    </row>
    <row r="169" spans="1:6" ht="28.05" customHeight="1" x14ac:dyDescent="0.3">
      <c r="A169" s="1" t="s">
        <v>949</v>
      </c>
      <c r="B169" s="2" t="s">
        <v>946</v>
      </c>
      <c r="C169" s="2" t="s">
        <v>956</v>
      </c>
      <c r="D169" s="2" t="s">
        <v>973</v>
      </c>
      <c r="E169" s="2">
        <f t="shared" ca="1" si="14"/>
        <v>1</v>
      </c>
      <c r="F169" s="3">
        <f t="shared" ca="1" si="13"/>
        <v>1.7543859649122806E-2</v>
      </c>
    </row>
    <row r="170" spans="1:6" ht="28.05" customHeight="1" x14ac:dyDescent="0.3">
      <c r="A170" s="1" t="s">
        <v>949</v>
      </c>
      <c r="B170" s="2" t="s">
        <v>946</v>
      </c>
      <c r="C170" s="2" t="s">
        <v>962</v>
      </c>
      <c r="D170" s="2" t="s">
        <v>964</v>
      </c>
      <c r="E170" s="2">
        <f t="shared" ca="1" si="14"/>
        <v>3</v>
      </c>
      <c r="F170" s="3">
        <f t="shared" ca="1" si="13"/>
        <v>5.2631578947368418E-2</v>
      </c>
    </row>
    <row r="171" spans="1:6" ht="28.05" customHeight="1" x14ac:dyDescent="0.3">
      <c r="A171" s="1" t="s">
        <v>949</v>
      </c>
      <c r="B171" s="2" t="s">
        <v>946</v>
      </c>
      <c r="C171" s="2" t="s">
        <v>962</v>
      </c>
      <c r="D171" s="2" t="s">
        <v>965</v>
      </c>
      <c r="E171" s="2">
        <f t="shared" ca="1" si="14"/>
        <v>6</v>
      </c>
      <c r="F171" s="3">
        <f t="shared" ca="1" si="13"/>
        <v>0.10526315789473684</v>
      </c>
    </row>
    <row r="172" spans="1:6" ht="28.05" customHeight="1" x14ac:dyDescent="0.3">
      <c r="A172" s="1" t="s">
        <v>949</v>
      </c>
      <c r="B172" s="2" t="s">
        <v>946</v>
      </c>
      <c r="C172" s="2" t="s">
        <v>962</v>
      </c>
      <c r="D172" s="2" t="s">
        <v>966</v>
      </c>
      <c r="E172" s="2">
        <f t="shared" ca="1" si="14"/>
        <v>10</v>
      </c>
      <c r="F172" s="3">
        <f t="shared" ca="1" si="13"/>
        <v>0.17543859649122806</v>
      </c>
    </row>
    <row r="173" spans="1:6" ht="28.05" customHeight="1" x14ac:dyDescent="0.3">
      <c r="A173" s="1" t="s">
        <v>949</v>
      </c>
      <c r="B173" s="2" t="s">
        <v>946</v>
      </c>
      <c r="C173" s="2" t="s">
        <v>962</v>
      </c>
      <c r="D173" s="2" t="s">
        <v>967</v>
      </c>
      <c r="E173" s="2">
        <f t="shared" ca="1" si="14"/>
        <v>19</v>
      </c>
      <c r="F173" s="3">
        <f t="shared" ca="1" si="13"/>
        <v>0.33333333333333331</v>
      </c>
    </row>
    <row r="174" spans="1:6" ht="28.05" customHeight="1" x14ac:dyDescent="0.3">
      <c r="A174" s="1" t="s">
        <v>949</v>
      </c>
      <c r="B174" s="2" t="s">
        <v>946</v>
      </c>
      <c r="C174" s="2" t="s">
        <v>962</v>
      </c>
      <c r="D174" s="2" t="s">
        <v>991</v>
      </c>
      <c r="E174" s="2">
        <f t="shared" ca="1" si="14"/>
        <v>34</v>
      </c>
      <c r="F174" s="3">
        <f t="shared" ca="1" si="13"/>
        <v>0.59649122807017541</v>
      </c>
    </row>
    <row r="175" spans="1:6" ht="28.05" customHeight="1" x14ac:dyDescent="0.3">
      <c r="A175" s="1" t="s">
        <v>949</v>
      </c>
      <c r="B175" s="2" t="s">
        <v>946</v>
      </c>
      <c r="C175" s="2" t="s">
        <v>962</v>
      </c>
      <c r="D175" s="2" t="s">
        <v>992</v>
      </c>
      <c r="E175" s="2">
        <f t="shared" ca="1" si="14"/>
        <v>39</v>
      </c>
      <c r="F175" s="3">
        <f t="shared" ca="1" si="13"/>
        <v>0.68421052631578949</v>
      </c>
    </row>
    <row r="176" spans="1:6" ht="28.05" customHeight="1" x14ac:dyDescent="0.3">
      <c r="A176" s="1" t="s">
        <v>949</v>
      </c>
      <c r="B176" s="2" t="s">
        <v>946</v>
      </c>
      <c r="C176" s="2" t="s">
        <v>962</v>
      </c>
      <c r="D176" s="2" t="s">
        <v>993</v>
      </c>
      <c r="E176" s="2">
        <f t="shared" ca="1" si="14"/>
        <v>46</v>
      </c>
      <c r="F176" s="3">
        <f t="shared" ca="1" si="13"/>
        <v>0.80701754385964908</v>
      </c>
    </row>
    <row r="177" spans="1:6" ht="28.05" customHeight="1" x14ac:dyDescent="0.3">
      <c r="A177" s="1" t="s">
        <v>949</v>
      </c>
      <c r="B177" s="2" t="s">
        <v>946</v>
      </c>
      <c r="C177" s="2" t="s">
        <v>962</v>
      </c>
      <c r="D177" s="2" t="s">
        <v>994</v>
      </c>
      <c r="E177" s="2">
        <f t="shared" ca="1" si="14"/>
        <v>49</v>
      </c>
      <c r="F177" s="3">
        <f t="shared" ca="1" si="13"/>
        <v>0.85964912280701755</v>
      </c>
    </row>
    <row r="178" spans="1:6" ht="28.05" customHeight="1" x14ac:dyDescent="0.3">
      <c r="A178" s="1" t="s">
        <v>949</v>
      </c>
      <c r="B178" s="2" t="s">
        <v>946</v>
      </c>
      <c r="C178" s="2" t="s">
        <v>962</v>
      </c>
      <c r="D178" s="2" t="s">
        <v>995</v>
      </c>
      <c r="E178" s="2">
        <f t="shared" ca="1" si="14"/>
        <v>53</v>
      </c>
      <c r="F178" s="3">
        <f t="shared" ca="1" si="13"/>
        <v>0.92982456140350878</v>
      </c>
    </row>
    <row r="179" spans="1:6" ht="28.05" customHeight="1" x14ac:dyDescent="0.3">
      <c r="A179" s="1" t="s">
        <v>949</v>
      </c>
      <c r="B179" s="2" t="s">
        <v>946</v>
      </c>
      <c r="C179" s="2" t="s">
        <v>962</v>
      </c>
      <c r="D179" s="2" t="s">
        <v>996</v>
      </c>
      <c r="E179" s="2">
        <f t="shared" ca="1" si="14"/>
        <v>56</v>
      </c>
      <c r="F179" s="3">
        <f t="shared" ca="1" si="13"/>
        <v>0.98245614035087714</v>
      </c>
    </row>
    <row r="180" spans="1:6" ht="28.05" customHeight="1" x14ac:dyDescent="0.3">
      <c r="A180" s="1" t="s">
        <v>949</v>
      </c>
      <c r="B180" s="2" t="s">
        <v>1014</v>
      </c>
      <c r="C180" s="2" t="s">
        <v>956</v>
      </c>
      <c r="D180" s="2" t="s">
        <v>957</v>
      </c>
      <c r="E180" s="2">
        <f t="shared" ref="E180:E199" ca="1" si="15">COUNTIF(INDIRECT("matches_2ND!$Q$2:$Q$61"),D180)</f>
        <v>49</v>
      </c>
      <c r="F180" s="3">
        <f t="shared" ref="F180:F211" ca="1" si="16">E180/COUNTIF(INDIRECT("matches_2ND!$E$2:$F$61"),$A$1)</f>
        <v>0.85964912280701755</v>
      </c>
    </row>
    <row r="181" spans="1:6" ht="28.05" customHeight="1" x14ac:dyDescent="0.3">
      <c r="A181" s="1" t="s">
        <v>949</v>
      </c>
      <c r="B181" s="2" t="s">
        <v>1014</v>
      </c>
      <c r="C181" s="2" t="s">
        <v>956</v>
      </c>
      <c r="D181" s="2" t="s">
        <v>958</v>
      </c>
      <c r="E181" s="2">
        <f t="shared" ca="1" si="15"/>
        <v>38</v>
      </c>
      <c r="F181" s="3">
        <f t="shared" ca="1" si="16"/>
        <v>0.66666666666666663</v>
      </c>
    </row>
    <row r="182" spans="1:6" ht="28.05" customHeight="1" x14ac:dyDescent="0.3">
      <c r="A182" s="1" t="s">
        <v>949</v>
      </c>
      <c r="B182" s="2" t="s">
        <v>1014</v>
      </c>
      <c r="C182" s="2" t="s">
        <v>956</v>
      </c>
      <c r="D182" s="2" t="s">
        <v>959</v>
      </c>
      <c r="E182" s="2">
        <f t="shared" ca="1" si="15"/>
        <v>26</v>
      </c>
      <c r="F182" s="3">
        <f t="shared" ca="1" si="16"/>
        <v>0.45614035087719296</v>
      </c>
    </row>
    <row r="183" spans="1:6" ht="28.05" customHeight="1" x14ac:dyDescent="0.3">
      <c r="A183" s="1" t="s">
        <v>949</v>
      </c>
      <c r="B183" s="2" t="s">
        <v>1014</v>
      </c>
      <c r="C183" s="2" t="s">
        <v>956</v>
      </c>
      <c r="D183" s="2" t="s">
        <v>960</v>
      </c>
      <c r="E183" s="2">
        <f t="shared" ca="1" si="15"/>
        <v>14</v>
      </c>
      <c r="F183" s="3">
        <f t="shared" ca="1" si="16"/>
        <v>0.24561403508771928</v>
      </c>
    </row>
    <row r="184" spans="1:6" ht="28.05" customHeight="1" x14ac:dyDescent="0.3">
      <c r="A184" s="1" t="s">
        <v>949</v>
      </c>
      <c r="B184" s="2" t="s">
        <v>1014</v>
      </c>
      <c r="C184" s="2" t="s">
        <v>956</v>
      </c>
      <c r="D184" s="2" t="s">
        <v>961</v>
      </c>
      <c r="E184" s="2">
        <f t="shared" ca="1" si="15"/>
        <v>7</v>
      </c>
      <c r="F184" s="3">
        <f t="shared" ca="1" si="16"/>
        <v>0.12280701754385964</v>
      </c>
    </row>
    <row r="185" spans="1:6" ht="28.05" customHeight="1" x14ac:dyDescent="0.3">
      <c r="A185" s="1" t="s">
        <v>949</v>
      </c>
      <c r="B185" s="2" t="s">
        <v>1014</v>
      </c>
      <c r="C185" s="2" t="s">
        <v>956</v>
      </c>
      <c r="D185" s="2" t="s">
        <v>968</v>
      </c>
      <c r="E185" s="2">
        <f t="shared" ca="1" si="15"/>
        <v>5</v>
      </c>
      <c r="F185" s="3">
        <f t="shared" ca="1" si="16"/>
        <v>8.771929824561403E-2</v>
      </c>
    </row>
    <row r="186" spans="1:6" ht="28.05" customHeight="1" x14ac:dyDescent="0.3">
      <c r="A186" s="1" t="s">
        <v>949</v>
      </c>
      <c r="B186" s="2" t="s">
        <v>1014</v>
      </c>
      <c r="C186" s="2" t="s">
        <v>956</v>
      </c>
      <c r="D186" s="2" t="s">
        <v>969</v>
      </c>
      <c r="E186" s="2">
        <f t="shared" ca="1" si="15"/>
        <v>3</v>
      </c>
      <c r="F186" s="3">
        <f t="shared" ca="1" si="16"/>
        <v>5.2631578947368418E-2</v>
      </c>
    </row>
    <row r="187" spans="1:6" ht="28.05" customHeight="1" x14ac:dyDescent="0.3">
      <c r="A187" s="1" t="s">
        <v>949</v>
      </c>
      <c r="B187" s="2" t="s">
        <v>1014</v>
      </c>
      <c r="C187" s="2" t="s">
        <v>956</v>
      </c>
      <c r="D187" s="2" t="s">
        <v>970</v>
      </c>
      <c r="E187" s="2">
        <f t="shared" ca="1" si="15"/>
        <v>1</v>
      </c>
      <c r="F187" s="3">
        <f t="shared" ca="1" si="16"/>
        <v>1.7543859649122806E-2</v>
      </c>
    </row>
    <row r="188" spans="1:6" ht="28.05" customHeight="1" x14ac:dyDescent="0.3">
      <c r="A188" s="1" t="s">
        <v>949</v>
      </c>
      <c r="B188" s="2" t="s">
        <v>1014</v>
      </c>
      <c r="C188" s="2" t="s">
        <v>956</v>
      </c>
      <c r="D188" s="2" t="s">
        <v>971</v>
      </c>
      <c r="E188" s="2">
        <f t="shared" ca="1" si="15"/>
        <v>0</v>
      </c>
      <c r="F188" s="3">
        <f t="shared" ca="1" si="16"/>
        <v>0</v>
      </c>
    </row>
    <row r="189" spans="1:6" ht="28.05" customHeight="1" x14ac:dyDescent="0.3">
      <c r="A189" s="1" t="s">
        <v>949</v>
      </c>
      <c r="B189" s="2" t="s">
        <v>1014</v>
      </c>
      <c r="C189" s="2" t="s">
        <v>956</v>
      </c>
      <c r="D189" s="2" t="s">
        <v>972</v>
      </c>
      <c r="E189" s="2">
        <f t="shared" ca="1" si="15"/>
        <v>0</v>
      </c>
      <c r="F189" s="3">
        <f t="shared" ca="1" si="16"/>
        <v>0</v>
      </c>
    </row>
    <row r="190" spans="1:6" ht="28.05" customHeight="1" x14ac:dyDescent="0.3">
      <c r="A190" s="1" t="s">
        <v>949</v>
      </c>
      <c r="B190" s="2" t="s">
        <v>1014</v>
      </c>
      <c r="C190" s="2" t="s">
        <v>962</v>
      </c>
      <c r="D190" s="2" t="s">
        <v>963</v>
      </c>
      <c r="E190" s="2">
        <f t="shared" ca="1" si="15"/>
        <v>8</v>
      </c>
      <c r="F190" s="3">
        <f t="shared" ca="1" si="16"/>
        <v>0.14035087719298245</v>
      </c>
    </row>
    <row r="191" spans="1:6" ht="28.05" customHeight="1" x14ac:dyDescent="0.3">
      <c r="A191" s="1" t="s">
        <v>949</v>
      </c>
      <c r="B191" s="2" t="s">
        <v>1014</v>
      </c>
      <c r="C191" s="2" t="s">
        <v>962</v>
      </c>
      <c r="D191" s="2" t="s">
        <v>964</v>
      </c>
      <c r="E191" s="2">
        <f t="shared" ca="1" si="15"/>
        <v>19</v>
      </c>
      <c r="F191" s="3">
        <f t="shared" ca="1" si="16"/>
        <v>0.33333333333333331</v>
      </c>
    </row>
    <row r="192" spans="1:6" ht="28.05" customHeight="1" x14ac:dyDescent="0.3">
      <c r="A192" s="1" t="s">
        <v>949</v>
      </c>
      <c r="B192" s="2" t="s">
        <v>1014</v>
      </c>
      <c r="C192" s="2" t="s">
        <v>962</v>
      </c>
      <c r="D192" s="2" t="s">
        <v>965</v>
      </c>
      <c r="E192" s="2">
        <f t="shared" ca="1" si="15"/>
        <v>31</v>
      </c>
      <c r="F192" s="3">
        <f t="shared" ca="1" si="16"/>
        <v>0.54385964912280704</v>
      </c>
    </row>
    <row r="193" spans="1:6" ht="28.05" customHeight="1" x14ac:dyDescent="0.3">
      <c r="A193" s="1" t="s">
        <v>949</v>
      </c>
      <c r="B193" s="2" t="s">
        <v>1014</v>
      </c>
      <c r="C193" s="2" t="s">
        <v>962</v>
      </c>
      <c r="D193" s="2" t="s">
        <v>966</v>
      </c>
      <c r="E193" s="2">
        <f t="shared" ca="1" si="15"/>
        <v>43</v>
      </c>
      <c r="F193" s="3">
        <f t="shared" ca="1" si="16"/>
        <v>0.75438596491228072</v>
      </c>
    </row>
    <row r="194" spans="1:6" ht="28.05" customHeight="1" x14ac:dyDescent="0.3">
      <c r="A194" s="1" t="s">
        <v>949</v>
      </c>
      <c r="B194" s="2" t="s">
        <v>1014</v>
      </c>
      <c r="C194" s="2" t="s">
        <v>962</v>
      </c>
      <c r="D194" s="2" t="s">
        <v>967</v>
      </c>
      <c r="E194" s="2">
        <f t="shared" ca="1" si="15"/>
        <v>50</v>
      </c>
      <c r="F194" s="3">
        <f t="shared" ca="1" si="16"/>
        <v>0.8771929824561403</v>
      </c>
    </row>
    <row r="195" spans="1:6" ht="28.05" customHeight="1" x14ac:dyDescent="0.3">
      <c r="A195" s="1" t="s">
        <v>949</v>
      </c>
      <c r="B195" s="2" t="s">
        <v>1014</v>
      </c>
      <c r="C195" s="2" t="s">
        <v>962</v>
      </c>
      <c r="D195" s="2" t="s">
        <v>991</v>
      </c>
      <c r="E195" s="2">
        <f t="shared" ca="1" si="15"/>
        <v>52</v>
      </c>
      <c r="F195" s="3">
        <f t="shared" ca="1" si="16"/>
        <v>0.91228070175438591</v>
      </c>
    </row>
    <row r="196" spans="1:6" ht="28.05" customHeight="1" x14ac:dyDescent="0.3">
      <c r="A196" s="1" t="s">
        <v>949</v>
      </c>
      <c r="B196" s="2" t="s">
        <v>1014</v>
      </c>
      <c r="C196" s="2" t="s">
        <v>962</v>
      </c>
      <c r="D196" s="2" t="s">
        <v>992</v>
      </c>
      <c r="E196" s="2">
        <f t="shared" ca="1" si="15"/>
        <v>54</v>
      </c>
      <c r="F196" s="3">
        <f t="shared" ca="1" si="16"/>
        <v>0.94736842105263153</v>
      </c>
    </row>
    <row r="197" spans="1:6" ht="28.05" customHeight="1" x14ac:dyDescent="0.3">
      <c r="A197" s="1" t="s">
        <v>949</v>
      </c>
      <c r="B197" s="2" t="s">
        <v>1014</v>
      </c>
      <c r="C197" s="2" t="s">
        <v>962</v>
      </c>
      <c r="D197" s="2" t="s">
        <v>993</v>
      </c>
      <c r="E197" s="2">
        <f t="shared" ca="1" si="15"/>
        <v>56</v>
      </c>
      <c r="F197" s="3">
        <f t="shared" ca="1" si="16"/>
        <v>0.98245614035087714</v>
      </c>
    </row>
    <row r="198" spans="1:6" ht="28.05" customHeight="1" x14ac:dyDescent="0.3">
      <c r="A198" s="1" t="s">
        <v>949</v>
      </c>
      <c r="B198" s="2" t="s">
        <v>1014</v>
      </c>
      <c r="C198" s="2" t="s">
        <v>962</v>
      </c>
      <c r="D198" s="2" t="s">
        <v>994</v>
      </c>
      <c r="E198" s="2">
        <f t="shared" ca="1" si="15"/>
        <v>57</v>
      </c>
      <c r="F198" s="3">
        <f t="shared" ca="1" si="16"/>
        <v>1</v>
      </c>
    </row>
    <row r="199" spans="1:6" ht="28.05" customHeight="1" x14ac:dyDescent="0.3">
      <c r="A199" s="1" t="s">
        <v>949</v>
      </c>
      <c r="B199" s="2" t="s">
        <v>1014</v>
      </c>
      <c r="C199" s="2" t="s">
        <v>962</v>
      </c>
      <c r="D199" s="2" t="s">
        <v>995</v>
      </c>
      <c r="E199" s="2">
        <f t="shared" ca="1" si="15"/>
        <v>57</v>
      </c>
      <c r="F199" s="3">
        <f t="shared" ca="1" si="16"/>
        <v>1</v>
      </c>
    </row>
    <row r="200" spans="1:6" ht="28.05" customHeight="1" x14ac:dyDescent="0.3">
      <c r="A200" s="1" t="s">
        <v>949</v>
      </c>
      <c r="B200" s="2" t="s">
        <v>947</v>
      </c>
      <c r="C200" s="2" t="s">
        <v>956</v>
      </c>
      <c r="D200" s="2" t="s">
        <v>957</v>
      </c>
      <c r="E200" s="2">
        <f t="shared" ref="E200:E209" ca="1" si="17">COUNTIF(INDIRECT("matches_2ND!$O$2:$O$61"),D200)</f>
        <v>56</v>
      </c>
      <c r="F200" s="3">
        <f t="shared" ca="1" si="16"/>
        <v>0.98245614035087714</v>
      </c>
    </row>
    <row r="201" spans="1:6" ht="28.05" customHeight="1" x14ac:dyDescent="0.3">
      <c r="A201" s="1" t="s">
        <v>949</v>
      </c>
      <c r="B201" s="2" t="s">
        <v>947</v>
      </c>
      <c r="C201" s="2" t="s">
        <v>956</v>
      </c>
      <c r="D201" s="2" t="s">
        <v>958</v>
      </c>
      <c r="E201" s="2">
        <f t="shared" ca="1" si="17"/>
        <v>56</v>
      </c>
      <c r="F201" s="3">
        <f t="shared" ca="1" si="16"/>
        <v>0.98245614035087714</v>
      </c>
    </row>
    <row r="202" spans="1:6" ht="28.05" customHeight="1" x14ac:dyDescent="0.3">
      <c r="A202" s="1" t="s">
        <v>949</v>
      </c>
      <c r="B202" s="2" t="s">
        <v>947</v>
      </c>
      <c r="C202" s="2" t="s">
        <v>956</v>
      </c>
      <c r="D202" s="2" t="s">
        <v>959</v>
      </c>
      <c r="E202" s="2">
        <f t="shared" ca="1" si="17"/>
        <v>48</v>
      </c>
      <c r="F202" s="3">
        <f t="shared" ca="1" si="16"/>
        <v>0.84210526315789469</v>
      </c>
    </row>
    <row r="203" spans="1:6" ht="28.05" customHeight="1" x14ac:dyDescent="0.3">
      <c r="A203" s="1" t="s">
        <v>949</v>
      </c>
      <c r="B203" s="2" t="s">
        <v>947</v>
      </c>
      <c r="C203" s="2" t="s">
        <v>956</v>
      </c>
      <c r="D203" s="2" t="s">
        <v>960</v>
      </c>
      <c r="E203" s="2">
        <f t="shared" ca="1" si="17"/>
        <v>39</v>
      </c>
      <c r="F203" s="3">
        <f t="shared" ca="1" si="16"/>
        <v>0.68421052631578949</v>
      </c>
    </row>
    <row r="204" spans="1:6" ht="28.05" customHeight="1" x14ac:dyDescent="0.3">
      <c r="A204" s="1" t="s">
        <v>949</v>
      </c>
      <c r="B204" s="2" t="s">
        <v>947</v>
      </c>
      <c r="C204" s="2" t="s">
        <v>956</v>
      </c>
      <c r="D204" s="2" t="s">
        <v>961</v>
      </c>
      <c r="E204" s="2">
        <f t="shared" ca="1" si="17"/>
        <v>28</v>
      </c>
      <c r="F204" s="3">
        <f t="shared" ca="1" si="16"/>
        <v>0.49122807017543857</v>
      </c>
    </row>
    <row r="205" spans="1:6" ht="28.05" customHeight="1" x14ac:dyDescent="0.3">
      <c r="A205" s="1" t="s">
        <v>949</v>
      </c>
      <c r="B205" s="2" t="s">
        <v>947</v>
      </c>
      <c r="C205" s="2" t="s">
        <v>962</v>
      </c>
      <c r="D205" s="2" t="s">
        <v>963</v>
      </c>
      <c r="E205" s="2">
        <f t="shared" ca="1" si="17"/>
        <v>1</v>
      </c>
      <c r="F205" s="3">
        <f t="shared" ca="1" si="16"/>
        <v>1.7543859649122806E-2</v>
      </c>
    </row>
    <row r="206" spans="1:6" ht="28.05" customHeight="1" x14ac:dyDescent="0.3">
      <c r="A206" s="1" t="s">
        <v>949</v>
      </c>
      <c r="B206" s="2" t="s">
        <v>947</v>
      </c>
      <c r="C206" s="2" t="s">
        <v>962</v>
      </c>
      <c r="D206" s="2" t="s">
        <v>964</v>
      </c>
      <c r="E206" s="2">
        <f t="shared" ca="1" si="17"/>
        <v>1</v>
      </c>
      <c r="F206" s="3">
        <f t="shared" ca="1" si="16"/>
        <v>1.7543859649122806E-2</v>
      </c>
    </row>
    <row r="207" spans="1:6" ht="28.05" customHeight="1" x14ac:dyDescent="0.3">
      <c r="A207" s="1" t="s">
        <v>949</v>
      </c>
      <c r="B207" s="2" t="s">
        <v>947</v>
      </c>
      <c r="C207" s="2" t="s">
        <v>962</v>
      </c>
      <c r="D207" s="2" t="s">
        <v>965</v>
      </c>
      <c r="E207" s="2">
        <f t="shared" ca="1" si="17"/>
        <v>9</v>
      </c>
      <c r="F207" s="3">
        <f t="shared" ca="1" si="16"/>
        <v>0.15789473684210525</v>
      </c>
    </row>
    <row r="208" spans="1:6" ht="28.05" customHeight="1" x14ac:dyDescent="0.3">
      <c r="A208" s="1" t="s">
        <v>949</v>
      </c>
      <c r="B208" s="2" t="s">
        <v>947</v>
      </c>
      <c r="C208" s="2" t="s">
        <v>962</v>
      </c>
      <c r="D208" s="2" t="s">
        <v>966</v>
      </c>
      <c r="E208" s="2">
        <f t="shared" ca="1" si="17"/>
        <v>18</v>
      </c>
      <c r="F208" s="3">
        <f t="shared" ca="1" si="16"/>
        <v>0.31578947368421051</v>
      </c>
    </row>
    <row r="209" spans="1:6" ht="28.05" customHeight="1" x14ac:dyDescent="0.3">
      <c r="A209" s="1" t="s">
        <v>949</v>
      </c>
      <c r="B209" s="2" t="s">
        <v>947</v>
      </c>
      <c r="C209" s="2" t="s">
        <v>962</v>
      </c>
      <c r="D209" s="2" t="s">
        <v>967</v>
      </c>
      <c r="E209" s="2">
        <f t="shared" ca="1" si="17"/>
        <v>29</v>
      </c>
      <c r="F209" s="3">
        <f t="shared" ca="1" si="16"/>
        <v>0.50877192982456143</v>
      </c>
    </row>
    <row r="210" spans="1:6" ht="28.05" customHeight="1" x14ac:dyDescent="0.3">
      <c r="A210" s="1" t="s">
        <v>949</v>
      </c>
      <c r="B210" s="2" t="s">
        <v>947</v>
      </c>
      <c r="C210" s="2" t="s">
        <v>962</v>
      </c>
      <c r="D210" s="2" t="s">
        <v>991</v>
      </c>
      <c r="E210" s="2">
        <f t="shared" ref="E210:E216" ca="1" si="18">COUNTIF(INDIRECT("matches_1ST!$O$2:$O$61"),D210)</f>
        <v>34</v>
      </c>
      <c r="F210" s="3">
        <f t="shared" ca="1" si="16"/>
        <v>0.59649122807017541</v>
      </c>
    </row>
    <row r="211" spans="1:6" ht="28.05" customHeight="1" x14ac:dyDescent="0.3">
      <c r="A211" s="1" t="s">
        <v>949</v>
      </c>
      <c r="B211" s="2" t="s">
        <v>947</v>
      </c>
      <c r="C211" s="2" t="s">
        <v>962</v>
      </c>
      <c r="D211" s="2" t="s">
        <v>992</v>
      </c>
      <c r="E211" s="2">
        <f t="shared" ca="1" si="18"/>
        <v>42</v>
      </c>
      <c r="F211" s="3">
        <f t="shared" ca="1" si="16"/>
        <v>0.73684210526315785</v>
      </c>
    </row>
    <row r="212" spans="1:6" ht="28.05" customHeight="1" x14ac:dyDescent="0.3">
      <c r="A212" s="1" t="s">
        <v>949</v>
      </c>
      <c r="B212" s="2" t="s">
        <v>947</v>
      </c>
      <c r="C212" s="2" t="s">
        <v>962</v>
      </c>
      <c r="D212" s="2" t="s">
        <v>993</v>
      </c>
      <c r="E212" s="2">
        <f t="shared" ca="1" si="18"/>
        <v>46</v>
      </c>
      <c r="F212" s="3">
        <f t="shared" ref="F212:F216" ca="1" si="19">E212/COUNTIF(INDIRECT("matches_2ND!$E$2:$F$61"),$A$1)</f>
        <v>0.80701754385964908</v>
      </c>
    </row>
    <row r="213" spans="1:6" ht="28.05" customHeight="1" x14ac:dyDescent="0.3">
      <c r="A213" s="1" t="s">
        <v>949</v>
      </c>
      <c r="B213" s="2" t="s">
        <v>947</v>
      </c>
      <c r="C213" s="2" t="s">
        <v>962</v>
      </c>
      <c r="D213" s="2" t="s">
        <v>994</v>
      </c>
      <c r="E213" s="2">
        <f t="shared" ca="1" si="18"/>
        <v>48</v>
      </c>
      <c r="F213" s="3">
        <f t="shared" ca="1" si="19"/>
        <v>0.84210526315789469</v>
      </c>
    </row>
    <row r="214" spans="1:6" ht="28.05" customHeight="1" x14ac:dyDescent="0.3">
      <c r="A214" s="1" t="s">
        <v>949</v>
      </c>
      <c r="B214" s="2" t="s">
        <v>947</v>
      </c>
      <c r="C214" s="2" t="s">
        <v>962</v>
      </c>
      <c r="D214" s="2" t="s">
        <v>995</v>
      </c>
      <c r="E214" s="2">
        <f t="shared" ca="1" si="18"/>
        <v>50</v>
      </c>
      <c r="F214" s="3">
        <f t="shared" ca="1" si="19"/>
        <v>0.8771929824561403</v>
      </c>
    </row>
    <row r="215" spans="1:6" ht="28.05" customHeight="1" x14ac:dyDescent="0.3">
      <c r="A215" s="1" t="s">
        <v>949</v>
      </c>
      <c r="B215" s="2" t="s">
        <v>947</v>
      </c>
      <c r="C215" s="2" t="s">
        <v>962</v>
      </c>
      <c r="D215" s="2" t="s">
        <v>996</v>
      </c>
      <c r="E215" s="2">
        <f t="shared" ca="1" si="18"/>
        <v>53</v>
      </c>
      <c r="F215" s="3">
        <f t="shared" ca="1" si="19"/>
        <v>0.92982456140350878</v>
      </c>
    </row>
    <row r="216" spans="1:6" ht="28.05" customHeight="1" x14ac:dyDescent="0.3">
      <c r="A216" s="1" t="s">
        <v>949</v>
      </c>
      <c r="B216" s="2" t="s">
        <v>947</v>
      </c>
      <c r="C216" s="2" t="s">
        <v>962</v>
      </c>
      <c r="D216" s="2" t="s">
        <v>997</v>
      </c>
      <c r="E216" s="2">
        <f t="shared" ca="1" si="18"/>
        <v>55</v>
      </c>
      <c r="F216" s="3">
        <f t="shared" ca="1" si="19"/>
        <v>0.96491228070175439</v>
      </c>
    </row>
    <row r="217" spans="1:6" ht="28.05" customHeight="1" x14ac:dyDescent="0.3">
      <c r="A217" s="1" t="s">
        <v>950</v>
      </c>
      <c r="B217" s="2" t="s">
        <v>935</v>
      </c>
      <c r="C217" s="2" t="s">
        <v>956</v>
      </c>
      <c r="D217" s="2" t="s">
        <v>957</v>
      </c>
      <c r="E217" s="2">
        <f t="shared" ref="E217:E231" ca="1" si="20">COUNTIF(INDIRECT("matches_FT!$L$2:$L$61"),D217)</f>
        <v>56</v>
      </c>
      <c r="F217" s="3">
        <f t="shared" ref="F217:F248" ca="1" si="21">E217/COUNTIF(INDIRECT("matches_FT!$E$2:$F$61"),$A$1)</f>
        <v>0.98245614035087714</v>
      </c>
    </row>
    <row r="218" spans="1:6" ht="28.05" customHeight="1" x14ac:dyDescent="0.3">
      <c r="A218" s="1" t="s">
        <v>950</v>
      </c>
      <c r="B218" s="2" t="s">
        <v>935</v>
      </c>
      <c r="C218" s="2" t="s">
        <v>956</v>
      </c>
      <c r="D218" s="2" t="s">
        <v>958</v>
      </c>
      <c r="E218" s="2">
        <f t="shared" ca="1" si="20"/>
        <v>47</v>
      </c>
      <c r="F218" s="3">
        <f t="shared" ca="1" si="21"/>
        <v>0.82456140350877194</v>
      </c>
    </row>
    <row r="219" spans="1:6" ht="28.05" customHeight="1" x14ac:dyDescent="0.3">
      <c r="A219" s="1" t="s">
        <v>950</v>
      </c>
      <c r="B219" s="2" t="s">
        <v>935</v>
      </c>
      <c r="C219" s="2" t="s">
        <v>956</v>
      </c>
      <c r="D219" s="2" t="s">
        <v>959</v>
      </c>
      <c r="E219" s="2">
        <f t="shared" ca="1" si="20"/>
        <v>36</v>
      </c>
      <c r="F219" s="3">
        <f t="shared" ca="1" si="21"/>
        <v>0.63157894736842102</v>
      </c>
    </row>
    <row r="220" spans="1:6" ht="28.05" customHeight="1" x14ac:dyDescent="0.3">
      <c r="A220" s="1" t="s">
        <v>950</v>
      </c>
      <c r="B220" s="2" t="s">
        <v>935</v>
      </c>
      <c r="C220" s="2" t="s">
        <v>956</v>
      </c>
      <c r="D220" s="2" t="s">
        <v>960</v>
      </c>
      <c r="E220" s="2">
        <f t="shared" ca="1" si="20"/>
        <v>28</v>
      </c>
      <c r="F220" s="3">
        <f t="shared" ca="1" si="21"/>
        <v>0.49122807017543857</v>
      </c>
    </row>
    <row r="221" spans="1:6" ht="28.05" customHeight="1" x14ac:dyDescent="0.3">
      <c r="A221" s="1" t="s">
        <v>950</v>
      </c>
      <c r="B221" s="2" t="s">
        <v>935</v>
      </c>
      <c r="C221" s="2" t="s">
        <v>956</v>
      </c>
      <c r="D221" s="2" t="s">
        <v>961</v>
      </c>
      <c r="E221" s="2">
        <f t="shared" ca="1" si="20"/>
        <v>14</v>
      </c>
      <c r="F221" s="3">
        <f t="shared" ca="1" si="21"/>
        <v>0.24561403508771928</v>
      </c>
    </row>
    <row r="222" spans="1:6" ht="28.05" customHeight="1" x14ac:dyDescent="0.3">
      <c r="A222" s="1" t="s">
        <v>950</v>
      </c>
      <c r="B222" s="2" t="s">
        <v>935</v>
      </c>
      <c r="C222" s="2" t="s">
        <v>956</v>
      </c>
      <c r="D222" s="2" t="s">
        <v>968</v>
      </c>
      <c r="E222" s="2">
        <f t="shared" ca="1" si="20"/>
        <v>9</v>
      </c>
      <c r="F222" s="3">
        <f t="shared" ca="1" si="21"/>
        <v>0.15789473684210525</v>
      </c>
    </row>
    <row r="223" spans="1:6" ht="28.05" customHeight="1" x14ac:dyDescent="0.3">
      <c r="A223" s="1" t="s">
        <v>950</v>
      </c>
      <c r="B223" s="2" t="s">
        <v>935</v>
      </c>
      <c r="C223" s="2" t="s">
        <v>956</v>
      </c>
      <c r="D223" s="2" t="s">
        <v>969</v>
      </c>
      <c r="E223" s="2">
        <f t="shared" ca="1" si="20"/>
        <v>3</v>
      </c>
      <c r="F223" s="3">
        <f t="shared" ca="1" si="21"/>
        <v>5.2631578947368418E-2</v>
      </c>
    </row>
    <row r="224" spans="1:6" ht="28.05" customHeight="1" x14ac:dyDescent="0.3">
      <c r="A224" s="1" t="s">
        <v>950</v>
      </c>
      <c r="B224" s="2" t="s">
        <v>935</v>
      </c>
      <c r="C224" s="2" t="s">
        <v>962</v>
      </c>
      <c r="D224" s="2" t="s">
        <v>1015</v>
      </c>
      <c r="E224" s="2">
        <f t="shared" ca="1" si="20"/>
        <v>0</v>
      </c>
      <c r="F224" s="3">
        <f t="shared" ca="1" si="21"/>
        <v>0</v>
      </c>
    </row>
    <row r="225" spans="1:6" ht="28.05" customHeight="1" x14ac:dyDescent="0.3">
      <c r="A225" s="1" t="s">
        <v>950</v>
      </c>
      <c r="B225" s="2" t="s">
        <v>935</v>
      </c>
      <c r="C225" s="2" t="s">
        <v>962</v>
      </c>
      <c r="D225" s="2" t="s">
        <v>963</v>
      </c>
      <c r="E225" s="2">
        <f t="shared" ca="1" si="20"/>
        <v>1</v>
      </c>
      <c r="F225" s="3">
        <f t="shared" ca="1" si="21"/>
        <v>1.7543859649122806E-2</v>
      </c>
    </row>
    <row r="226" spans="1:6" ht="28.05" customHeight="1" x14ac:dyDescent="0.3">
      <c r="A226" s="1" t="s">
        <v>950</v>
      </c>
      <c r="B226" s="2" t="s">
        <v>935</v>
      </c>
      <c r="C226" s="2" t="s">
        <v>962</v>
      </c>
      <c r="D226" s="2" t="s">
        <v>964</v>
      </c>
      <c r="E226" s="2">
        <f t="shared" ca="1" si="20"/>
        <v>10</v>
      </c>
      <c r="F226" s="3">
        <f t="shared" ca="1" si="21"/>
        <v>0.17543859649122806</v>
      </c>
    </row>
    <row r="227" spans="1:6" ht="28.05" customHeight="1" x14ac:dyDescent="0.3">
      <c r="A227" s="1" t="s">
        <v>950</v>
      </c>
      <c r="B227" s="2" t="s">
        <v>935</v>
      </c>
      <c r="C227" s="2" t="s">
        <v>962</v>
      </c>
      <c r="D227" s="2" t="s">
        <v>965</v>
      </c>
      <c r="E227" s="2">
        <f t="shared" ca="1" si="20"/>
        <v>21</v>
      </c>
      <c r="F227" s="3">
        <f t="shared" ca="1" si="21"/>
        <v>0.36842105263157893</v>
      </c>
    </row>
    <row r="228" spans="1:6" ht="28.05" customHeight="1" x14ac:dyDescent="0.3">
      <c r="A228" s="1" t="s">
        <v>950</v>
      </c>
      <c r="B228" s="2" t="s">
        <v>935</v>
      </c>
      <c r="C228" s="2" t="s">
        <v>962</v>
      </c>
      <c r="D228" s="2" t="s">
        <v>966</v>
      </c>
      <c r="E228" s="2">
        <f t="shared" ca="1" si="20"/>
        <v>29</v>
      </c>
      <c r="F228" s="3">
        <f t="shared" ca="1" si="21"/>
        <v>0.50877192982456143</v>
      </c>
    </row>
    <row r="229" spans="1:6" ht="28.05" customHeight="1" x14ac:dyDescent="0.3">
      <c r="A229" s="1" t="s">
        <v>950</v>
      </c>
      <c r="B229" s="2" t="s">
        <v>935</v>
      </c>
      <c r="C229" s="2" t="s">
        <v>962</v>
      </c>
      <c r="D229" s="2" t="s">
        <v>967</v>
      </c>
      <c r="E229" s="2">
        <f t="shared" ca="1" si="20"/>
        <v>43</v>
      </c>
      <c r="F229" s="3">
        <f t="shared" ca="1" si="21"/>
        <v>0.75438596491228072</v>
      </c>
    </row>
    <row r="230" spans="1:6" ht="28.05" customHeight="1" x14ac:dyDescent="0.3">
      <c r="A230" s="1" t="s">
        <v>950</v>
      </c>
      <c r="B230" s="2" t="s">
        <v>935</v>
      </c>
      <c r="C230" s="2" t="s">
        <v>962</v>
      </c>
      <c r="D230" s="2" t="s">
        <v>991</v>
      </c>
      <c r="E230" s="2">
        <f t="shared" ca="1" si="20"/>
        <v>48</v>
      </c>
      <c r="F230" s="3">
        <f t="shared" ca="1" si="21"/>
        <v>0.84210526315789469</v>
      </c>
    </row>
    <row r="231" spans="1:6" ht="28.05" customHeight="1" x14ac:dyDescent="0.3">
      <c r="A231" s="1" t="s">
        <v>950</v>
      </c>
      <c r="B231" s="2" t="s">
        <v>935</v>
      </c>
      <c r="C231" s="2" t="s">
        <v>962</v>
      </c>
      <c r="D231" s="2" t="s">
        <v>992</v>
      </c>
      <c r="E231" s="2">
        <f t="shared" ca="1" si="20"/>
        <v>54</v>
      </c>
      <c r="F231" s="3">
        <f t="shared" ca="1" si="21"/>
        <v>0.94736842105263153</v>
      </c>
    </row>
    <row r="232" spans="1:6" ht="28.05" customHeight="1" x14ac:dyDescent="0.3">
      <c r="A232" s="1" t="s">
        <v>950</v>
      </c>
      <c r="B232" s="2" t="s">
        <v>945</v>
      </c>
      <c r="C232" s="2" t="s">
        <v>956</v>
      </c>
      <c r="D232" s="2" t="s">
        <v>975</v>
      </c>
      <c r="E232" s="2">
        <f t="shared" ref="E232:E263" ca="1" si="22">COUNTIF(INDIRECT("matches_FT!$M$2:$M$61"),D232)</f>
        <v>57</v>
      </c>
      <c r="F232" s="3">
        <f t="shared" ca="1" si="21"/>
        <v>1</v>
      </c>
    </row>
    <row r="233" spans="1:6" ht="28.05" customHeight="1" x14ac:dyDescent="0.3">
      <c r="A233" s="1" t="s">
        <v>950</v>
      </c>
      <c r="B233" s="2" t="s">
        <v>945</v>
      </c>
      <c r="C233" s="2" t="s">
        <v>956</v>
      </c>
      <c r="D233" s="2" t="s">
        <v>976</v>
      </c>
      <c r="E233" s="2">
        <f t="shared" ca="1" si="22"/>
        <v>56</v>
      </c>
      <c r="F233" s="3">
        <f t="shared" ca="1" si="21"/>
        <v>0.98245614035087714</v>
      </c>
    </row>
    <row r="234" spans="1:6" ht="28.05" customHeight="1" x14ac:dyDescent="0.3">
      <c r="A234" s="1" t="s">
        <v>950</v>
      </c>
      <c r="B234" s="2" t="s">
        <v>945</v>
      </c>
      <c r="C234" s="2" t="s">
        <v>956</v>
      </c>
      <c r="D234" s="2" t="s">
        <v>977</v>
      </c>
      <c r="E234" s="2">
        <f t="shared" ca="1" si="22"/>
        <v>56</v>
      </c>
      <c r="F234" s="3">
        <f t="shared" ca="1" si="21"/>
        <v>0.98245614035087714</v>
      </c>
    </row>
    <row r="235" spans="1:6" ht="28.05" customHeight="1" x14ac:dyDescent="0.3">
      <c r="A235" s="1" t="s">
        <v>950</v>
      </c>
      <c r="B235" s="2" t="s">
        <v>945</v>
      </c>
      <c r="C235" s="2" t="s">
        <v>956</v>
      </c>
      <c r="D235" s="2" t="s">
        <v>978</v>
      </c>
      <c r="E235" s="2">
        <f t="shared" ca="1" si="22"/>
        <v>54</v>
      </c>
      <c r="F235" s="3">
        <f t="shared" ca="1" si="21"/>
        <v>0.94736842105263153</v>
      </c>
    </row>
    <row r="236" spans="1:6" ht="28.05" customHeight="1" x14ac:dyDescent="0.3">
      <c r="A236" s="1" t="s">
        <v>950</v>
      </c>
      <c r="B236" s="2" t="s">
        <v>945</v>
      </c>
      <c r="C236" s="2" t="s">
        <v>956</v>
      </c>
      <c r="D236" s="2" t="s">
        <v>979</v>
      </c>
      <c r="E236" s="2">
        <f t="shared" ca="1" si="22"/>
        <v>53</v>
      </c>
      <c r="F236" s="3">
        <f t="shared" ca="1" si="21"/>
        <v>0.92982456140350878</v>
      </c>
    </row>
    <row r="237" spans="1:6" ht="28.05" customHeight="1" x14ac:dyDescent="0.3">
      <c r="A237" s="1" t="s">
        <v>950</v>
      </c>
      <c r="B237" s="2" t="s">
        <v>945</v>
      </c>
      <c r="C237" s="2" t="s">
        <v>956</v>
      </c>
      <c r="D237" s="2" t="s">
        <v>980</v>
      </c>
      <c r="E237" s="2">
        <f t="shared" ca="1" si="22"/>
        <v>50</v>
      </c>
      <c r="F237" s="3">
        <f t="shared" ca="1" si="21"/>
        <v>0.8771929824561403</v>
      </c>
    </row>
    <row r="238" spans="1:6" ht="28.05" customHeight="1" x14ac:dyDescent="0.3">
      <c r="A238" s="1" t="s">
        <v>950</v>
      </c>
      <c r="B238" s="2" t="s">
        <v>945</v>
      </c>
      <c r="C238" s="2" t="s">
        <v>956</v>
      </c>
      <c r="D238" s="2" t="s">
        <v>981</v>
      </c>
      <c r="E238" s="2">
        <f t="shared" ca="1" si="22"/>
        <v>48</v>
      </c>
      <c r="F238" s="3">
        <f t="shared" ca="1" si="21"/>
        <v>0.84210526315789469</v>
      </c>
    </row>
    <row r="239" spans="1:6" ht="28.05" customHeight="1" x14ac:dyDescent="0.3">
      <c r="A239" s="1" t="s">
        <v>950</v>
      </c>
      <c r="B239" s="2" t="s">
        <v>945</v>
      </c>
      <c r="C239" s="2" t="s">
        <v>956</v>
      </c>
      <c r="D239" s="2" t="s">
        <v>983</v>
      </c>
      <c r="E239" s="2">
        <f t="shared" ca="1" si="22"/>
        <v>44</v>
      </c>
      <c r="F239" s="3">
        <f t="shared" ca="1" si="21"/>
        <v>0.77192982456140347</v>
      </c>
    </row>
    <row r="240" spans="1:6" ht="28.05" customHeight="1" x14ac:dyDescent="0.3">
      <c r="A240" s="1" t="s">
        <v>950</v>
      </c>
      <c r="B240" s="2" t="s">
        <v>945</v>
      </c>
      <c r="C240" s="2" t="s">
        <v>956</v>
      </c>
      <c r="D240" s="2" t="s">
        <v>983</v>
      </c>
      <c r="E240" s="2">
        <f t="shared" ca="1" si="22"/>
        <v>44</v>
      </c>
      <c r="F240" s="3">
        <f t="shared" ca="1" si="21"/>
        <v>0.77192982456140347</v>
      </c>
    </row>
    <row r="241" spans="1:6" ht="28.05" customHeight="1" x14ac:dyDescent="0.3">
      <c r="A241" s="1" t="s">
        <v>950</v>
      </c>
      <c r="B241" s="2" t="s">
        <v>945</v>
      </c>
      <c r="C241" s="2" t="s">
        <v>956</v>
      </c>
      <c r="D241" s="2" t="s">
        <v>984</v>
      </c>
      <c r="E241" s="2">
        <f t="shared" ca="1" si="22"/>
        <v>39</v>
      </c>
      <c r="F241" s="3">
        <f t="shared" ca="1" si="21"/>
        <v>0.68421052631578949</v>
      </c>
    </row>
    <row r="242" spans="1:6" ht="28.05" customHeight="1" x14ac:dyDescent="0.3">
      <c r="A242" s="1" t="s">
        <v>950</v>
      </c>
      <c r="B242" s="2" t="s">
        <v>945</v>
      </c>
      <c r="C242" s="2" t="s">
        <v>956</v>
      </c>
      <c r="D242" s="2" t="s">
        <v>985</v>
      </c>
      <c r="E242" s="2">
        <f t="shared" ca="1" si="22"/>
        <v>35</v>
      </c>
      <c r="F242" s="3">
        <f t="shared" ca="1" si="21"/>
        <v>0.61403508771929827</v>
      </c>
    </row>
    <row r="243" spans="1:6" ht="28.05" customHeight="1" x14ac:dyDescent="0.3">
      <c r="A243" s="1" t="s">
        <v>950</v>
      </c>
      <c r="B243" s="2" t="s">
        <v>945</v>
      </c>
      <c r="C243" s="2" t="s">
        <v>956</v>
      </c>
      <c r="D243" s="2" t="s">
        <v>986</v>
      </c>
      <c r="E243" s="2">
        <f t="shared" ca="1" si="22"/>
        <v>33</v>
      </c>
      <c r="F243" s="3">
        <f t="shared" ca="1" si="21"/>
        <v>0.57894736842105265</v>
      </c>
    </row>
    <row r="244" spans="1:6" ht="28.05" customHeight="1" x14ac:dyDescent="0.3">
      <c r="A244" s="1" t="s">
        <v>950</v>
      </c>
      <c r="B244" s="2" t="s">
        <v>945</v>
      </c>
      <c r="C244" s="2" t="s">
        <v>956</v>
      </c>
      <c r="D244" s="2" t="s">
        <v>987</v>
      </c>
      <c r="E244" s="2">
        <f t="shared" ca="1" si="22"/>
        <v>28</v>
      </c>
      <c r="F244" s="3">
        <f t="shared" ca="1" si="21"/>
        <v>0.49122807017543857</v>
      </c>
    </row>
    <row r="245" spans="1:6" ht="28.05" customHeight="1" x14ac:dyDescent="0.3">
      <c r="A245" s="1" t="s">
        <v>950</v>
      </c>
      <c r="B245" s="2" t="s">
        <v>945</v>
      </c>
      <c r="C245" s="2" t="s">
        <v>956</v>
      </c>
      <c r="D245" s="2" t="s">
        <v>988</v>
      </c>
      <c r="E245" s="2">
        <f t="shared" ca="1" si="22"/>
        <v>25</v>
      </c>
      <c r="F245" s="3">
        <f t="shared" ca="1" si="21"/>
        <v>0.43859649122807015</v>
      </c>
    </row>
    <row r="246" spans="1:6" ht="28.05" customHeight="1" x14ac:dyDescent="0.3">
      <c r="A246" s="1" t="s">
        <v>950</v>
      </c>
      <c r="B246" s="2" t="s">
        <v>945</v>
      </c>
      <c r="C246" s="2" t="s">
        <v>956</v>
      </c>
      <c r="D246" s="2" t="s">
        <v>989</v>
      </c>
      <c r="E246" s="2">
        <f t="shared" ca="1" si="22"/>
        <v>22</v>
      </c>
      <c r="F246" s="3">
        <f t="shared" ca="1" si="21"/>
        <v>0.38596491228070173</v>
      </c>
    </row>
    <row r="247" spans="1:6" ht="28.05" customHeight="1" x14ac:dyDescent="0.3">
      <c r="A247" s="1" t="s">
        <v>950</v>
      </c>
      <c r="B247" s="2" t="s">
        <v>945</v>
      </c>
      <c r="C247" s="2" t="s">
        <v>956</v>
      </c>
      <c r="D247" s="2" t="s">
        <v>990</v>
      </c>
      <c r="E247" s="2">
        <f t="shared" ca="1" si="22"/>
        <v>20</v>
      </c>
      <c r="F247" s="3">
        <f t="shared" ca="1" si="21"/>
        <v>0.35087719298245612</v>
      </c>
    </row>
    <row r="248" spans="1:6" ht="28.05" customHeight="1" x14ac:dyDescent="0.3">
      <c r="A248" s="1" t="s">
        <v>950</v>
      </c>
      <c r="B248" s="2" t="s">
        <v>945</v>
      </c>
      <c r="C248" s="2" t="s">
        <v>956</v>
      </c>
      <c r="D248" s="2" t="s">
        <v>1016</v>
      </c>
      <c r="E248" s="2">
        <f t="shared" ca="1" si="22"/>
        <v>18</v>
      </c>
      <c r="F248" s="3">
        <f t="shared" ca="1" si="21"/>
        <v>0.31578947368421051</v>
      </c>
    </row>
    <row r="249" spans="1:6" ht="28.05" customHeight="1" x14ac:dyDescent="0.3">
      <c r="A249" s="1" t="s">
        <v>950</v>
      </c>
      <c r="B249" s="2" t="s">
        <v>945</v>
      </c>
      <c r="C249" s="2" t="s">
        <v>956</v>
      </c>
      <c r="D249" s="2" t="s">
        <v>1017</v>
      </c>
      <c r="E249" s="2">
        <f t="shared" ca="1" si="22"/>
        <v>17</v>
      </c>
      <c r="F249" s="3">
        <f t="shared" ref="F249:F280" ca="1" si="23">E249/COUNTIF(INDIRECT("matches_FT!$E$2:$F$61"),$A$1)</f>
        <v>0.2982456140350877</v>
      </c>
    </row>
    <row r="250" spans="1:6" ht="28.05" customHeight="1" x14ac:dyDescent="0.3">
      <c r="A250" s="1" t="s">
        <v>950</v>
      </c>
      <c r="B250" s="2" t="s">
        <v>945</v>
      </c>
      <c r="C250" s="2" t="s">
        <v>956</v>
      </c>
      <c r="D250" s="2" t="s">
        <v>1018</v>
      </c>
      <c r="E250" s="2">
        <f t="shared" ca="1" si="22"/>
        <v>15</v>
      </c>
      <c r="F250" s="3">
        <f t="shared" ca="1" si="23"/>
        <v>0.26315789473684209</v>
      </c>
    </row>
    <row r="251" spans="1:6" ht="28.05" customHeight="1" x14ac:dyDescent="0.3">
      <c r="A251" s="1" t="s">
        <v>950</v>
      </c>
      <c r="B251" s="2" t="s">
        <v>945</v>
      </c>
      <c r="C251" s="2" t="s">
        <v>956</v>
      </c>
      <c r="D251" s="2" t="s">
        <v>1019</v>
      </c>
      <c r="E251" s="2">
        <f t="shared" ca="1" si="22"/>
        <v>11</v>
      </c>
      <c r="F251" s="3">
        <f t="shared" ca="1" si="23"/>
        <v>0.19298245614035087</v>
      </c>
    </row>
    <row r="252" spans="1:6" ht="28.05" customHeight="1" x14ac:dyDescent="0.3">
      <c r="A252" s="1" t="s">
        <v>950</v>
      </c>
      <c r="B252" s="2" t="s">
        <v>945</v>
      </c>
      <c r="C252" s="2" t="s">
        <v>956</v>
      </c>
      <c r="D252" s="2" t="s">
        <v>1020</v>
      </c>
      <c r="E252" s="2">
        <f t="shared" ca="1" si="22"/>
        <v>10</v>
      </c>
      <c r="F252" s="3">
        <f t="shared" ca="1" si="23"/>
        <v>0.17543859649122806</v>
      </c>
    </row>
    <row r="253" spans="1:6" ht="28.05" customHeight="1" x14ac:dyDescent="0.3">
      <c r="A253" s="1" t="s">
        <v>950</v>
      </c>
      <c r="B253" s="2" t="s">
        <v>945</v>
      </c>
      <c r="C253" s="2" t="s">
        <v>956</v>
      </c>
      <c r="D253" s="2" t="s">
        <v>1021</v>
      </c>
      <c r="E253" s="2">
        <f t="shared" ca="1" si="22"/>
        <v>9</v>
      </c>
      <c r="F253" s="3">
        <f t="shared" ca="1" si="23"/>
        <v>0.15789473684210525</v>
      </c>
    </row>
    <row r="254" spans="1:6" ht="28.05" customHeight="1" x14ac:dyDescent="0.3">
      <c r="A254" s="1" t="s">
        <v>950</v>
      </c>
      <c r="B254" s="2" t="s">
        <v>945</v>
      </c>
      <c r="C254" s="2" t="s">
        <v>956</v>
      </c>
      <c r="D254" s="2" t="s">
        <v>1022</v>
      </c>
      <c r="E254" s="2">
        <f t="shared" ca="1" si="22"/>
        <v>8</v>
      </c>
      <c r="F254" s="3">
        <f t="shared" ca="1" si="23"/>
        <v>0.14035087719298245</v>
      </c>
    </row>
    <row r="255" spans="1:6" ht="28.05" customHeight="1" x14ac:dyDescent="0.3">
      <c r="A255" s="1" t="s">
        <v>950</v>
      </c>
      <c r="B255" s="2" t="s">
        <v>945</v>
      </c>
      <c r="C255" s="2" t="s">
        <v>956</v>
      </c>
      <c r="D255" s="2" t="s">
        <v>1023</v>
      </c>
      <c r="E255" s="2">
        <f t="shared" ca="1" si="22"/>
        <v>7</v>
      </c>
      <c r="F255" s="3">
        <f t="shared" ca="1" si="23"/>
        <v>0.12280701754385964</v>
      </c>
    </row>
    <row r="256" spans="1:6" ht="28.05" customHeight="1" x14ac:dyDescent="0.3">
      <c r="A256" s="1" t="s">
        <v>950</v>
      </c>
      <c r="B256" s="2" t="s">
        <v>945</v>
      </c>
      <c r="C256" s="2" t="s">
        <v>956</v>
      </c>
      <c r="D256" s="2" t="s">
        <v>1024</v>
      </c>
      <c r="E256" s="2">
        <f t="shared" ca="1" si="22"/>
        <v>5</v>
      </c>
      <c r="F256" s="3">
        <f t="shared" ca="1" si="23"/>
        <v>8.771929824561403E-2</v>
      </c>
    </row>
    <row r="257" spans="1:6" ht="28.05" customHeight="1" x14ac:dyDescent="0.3">
      <c r="A257" s="1" t="s">
        <v>950</v>
      </c>
      <c r="B257" s="2" t="s">
        <v>945</v>
      </c>
      <c r="C257" s="2" t="s">
        <v>956</v>
      </c>
      <c r="D257" s="2" t="s">
        <v>1025</v>
      </c>
      <c r="E257" s="2">
        <f t="shared" ca="1" si="22"/>
        <v>5</v>
      </c>
      <c r="F257" s="3">
        <f t="shared" ca="1" si="23"/>
        <v>8.771929824561403E-2</v>
      </c>
    </row>
    <row r="258" spans="1:6" ht="28.05" customHeight="1" x14ac:dyDescent="0.3">
      <c r="A258" s="1" t="s">
        <v>950</v>
      </c>
      <c r="B258" s="2" t="s">
        <v>945</v>
      </c>
      <c r="C258" s="2" t="s">
        <v>956</v>
      </c>
      <c r="D258" s="2" t="s">
        <v>1026</v>
      </c>
      <c r="E258" s="2">
        <f t="shared" ca="1" si="22"/>
        <v>5</v>
      </c>
      <c r="F258" s="3">
        <f t="shared" ca="1" si="23"/>
        <v>8.771929824561403E-2</v>
      </c>
    </row>
    <row r="259" spans="1:6" ht="28.05" customHeight="1" x14ac:dyDescent="0.3">
      <c r="A259" s="1" t="s">
        <v>950</v>
      </c>
      <c r="B259" s="2" t="s">
        <v>945</v>
      </c>
      <c r="C259" s="2" t="s">
        <v>956</v>
      </c>
      <c r="D259" s="2" t="s">
        <v>1027</v>
      </c>
      <c r="E259" s="2">
        <f t="shared" ca="1" si="22"/>
        <v>4</v>
      </c>
      <c r="F259" s="3">
        <f t="shared" ca="1" si="23"/>
        <v>7.0175438596491224E-2</v>
      </c>
    </row>
    <row r="260" spans="1:6" ht="28.05" customHeight="1" x14ac:dyDescent="0.3">
      <c r="A260" s="1" t="s">
        <v>950</v>
      </c>
      <c r="B260" s="2" t="s">
        <v>945</v>
      </c>
      <c r="C260" s="2" t="s">
        <v>956</v>
      </c>
      <c r="D260" s="2" t="s">
        <v>1028</v>
      </c>
      <c r="E260" s="2">
        <f t="shared" ca="1" si="22"/>
        <v>2</v>
      </c>
      <c r="F260" s="3">
        <f t="shared" ca="1" si="23"/>
        <v>3.5087719298245612E-2</v>
      </c>
    </row>
    <row r="261" spans="1:6" ht="28.05" customHeight="1" x14ac:dyDescent="0.3">
      <c r="A261" s="1" t="s">
        <v>950</v>
      </c>
      <c r="B261" s="2" t="s">
        <v>945</v>
      </c>
      <c r="C261" s="2" t="s">
        <v>956</v>
      </c>
      <c r="D261" s="2" t="s">
        <v>1029</v>
      </c>
      <c r="E261" s="2">
        <f t="shared" ca="1" si="22"/>
        <v>0</v>
      </c>
      <c r="F261" s="3">
        <f t="shared" ca="1" si="23"/>
        <v>0</v>
      </c>
    </row>
    <row r="262" spans="1:6" ht="28.05" customHeight="1" x14ac:dyDescent="0.3">
      <c r="A262" s="1" t="s">
        <v>950</v>
      </c>
      <c r="B262" s="2" t="s">
        <v>945</v>
      </c>
      <c r="C262" s="2" t="s">
        <v>956</v>
      </c>
      <c r="D262" s="2" t="s">
        <v>1030</v>
      </c>
      <c r="E262" s="2">
        <f t="shared" ca="1" si="22"/>
        <v>0</v>
      </c>
      <c r="F262" s="3">
        <f t="shared" ca="1" si="23"/>
        <v>0</v>
      </c>
    </row>
    <row r="263" spans="1:6" ht="28.05" customHeight="1" x14ac:dyDescent="0.3">
      <c r="A263" s="1" t="s">
        <v>950</v>
      </c>
      <c r="B263" s="2" t="s">
        <v>945</v>
      </c>
      <c r="C263" s="2" t="s">
        <v>956</v>
      </c>
      <c r="D263" s="2" t="s">
        <v>1031</v>
      </c>
      <c r="E263" s="2">
        <f t="shared" ca="1" si="22"/>
        <v>0</v>
      </c>
      <c r="F263" s="3">
        <f t="shared" ca="1" si="23"/>
        <v>0</v>
      </c>
    </row>
    <row r="264" spans="1:6" ht="28.05" customHeight="1" x14ac:dyDescent="0.3">
      <c r="A264" s="1" t="s">
        <v>950</v>
      </c>
      <c r="B264" s="2" t="s">
        <v>945</v>
      </c>
      <c r="C264" s="2" t="s">
        <v>956</v>
      </c>
      <c r="D264" s="2" t="s">
        <v>1032</v>
      </c>
      <c r="E264" s="2">
        <f t="shared" ref="E264:E295" ca="1" si="24">COUNTIF(INDIRECT("matches_FT!$M$2:$M$61"),D264)</f>
        <v>0</v>
      </c>
      <c r="F264" s="3">
        <f t="shared" ca="1" si="23"/>
        <v>0</v>
      </c>
    </row>
    <row r="265" spans="1:6" ht="28.05" customHeight="1" x14ac:dyDescent="0.3">
      <c r="A265" s="1" t="s">
        <v>950</v>
      </c>
      <c r="B265" s="2" t="s">
        <v>945</v>
      </c>
      <c r="C265" s="2" t="s">
        <v>956</v>
      </c>
      <c r="D265" s="2" t="s">
        <v>1033</v>
      </c>
      <c r="E265" s="2">
        <f t="shared" ca="1" si="24"/>
        <v>0</v>
      </c>
      <c r="F265" s="3">
        <f t="shared" ca="1" si="23"/>
        <v>0</v>
      </c>
    </row>
    <row r="266" spans="1:6" ht="28.05" customHeight="1" x14ac:dyDescent="0.3">
      <c r="A266" s="1" t="s">
        <v>950</v>
      </c>
      <c r="B266" s="2" t="s">
        <v>945</v>
      </c>
      <c r="C266" s="2" t="s">
        <v>962</v>
      </c>
      <c r="D266" s="2" t="s">
        <v>998</v>
      </c>
      <c r="E266" s="2">
        <f t="shared" ca="1" si="24"/>
        <v>0</v>
      </c>
      <c r="F266" s="3">
        <f t="shared" ca="1" si="23"/>
        <v>0</v>
      </c>
    </row>
    <row r="267" spans="1:6" ht="28.05" customHeight="1" x14ac:dyDescent="0.3">
      <c r="A267" s="1" t="s">
        <v>950</v>
      </c>
      <c r="B267" s="2" t="s">
        <v>945</v>
      </c>
      <c r="C267" s="2" t="s">
        <v>962</v>
      </c>
      <c r="D267" s="2" t="s">
        <v>999</v>
      </c>
      <c r="E267" s="2">
        <f t="shared" ca="1" si="24"/>
        <v>1</v>
      </c>
      <c r="F267" s="3">
        <f t="shared" ca="1" si="23"/>
        <v>1.7543859649122806E-2</v>
      </c>
    </row>
    <row r="268" spans="1:6" ht="28.05" customHeight="1" x14ac:dyDescent="0.3">
      <c r="A268" s="1" t="s">
        <v>950</v>
      </c>
      <c r="B268" s="2" t="s">
        <v>945</v>
      </c>
      <c r="C268" s="2" t="s">
        <v>962</v>
      </c>
      <c r="D268" s="2" t="s">
        <v>1000</v>
      </c>
      <c r="E268" s="2">
        <f t="shared" ca="1" si="24"/>
        <v>1</v>
      </c>
      <c r="F268" s="3">
        <f t="shared" ca="1" si="23"/>
        <v>1.7543859649122806E-2</v>
      </c>
    </row>
    <row r="269" spans="1:6" ht="28.05" customHeight="1" x14ac:dyDescent="0.3">
      <c r="A269" s="1" t="s">
        <v>950</v>
      </c>
      <c r="B269" s="2" t="s">
        <v>945</v>
      </c>
      <c r="C269" s="2" t="s">
        <v>962</v>
      </c>
      <c r="D269" s="2" t="s">
        <v>1001</v>
      </c>
      <c r="E269" s="2">
        <f t="shared" ca="1" si="24"/>
        <v>3</v>
      </c>
      <c r="F269" s="3">
        <f t="shared" ca="1" si="23"/>
        <v>5.2631578947368418E-2</v>
      </c>
    </row>
    <row r="270" spans="1:6" ht="28.05" customHeight="1" x14ac:dyDescent="0.3">
      <c r="A270" s="1" t="s">
        <v>950</v>
      </c>
      <c r="B270" s="2" t="s">
        <v>945</v>
      </c>
      <c r="C270" s="2" t="s">
        <v>962</v>
      </c>
      <c r="D270" s="2" t="s">
        <v>1002</v>
      </c>
      <c r="E270" s="2">
        <f t="shared" ca="1" si="24"/>
        <v>4</v>
      </c>
      <c r="F270" s="3">
        <f t="shared" ca="1" si="23"/>
        <v>7.0175438596491224E-2</v>
      </c>
    </row>
    <row r="271" spans="1:6" ht="28.05" customHeight="1" x14ac:dyDescent="0.3">
      <c r="A271" s="1" t="s">
        <v>950</v>
      </c>
      <c r="B271" s="2" t="s">
        <v>945</v>
      </c>
      <c r="C271" s="2" t="s">
        <v>962</v>
      </c>
      <c r="D271" s="2" t="s">
        <v>1003</v>
      </c>
      <c r="E271" s="2">
        <f t="shared" ca="1" si="24"/>
        <v>7</v>
      </c>
      <c r="F271" s="3">
        <f t="shared" ca="1" si="23"/>
        <v>0.12280701754385964</v>
      </c>
    </row>
    <row r="272" spans="1:6" ht="28.05" customHeight="1" x14ac:dyDescent="0.3">
      <c r="A272" s="1" t="s">
        <v>950</v>
      </c>
      <c r="B272" s="2" t="s">
        <v>945</v>
      </c>
      <c r="C272" s="2" t="s">
        <v>962</v>
      </c>
      <c r="D272" s="2" t="s">
        <v>1004</v>
      </c>
      <c r="E272" s="2">
        <f t="shared" ca="1" si="24"/>
        <v>9</v>
      </c>
      <c r="F272" s="3">
        <f t="shared" ca="1" si="23"/>
        <v>0.15789473684210525</v>
      </c>
    </row>
    <row r="273" spans="1:6" ht="28.05" customHeight="1" x14ac:dyDescent="0.3">
      <c r="A273" s="1" t="s">
        <v>950</v>
      </c>
      <c r="B273" s="2" t="s">
        <v>945</v>
      </c>
      <c r="C273" s="2" t="s">
        <v>962</v>
      </c>
      <c r="D273" s="2" t="s">
        <v>1005</v>
      </c>
      <c r="E273" s="2">
        <f t="shared" ca="1" si="24"/>
        <v>11</v>
      </c>
      <c r="F273" s="3">
        <f t="shared" ca="1" si="23"/>
        <v>0.19298245614035087</v>
      </c>
    </row>
    <row r="274" spans="1:6" ht="28.05" customHeight="1" x14ac:dyDescent="0.3">
      <c r="A274" s="1" t="s">
        <v>950</v>
      </c>
      <c r="B274" s="2" t="s">
        <v>945</v>
      </c>
      <c r="C274" s="2" t="s">
        <v>962</v>
      </c>
      <c r="D274" s="2" t="s">
        <v>1006</v>
      </c>
      <c r="E274" s="2">
        <f t="shared" ca="1" si="24"/>
        <v>13</v>
      </c>
      <c r="F274" s="3">
        <f t="shared" ca="1" si="23"/>
        <v>0.22807017543859648</v>
      </c>
    </row>
    <row r="275" spans="1:6" ht="28.05" customHeight="1" x14ac:dyDescent="0.3">
      <c r="A275" s="1" t="s">
        <v>950</v>
      </c>
      <c r="B275" s="2" t="s">
        <v>945</v>
      </c>
      <c r="C275" s="2" t="s">
        <v>962</v>
      </c>
      <c r="D275" s="2" t="s">
        <v>1007</v>
      </c>
      <c r="E275" s="2">
        <f t="shared" ca="1" si="24"/>
        <v>18</v>
      </c>
      <c r="F275" s="3">
        <f t="shared" ca="1" si="23"/>
        <v>0.31578947368421051</v>
      </c>
    </row>
    <row r="276" spans="1:6" ht="28.05" customHeight="1" x14ac:dyDescent="0.3">
      <c r="A276" s="1" t="s">
        <v>950</v>
      </c>
      <c r="B276" s="2" t="s">
        <v>945</v>
      </c>
      <c r="C276" s="2" t="s">
        <v>962</v>
      </c>
      <c r="D276" s="2" t="s">
        <v>1008</v>
      </c>
      <c r="E276" s="2">
        <f t="shared" ca="1" si="24"/>
        <v>22</v>
      </c>
      <c r="F276" s="3">
        <f t="shared" ca="1" si="23"/>
        <v>0.38596491228070173</v>
      </c>
    </row>
    <row r="277" spans="1:6" ht="28.05" customHeight="1" x14ac:dyDescent="0.3">
      <c r="A277" s="1" t="s">
        <v>950</v>
      </c>
      <c r="B277" s="2" t="s">
        <v>945</v>
      </c>
      <c r="C277" s="2" t="s">
        <v>962</v>
      </c>
      <c r="D277" s="2" t="s">
        <v>1009</v>
      </c>
      <c r="E277" s="2">
        <f t="shared" ca="1" si="24"/>
        <v>24</v>
      </c>
      <c r="F277" s="3">
        <f t="shared" ca="1" si="23"/>
        <v>0.42105263157894735</v>
      </c>
    </row>
    <row r="278" spans="1:6" ht="28.05" customHeight="1" x14ac:dyDescent="0.3">
      <c r="A278" s="1" t="s">
        <v>950</v>
      </c>
      <c r="B278" s="2" t="s">
        <v>945</v>
      </c>
      <c r="C278" s="2" t="s">
        <v>962</v>
      </c>
      <c r="D278" s="2" t="s">
        <v>1010</v>
      </c>
      <c r="E278" s="2">
        <f t="shared" ca="1" si="24"/>
        <v>29</v>
      </c>
      <c r="F278" s="3">
        <f t="shared" ca="1" si="23"/>
        <v>0.50877192982456143</v>
      </c>
    </row>
    <row r="279" spans="1:6" ht="28.05" customHeight="1" x14ac:dyDescent="0.3">
      <c r="A279" s="1" t="s">
        <v>950</v>
      </c>
      <c r="B279" s="2" t="s">
        <v>945</v>
      </c>
      <c r="C279" s="2" t="s">
        <v>962</v>
      </c>
      <c r="D279" s="2" t="s">
        <v>1011</v>
      </c>
      <c r="E279" s="2">
        <f t="shared" ca="1" si="24"/>
        <v>32</v>
      </c>
      <c r="F279" s="3">
        <f t="shared" ca="1" si="23"/>
        <v>0.56140350877192979</v>
      </c>
    </row>
    <row r="280" spans="1:6" ht="28.05" customHeight="1" x14ac:dyDescent="0.3">
      <c r="A280" s="1" t="s">
        <v>950</v>
      </c>
      <c r="B280" s="2" t="s">
        <v>945</v>
      </c>
      <c r="C280" s="2" t="s">
        <v>962</v>
      </c>
      <c r="D280" s="2" t="s">
        <v>1012</v>
      </c>
      <c r="E280" s="2">
        <f t="shared" ca="1" si="24"/>
        <v>35</v>
      </c>
      <c r="F280" s="3">
        <f t="shared" ca="1" si="23"/>
        <v>0.61403508771929827</v>
      </c>
    </row>
    <row r="281" spans="1:6" ht="28.05" customHeight="1" x14ac:dyDescent="0.3">
      <c r="A281" s="1" t="s">
        <v>950</v>
      </c>
      <c r="B281" s="2" t="s">
        <v>945</v>
      </c>
      <c r="C281" s="2" t="s">
        <v>962</v>
      </c>
      <c r="D281" s="2" t="s">
        <v>1013</v>
      </c>
      <c r="E281" s="2">
        <f t="shared" ca="1" si="24"/>
        <v>37</v>
      </c>
      <c r="F281" s="3">
        <f t="shared" ref="F281:F312" ca="1" si="25">E281/COUNTIF(INDIRECT("matches_FT!$E$2:$F$61"),$A$1)</f>
        <v>0.64912280701754388</v>
      </c>
    </row>
    <row r="282" spans="1:6" ht="28.05" customHeight="1" x14ac:dyDescent="0.3">
      <c r="A282" s="1" t="s">
        <v>950</v>
      </c>
      <c r="B282" s="2" t="s">
        <v>945</v>
      </c>
      <c r="C282" s="2" t="s">
        <v>962</v>
      </c>
      <c r="D282" s="2" t="s">
        <v>1034</v>
      </c>
      <c r="E282" s="2">
        <f t="shared" ca="1" si="24"/>
        <v>39</v>
      </c>
      <c r="F282" s="3">
        <f t="shared" ca="1" si="25"/>
        <v>0.68421052631578949</v>
      </c>
    </row>
    <row r="283" spans="1:6" ht="28.05" customHeight="1" x14ac:dyDescent="0.3">
      <c r="A283" s="1" t="s">
        <v>950</v>
      </c>
      <c r="B283" s="2" t="s">
        <v>945</v>
      </c>
      <c r="C283" s="2" t="s">
        <v>962</v>
      </c>
      <c r="D283" s="2" t="s">
        <v>1035</v>
      </c>
      <c r="E283" s="2">
        <f t="shared" ca="1" si="24"/>
        <v>40</v>
      </c>
      <c r="F283" s="3">
        <f t="shared" ca="1" si="25"/>
        <v>0.70175438596491224</v>
      </c>
    </row>
    <row r="284" spans="1:6" ht="28.05" customHeight="1" x14ac:dyDescent="0.3">
      <c r="A284" s="1" t="s">
        <v>950</v>
      </c>
      <c r="B284" s="2" t="s">
        <v>945</v>
      </c>
      <c r="C284" s="2" t="s">
        <v>962</v>
      </c>
      <c r="D284" s="2" t="s">
        <v>1036</v>
      </c>
      <c r="E284" s="2">
        <f t="shared" ca="1" si="24"/>
        <v>42</v>
      </c>
      <c r="F284" s="3">
        <f t="shared" ca="1" si="25"/>
        <v>0.73684210526315785</v>
      </c>
    </row>
    <row r="285" spans="1:6" ht="28.05" customHeight="1" x14ac:dyDescent="0.3">
      <c r="A285" s="1" t="s">
        <v>950</v>
      </c>
      <c r="B285" s="2" t="s">
        <v>945</v>
      </c>
      <c r="C285" s="2" t="s">
        <v>962</v>
      </c>
      <c r="D285" s="2" t="s">
        <v>1037</v>
      </c>
      <c r="E285" s="2">
        <f t="shared" ca="1" si="24"/>
        <v>46</v>
      </c>
      <c r="F285" s="3">
        <f t="shared" ca="1" si="25"/>
        <v>0.80701754385964908</v>
      </c>
    </row>
    <row r="286" spans="1:6" ht="28.05" customHeight="1" x14ac:dyDescent="0.3">
      <c r="A286" s="1" t="s">
        <v>950</v>
      </c>
      <c r="B286" s="2" t="s">
        <v>945</v>
      </c>
      <c r="C286" s="2" t="s">
        <v>962</v>
      </c>
      <c r="D286" s="2" t="s">
        <v>1038</v>
      </c>
      <c r="E286" s="2">
        <f t="shared" ca="1" si="24"/>
        <v>47</v>
      </c>
      <c r="F286" s="3">
        <f t="shared" ca="1" si="25"/>
        <v>0.82456140350877194</v>
      </c>
    </row>
    <row r="287" spans="1:6" ht="28.05" customHeight="1" x14ac:dyDescent="0.3">
      <c r="A287" s="1" t="s">
        <v>950</v>
      </c>
      <c r="B287" s="2" t="s">
        <v>945</v>
      </c>
      <c r="C287" s="2" t="s">
        <v>962</v>
      </c>
      <c r="D287" s="2" t="s">
        <v>1039</v>
      </c>
      <c r="E287" s="2">
        <f t="shared" ca="1" si="24"/>
        <v>48</v>
      </c>
      <c r="F287" s="3">
        <f t="shared" ca="1" si="25"/>
        <v>0.84210526315789469</v>
      </c>
    </row>
    <row r="288" spans="1:6" ht="28.05" customHeight="1" x14ac:dyDescent="0.3">
      <c r="A288" s="1" t="s">
        <v>950</v>
      </c>
      <c r="B288" s="2" t="s">
        <v>945</v>
      </c>
      <c r="C288" s="2" t="s">
        <v>962</v>
      </c>
      <c r="D288" s="2" t="s">
        <v>1040</v>
      </c>
      <c r="E288" s="2">
        <f t="shared" ca="1" si="24"/>
        <v>49</v>
      </c>
      <c r="F288" s="3">
        <f t="shared" ca="1" si="25"/>
        <v>0.85964912280701755</v>
      </c>
    </row>
    <row r="289" spans="1:6" ht="28.05" customHeight="1" x14ac:dyDescent="0.3">
      <c r="A289" s="1" t="s">
        <v>950</v>
      </c>
      <c r="B289" s="2" t="s">
        <v>945</v>
      </c>
      <c r="C289" s="2" t="s">
        <v>962</v>
      </c>
      <c r="D289" s="2" t="s">
        <v>1041</v>
      </c>
      <c r="E289" s="2">
        <f t="shared" ca="1" si="24"/>
        <v>50</v>
      </c>
      <c r="F289" s="3">
        <f t="shared" ca="1" si="25"/>
        <v>0.8771929824561403</v>
      </c>
    </row>
    <row r="290" spans="1:6" ht="28.05" customHeight="1" x14ac:dyDescent="0.3">
      <c r="A290" s="1" t="s">
        <v>950</v>
      </c>
      <c r="B290" s="2" t="s">
        <v>945</v>
      </c>
      <c r="C290" s="2" t="s">
        <v>962</v>
      </c>
      <c r="D290" s="2" t="s">
        <v>1042</v>
      </c>
      <c r="E290" s="2">
        <f t="shared" ca="1" si="24"/>
        <v>52</v>
      </c>
      <c r="F290" s="3">
        <f t="shared" ca="1" si="25"/>
        <v>0.91228070175438591</v>
      </c>
    </row>
    <row r="291" spans="1:6" ht="28.05" customHeight="1" x14ac:dyDescent="0.3">
      <c r="A291" s="1" t="s">
        <v>950</v>
      </c>
      <c r="B291" s="2" t="s">
        <v>945</v>
      </c>
      <c r="C291" s="2" t="s">
        <v>962</v>
      </c>
      <c r="D291" s="2" t="s">
        <v>1043</v>
      </c>
      <c r="E291" s="2">
        <f t="shared" ca="1" si="24"/>
        <v>52</v>
      </c>
      <c r="F291" s="3">
        <f t="shared" ca="1" si="25"/>
        <v>0.91228070175438591</v>
      </c>
    </row>
    <row r="292" spans="1:6" ht="28.05" customHeight="1" x14ac:dyDescent="0.3">
      <c r="A292" s="1" t="s">
        <v>950</v>
      </c>
      <c r="B292" s="2" t="s">
        <v>945</v>
      </c>
      <c r="C292" s="2" t="s">
        <v>962</v>
      </c>
      <c r="D292" s="2" t="s">
        <v>1044</v>
      </c>
      <c r="E292" s="2">
        <f t="shared" ca="1" si="24"/>
        <v>52</v>
      </c>
      <c r="F292" s="3">
        <f t="shared" ca="1" si="25"/>
        <v>0.91228070175438591</v>
      </c>
    </row>
    <row r="293" spans="1:6" ht="28.05" customHeight="1" x14ac:dyDescent="0.3">
      <c r="A293" s="1" t="s">
        <v>950</v>
      </c>
      <c r="B293" s="2" t="s">
        <v>945</v>
      </c>
      <c r="C293" s="2" t="s">
        <v>962</v>
      </c>
      <c r="D293" s="2" t="s">
        <v>1045</v>
      </c>
      <c r="E293" s="2">
        <f t="shared" ca="1" si="24"/>
        <v>53</v>
      </c>
      <c r="F293" s="3">
        <f t="shared" ca="1" si="25"/>
        <v>0.92982456140350878</v>
      </c>
    </row>
    <row r="294" spans="1:6" ht="28.05" customHeight="1" x14ac:dyDescent="0.3">
      <c r="A294" s="1" t="s">
        <v>950</v>
      </c>
      <c r="B294" s="2" t="s">
        <v>945</v>
      </c>
      <c r="C294" s="2" t="s">
        <v>962</v>
      </c>
      <c r="D294" s="2" t="s">
        <v>1046</v>
      </c>
      <c r="E294" s="2">
        <f t="shared" ca="1" si="24"/>
        <v>55</v>
      </c>
      <c r="F294" s="3">
        <f t="shared" ca="1" si="25"/>
        <v>0.96491228070175439</v>
      </c>
    </row>
    <row r="295" spans="1:6" ht="28.05" customHeight="1" x14ac:dyDescent="0.3">
      <c r="A295" s="1" t="s">
        <v>950</v>
      </c>
      <c r="B295" s="2" t="s">
        <v>945</v>
      </c>
      <c r="C295" s="2" t="s">
        <v>962</v>
      </c>
      <c r="D295" s="2" t="s">
        <v>1047</v>
      </c>
      <c r="E295" s="2">
        <f t="shared" ca="1" si="24"/>
        <v>57</v>
      </c>
      <c r="F295" s="3">
        <f t="shared" ca="1" si="25"/>
        <v>1</v>
      </c>
    </row>
    <row r="296" spans="1:6" ht="28.05" customHeight="1" x14ac:dyDescent="0.3">
      <c r="A296" s="1" t="s">
        <v>950</v>
      </c>
      <c r="B296" s="2" t="s">
        <v>945</v>
      </c>
      <c r="C296" s="2" t="s">
        <v>962</v>
      </c>
      <c r="D296" s="2" t="s">
        <v>1048</v>
      </c>
      <c r="E296" s="2">
        <f t="shared" ref="E296:E299" ca="1" si="26">COUNTIF(INDIRECT("matches_FT!$M$2:$M$61"),D296)</f>
        <v>57</v>
      </c>
      <c r="F296" s="3">
        <f t="shared" ca="1" si="25"/>
        <v>1</v>
      </c>
    </row>
    <row r="297" spans="1:6" ht="28.05" customHeight="1" x14ac:dyDescent="0.3">
      <c r="A297" s="1" t="s">
        <v>950</v>
      </c>
      <c r="B297" s="2" t="s">
        <v>945</v>
      </c>
      <c r="C297" s="2" t="s">
        <v>962</v>
      </c>
      <c r="D297" s="2" t="s">
        <v>1049</v>
      </c>
      <c r="E297" s="2">
        <f t="shared" ca="1" si="26"/>
        <v>57</v>
      </c>
      <c r="F297" s="3">
        <f t="shared" ca="1" si="25"/>
        <v>1</v>
      </c>
    </row>
    <row r="298" spans="1:6" ht="28.05" customHeight="1" x14ac:dyDescent="0.3">
      <c r="A298" s="1" t="s">
        <v>950</v>
      </c>
      <c r="B298" s="2" t="s">
        <v>945</v>
      </c>
      <c r="C298" s="2" t="s">
        <v>962</v>
      </c>
      <c r="D298" s="2" t="s">
        <v>1050</v>
      </c>
      <c r="E298" s="2">
        <f t="shared" ca="1" si="26"/>
        <v>57</v>
      </c>
      <c r="F298" s="3">
        <f t="shared" ca="1" si="25"/>
        <v>1</v>
      </c>
    </row>
    <row r="299" spans="1:6" ht="28.05" customHeight="1" x14ac:dyDescent="0.3">
      <c r="A299" s="1" t="s">
        <v>950</v>
      </c>
      <c r="B299" s="2" t="s">
        <v>945</v>
      </c>
      <c r="C299" s="2" t="s">
        <v>962</v>
      </c>
      <c r="D299" s="2" t="s">
        <v>1051</v>
      </c>
      <c r="E299" s="2">
        <f t="shared" ca="1" si="26"/>
        <v>57</v>
      </c>
      <c r="F299" s="3">
        <f t="shared" ca="1" si="25"/>
        <v>1</v>
      </c>
    </row>
    <row r="300" spans="1:6" ht="28.05" customHeight="1" x14ac:dyDescent="0.3">
      <c r="A300" s="1" t="s">
        <v>950</v>
      </c>
      <c r="B300" s="2" t="s">
        <v>946</v>
      </c>
      <c r="C300" s="2" t="s">
        <v>956</v>
      </c>
      <c r="D300" s="2" t="s">
        <v>960</v>
      </c>
      <c r="E300" s="2">
        <f t="shared" ref="E300:E333" ca="1" si="27">COUNTIF(INDIRECT("matches_FT!$N$2:$N$61"),D300)</f>
        <v>55</v>
      </c>
      <c r="F300" s="3">
        <f t="shared" ca="1" si="25"/>
        <v>0.96491228070175439</v>
      </c>
    </row>
    <row r="301" spans="1:6" ht="28.05" customHeight="1" x14ac:dyDescent="0.3">
      <c r="A301" s="1" t="s">
        <v>950</v>
      </c>
      <c r="B301" s="2" t="s">
        <v>946</v>
      </c>
      <c r="C301" s="2" t="s">
        <v>956</v>
      </c>
      <c r="D301" s="2" t="s">
        <v>961</v>
      </c>
      <c r="E301" s="2">
        <f t="shared" ca="1" si="27"/>
        <v>54</v>
      </c>
      <c r="F301" s="3">
        <f t="shared" ca="1" si="25"/>
        <v>0.94736842105263153</v>
      </c>
    </row>
    <row r="302" spans="1:6" ht="28.05" customHeight="1" x14ac:dyDescent="0.3">
      <c r="A302" s="1" t="s">
        <v>950</v>
      </c>
      <c r="B302" s="2" t="s">
        <v>946</v>
      </c>
      <c r="C302" s="2" t="s">
        <v>956</v>
      </c>
      <c r="D302" s="2" t="s">
        <v>968</v>
      </c>
      <c r="E302" s="2">
        <f t="shared" ca="1" si="27"/>
        <v>52</v>
      </c>
      <c r="F302" s="3">
        <f t="shared" ca="1" si="25"/>
        <v>0.91228070175438591</v>
      </c>
    </row>
    <row r="303" spans="1:6" ht="28.05" customHeight="1" x14ac:dyDescent="0.3">
      <c r="A303" s="1" t="s">
        <v>950</v>
      </c>
      <c r="B303" s="2" t="s">
        <v>946</v>
      </c>
      <c r="C303" s="2" t="s">
        <v>956</v>
      </c>
      <c r="D303" s="2" t="s">
        <v>969</v>
      </c>
      <c r="E303" s="2">
        <f t="shared" ca="1" si="27"/>
        <v>47</v>
      </c>
      <c r="F303" s="3">
        <f t="shared" ca="1" si="25"/>
        <v>0.82456140350877194</v>
      </c>
    </row>
    <row r="304" spans="1:6" ht="28.05" customHeight="1" x14ac:dyDescent="0.3">
      <c r="A304" s="1" t="s">
        <v>950</v>
      </c>
      <c r="B304" s="2" t="s">
        <v>946</v>
      </c>
      <c r="C304" s="2" t="s">
        <v>956</v>
      </c>
      <c r="D304" s="2" t="s">
        <v>970</v>
      </c>
      <c r="E304" s="2">
        <f t="shared" ca="1" si="27"/>
        <v>43</v>
      </c>
      <c r="F304" s="3">
        <f t="shared" ca="1" si="25"/>
        <v>0.75438596491228072</v>
      </c>
    </row>
    <row r="305" spans="1:6" ht="28.05" customHeight="1" x14ac:dyDescent="0.3">
      <c r="A305" s="1" t="s">
        <v>950</v>
      </c>
      <c r="B305" s="2" t="s">
        <v>946</v>
      </c>
      <c r="C305" s="2" t="s">
        <v>956</v>
      </c>
      <c r="D305" s="2" t="s">
        <v>971</v>
      </c>
      <c r="E305" s="2">
        <f t="shared" ca="1" si="27"/>
        <v>39</v>
      </c>
      <c r="F305" s="3">
        <f t="shared" ca="1" si="25"/>
        <v>0.68421052631578949</v>
      </c>
    </row>
    <row r="306" spans="1:6" ht="28.05" customHeight="1" x14ac:dyDescent="0.3">
      <c r="A306" s="1" t="s">
        <v>950</v>
      </c>
      <c r="B306" s="2" t="s">
        <v>946</v>
      </c>
      <c r="C306" s="2" t="s">
        <v>956</v>
      </c>
      <c r="D306" s="2" t="s">
        <v>972</v>
      </c>
      <c r="E306" s="2">
        <f t="shared" ca="1" si="27"/>
        <v>27</v>
      </c>
      <c r="F306" s="3">
        <f t="shared" ca="1" si="25"/>
        <v>0.47368421052631576</v>
      </c>
    </row>
    <row r="307" spans="1:6" ht="28.05" customHeight="1" x14ac:dyDescent="0.3">
      <c r="A307" s="1" t="s">
        <v>950</v>
      </c>
      <c r="B307" s="2" t="s">
        <v>946</v>
      </c>
      <c r="C307" s="2" t="s">
        <v>956</v>
      </c>
      <c r="D307" s="2" t="s">
        <v>973</v>
      </c>
      <c r="E307" s="2">
        <f t="shared" ca="1" si="27"/>
        <v>22</v>
      </c>
      <c r="F307" s="3">
        <f t="shared" ca="1" si="25"/>
        <v>0.38596491228070173</v>
      </c>
    </row>
    <row r="308" spans="1:6" ht="28.05" customHeight="1" x14ac:dyDescent="0.3">
      <c r="A308" s="1" t="s">
        <v>950</v>
      </c>
      <c r="B308" s="2" t="s">
        <v>946</v>
      </c>
      <c r="C308" s="2" t="s">
        <v>956</v>
      </c>
      <c r="D308" s="2" t="s">
        <v>974</v>
      </c>
      <c r="E308" s="2">
        <f t="shared" ca="1" si="27"/>
        <v>16</v>
      </c>
      <c r="F308" s="3">
        <f t="shared" ca="1" si="25"/>
        <v>0.2807017543859649</v>
      </c>
    </row>
    <row r="309" spans="1:6" ht="28.05" customHeight="1" x14ac:dyDescent="0.3">
      <c r="A309" s="1" t="s">
        <v>950</v>
      </c>
      <c r="B309" s="2" t="s">
        <v>946</v>
      </c>
      <c r="C309" s="2" t="s">
        <v>956</v>
      </c>
      <c r="D309" s="2" t="s">
        <v>975</v>
      </c>
      <c r="E309" s="2">
        <f t="shared" ca="1" si="27"/>
        <v>13</v>
      </c>
      <c r="F309" s="3">
        <f t="shared" ca="1" si="25"/>
        <v>0.22807017543859648</v>
      </c>
    </row>
    <row r="310" spans="1:6" ht="28.05" customHeight="1" x14ac:dyDescent="0.3">
      <c r="A310" s="1" t="s">
        <v>950</v>
      </c>
      <c r="B310" s="2" t="s">
        <v>946</v>
      </c>
      <c r="C310" s="2" t="s">
        <v>956</v>
      </c>
      <c r="D310" s="2" t="s">
        <v>976</v>
      </c>
      <c r="E310" s="2">
        <f t="shared" ca="1" si="27"/>
        <v>10</v>
      </c>
      <c r="F310" s="3">
        <f t="shared" ca="1" si="25"/>
        <v>0.17543859649122806</v>
      </c>
    </row>
    <row r="311" spans="1:6" ht="28.05" customHeight="1" x14ac:dyDescent="0.3">
      <c r="A311" s="1" t="s">
        <v>950</v>
      </c>
      <c r="B311" s="2" t="s">
        <v>946</v>
      </c>
      <c r="C311" s="2" t="s">
        <v>956</v>
      </c>
      <c r="D311" s="2" t="s">
        <v>977</v>
      </c>
      <c r="E311" s="2">
        <f t="shared" ca="1" si="27"/>
        <v>8</v>
      </c>
      <c r="F311" s="3">
        <f t="shared" ca="1" si="25"/>
        <v>0.14035087719298245</v>
      </c>
    </row>
    <row r="312" spans="1:6" ht="28.05" customHeight="1" x14ac:dyDescent="0.3">
      <c r="A312" s="1" t="s">
        <v>950</v>
      </c>
      <c r="B312" s="2" t="s">
        <v>946</v>
      </c>
      <c r="C312" s="2" t="s">
        <v>956</v>
      </c>
      <c r="D312" s="2" t="s">
        <v>978</v>
      </c>
      <c r="E312" s="2">
        <f t="shared" ca="1" si="27"/>
        <v>7</v>
      </c>
      <c r="F312" s="3">
        <f t="shared" ca="1" si="25"/>
        <v>0.12280701754385964</v>
      </c>
    </row>
    <row r="313" spans="1:6" ht="28.05" customHeight="1" x14ac:dyDescent="0.3">
      <c r="A313" s="1" t="s">
        <v>950</v>
      </c>
      <c r="B313" s="2" t="s">
        <v>946</v>
      </c>
      <c r="C313" s="2" t="s">
        <v>956</v>
      </c>
      <c r="D313" s="2" t="s">
        <v>979</v>
      </c>
      <c r="E313" s="2">
        <f t="shared" ca="1" si="27"/>
        <v>6</v>
      </c>
      <c r="F313" s="3">
        <f t="shared" ref="F313:F344" ca="1" si="28">E313/COUNTIF(INDIRECT("matches_FT!$E$2:$F$61"),$A$1)</f>
        <v>0.10526315789473684</v>
      </c>
    </row>
    <row r="314" spans="1:6" ht="28.05" customHeight="1" x14ac:dyDescent="0.3">
      <c r="A314" s="1" t="s">
        <v>950</v>
      </c>
      <c r="B314" s="2" t="s">
        <v>946</v>
      </c>
      <c r="C314" s="2" t="s">
        <v>956</v>
      </c>
      <c r="D314" s="2" t="s">
        <v>980</v>
      </c>
      <c r="E314" s="2">
        <f t="shared" ca="1" si="27"/>
        <v>6</v>
      </c>
      <c r="F314" s="3">
        <f t="shared" ca="1" si="28"/>
        <v>0.10526315789473684</v>
      </c>
    </row>
    <row r="315" spans="1:6" ht="28.05" customHeight="1" x14ac:dyDescent="0.3">
      <c r="A315" s="1" t="s">
        <v>950</v>
      </c>
      <c r="B315" s="2" t="s">
        <v>946</v>
      </c>
      <c r="C315" s="2" t="s">
        <v>956</v>
      </c>
      <c r="D315" s="2" t="s">
        <v>981</v>
      </c>
      <c r="E315" s="2">
        <f t="shared" ca="1" si="27"/>
        <v>2</v>
      </c>
      <c r="F315" s="3">
        <f t="shared" ca="1" si="28"/>
        <v>3.5087719298245612E-2</v>
      </c>
    </row>
    <row r="316" spans="1:6" ht="28.05" customHeight="1" x14ac:dyDescent="0.3">
      <c r="A316" s="1" t="s">
        <v>950</v>
      </c>
      <c r="B316" s="2" t="s">
        <v>946</v>
      </c>
      <c r="C316" s="2" t="s">
        <v>956</v>
      </c>
      <c r="D316" s="2" t="s">
        <v>982</v>
      </c>
      <c r="E316" s="2">
        <f t="shared" ca="1" si="27"/>
        <v>1</v>
      </c>
      <c r="F316" s="3">
        <f t="shared" ca="1" si="28"/>
        <v>1.7543859649122806E-2</v>
      </c>
    </row>
    <row r="317" spans="1:6" ht="28.05" customHeight="1" x14ac:dyDescent="0.3">
      <c r="A317" s="1" t="s">
        <v>950</v>
      </c>
      <c r="B317" s="2" t="s">
        <v>946</v>
      </c>
      <c r="C317" s="2" t="s">
        <v>962</v>
      </c>
      <c r="D317" s="2" t="s">
        <v>966</v>
      </c>
      <c r="E317" s="2">
        <f t="shared" ca="1" si="27"/>
        <v>2</v>
      </c>
      <c r="F317" s="3">
        <f t="shared" ca="1" si="28"/>
        <v>3.5087719298245612E-2</v>
      </c>
    </row>
    <row r="318" spans="1:6" ht="28.05" customHeight="1" x14ac:dyDescent="0.3">
      <c r="A318" s="1" t="s">
        <v>950</v>
      </c>
      <c r="B318" s="2" t="s">
        <v>946</v>
      </c>
      <c r="C318" s="2" t="s">
        <v>962</v>
      </c>
      <c r="D318" s="2" t="s">
        <v>967</v>
      </c>
      <c r="E318" s="2">
        <f t="shared" ca="1" si="27"/>
        <v>3</v>
      </c>
      <c r="F318" s="3">
        <f t="shared" ca="1" si="28"/>
        <v>5.2631578947368418E-2</v>
      </c>
    </row>
    <row r="319" spans="1:6" ht="28.05" customHeight="1" x14ac:dyDescent="0.3">
      <c r="A319" s="1" t="s">
        <v>950</v>
      </c>
      <c r="B319" s="2" t="s">
        <v>946</v>
      </c>
      <c r="C319" s="2" t="s">
        <v>962</v>
      </c>
      <c r="D319" s="2" t="s">
        <v>991</v>
      </c>
      <c r="E319" s="2">
        <f t="shared" ca="1" si="27"/>
        <v>5</v>
      </c>
      <c r="F319" s="3">
        <f t="shared" ca="1" si="28"/>
        <v>8.771929824561403E-2</v>
      </c>
    </row>
    <row r="320" spans="1:6" ht="28.05" customHeight="1" x14ac:dyDescent="0.3">
      <c r="A320" s="1" t="s">
        <v>950</v>
      </c>
      <c r="B320" s="2" t="s">
        <v>946</v>
      </c>
      <c r="C320" s="2" t="s">
        <v>962</v>
      </c>
      <c r="D320" s="2" t="s">
        <v>992</v>
      </c>
      <c r="E320" s="2">
        <f t="shared" ca="1" si="27"/>
        <v>10</v>
      </c>
      <c r="F320" s="3">
        <f t="shared" ca="1" si="28"/>
        <v>0.17543859649122806</v>
      </c>
    </row>
    <row r="321" spans="1:6" ht="28.05" customHeight="1" x14ac:dyDescent="0.3">
      <c r="A321" s="1" t="s">
        <v>950</v>
      </c>
      <c r="B321" s="2" t="s">
        <v>946</v>
      </c>
      <c r="C321" s="2" t="s">
        <v>962</v>
      </c>
      <c r="D321" s="2" t="s">
        <v>993</v>
      </c>
      <c r="E321" s="2">
        <f t="shared" ca="1" si="27"/>
        <v>14</v>
      </c>
      <c r="F321" s="3">
        <f t="shared" ca="1" si="28"/>
        <v>0.24561403508771928</v>
      </c>
    </row>
    <row r="322" spans="1:6" ht="28.05" customHeight="1" x14ac:dyDescent="0.3">
      <c r="A322" s="1" t="s">
        <v>950</v>
      </c>
      <c r="B322" s="2" t="s">
        <v>946</v>
      </c>
      <c r="C322" s="2" t="s">
        <v>962</v>
      </c>
      <c r="D322" s="2" t="s">
        <v>994</v>
      </c>
      <c r="E322" s="2">
        <f t="shared" ca="1" si="27"/>
        <v>18</v>
      </c>
      <c r="F322" s="3">
        <f t="shared" ca="1" si="28"/>
        <v>0.31578947368421051</v>
      </c>
    </row>
    <row r="323" spans="1:6" ht="28.05" customHeight="1" x14ac:dyDescent="0.3">
      <c r="A323" s="1" t="s">
        <v>950</v>
      </c>
      <c r="B323" s="2" t="s">
        <v>946</v>
      </c>
      <c r="C323" s="2" t="s">
        <v>962</v>
      </c>
      <c r="D323" s="2" t="s">
        <v>995</v>
      </c>
      <c r="E323" s="2">
        <f t="shared" ca="1" si="27"/>
        <v>30</v>
      </c>
      <c r="F323" s="3">
        <f t="shared" ca="1" si="28"/>
        <v>0.52631578947368418</v>
      </c>
    </row>
    <row r="324" spans="1:6" ht="28.05" customHeight="1" x14ac:dyDescent="0.3">
      <c r="A324" s="1" t="s">
        <v>950</v>
      </c>
      <c r="B324" s="2" t="s">
        <v>946</v>
      </c>
      <c r="C324" s="2" t="s">
        <v>962</v>
      </c>
      <c r="D324" s="2" t="s">
        <v>996</v>
      </c>
      <c r="E324" s="2">
        <f t="shared" ca="1" si="27"/>
        <v>35</v>
      </c>
      <c r="F324" s="3">
        <f t="shared" ca="1" si="28"/>
        <v>0.61403508771929827</v>
      </c>
    </row>
    <row r="325" spans="1:6" ht="28.05" customHeight="1" x14ac:dyDescent="0.3">
      <c r="A325" s="1" t="s">
        <v>950</v>
      </c>
      <c r="B325" s="2" t="s">
        <v>946</v>
      </c>
      <c r="C325" s="2" t="s">
        <v>962</v>
      </c>
      <c r="D325" s="2" t="s">
        <v>997</v>
      </c>
      <c r="E325" s="2">
        <f t="shared" ca="1" si="27"/>
        <v>41</v>
      </c>
      <c r="F325" s="3">
        <f t="shared" ca="1" si="28"/>
        <v>0.7192982456140351</v>
      </c>
    </row>
    <row r="326" spans="1:6" ht="28.05" customHeight="1" x14ac:dyDescent="0.3">
      <c r="A326" s="1" t="s">
        <v>950</v>
      </c>
      <c r="B326" s="2" t="s">
        <v>946</v>
      </c>
      <c r="C326" s="2" t="s">
        <v>962</v>
      </c>
      <c r="D326" s="2" t="s">
        <v>998</v>
      </c>
      <c r="E326" s="2">
        <f t="shared" ca="1" si="27"/>
        <v>44</v>
      </c>
      <c r="F326" s="3">
        <f t="shared" ca="1" si="28"/>
        <v>0.77192982456140347</v>
      </c>
    </row>
    <row r="327" spans="1:6" ht="28.05" customHeight="1" x14ac:dyDescent="0.3">
      <c r="A327" s="1" t="s">
        <v>950</v>
      </c>
      <c r="B327" s="2" t="s">
        <v>946</v>
      </c>
      <c r="C327" s="2" t="s">
        <v>962</v>
      </c>
      <c r="D327" s="2" t="s">
        <v>999</v>
      </c>
      <c r="E327" s="2">
        <f t="shared" ca="1" si="27"/>
        <v>47</v>
      </c>
      <c r="F327" s="3">
        <f t="shared" ca="1" si="28"/>
        <v>0.82456140350877194</v>
      </c>
    </row>
    <row r="328" spans="1:6" ht="28.05" customHeight="1" x14ac:dyDescent="0.3">
      <c r="A328" s="1" t="s">
        <v>950</v>
      </c>
      <c r="B328" s="2" t="s">
        <v>946</v>
      </c>
      <c r="C328" s="2" t="s">
        <v>962</v>
      </c>
      <c r="D328" s="2" t="s">
        <v>1000</v>
      </c>
      <c r="E328" s="2">
        <f t="shared" ca="1" si="27"/>
        <v>49</v>
      </c>
      <c r="F328" s="3">
        <f t="shared" ca="1" si="28"/>
        <v>0.85964912280701755</v>
      </c>
    </row>
    <row r="329" spans="1:6" ht="28.05" customHeight="1" x14ac:dyDescent="0.3">
      <c r="A329" s="1" t="s">
        <v>950</v>
      </c>
      <c r="B329" s="2" t="s">
        <v>946</v>
      </c>
      <c r="C329" s="2" t="s">
        <v>962</v>
      </c>
      <c r="D329" s="2" t="s">
        <v>1001</v>
      </c>
      <c r="E329" s="2">
        <f t="shared" ca="1" si="27"/>
        <v>50</v>
      </c>
      <c r="F329" s="3">
        <f t="shared" ca="1" si="28"/>
        <v>0.8771929824561403</v>
      </c>
    </row>
    <row r="330" spans="1:6" ht="28.05" customHeight="1" x14ac:dyDescent="0.3">
      <c r="A330" s="1" t="s">
        <v>950</v>
      </c>
      <c r="B330" s="2" t="s">
        <v>946</v>
      </c>
      <c r="C330" s="2" t="s">
        <v>962</v>
      </c>
      <c r="D330" s="2" t="s">
        <v>1002</v>
      </c>
      <c r="E330" s="2">
        <f t="shared" ca="1" si="27"/>
        <v>51</v>
      </c>
      <c r="F330" s="3">
        <f t="shared" ca="1" si="28"/>
        <v>0.89473684210526316</v>
      </c>
    </row>
    <row r="331" spans="1:6" ht="28.05" customHeight="1" x14ac:dyDescent="0.3">
      <c r="A331" s="1" t="s">
        <v>950</v>
      </c>
      <c r="B331" s="2" t="s">
        <v>946</v>
      </c>
      <c r="C331" s="2" t="s">
        <v>962</v>
      </c>
      <c r="D331" s="2" t="s">
        <v>1003</v>
      </c>
      <c r="E331" s="2">
        <f t="shared" ca="1" si="27"/>
        <v>51</v>
      </c>
      <c r="F331" s="3">
        <f t="shared" ca="1" si="28"/>
        <v>0.89473684210526316</v>
      </c>
    </row>
    <row r="332" spans="1:6" ht="28.05" customHeight="1" x14ac:dyDescent="0.3">
      <c r="A332" s="1" t="s">
        <v>950</v>
      </c>
      <c r="B332" s="2" t="s">
        <v>946</v>
      </c>
      <c r="C332" s="2" t="s">
        <v>962</v>
      </c>
      <c r="D332" s="2" t="s">
        <v>1004</v>
      </c>
      <c r="E332" s="2">
        <f t="shared" ca="1" si="27"/>
        <v>55</v>
      </c>
      <c r="F332" s="3">
        <f t="shared" ca="1" si="28"/>
        <v>0.96491228070175439</v>
      </c>
    </row>
    <row r="333" spans="1:6" ht="28.05" customHeight="1" x14ac:dyDescent="0.3">
      <c r="A333" s="1" t="s">
        <v>950</v>
      </c>
      <c r="B333" s="2" t="s">
        <v>946</v>
      </c>
      <c r="C333" s="2" t="s">
        <v>962</v>
      </c>
      <c r="D333" s="2" t="s">
        <v>1005</v>
      </c>
      <c r="E333" s="2">
        <f t="shared" ca="1" si="27"/>
        <v>56</v>
      </c>
      <c r="F333" s="3">
        <f t="shared" ca="1" si="28"/>
        <v>0.98245614035087714</v>
      </c>
    </row>
    <row r="334" spans="1:6" ht="28.05" customHeight="1" x14ac:dyDescent="0.3">
      <c r="A334" s="1" t="s">
        <v>950</v>
      </c>
      <c r="B334" s="2" t="s">
        <v>947</v>
      </c>
      <c r="C334" s="2" t="s">
        <v>956</v>
      </c>
      <c r="D334" s="2" t="s">
        <v>958</v>
      </c>
      <c r="E334" s="2">
        <f t="shared" ref="E334:E371" ca="1" si="29">COUNTIF(INDIRECT("matches_FT!$O$2:$O$61"),D334)</f>
        <v>57</v>
      </c>
      <c r="F334" s="3">
        <f t="shared" ca="1" si="28"/>
        <v>1</v>
      </c>
    </row>
    <row r="335" spans="1:6" ht="28.05" customHeight="1" x14ac:dyDescent="0.3">
      <c r="A335" s="1" t="s">
        <v>950</v>
      </c>
      <c r="B335" s="2" t="s">
        <v>947</v>
      </c>
      <c r="C335" s="2" t="s">
        <v>956</v>
      </c>
      <c r="D335" s="2" t="s">
        <v>959</v>
      </c>
      <c r="E335" s="2">
        <f t="shared" ca="1" si="29"/>
        <v>57</v>
      </c>
      <c r="F335" s="3">
        <f t="shared" ca="1" si="28"/>
        <v>1</v>
      </c>
    </row>
    <row r="336" spans="1:6" ht="28.05" customHeight="1" x14ac:dyDescent="0.3">
      <c r="A336" s="1" t="s">
        <v>950</v>
      </c>
      <c r="B336" s="2" t="s">
        <v>947</v>
      </c>
      <c r="C336" s="2" t="s">
        <v>956</v>
      </c>
      <c r="D336" s="2" t="s">
        <v>960</v>
      </c>
      <c r="E336" s="2">
        <f t="shared" ca="1" si="29"/>
        <v>56</v>
      </c>
      <c r="F336" s="3">
        <f t="shared" ca="1" si="28"/>
        <v>0.98245614035087714</v>
      </c>
    </row>
    <row r="337" spans="1:6" ht="28.05" customHeight="1" x14ac:dyDescent="0.3">
      <c r="A337" s="1" t="s">
        <v>950</v>
      </c>
      <c r="B337" s="2" t="s">
        <v>947</v>
      </c>
      <c r="C337" s="2" t="s">
        <v>956</v>
      </c>
      <c r="D337" s="2" t="s">
        <v>961</v>
      </c>
      <c r="E337" s="2">
        <f t="shared" ca="1" si="29"/>
        <v>53</v>
      </c>
      <c r="F337" s="3">
        <f t="shared" ca="1" si="28"/>
        <v>0.92982456140350878</v>
      </c>
    </row>
    <row r="338" spans="1:6" ht="28.05" customHeight="1" x14ac:dyDescent="0.3">
      <c r="A338" s="1" t="s">
        <v>950</v>
      </c>
      <c r="B338" s="2" t="s">
        <v>947</v>
      </c>
      <c r="C338" s="2" t="s">
        <v>956</v>
      </c>
      <c r="D338" s="2" t="s">
        <v>968</v>
      </c>
      <c r="E338" s="2">
        <f t="shared" ca="1" si="29"/>
        <v>51</v>
      </c>
      <c r="F338" s="3">
        <f t="shared" ca="1" si="28"/>
        <v>0.89473684210526316</v>
      </c>
    </row>
    <row r="339" spans="1:6" ht="28.05" customHeight="1" x14ac:dyDescent="0.3">
      <c r="A339" s="1" t="s">
        <v>950</v>
      </c>
      <c r="B339" s="2" t="s">
        <v>947</v>
      </c>
      <c r="C339" s="2" t="s">
        <v>956</v>
      </c>
      <c r="D339" s="2" t="s">
        <v>969</v>
      </c>
      <c r="E339" s="2">
        <f t="shared" ca="1" si="29"/>
        <v>43</v>
      </c>
      <c r="F339" s="3">
        <f t="shared" ca="1" si="28"/>
        <v>0.75438596491228072</v>
      </c>
    </row>
    <row r="340" spans="1:6" ht="28.05" customHeight="1" x14ac:dyDescent="0.3">
      <c r="A340" s="1" t="s">
        <v>950</v>
      </c>
      <c r="B340" s="2" t="s">
        <v>947</v>
      </c>
      <c r="C340" s="2" t="s">
        <v>956</v>
      </c>
      <c r="D340" s="2" t="s">
        <v>970</v>
      </c>
      <c r="E340" s="2">
        <f t="shared" ca="1" si="29"/>
        <v>42</v>
      </c>
      <c r="F340" s="3">
        <f t="shared" ca="1" si="28"/>
        <v>0.73684210526315785</v>
      </c>
    </row>
    <row r="341" spans="1:6" ht="28.05" customHeight="1" x14ac:dyDescent="0.3">
      <c r="A341" s="1" t="s">
        <v>950</v>
      </c>
      <c r="B341" s="2" t="s">
        <v>947</v>
      </c>
      <c r="C341" s="2" t="s">
        <v>956</v>
      </c>
      <c r="D341" s="2" t="s">
        <v>971</v>
      </c>
      <c r="E341" s="2">
        <f t="shared" ca="1" si="29"/>
        <v>37</v>
      </c>
      <c r="F341" s="3">
        <f t="shared" ca="1" si="28"/>
        <v>0.64912280701754388</v>
      </c>
    </row>
    <row r="342" spans="1:6" ht="28.05" customHeight="1" x14ac:dyDescent="0.3">
      <c r="A342" s="1" t="s">
        <v>950</v>
      </c>
      <c r="B342" s="2" t="s">
        <v>947</v>
      </c>
      <c r="C342" s="2" t="s">
        <v>956</v>
      </c>
      <c r="D342" s="2" t="s">
        <v>972</v>
      </c>
      <c r="E342" s="2">
        <f t="shared" ca="1" si="29"/>
        <v>31</v>
      </c>
      <c r="F342" s="3">
        <f t="shared" ca="1" si="28"/>
        <v>0.54385964912280704</v>
      </c>
    </row>
    <row r="343" spans="1:6" ht="28.05" customHeight="1" x14ac:dyDescent="0.3">
      <c r="A343" s="1" t="s">
        <v>950</v>
      </c>
      <c r="B343" s="2" t="s">
        <v>947</v>
      </c>
      <c r="C343" s="2" t="s">
        <v>956</v>
      </c>
      <c r="D343" s="2" t="s">
        <v>973</v>
      </c>
      <c r="E343" s="2">
        <f t="shared" ca="1" si="29"/>
        <v>29</v>
      </c>
      <c r="F343" s="3">
        <f t="shared" ca="1" si="28"/>
        <v>0.50877192982456143</v>
      </c>
    </row>
    <row r="344" spans="1:6" ht="28.05" customHeight="1" x14ac:dyDescent="0.3">
      <c r="A344" s="1" t="s">
        <v>950</v>
      </c>
      <c r="B344" s="2" t="s">
        <v>947</v>
      </c>
      <c r="C344" s="2" t="s">
        <v>956</v>
      </c>
      <c r="D344" s="2" t="s">
        <v>974</v>
      </c>
      <c r="E344" s="2">
        <f t="shared" ca="1" si="29"/>
        <v>20</v>
      </c>
      <c r="F344" s="3">
        <f t="shared" ca="1" si="28"/>
        <v>0.35087719298245612</v>
      </c>
    </row>
    <row r="345" spans="1:6" ht="28.05" customHeight="1" x14ac:dyDescent="0.3">
      <c r="A345" s="1" t="s">
        <v>950</v>
      </c>
      <c r="B345" s="2" t="s">
        <v>947</v>
      </c>
      <c r="C345" s="2" t="s">
        <v>956</v>
      </c>
      <c r="D345" s="2" t="s">
        <v>975</v>
      </c>
      <c r="E345" s="2">
        <f t="shared" ca="1" si="29"/>
        <v>16</v>
      </c>
      <c r="F345" s="3">
        <f t="shared" ref="F345:F376" ca="1" si="30">E345/COUNTIF(INDIRECT("matches_FT!$E$2:$F$61"),$A$1)</f>
        <v>0.2807017543859649</v>
      </c>
    </row>
    <row r="346" spans="1:6" ht="28.05" customHeight="1" x14ac:dyDescent="0.3">
      <c r="A346" s="1" t="s">
        <v>950</v>
      </c>
      <c r="B346" s="2" t="s">
        <v>947</v>
      </c>
      <c r="C346" s="2" t="s">
        <v>956</v>
      </c>
      <c r="D346" s="2" t="s">
        <v>976</v>
      </c>
      <c r="E346" s="2">
        <f t="shared" ca="1" si="29"/>
        <v>10</v>
      </c>
      <c r="F346" s="3">
        <f t="shared" ca="1" si="30"/>
        <v>0.17543859649122806</v>
      </c>
    </row>
    <row r="347" spans="1:6" ht="28.05" customHeight="1" x14ac:dyDescent="0.3">
      <c r="A347" s="1" t="s">
        <v>950</v>
      </c>
      <c r="B347" s="2" t="s">
        <v>947</v>
      </c>
      <c r="C347" s="2" t="s">
        <v>956</v>
      </c>
      <c r="D347" s="2" t="s">
        <v>977</v>
      </c>
      <c r="E347" s="2">
        <f t="shared" ca="1" si="29"/>
        <v>9</v>
      </c>
      <c r="F347" s="3">
        <f t="shared" ca="1" si="30"/>
        <v>0.15789473684210525</v>
      </c>
    </row>
    <row r="348" spans="1:6" ht="28.05" customHeight="1" x14ac:dyDescent="0.3">
      <c r="A348" s="1" t="s">
        <v>950</v>
      </c>
      <c r="B348" s="2" t="s">
        <v>947</v>
      </c>
      <c r="C348" s="2" t="s">
        <v>956</v>
      </c>
      <c r="D348" s="2" t="s">
        <v>978</v>
      </c>
      <c r="E348" s="2">
        <f t="shared" ca="1" si="29"/>
        <v>7</v>
      </c>
      <c r="F348" s="3">
        <f t="shared" ca="1" si="30"/>
        <v>0.12280701754385964</v>
      </c>
    </row>
    <row r="349" spans="1:6" ht="28.05" customHeight="1" x14ac:dyDescent="0.3">
      <c r="A349" s="1" t="s">
        <v>950</v>
      </c>
      <c r="B349" s="2" t="s">
        <v>947</v>
      </c>
      <c r="C349" s="2" t="s">
        <v>956</v>
      </c>
      <c r="D349" s="2" t="s">
        <v>979</v>
      </c>
      <c r="E349" s="2">
        <f t="shared" ca="1" si="29"/>
        <v>5</v>
      </c>
      <c r="F349" s="3">
        <f t="shared" ca="1" si="30"/>
        <v>8.771929824561403E-2</v>
      </c>
    </row>
    <row r="350" spans="1:6" ht="28.05" customHeight="1" x14ac:dyDescent="0.3">
      <c r="A350" s="1" t="s">
        <v>950</v>
      </c>
      <c r="B350" s="2" t="s">
        <v>947</v>
      </c>
      <c r="C350" s="2" t="s">
        <v>956</v>
      </c>
      <c r="D350" s="2" t="s">
        <v>980</v>
      </c>
      <c r="E350" s="2">
        <f t="shared" ca="1" si="29"/>
        <v>4</v>
      </c>
      <c r="F350" s="3">
        <f t="shared" ca="1" si="30"/>
        <v>7.0175438596491224E-2</v>
      </c>
    </row>
    <row r="351" spans="1:6" ht="28.05" customHeight="1" x14ac:dyDescent="0.3">
      <c r="A351" s="1" t="s">
        <v>950</v>
      </c>
      <c r="B351" s="2" t="s">
        <v>947</v>
      </c>
      <c r="C351" s="2" t="s">
        <v>956</v>
      </c>
      <c r="D351" s="2" t="s">
        <v>981</v>
      </c>
      <c r="E351" s="2">
        <f t="shared" ca="1" si="29"/>
        <v>3</v>
      </c>
      <c r="F351" s="3">
        <f t="shared" ca="1" si="30"/>
        <v>5.2631578947368418E-2</v>
      </c>
    </row>
    <row r="352" spans="1:6" ht="28.05" customHeight="1" x14ac:dyDescent="0.3">
      <c r="A352" s="1" t="s">
        <v>950</v>
      </c>
      <c r="B352" s="2" t="s">
        <v>947</v>
      </c>
      <c r="C352" s="2" t="s">
        <v>956</v>
      </c>
      <c r="D352" s="2" t="s">
        <v>982</v>
      </c>
      <c r="E352" s="2">
        <f t="shared" ca="1" si="29"/>
        <v>1</v>
      </c>
      <c r="F352" s="3">
        <f t="shared" ca="1" si="30"/>
        <v>1.7543859649122806E-2</v>
      </c>
    </row>
    <row r="353" spans="1:6" ht="28.05" customHeight="1" x14ac:dyDescent="0.3">
      <c r="A353" s="1" t="s">
        <v>950</v>
      </c>
      <c r="B353" s="2" t="s">
        <v>947</v>
      </c>
      <c r="C353" s="2" t="s">
        <v>962</v>
      </c>
      <c r="D353" s="2" t="s">
        <v>964</v>
      </c>
      <c r="E353" s="2">
        <f t="shared" ca="1" si="29"/>
        <v>0</v>
      </c>
      <c r="F353" s="3">
        <f t="shared" ca="1" si="30"/>
        <v>0</v>
      </c>
    </row>
    <row r="354" spans="1:6" ht="28.05" customHeight="1" x14ac:dyDescent="0.3">
      <c r="A354" s="1" t="s">
        <v>950</v>
      </c>
      <c r="B354" s="2" t="s">
        <v>947</v>
      </c>
      <c r="C354" s="2" t="s">
        <v>962</v>
      </c>
      <c r="D354" s="2" t="s">
        <v>965</v>
      </c>
      <c r="E354" s="2">
        <f t="shared" ca="1" si="29"/>
        <v>0</v>
      </c>
      <c r="F354" s="3">
        <f t="shared" ca="1" si="30"/>
        <v>0</v>
      </c>
    </row>
    <row r="355" spans="1:6" ht="28.05" customHeight="1" x14ac:dyDescent="0.3">
      <c r="A355" s="1" t="s">
        <v>950</v>
      </c>
      <c r="B355" s="2" t="s">
        <v>947</v>
      </c>
      <c r="C355" s="2" t="s">
        <v>962</v>
      </c>
      <c r="D355" s="2" t="s">
        <v>966</v>
      </c>
      <c r="E355" s="2">
        <f t="shared" ca="1" si="29"/>
        <v>1</v>
      </c>
      <c r="F355" s="3">
        <f t="shared" ca="1" si="30"/>
        <v>1.7543859649122806E-2</v>
      </c>
    </row>
    <row r="356" spans="1:6" ht="28.05" customHeight="1" x14ac:dyDescent="0.3">
      <c r="A356" s="1" t="s">
        <v>950</v>
      </c>
      <c r="B356" s="2" t="s">
        <v>947</v>
      </c>
      <c r="C356" s="2" t="s">
        <v>962</v>
      </c>
      <c r="D356" s="2" t="s">
        <v>967</v>
      </c>
      <c r="E356" s="2">
        <f t="shared" ca="1" si="29"/>
        <v>4</v>
      </c>
      <c r="F356" s="3">
        <f t="shared" ca="1" si="30"/>
        <v>7.0175438596491224E-2</v>
      </c>
    </row>
    <row r="357" spans="1:6" ht="28.05" customHeight="1" x14ac:dyDescent="0.3">
      <c r="A357" s="1" t="s">
        <v>950</v>
      </c>
      <c r="B357" s="2" t="s">
        <v>947</v>
      </c>
      <c r="C357" s="2" t="s">
        <v>962</v>
      </c>
      <c r="D357" s="2" t="s">
        <v>991</v>
      </c>
      <c r="E357" s="2">
        <f t="shared" ca="1" si="29"/>
        <v>6</v>
      </c>
      <c r="F357" s="3">
        <f t="shared" ca="1" si="30"/>
        <v>0.10526315789473684</v>
      </c>
    </row>
    <row r="358" spans="1:6" ht="28.05" customHeight="1" x14ac:dyDescent="0.3">
      <c r="A358" s="1" t="s">
        <v>950</v>
      </c>
      <c r="B358" s="2" t="s">
        <v>947</v>
      </c>
      <c r="C358" s="2" t="s">
        <v>962</v>
      </c>
      <c r="D358" s="2" t="s">
        <v>992</v>
      </c>
      <c r="E358" s="2">
        <f t="shared" ca="1" si="29"/>
        <v>14</v>
      </c>
      <c r="F358" s="3">
        <f t="shared" ca="1" si="30"/>
        <v>0.24561403508771928</v>
      </c>
    </row>
    <row r="359" spans="1:6" ht="28.05" customHeight="1" x14ac:dyDescent="0.3">
      <c r="A359" s="1" t="s">
        <v>950</v>
      </c>
      <c r="B359" s="2" t="s">
        <v>947</v>
      </c>
      <c r="C359" s="2" t="s">
        <v>962</v>
      </c>
      <c r="D359" s="2" t="s">
        <v>993</v>
      </c>
      <c r="E359" s="2">
        <f t="shared" ca="1" si="29"/>
        <v>15</v>
      </c>
      <c r="F359" s="3">
        <f t="shared" ca="1" si="30"/>
        <v>0.26315789473684209</v>
      </c>
    </row>
    <row r="360" spans="1:6" ht="28.05" customHeight="1" x14ac:dyDescent="0.3">
      <c r="A360" s="1" t="s">
        <v>950</v>
      </c>
      <c r="B360" s="2" t="s">
        <v>947</v>
      </c>
      <c r="C360" s="2" t="s">
        <v>962</v>
      </c>
      <c r="D360" s="2" t="s">
        <v>994</v>
      </c>
      <c r="E360" s="2">
        <f t="shared" ca="1" si="29"/>
        <v>20</v>
      </c>
      <c r="F360" s="3">
        <f t="shared" ca="1" si="30"/>
        <v>0.35087719298245612</v>
      </c>
    </row>
    <row r="361" spans="1:6" ht="28.05" customHeight="1" x14ac:dyDescent="0.3">
      <c r="A361" s="1" t="s">
        <v>950</v>
      </c>
      <c r="B361" s="2" t="s">
        <v>947</v>
      </c>
      <c r="C361" s="2" t="s">
        <v>962</v>
      </c>
      <c r="D361" s="2" t="s">
        <v>995</v>
      </c>
      <c r="E361" s="2">
        <f t="shared" ca="1" si="29"/>
        <v>26</v>
      </c>
      <c r="F361" s="3">
        <f t="shared" ca="1" si="30"/>
        <v>0.45614035087719296</v>
      </c>
    </row>
    <row r="362" spans="1:6" ht="28.05" customHeight="1" x14ac:dyDescent="0.3">
      <c r="A362" s="1" t="s">
        <v>950</v>
      </c>
      <c r="B362" s="2" t="s">
        <v>947</v>
      </c>
      <c r="C362" s="2" t="s">
        <v>962</v>
      </c>
      <c r="D362" s="2" t="s">
        <v>996</v>
      </c>
      <c r="E362" s="2">
        <f t="shared" ca="1" si="29"/>
        <v>28</v>
      </c>
      <c r="F362" s="3">
        <f t="shared" ca="1" si="30"/>
        <v>0.49122807017543857</v>
      </c>
    </row>
    <row r="363" spans="1:6" ht="28.05" customHeight="1" x14ac:dyDescent="0.3">
      <c r="A363" s="1" t="s">
        <v>950</v>
      </c>
      <c r="B363" s="2" t="s">
        <v>947</v>
      </c>
      <c r="C363" s="2" t="s">
        <v>962</v>
      </c>
      <c r="D363" s="2" t="s">
        <v>997</v>
      </c>
      <c r="E363" s="2">
        <f t="shared" ca="1" si="29"/>
        <v>37</v>
      </c>
      <c r="F363" s="3">
        <f t="shared" ca="1" si="30"/>
        <v>0.64912280701754388</v>
      </c>
    </row>
    <row r="364" spans="1:6" ht="28.05" customHeight="1" x14ac:dyDescent="0.3">
      <c r="A364" s="1" t="s">
        <v>950</v>
      </c>
      <c r="B364" s="2" t="s">
        <v>947</v>
      </c>
      <c r="C364" s="2" t="s">
        <v>962</v>
      </c>
      <c r="D364" s="2" t="s">
        <v>998</v>
      </c>
      <c r="E364" s="2">
        <f t="shared" ca="1" si="29"/>
        <v>41</v>
      </c>
      <c r="F364" s="3">
        <f t="shared" ca="1" si="30"/>
        <v>0.7192982456140351</v>
      </c>
    </row>
    <row r="365" spans="1:6" ht="28.05" customHeight="1" x14ac:dyDescent="0.3">
      <c r="A365" s="1" t="s">
        <v>950</v>
      </c>
      <c r="B365" s="2" t="s">
        <v>947</v>
      </c>
      <c r="C365" s="2" t="s">
        <v>962</v>
      </c>
      <c r="D365" s="2" t="s">
        <v>999</v>
      </c>
      <c r="E365" s="2">
        <f t="shared" ca="1" si="29"/>
        <v>47</v>
      </c>
      <c r="F365" s="3">
        <f t="shared" ca="1" si="30"/>
        <v>0.82456140350877194</v>
      </c>
    </row>
    <row r="366" spans="1:6" ht="28.05" customHeight="1" x14ac:dyDescent="0.3">
      <c r="A366" s="1" t="s">
        <v>950</v>
      </c>
      <c r="B366" s="2" t="s">
        <v>947</v>
      </c>
      <c r="C366" s="2" t="s">
        <v>962</v>
      </c>
      <c r="D366" s="2" t="s">
        <v>1000</v>
      </c>
      <c r="E366" s="2">
        <f t="shared" ca="1" si="29"/>
        <v>48</v>
      </c>
      <c r="F366" s="3">
        <f t="shared" ca="1" si="30"/>
        <v>0.84210526315789469</v>
      </c>
    </row>
    <row r="367" spans="1:6" ht="28.05" customHeight="1" x14ac:dyDescent="0.3">
      <c r="A367" s="1" t="s">
        <v>950</v>
      </c>
      <c r="B367" s="2" t="s">
        <v>947</v>
      </c>
      <c r="C367" s="2" t="s">
        <v>962</v>
      </c>
      <c r="D367" s="2" t="s">
        <v>1001</v>
      </c>
      <c r="E367" s="2">
        <f t="shared" ca="1" si="29"/>
        <v>50</v>
      </c>
      <c r="F367" s="3">
        <f t="shared" ca="1" si="30"/>
        <v>0.8771929824561403</v>
      </c>
    </row>
    <row r="368" spans="1:6" ht="28.05" customHeight="1" x14ac:dyDescent="0.3">
      <c r="A368" s="1" t="s">
        <v>950</v>
      </c>
      <c r="B368" s="2" t="s">
        <v>947</v>
      </c>
      <c r="C368" s="2" t="s">
        <v>962</v>
      </c>
      <c r="D368" s="2" t="s">
        <v>1002</v>
      </c>
      <c r="E368" s="2">
        <f t="shared" ca="1" si="29"/>
        <v>52</v>
      </c>
      <c r="F368" s="3">
        <f t="shared" ca="1" si="30"/>
        <v>0.91228070175438591</v>
      </c>
    </row>
    <row r="369" spans="1:6" ht="28.05" customHeight="1" x14ac:dyDescent="0.3">
      <c r="A369" s="1" t="s">
        <v>950</v>
      </c>
      <c r="B369" s="2" t="s">
        <v>947</v>
      </c>
      <c r="C369" s="2" t="s">
        <v>962</v>
      </c>
      <c r="D369" s="2" t="s">
        <v>1003</v>
      </c>
      <c r="E369" s="2">
        <f t="shared" ca="1" si="29"/>
        <v>53</v>
      </c>
      <c r="F369" s="3">
        <f t="shared" ca="1" si="30"/>
        <v>0.92982456140350878</v>
      </c>
    </row>
    <row r="370" spans="1:6" ht="28.05" customHeight="1" x14ac:dyDescent="0.3">
      <c r="A370" s="1" t="s">
        <v>950</v>
      </c>
      <c r="B370" s="2" t="s">
        <v>947</v>
      </c>
      <c r="C370" s="2" t="s">
        <v>962</v>
      </c>
      <c r="D370" s="2" t="s">
        <v>1004</v>
      </c>
      <c r="E370" s="2">
        <f t="shared" ca="1" si="29"/>
        <v>54</v>
      </c>
      <c r="F370" s="3">
        <f t="shared" ca="1" si="30"/>
        <v>0.94736842105263153</v>
      </c>
    </row>
    <row r="371" spans="1:6" ht="28.05" customHeight="1" x14ac:dyDescent="0.3">
      <c r="A371" s="1" t="s">
        <v>950</v>
      </c>
      <c r="B371" s="2" t="s">
        <v>947</v>
      </c>
      <c r="C371" s="2" t="s">
        <v>962</v>
      </c>
      <c r="D371" s="2" t="s">
        <v>1005</v>
      </c>
      <c r="E371" s="2">
        <f t="shared" ca="1" si="29"/>
        <v>56</v>
      </c>
      <c r="F371" s="3">
        <f t="shared" ca="1" si="30"/>
        <v>0.98245614035087714</v>
      </c>
    </row>
    <row r="372" spans="1:6" ht="28.05" customHeight="1" x14ac:dyDescent="0.3">
      <c r="A372" s="1" t="s">
        <v>950</v>
      </c>
      <c r="B372" s="2" t="s">
        <v>1014</v>
      </c>
      <c r="C372" s="2" t="s">
        <v>956</v>
      </c>
      <c r="D372" s="2" t="s">
        <v>957</v>
      </c>
      <c r="E372" s="2">
        <f t="shared" ref="E372:E397" ca="1" si="31">COUNTIF(INDIRECT("matches_FT!$Q$2:$Q$61"),D372)</f>
        <v>54</v>
      </c>
      <c r="F372" s="3">
        <f t="shared" ca="1" si="30"/>
        <v>0.94736842105263153</v>
      </c>
    </row>
    <row r="373" spans="1:6" ht="28.05" customHeight="1" x14ac:dyDescent="0.3">
      <c r="A373" s="1" t="s">
        <v>950</v>
      </c>
      <c r="B373" s="2" t="s">
        <v>1014</v>
      </c>
      <c r="C373" s="2" t="s">
        <v>956</v>
      </c>
      <c r="D373" s="2" t="s">
        <v>958</v>
      </c>
      <c r="E373" s="2">
        <f t="shared" ca="1" si="31"/>
        <v>49</v>
      </c>
      <c r="F373" s="3">
        <f t="shared" ca="1" si="30"/>
        <v>0.85964912280701755</v>
      </c>
    </row>
    <row r="374" spans="1:6" ht="28.05" customHeight="1" x14ac:dyDescent="0.3">
      <c r="A374" s="1" t="s">
        <v>950</v>
      </c>
      <c r="B374" s="2" t="s">
        <v>1014</v>
      </c>
      <c r="C374" s="2" t="s">
        <v>956</v>
      </c>
      <c r="D374" s="2" t="s">
        <v>959</v>
      </c>
      <c r="E374" s="2">
        <f t="shared" ca="1" si="31"/>
        <v>38</v>
      </c>
      <c r="F374" s="3">
        <f t="shared" ca="1" si="30"/>
        <v>0.66666666666666663</v>
      </c>
    </row>
    <row r="375" spans="1:6" ht="28.05" customHeight="1" x14ac:dyDescent="0.3">
      <c r="A375" s="1" t="s">
        <v>950</v>
      </c>
      <c r="B375" s="2" t="s">
        <v>1014</v>
      </c>
      <c r="C375" s="2" t="s">
        <v>956</v>
      </c>
      <c r="D375" s="2" t="s">
        <v>960</v>
      </c>
      <c r="E375" s="2">
        <f t="shared" ca="1" si="31"/>
        <v>29</v>
      </c>
      <c r="F375" s="3">
        <f t="shared" ca="1" si="30"/>
        <v>0.50877192982456143</v>
      </c>
    </row>
    <row r="376" spans="1:6" ht="28.05" customHeight="1" x14ac:dyDescent="0.3">
      <c r="A376" s="1" t="s">
        <v>950</v>
      </c>
      <c r="B376" s="2" t="s">
        <v>1014</v>
      </c>
      <c r="C376" s="2" t="s">
        <v>956</v>
      </c>
      <c r="D376" s="2" t="s">
        <v>961</v>
      </c>
      <c r="E376" s="2">
        <f t="shared" ca="1" si="31"/>
        <v>16</v>
      </c>
      <c r="F376" s="3">
        <f t="shared" ca="1" si="30"/>
        <v>0.2807017543859649</v>
      </c>
    </row>
    <row r="377" spans="1:6" ht="28.05" customHeight="1" x14ac:dyDescent="0.3">
      <c r="A377" s="1" t="s">
        <v>950</v>
      </c>
      <c r="B377" s="2" t="s">
        <v>1014</v>
      </c>
      <c r="C377" s="2" t="s">
        <v>956</v>
      </c>
      <c r="D377" s="2" t="s">
        <v>968</v>
      </c>
      <c r="E377" s="2">
        <f t="shared" ca="1" si="31"/>
        <v>10</v>
      </c>
      <c r="F377" s="3">
        <f t="shared" ref="F377:F397" ca="1" si="32">E377/COUNTIF(INDIRECT("matches_FT!$E$2:$F$61"),$A$1)</f>
        <v>0.17543859649122806</v>
      </c>
    </row>
    <row r="378" spans="1:6" ht="28.05" customHeight="1" x14ac:dyDescent="0.3">
      <c r="A378" s="1" t="s">
        <v>950</v>
      </c>
      <c r="B378" s="2" t="s">
        <v>1014</v>
      </c>
      <c r="C378" s="2" t="s">
        <v>956</v>
      </c>
      <c r="D378" s="2" t="s">
        <v>969</v>
      </c>
      <c r="E378" s="2">
        <f t="shared" ca="1" si="31"/>
        <v>5</v>
      </c>
      <c r="F378" s="3">
        <f t="shared" ca="1" si="32"/>
        <v>8.771929824561403E-2</v>
      </c>
    </row>
    <row r="379" spans="1:6" ht="28.05" customHeight="1" x14ac:dyDescent="0.3">
      <c r="A379" s="1" t="s">
        <v>950</v>
      </c>
      <c r="B379" s="2" t="s">
        <v>1014</v>
      </c>
      <c r="C379" s="2" t="s">
        <v>956</v>
      </c>
      <c r="D379" s="2" t="s">
        <v>970</v>
      </c>
      <c r="E379" s="2">
        <f t="shared" ca="1" si="31"/>
        <v>4</v>
      </c>
      <c r="F379" s="3">
        <f t="shared" ca="1" si="32"/>
        <v>7.0175438596491224E-2</v>
      </c>
    </row>
    <row r="380" spans="1:6" ht="28.05" customHeight="1" x14ac:dyDescent="0.3">
      <c r="A380" s="1" t="s">
        <v>950</v>
      </c>
      <c r="B380" s="2" t="s">
        <v>1014</v>
      </c>
      <c r="C380" s="2" t="s">
        <v>956</v>
      </c>
      <c r="D380" s="2" t="s">
        <v>971</v>
      </c>
      <c r="E380" s="2">
        <f t="shared" ca="1" si="31"/>
        <v>2</v>
      </c>
      <c r="F380" s="3">
        <f t="shared" ca="1" si="32"/>
        <v>3.5087719298245612E-2</v>
      </c>
    </row>
    <row r="381" spans="1:6" ht="28.05" customHeight="1" x14ac:dyDescent="0.3">
      <c r="A381" s="1" t="s">
        <v>950</v>
      </c>
      <c r="B381" s="2" t="s">
        <v>1014</v>
      </c>
      <c r="C381" s="2" t="s">
        <v>956</v>
      </c>
      <c r="D381" s="2" t="s">
        <v>972</v>
      </c>
      <c r="E381" s="2">
        <f t="shared" ca="1" si="31"/>
        <v>2</v>
      </c>
      <c r="F381" s="3">
        <f t="shared" ca="1" si="32"/>
        <v>3.5087719298245612E-2</v>
      </c>
    </row>
    <row r="382" spans="1:6" ht="28.05" customHeight="1" x14ac:dyDescent="0.3">
      <c r="A382" s="1" t="s">
        <v>950</v>
      </c>
      <c r="B382" s="2" t="s">
        <v>1014</v>
      </c>
      <c r="C382" s="2" t="s">
        <v>956</v>
      </c>
      <c r="D382" s="2" t="s">
        <v>973</v>
      </c>
      <c r="E382" s="2">
        <f t="shared" ca="1" si="31"/>
        <v>1</v>
      </c>
      <c r="F382" s="3">
        <f t="shared" ca="1" si="32"/>
        <v>1.7543859649122806E-2</v>
      </c>
    </row>
    <row r="383" spans="1:6" ht="28.05" customHeight="1" x14ac:dyDescent="0.3">
      <c r="A383" s="1" t="s">
        <v>950</v>
      </c>
      <c r="B383" s="2" t="s">
        <v>1014</v>
      </c>
      <c r="C383" s="2" t="s">
        <v>956</v>
      </c>
      <c r="D383" s="2" t="s">
        <v>974</v>
      </c>
      <c r="E383" s="2">
        <f t="shared" ca="1" si="31"/>
        <v>0</v>
      </c>
      <c r="F383" s="3">
        <f t="shared" ca="1" si="32"/>
        <v>0</v>
      </c>
    </row>
    <row r="384" spans="1:6" ht="28.05" customHeight="1" x14ac:dyDescent="0.3">
      <c r="A384" s="1" t="s">
        <v>950</v>
      </c>
      <c r="B384" s="2" t="s">
        <v>1014</v>
      </c>
      <c r="C384" s="2" t="s">
        <v>956</v>
      </c>
      <c r="D384" s="2" t="s">
        <v>975</v>
      </c>
      <c r="E384" s="2">
        <f t="shared" ca="1" si="31"/>
        <v>0</v>
      </c>
      <c r="F384" s="3">
        <f t="shared" ca="1" si="32"/>
        <v>0</v>
      </c>
    </row>
    <row r="385" spans="1:6" ht="28.05" customHeight="1" x14ac:dyDescent="0.3">
      <c r="A385" s="1" t="s">
        <v>950</v>
      </c>
      <c r="B385" s="2" t="s">
        <v>1014</v>
      </c>
      <c r="C385" s="2" t="s">
        <v>962</v>
      </c>
      <c r="D385" s="2" t="s">
        <v>963</v>
      </c>
      <c r="E385" s="2">
        <f t="shared" ca="1" si="31"/>
        <v>3</v>
      </c>
      <c r="F385" s="3">
        <f t="shared" ca="1" si="32"/>
        <v>5.2631578947368418E-2</v>
      </c>
    </row>
    <row r="386" spans="1:6" ht="28.05" customHeight="1" x14ac:dyDescent="0.3">
      <c r="A386" s="1" t="s">
        <v>950</v>
      </c>
      <c r="B386" s="2" t="s">
        <v>1014</v>
      </c>
      <c r="C386" s="2" t="s">
        <v>962</v>
      </c>
      <c r="D386" s="2" t="s">
        <v>964</v>
      </c>
      <c r="E386" s="2">
        <f t="shared" ca="1" si="31"/>
        <v>8</v>
      </c>
      <c r="F386" s="3">
        <f t="shared" ca="1" si="32"/>
        <v>0.14035087719298245</v>
      </c>
    </row>
    <row r="387" spans="1:6" ht="28.05" customHeight="1" x14ac:dyDescent="0.3">
      <c r="A387" s="1" t="s">
        <v>950</v>
      </c>
      <c r="B387" s="2" t="s">
        <v>1014</v>
      </c>
      <c r="C387" s="2" t="s">
        <v>962</v>
      </c>
      <c r="D387" s="2" t="s">
        <v>965</v>
      </c>
      <c r="E387" s="2">
        <f t="shared" ca="1" si="31"/>
        <v>19</v>
      </c>
      <c r="F387" s="3">
        <f t="shared" ca="1" si="32"/>
        <v>0.33333333333333331</v>
      </c>
    </row>
    <row r="388" spans="1:6" ht="28.05" customHeight="1" x14ac:dyDescent="0.3">
      <c r="A388" s="1" t="s">
        <v>950</v>
      </c>
      <c r="B388" s="2" t="s">
        <v>1014</v>
      </c>
      <c r="C388" s="2" t="s">
        <v>962</v>
      </c>
      <c r="D388" s="2" t="s">
        <v>966</v>
      </c>
      <c r="E388" s="2">
        <f t="shared" ca="1" si="31"/>
        <v>28</v>
      </c>
      <c r="F388" s="3">
        <f t="shared" ca="1" si="32"/>
        <v>0.49122807017543857</v>
      </c>
    </row>
    <row r="389" spans="1:6" ht="28.05" customHeight="1" x14ac:dyDescent="0.3">
      <c r="A389" s="1" t="s">
        <v>950</v>
      </c>
      <c r="B389" s="2" t="s">
        <v>1014</v>
      </c>
      <c r="C389" s="2" t="s">
        <v>962</v>
      </c>
      <c r="D389" s="2" t="s">
        <v>967</v>
      </c>
      <c r="E389" s="2">
        <f t="shared" ca="1" si="31"/>
        <v>41</v>
      </c>
      <c r="F389" s="3">
        <f t="shared" ca="1" si="32"/>
        <v>0.7192982456140351</v>
      </c>
    </row>
    <row r="390" spans="1:6" ht="28.05" customHeight="1" x14ac:dyDescent="0.3">
      <c r="A390" s="1" t="s">
        <v>950</v>
      </c>
      <c r="B390" s="2" t="s">
        <v>1014</v>
      </c>
      <c r="C390" s="2" t="s">
        <v>962</v>
      </c>
      <c r="D390" s="2" t="s">
        <v>991</v>
      </c>
      <c r="E390" s="2">
        <f t="shared" ca="1" si="31"/>
        <v>47</v>
      </c>
      <c r="F390" s="3">
        <f t="shared" ca="1" si="32"/>
        <v>0.82456140350877194</v>
      </c>
    </row>
    <row r="391" spans="1:6" ht="28.05" customHeight="1" x14ac:dyDescent="0.3">
      <c r="A391" s="1" t="s">
        <v>950</v>
      </c>
      <c r="B391" s="2" t="s">
        <v>1014</v>
      </c>
      <c r="C391" s="2" t="s">
        <v>962</v>
      </c>
      <c r="D391" s="2" t="s">
        <v>992</v>
      </c>
      <c r="E391" s="2">
        <f t="shared" ca="1" si="31"/>
        <v>52</v>
      </c>
      <c r="F391" s="3">
        <f t="shared" ca="1" si="32"/>
        <v>0.91228070175438591</v>
      </c>
    </row>
    <row r="392" spans="1:6" ht="28.05" customHeight="1" x14ac:dyDescent="0.3">
      <c r="A392" s="1" t="s">
        <v>950</v>
      </c>
      <c r="B392" s="2" t="s">
        <v>1014</v>
      </c>
      <c r="C392" s="2" t="s">
        <v>962</v>
      </c>
      <c r="D392" s="2" t="s">
        <v>993</v>
      </c>
      <c r="E392" s="2">
        <f t="shared" ca="1" si="31"/>
        <v>53</v>
      </c>
      <c r="F392" s="3">
        <f t="shared" ca="1" si="32"/>
        <v>0.92982456140350878</v>
      </c>
    </row>
    <row r="393" spans="1:6" ht="28.05" customHeight="1" x14ac:dyDescent="0.3">
      <c r="A393" s="1" t="s">
        <v>950</v>
      </c>
      <c r="B393" s="2" t="s">
        <v>1014</v>
      </c>
      <c r="C393" s="2" t="s">
        <v>962</v>
      </c>
      <c r="D393" s="2" t="s">
        <v>994</v>
      </c>
      <c r="E393" s="2">
        <f t="shared" ca="1" si="31"/>
        <v>55</v>
      </c>
      <c r="F393" s="3">
        <f t="shared" ca="1" si="32"/>
        <v>0.96491228070175439</v>
      </c>
    </row>
    <row r="394" spans="1:6" ht="28.05" customHeight="1" x14ac:dyDescent="0.3">
      <c r="A394" s="1" t="s">
        <v>950</v>
      </c>
      <c r="B394" s="2" t="s">
        <v>1014</v>
      </c>
      <c r="C394" s="2" t="s">
        <v>962</v>
      </c>
      <c r="D394" s="2" t="s">
        <v>995</v>
      </c>
      <c r="E394" s="2">
        <f t="shared" ca="1" si="31"/>
        <v>55</v>
      </c>
      <c r="F394" s="3">
        <f t="shared" ca="1" si="32"/>
        <v>0.96491228070175439</v>
      </c>
    </row>
    <row r="395" spans="1:6" ht="28.05" customHeight="1" x14ac:dyDescent="0.3">
      <c r="A395" s="1" t="s">
        <v>950</v>
      </c>
      <c r="B395" s="2" t="s">
        <v>1014</v>
      </c>
      <c r="C395" s="2" t="s">
        <v>962</v>
      </c>
      <c r="D395" s="2" t="s">
        <v>996</v>
      </c>
      <c r="E395" s="2">
        <f t="shared" ca="1" si="31"/>
        <v>56</v>
      </c>
      <c r="F395" s="3">
        <f t="shared" ca="1" si="32"/>
        <v>0.98245614035087714</v>
      </c>
    </row>
    <row r="396" spans="1:6" ht="28.05" customHeight="1" x14ac:dyDescent="0.3">
      <c r="A396" s="1" t="s">
        <v>950</v>
      </c>
      <c r="B396" s="2" t="s">
        <v>1014</v>
      </c>
      <c r="C396" s="2" t="s">
        <v>962</v>
      </c>
      <c r="D396" s="2" t="s">
        <v>997</v>
      </c>
      <c r="E396" s="2">
        <f t="shared" ca="1" si="31"/>
        <v>57</v>
      </c>
      <c r="F396" s="3">
        <f t="shared" ca="1" si="32"/>
        <v>1</v>
      </c>
    </row>
    <row r="397" spans="1:6" ht="28.05" customHeight="1" x14ac:dyDescent="0.3">
      <c r="A397" s="1" t="s">
        <v>950</v>
      </c>
      <c r="B397" s="2" t="s">
        <v>1014</v>
      </c>
      <c r="C397" s="2" t="s">
        <v>962</v>
      </c>
      <c r="D397" s="2" t="s">
        <v>998</v>
      </c>
      <c r="E397" s="2">
        <f t="shared" ca="1" si="31"/>
        <v>57</v>
      </c>
      <c r="F397" s="3">
        <f t="shared" ca="1" si="32"/>
        <v>1</v>
      </c>
    </row>
  </sheetData>
  <autoFilter ref="A2:F397" xr:uid="{C8F0C7C8-679F-4398-B4F8-36FA0D3F90FF}"/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matches_FT</vt:lpstr>
      <vt:lpstr>matches_1ST</vt:lpstr>
      <vt:lpstr>matches_2ND</vt:lpstr>
      <vt:lpstr>Estatísticas</vt:lpstr>
      <vt:lpstr>Under-Over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Herbert Alexandre</cp:lastModifiedBy>
  <dcterms:created xsi:type="dcterms:W3CDTF">2024-05-14T16:32:56Z</dcterms:created>
  <dcterms:modified xsi:type="dcterms:W3CDTF">2024-05-16T14:28:50Z</dcterms:modified>
</cp:coreProperties>
</file>