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Semestre 2021-1\Temas Selectos de Programación\Lanzamientos Espaciales Exitosos\"/>
    </mc:Choice>
  </mc:AlternateContent>
  <xr:revisionPtr revIDLastSave="0" documentId="13_ncr:1_{D0DE526B-33EA-445F-A6B2-4294B90D023C}" xr6:coauthVersionLast="45" xr6:coauthVersionMax="45" xr10:uidLastSave="{00000000-0000-0000-0000-000000000000}"/>
  <bookViews>
    <workbookView xWindow="-120" yWindow="-120" windowWidth="20730" windowHeight="11160" xr2:uid="{C12EC2E4-22FE-4489-88A3-7C8004615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5" i="1" l="1"/>
  <c r="J154" i="1"/>
  <c r="M141" i="1"/>
  <c r="J142" i="1"/>
  <c r="M140" i="1"/>
  <c r="D237" i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E100" i="1" l="1"/>
  <c r="E237" i="1" l="1"/>
  <c r="D241" i="1"/>
  <c r="E241" i="1" s="1"/>
  <c r="D242" i="1"/>
  <c r="E242" i="1" s="1"/>
  <c r="D243" i="1"/>
  <c r="E243" i="1" s="1"/>
  <c r="D244" i="1"/>
  <c r="E244" i="1" s="1"/>
  <c r="D245" i="1"/>
  <c r="E245" i="1" s="1"/>
  <c r="D235" i="1"/>
  <c r="E235" i="1" s="1"/>
  <c r="D236" i="1"/>
  <c r="E236" i="1" s="1"/>
  <c r="D238" i="1"/>
  <c r="E238" i="1" s="1"/>
  <c r="D239" i="1"/>
  <c r="E239" i="1" s="1"/>
  <c r="D240" i="1"/>
  <c r="E240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39" i="1"/>
  <c r="D140" i="1"/>
  <c r="D141" i="1"/>
  <c r="D142" i="1"/>
  <c r="D143" i="1"/>
  <c r="D144" i="1"/>
  <c r="D145" i="1"/>
  <c r="D146" i="1"/>
  <c r="D147" i="1"/>
  <c r="D148" i="1"/>
  <c r="D149" i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02" i="1"/>
  <c r="D103" i="1"/>
  <c r="D104" i="1"/>
  <c r="D105" i="1"/>
  <c r="D106" i="1"/>
  <c r="D107" i="1"/>
  <c r="D108" i="1"/>
  <c r="D109" i="1"/>
  <c r="D110" i="1"/>
  <c r="D111" i="1"/>
  <c r="D101" i="1"/>
  <c r="D100" i="1"/>
  <c r="F29" i="1" l="1"/>
  <c r="F32" i="1" l="1"/>
  <c r="F31" i="1"/>
  <c r="H95" i="1" s="1"/>
  <c r="F30" i="1"/>
  <c r="E7" i="1" l="1"/>
  <c r="E95" i="1" s="1"/>
  <c r="E6" i="1"/>
  <c r="E94" i="1" s="1"/>
  <c r="E5" i="1"/>
  <c r="H94" i="1" s="1"/>
  <c r="E4" i="1"/>
  <c r="I31" i="1" l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I36" i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I30" i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I37" i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I35" i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I29" i="1"/>
  <c r="I38" i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I32" i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F5" i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D42" i="1"/>
  <c r="D46" i="1"/>
  <c r="D50" i="1"/>
  <c r="D54" i="1"/>
  <c r="D58" i="1"/>
  <c r="D62" i="1"/>
  <c r="D66" i="1"/>
  <c r="D70" i="1"/>
  <c r="D74" i="1"/>
  <c r="D78" i="1"/>
  <c r="D82" i="1"/>
  <c r="D86" i="1"/>
  <c r="D43" i="1"/>
  <c r="D47" i="1"/>
  <c r="D51" i="1"/>
  <c r="D55" i="1"/>
  <c r="D59" i="1"/>
  <c r="D63" i="1"/>
  <c r="D67" i="1"/>
  <c r="D71" i="1"/>
  <c r="D75" i="1"/>
  <c r="D79" i="1"/>
  <c r="D83" i="1"/>
  <c r="D87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41" i="1"/>
  <c r="D45" i="1"/>
  <c r="D49" i="1"/>
  <c r="D53" i="1"/>
  <c r="D57" i="1"/>
  <c r="D61" i="1"/>
  <c r="D65" i="1"/>
  <c r="D69" i="1"/>
  <c r="D73" i="1"/>
  <c r="D77" i="1"/>
  <c r="D81" i="1"/>
  <c r="D85" i="1"/>
  <c r="D39" i="1"/>
  <c r="E101" i="1" l="1"/>
  <c r="J29" i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G41" i="1"/>
  <c r="G43" i="1" s="1"/>
  <c r="G40" i="1"/>
  <c r="G42" i="1" s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9" i="1" l="1"/>
  <c r="E148" i="1"/>
  <c r="J136" i="1" l="1"/>
  <c r="F152" i="1" l="1"/>
  <c r="F157" i="1"/>
  <c r="F200" i="1"/>
  <c r="F109" i="1"/>
  <c r="F141" i="1"/>
  <c r="F193" i="1"/>
  <c r="F236" i="1"/>
  <c r="F167" i="1"/>
  <c r="F147" i="1"/>
  <c r="F205" i="1"/>
  <c r="F220" i="1"/>
  <c r="F117" i="1"/>
  <c r="F155" i="1"/>
  <c r="F197" i="1"/>
  <c r="F244" i="1"/>
  <c r="F276" i="1"/>
  <c r="F304" i="1"/>
  <c r="F135" i="1"/>
  <c r="F245" i="1"/>
  <c r="F261" i="1"/>
  <c r="F277" i="1"/>
  <c r="F293" i="1"/>
  <c r="F238" i="1"/>
  <c r="F254" i="1"/>
  <c r="F270" i="1"/>
  <c r="F286" i="1"/>
  <c r="F302" i="1"/>
  <c r="F121" i="1"/>
  <c r="F143" i="1"/>
  <c r="F164" i="1"/>
  <c r="F185" i="1"/>
  <c r="F207" i="1"/>
  <c r="F228" i="1"/>
  <c r="F247" i="1"/>
  <c r="F263" i="1"/>
  <c r="F283" i="1"/>
  <c r="F299" i="1"/>
  <c r="F123" i="1"/>
  <c r="F171" i="1"/>
  <c r="F213" i="1"/>
  <c r="F248" i="1"/>
  <c r="F284" i="1"/>
  <c r="F119" i="1"/>
  <c r="F234" i="1"/>
  <c r="F218" i="1"/>
  <c r="F202" i="1"/>
  <c r="F186" i="1"/>
  <c r="F170" i="1"/>
  <c r="F154" i="1"/>
  <c r="F138" i="1"/>
  <c r="F122" i="1"/>
  <c r="F106" i="1"/>
  <c r="F107" i="1"/>
  <c r="F250" i="1"/>
  <c r="F137" i="1"/>
  <c r="F223" i="1"/>
  <c r="F295" i="1"/>
  <c r="F240" i="1"/>
  <c r="F222" i="1"/>
  <c r="F158" i="1"/>
  <c r="F110" i="1"/>
  <c r="F231" i="1"/>
  <c r="F168" i="1"/>
  <c r="F211" i="1"/>
  <c r="F177" i="1"/>
  <c r="F161" i="1"/>
  <c r="F204" i="1"/>
  <c r="F184" i="1"/>
  <c r="F199" i="1"/>
  <c r="F163" i="1"/>
  <c r="F227" i="1"/>
  <c r="F103" i="1"/>
  <c r="F128" i="1"/>
  <c r="F165" i="1"/>
  <c r="F208" i="1"/>
  <c r="F252" i="1"/>
  <c r="F280" i="1"/>
  <c r="F108" i="1"/>
  <c r="F145" i="1"/>
  <c r="F249" i="1"/>
  <c r="F265" i="1"/>
  <c r="F281" i="1"/>
  <c r="F297" i="1"/>
  <c r="F242" i="1"/>
  <c r="F258" i="1"/>
  <c r="F274" i="1"/>
  <c r="F290" i="1"/>
  <c r="F105" i="1"/>
  <c r="F127" i="1"/>
  <c r="F148" i="1"/>
  <c r="F169" i="1"/>
  <c r="F191" i="1"/>
  <c r="F212" i="1"/>
  <c r="F233" i="1"/>
  <c r="F251" i="1"/>
  <c r="F267" i="1"/>
  <c r="F287" i="1"/>
  <c r="F303" i="1"/>
  <c r="F133" i="1"/>
  <c r="F181" i="1"/>
  <c r="F224" i="1"/>
  <c r="F256" i="1"/>
  <c r="F292" i="1"/>
  <c r="F129" i="1"/>
  <c r="F230" i="1"/>
  <c r="F214" i="1"/>
  <c r="F198" i="1"/>
  <c r="F182" i="1"/>
  <c r="F166" i="1"/>
  <c r="F150" i="1"/>
  <c r="F134" i="1"/>
  <c r="F118" i="1"/>
  <c r="F102" i="1"/>
  <c r="F189" i="1"/>
  <c r="F120" i="1"/>
  <c r="F225" i="1"/>
  <c r="F125" i="1"/>
  <c r="F195" i="1"/>
  <c r="F149" i="1"/>
  <c r="F268" i="1"/>
  <c r="F124" i="1"/>
  <c r="F257" i="1"/>
  <c r="F289" i="1"/>
  <c r="F266" i="1"/>
  <c r="F298" i="1"/>
  <c r="F159" i="1"/>
  <c r="F201" i="1"/>
  <c r="F259" i="1"/>
  <c r="F112" i="1"/>
  <c r="F203" i="1"/>
  <c r="F101" i="1"/>
  <c r="F206" i="1"/>
  <c r="F174" i="1"/>
  <c r="F126" i="1"/>
  <c r="F115" i="1"/>
  <c r="F179" i="1"/>
  <c r="F221" i="1"/>
  <c r="F209" i="1"/>
  <c r="F172" i="1"/>
  <c r="F215" i="1"/>
  <c r="F216" i="1"/>
  <c r="F104" i="1"/>
  <c r="F173" i="1"/>
  <c r="F131" i="1"/>
  <c r="F279" i="1"/>
  <c r="F139" i="1"/>
  <c r="F176" i="1"/>
  <c r="F219" i="1"/>
  <c r="F260" i="1"/>
  <c r="F288" i="1"/>
  <c r="F113" i="1"/>
  <c r="F156" i="1"/>
  <c r="F253" i="1"/>
  <c r="F269" i="1"/>
  <c r="F285" i="1"/>
  <c r="F301" i="1"/>
  <c r="F246" i="1"/>
  <c r="F262" i="1"/>
  <c r="F278" i="1"/>
  <c r="F294" i="1"/>
  <c r="F111" i="1"/>
  <c r="F132" i="1"/>
  <c r="F153" i="1"/>
  <c r="F175" i="1"/>
  <c r="F196" i="1"/>
  <c r="F217" i="1"/>
  <c r="F239" i="1"/>
  <c r="F255" i="1"/>
  <c r="F271" i="1"/>
  <c r="F291" i="1"/>
  <c r="F237" i="1"/>
  <c r="F144" i="1"/>
  <c r="F192" i="1"/>
  <c r="F235" i="1"/>
  <c r="F264" i="1"/>
  <c r="F300" i="1"/>
  <c r="F140" i="1"/>
  <c r="F226" i="1"/>
  <c r="F210" i="1"/>
  <c r="F194" i="1"/>
  <c r="F178" i="1"/>
  <c r="F162" i="1"/>
  <c r="F146" i="1"/>
  <c r="F130" i="1"/>
  <c r="F114" i="1"/>
  <c r="F136" i="1"/>
  <c r="F232" i="1"/>
  <c r="F183" i="1"/>
  <c r="F100" i="1"/>
  <c r="F188" i="1"/>
  <c r="F187" i="1"/>
  <c r="F229" i="1"/>
  <c r="F296" i="1"/>
  <c r="F241" i="1"/>
  <c r="F273" i="1"/>
  <c r="F305" i="1"/>
  <c r="F282" i="1"/>
  <c r="F116" i="1"/>
  <c r="F180" i="1"/>
  <c r="F243" i="1"/>
  <c r="F275" i="1"/>
  <c r="F160" i="1"/>
  <c r="F272" i="1"/>
  <c r="F151" i="1"/>
  <c r="F190" i="1"/>
  <c r="F142" i="1"/>
</calcChain>
</file>

<file path=xl/sharedStrings.xml><?xml version="1.0" encoding="utf-8"?>
<sst xmlns="http://schemas.openxmlformats.org/spreadsheetml/2006/main" count="48" uniqueCount="44">
  <si>
    <t>MatLab 1</t>
  </si>
  <si>
    <t>Mean</t>
  </si>
  <si>
    <t>Sum</t>
  </si>
  <si>
    <t>Min</t>
  </si>
  <si>
    <t>Max</t>
  </si>
  <si>
    <t>MatLab 2</t>
  </si>
  <si>
    <t>Varianza Poblacional</t>
  </si>
  <si>
    <t>Varianza Muestra</t>
  </si>
  <si>
    <t>(x-promedio)^2</t>
  </si>
  <si>
    <t>MiVarianzaMuestra</t>
  </si>
  <si>
    <t>MiVarianzaPoblacional</t>
  </si>
  <si>
    <t>Desviacion Estandar P</t>
  </si>
  <si>
    <t>Desviacion Estandar M</t>
  </si>
  <si>
    <t>MiDesviacionEst.P</t>
  </si>
  <si>
    <t>MiDesviacionEst.M</t>
  </si>
  <si>
    <t>Arriba</t>
  </si>
  <si>
    <t>1 D.E.P.</t>
  </si>
  <si>
    <t>2 D.E.P.</t>
  </si>
  <si>
    <t>3 D.E.P.</t>
  </si>
  <si>
    <t>4 D.E.P.</t>
  </si>
  <si>
    <t xml:space="preserve">Abajo </t>
  </si>
  <si>
    <t>Estudiante</t>
  </si>
  <si>
    <t>Calificación de Curso</t>
  </si>
  <si>
    <t>MatLab 3</t>
  </si>
  <si>
    <t>Linspace</t>
  </si>
  <si>
    <t>Entrada:</t>
  </si>
  <si>
    <t>Salida:</t>
  </si>
  <si>
    <t>Función de Distribución</t>
  </si>
  <si>
    <t>x</t>
  </si>
  <si>
    <t>f(x)</t>
  </si>
  <si>
    <t># de puntos:</t>
  </si>
  <si>
    <t>normpdf</t>
  </si>
  <si>
    <t>media:</t>
  </si>
  <si>
    <t>estandar:</t>
  </si>
  <si>
    <t>desviación</t>
  </si>
  <si>
    <t xml:space="preserve">DeltaX = </t>
  </si>
  <si>
    <t>n =</t>
  </si>
  <si>
    <t>f(a+iDeltaX)</t>
  </si>
  <si>
    <t xml:space="preserve">Suma = </t>
  </si>
  <si>
    <t xml:space="preserve">Área = </t>
  </si>
  <si>
    <t xml:space="preserve">sum = </t>
  </si>
  <si>
    <t xml:space="preserve">Area = </t>
  </si>
  <si>
    <t>Metodo Rectangulo</t>
  </si>
  <si>
    <t>Forma Rectangular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</si>
</sst>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10" borderId="0" xfId="0" applyFill="1"/>
    <xf numFmtId="0" fontId="0" fillId="1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Lanzamientos Orbitáles Exitosos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Lanzamientos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Hoja1!$B$2:$B$51</c:f>
              <c:numCache>
                <c:formatCode>General</c:formatCode>
                <c:ptCount val="50"/>
                <c:pt idx="0">
                  <c:v>71</c:v>
                </c:pt>
                <c:pt idx="1">
                  <c:v>73</c:v>
                </c:pt>
                <c:pt idx="2">
                  <c:v>85</c:v>
                </c:pt>
                <c:pt idx="3">
                  <c:v>68</c:v>
                </c:pt>
                <c:pt idx="4">
                  <c:v>67</c:v>
                </c:pt>
                <c:pt idx="5">
                  <c:v>76</c:v>
                </c:pt>
                <c:pt idx="6">
                  <c:v>82</c:v>
                </c:pt>
                <c:pt idx="7">
                  <c:v>77</c:v>
                </c:pt>
                <c:pt idx="8">
                  <c:v>80</c:v>
                </c:pt>
                <c:pt idx="9">
                  <c:v>69</c:v>
                </c:pt>
                <c:pt idx="10">
                  <c:v>71</c:v>
                </c:pt>
                <c:pt idx="11">
                  <c:v>78</c:v>
                </c:pt>
                <c:pt idx="12">
                  <c:v>80</c:v>
                </c:pt>
                <c:pt idx="13">
                  <c:v>78</c:v>
                </c:pt>
                <c:pt idx="14">
                  <c:v>73</c:v>
                </c:pt>
                <c:pt idx="15">
                  <c:v>80</c:v>
                </c:pt>
                <c:pt idx="16">
                  <c:v>51</c:v>
                </c:pt>
                <c:pt idx="17">
                  <c:v>60</c:v>
                </c:pt>
                <c:pt idx="18">
                  <c:v>78</c:v>
                </c:pt>
                <c:pt idx="19">
                  <c:v>77</c:v>
                </c:pt>
                <c:pt idx="20">
                  <c:v>75</c:v>
                </c:pt>
                <c:pt idx="21">
                  <c:v>67</c:v>
                </c:pt>
                <c:pt idx="22">
                  <c:v>88</c:v>
                </c:pt>
                <c:pt idx="23">
                  <c:v>85</c:v>
                </c:pt>
                <c:pt idx="24">
                  <c:v>57</c:v>
                </c:pt>
                <c:pt idx="25">
                  <c:v>49</c:v>
                </c:pt>
                <c:pt idx="26">
                  <c:v>75</c:v>
                </c:pt>
                <c:pt idx="27">
                  <c:v>80</c:v>
                </c:pt>
                <c:pt idx="28">
                  <c:v>76</c:v>
                </c:pt>
                <c:pt idx="29">
                  <c:v>88</c:v>
                </c:pt>
                <c:pt idx="30">
                  <c:v>81</c:v>
                </c:pt>
                <c:pt idx="31">
                  <c:v>78</c:v>
                </c:pt>
                <c:pt idx="32">
                  <c:v>87</c:v>
                </c:pt>
                <c:pt idx="33">
                  <c:v>51</c:v>
                </c:pt>
                <c:pt idx="34">
                  <c:v>82</c:v>
                </c:pt>
                <c:pt idx="35">
                  <c:v>60</c:v>
                </c:pt>
                <c:pt idx="36">
                  <c:v>63</c:v>
                </c:pt>
                <c:pt idx="37">
                  <c:v>77</c:v>
                </c:pt>
                <c:pt idx="38">
                  <c:v>56</c:v>
                </c:pt>
                <c:pt idx="39">
                  <c:v>50</c:v>
                </c:pt>
                <c:pt idx="40">
                  <c:v>62</c:v>
                </c:pt>
                <c:pt idx="41">
                  <c:v>73</c:v>
                </c:pt>
                <c:pt idx="42">
                  <c:v>72</c:v>
                </c:pt>
                <c:pt idx="43">
                  <c:v>70</c:v>
                </c:pt>
                <c:pt idx="44">
                  <c:v>59</c:v>
                </c:pt>
                <c:pt idx="45">
                  <c:v>55</c:v>
                </c:pt>
                <c:pt idx="46">
                  <c:v>61</c:v>
                </c:pt>
                <c:pt idx="47">
                  <c:v>79</c:v>
                </c:pt>
                <c:pt idx="48">
                  <c:v>66</c:v>
                </c:pt>
                <c:pt idx="4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5-4E0C-9FFB-069BFF169C8A}"/>
            </c:ext>
          </c:extLst>
        </c:ser>
        <c:ser>
          <c:idx val="1"/>
          <c:order val="1"/>
          <c:tx>
            <c:v>Promedio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Hoja1!$E$5:$BB$5</c:f>
              <c:numCache>
                <c:formatCode>General</c:formatCode>
                <c:ptCount val="50"/>
                <c:pt idx="0">
                  <c:v>71.72</c:v>
                </c:pt>
                <c:pt idx="1">
                  <c:v>71.72</c:v>
                </c:pt>
                <c:pt idx="2">
                  <c:v>71.72</c:v>
                </c:pt>
                <c:pt idx="3">
                  <c:v>71.72</c:v>
                </c:pt>
                <c:pt idx="4">
                  <c:v>71.72</c:v>
                </c:pt>
                <c:pt idx="5">
                  <c:v>71.72</c:v>
                </c:pt>
                <c:pt idx="6">
                  <c:v>71.72</c:v>
                </c:pt>
                <c:pt idx="7">
                  <c:v>71.72</c:v>
                </c:pt>
                <c:pt idx="8">
                  <c:v>71.72</c:v>
                </c:pt>
                <c:pt idx="9">
                  <c:v>71.72</c:v>
                </c:pt>
                <c:pt idx="10">
                  <c:v>71.72</c:v>
                </c:pt>
                <c:pt idx="11">
                  <c:v>71.72</c:v>
                </c:pt>
                <c:pt idx="12">
                  <c:v>71.72</c:v>
                </c:pt>
                <c:pt idx="13">
                  <c:v>71.72</c:v>
                </c:pt>
                <c:pt idx="14">
                  <c:v>71.72</c:v>
                </c:pt>
                <c:pt idx="15">
                  <c:v>71.72</c:v>
                </c:pt>
                <c:pt idx="16">
                  <c:v>71.72</c:v>
                </c:pt>
                <c:pt idx="17">
                  <c:v>71.72</c:v>
                </c:pt>
                <c:pt idx="18">
                  <c:v>71.72</c:v>
                </c:pt>
                <c:pt idx="19">
                  <c:v>71.72</c:v>
                </c:pt>
                <c:pt idx="20">
                  <c:v>71.72</c:v>
                </c:pt>
                <c:pt idx="21">
                  <c:v>71.72</c:v>
                </c:pt>
                <c:pt idx="22">
                  <c:v>71.72</c:v>
                </c:pt>
                <c:pt idx="23">
                  <c:v>71.72</c:v>
                </c:pt>
                <c:pt idx="24">
                  <c:v>71.72</c:v>
                </c:pt>
                <c:pt idx="25">
                  <c:v>71.72</c:v>
                </c:pt>
                <c:pt idx="26">
                  <c:v>71.72</c:v>
                </c:pt>
                <c:pt idx="27">
                  <c:v>71.72</c:v>
                </c:pt>
                <c:pt idx="28">
                  <c:v>71.72</c:v>
                </c:pt>
                <c:pt idx="29">
                  <c:v>71.72</c:v>
                </c:pt>
                <c:pt idx="30">
                  <c:v>71.72</c:v>
                </c:pt>
                <c:pt idx="31">
                  <c:v>71.72</c:v>
                </c:pt>
                <c:pt idx="32">
                  <c:v>71.72</c:v>
                </c:pt>
                <c:pt idx="33">
                  <c:v>71.72</c:v>
                </c:pt>
                <c:pt idx="34">
                  <c:v>71.72</c:v>
                </c:pt>
                <c:pt idx="35">
                  <c:v>71.72</c:v>
                </c:pt>
                <c:pt idx="36">
                  <c:v>71.72</c:v>
                </c:pt>
                <c:pt idx="37">
                  <c:v>71.72</c:v>
                </c:pt>
                <c:pt idx="38">
                  <c:v>71.72</c:v>
                </c:pt>
                <c:pt idx="39">
                  <c:v>71.72</c:v>
                </c:pt>
                <c:pt idx="40">
                  <c:v>71.72</c:v>
                </c:pt>
                <c:pt idx="41">
                  <c:v>71.72</c:v>
                </c:pt>
                <c:pt idx="42">
                  <c:v>71.72</c:v>
                </c:pt>
                <c:pt idx="43">
                  <c:v>71.72</c:v>
                </c:pt>
                <c:pt idx="44">
                  <c:v>71.72</c:v>
                </c:pt>
                <c:pt idx="45">
                  <c:v>71.72</c:v>
                </c:pt>
                <c:pt idx="46">
                  <c:v>71.72</c:v>
                </c:pt>
                <c:pt idx="47">
                  <c:v>71.72</c:v>
                </c:pt>
                <c:pt idx="48">
                  <c:v>71.72</c:v>
                </c:pt>
                <c:pt idx="49">
                  <c:v>71.72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05-4E0C-9FFB-069BFF169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34288"/>
        <c:axId val="512242816"/>
      </c:scatterChart>
      <c:valAx>
        <c:axId val="512234288"/>
        <c:scaling>
          <c:orientation val="minMax"/>
          <c:max val="5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42816"/>
        <c:crosses val="autoZero"/>
        <c:crossBetween val="midCat"/>
      </c:valAx>
      <c:valAx>
        <c:axId val="51224281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3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Lanzamientos Orbitáles Exitosos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Lanzamientos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Hoja1!$B$2:$B$51</c:f>
              <c:numCache>
                <c:formatCode>General</c:formatCode>
                <c:ptCount val="50"/>
                <c:pt idx="0">
                  <c:v>71</c:v>
                </c:pt>
                <c:pt idx="1">
                  <c:v>73</c:v>
                </c:pt>
                <c:pt idx="2">
                  <c:v>85</c:v>
                </c:pt>
                <c:pt idx="3">
                  <c:v>68</c:v>
                </c:pt>
                <c:pt idx="4">
                  <c:v>67</c:v>
                </c:pt>
                <c:pt idx="5">
                  <c:v>76</c:v>
                </c:pt>
                <c:pt idx="6">
                  <c:v>82</c:v>
                </c:pt>
                <c:pt idx="7">
                  <c:v>77</c:v>
                </c:pt>
                <c:pt idx="8">
                  <c:v>80</c:v>
                </c:pt>
                <c:pt idx="9">
                  <c:v>69</c:v>
                </c:pt>
                <c:pt idx="10">
                  <c:v>71</c:v>
                </c:pt>
                <c:pt idx="11">
                  <c:v>78</c:v>
                </c:pt>
                <c:pt idx="12">
                  <c:v>80</c:v>
                </c:pt>
                <c:pt idx="13">
                  <c:v>78</c:v>
                </c:pt>
                <c:pt idx="14">
                  <c:v>73</c:v>
                </c:pt>
                <c:pt idx="15">
                  <c:v>80</c:v>
                </c:pt>
                <c:pt idx="16">
                  <c:v>51</c:v>
                </c:pt>
                <c:pt idx="17">
                  <c:v>60</c:v>
                </c:pt>
                <c:pt idx="18">
                  <c:v>78</c:v>
                </c:pt>
                <c:pt idx="19">
                  <c:v>77</c:v>
                </c:pt>
                <c:pt idx="20">
                  <c:v>75</c:v>
                </c:pt>
                <c:pt idx="21">
                  <c:v>67</c:v>
                </c:pt>
                <c:pt idx="22">
                  <c:v>88</c:v>
                </c:pt>
                <c:pt idx="23">
                  <c:v>85</c:v>
                </c:pt>
                <c:pt idx="24">
                  <c:v>57</c:v>
                </c:pt>
                <c:pt idx="25">
                  <c:v>49</c:v>
                </c:pt>
                <c:pt idx="26">
                  <c:v>75</c:v>
                </c:pt>
                <c:pt idx="27">
                  <c:v>80</c:v>
                </c:pt>
                <c:pt idx="28">
                  <c:v>76</c:v>
                </c:pt>
                <c:pt idx="29">
                  <c:v>88</c:v>
                </c:pt>
                <c:pt idx="30">
                  <c:v>81</c:v>
                </c:pt>
                <c:pt idx="31">
                  <c:v>78</c:v>
                </c:pt>
                <c:pt idx="32">
                  <c:v>87</c:v>
                </c:pt>
                <c:pt idx="33">
                  <c:v>51</c:v>
                </c:pt>
                <c:pt idx="34">
                  <c:v>82</c:v>
                </c:pt>
                <c:pt idx="35">
                  <c:v>60</c:v>
                </c:pt>
                <c:pt idx="36">
                  <c:v>63</c:v>
                </c:pt>
                <c:pt idx="37">
                  <c:v>77</c:v>
                </c:pt>
                <c:pt idx="38">
                  <c:v>56</c:v>
                </c:pt>
                <c:pt idx="39">
                  <c:v>50</c:v>
                </c:pt>
                <c:pt idx="40">
                  <c:v>62</c:v>
                </c:pt>
                <c:pt idx="41">
                  <c:v>73</c:v>
                </c:pt>
                <c:pt idx="42">
                  <c:v>72</c:v>
                </c:pt>
                <c:pt idx="43">
                  <c:v>70</c:v>
                </c:pt>
                <c:pt idx="44">
                  <c:v>59</c:v>
                </c:pt>
                <c:pt idx="45">
                  <c:v>55</c:v>
                </c:pt>
                <c:pt idx="46">
                  <c:v>61</c:v>
                </c:pt>
                <c:pt idx="47">
                  <c:v>79</c:v>
                </c:pt>
                <c:pt idx="48">
                  <c:v>66</c:v>
                </c:pt>
                <c:pt idx="4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0-495C-9704-C7176F5DEE21}"/>
            </c:ext>
          </c:extLst>
        </c:ser>
        <c:ser>
          <c:idx val="1"/>
          <c:order val="1"/>
          <c:tx>
            <c:v>Promedio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Hoja1!$E$5:$BB$5</c:f>
              <c:numCache>
                <c:formatCode>General</c:formatCode>
                <c:ptCount val="50"/>
                <c:pt idx="0">
                  <c:v>71.72</c:v>
                </c:pt>
                <c:pt idx="1">
                  <c:v>71.72</c:v>
                </c:pt>
                <c:pt idx="2">
                  <c:v>71.72</c:v>
                </c:pt>
                <c:pt idx="3">
                  <c:v>71.72</c:v>
                </c:pt>
                <c:pt idx="4">
                  <c:v>71.72</c:v>
                </c:pt>
                <c:pt idx="5">
                  <c:v>71.72</c:v>
                </c:pt>
                <c:pt idx="6">
                  <c:v>71.72</c:v>
                </c:pt>
                <c:pt idx="7">
                  <c:v>71.72</c:v>
                </c:pt>
                <c:pt idx="8">
                  <c:v>71.72</c:v>
                </c:pt>
                <c:pt idx="9">
                  <c:v>71.72</c:v>
                </c:pt>
                <c:pt idx="10">
                  <c:v>71.72</c:v>
                </c:pt>
                <c:pt idx="11">
                  <c:v>71.72</c:v>
                </c:pt>
                <c:pt idx="12">
                  <c:v>71.72</c:v>
                </c:pt>
                <c:pt idx="13">
                  <c:v>71.72</c:v>
                </c:pt>
                <c:pt idx="14">
                  <c:v>71.72</c:v>
                </c:pt>
                <c:pt idx="15">
                  <c:v>71.72</c:v>
                </c:pt>
                <c:pt idx="16">
                  <c:v>71.72</c:v>
                </c:pt>
                <c:pt idx="17">
                  <c:v>71.72</c:v>
                </c:pt>
                <c:pt idx="18">
                  <c:v>71.72</c:v>
                </c:pt>
                <c:pt idx="19">
                  <c:v>71.72</c:v>
                </c:pt>
                <c:pt idx="20">
                  <c:v>71.72</c:v>
                </c:pt>
                <c:pt idx="21">
                  <c:v>71.72</c:v>
                </c:pt>
                <c:pt idx="22">
                  <c:v>71.72</c:v>
                </c:pt>
                <c:pt idx="23">
                  <c:v>71.72</c:v>
                </c:pt>
                <c:pt idx="24">
                  <c:v>71.72</c:v>
                </c:pt>
                <c:pt idx="25">
                  <c:v>71.72</c:v>
                </c:pt>
                <c:pt idx="26">
                  <c:v>71.72</c:v>
                </c:pt>
                <c:pt idx="27">
                  <c:v>71.72</c:v>
                </c:pt>
                <c:pt idx="28">
                  <c:v>71.72</c:v>
                </c:pt>
                <c:pt idx="29">
                  <c:v>71.72</c:v>
                </c:pt>
                <c:pt idx="30">
                  <c:v>71.72</c:v>
                </c:pt>
                <c:pt idx="31">
                  <c:v>71.72</c:v>
                </c:pt>
                <c:pt idx="32">
                  <c:v>71.72</c:v>
                </c:pt>
                <c:pt idx="33">
                  <c:v>71.72</c:v>
                </c:pt>
                <c:pt idx="34">
                  <c:v>71.72</c:v>
                </c:pt>
                <c:pt idx="35">
                  <c:v>71.72</c:v>
                </c:pt>
                <c:pt idx="36">
                  <c:v>71.72</c:v>
                </c:pt>
                <c:pt idx="37">
                  <c:v>71.72</c:v>
                </c:pt>
                <c:pt idx="38">
                  <c:v>71.72</c:v>
                </c:pt>
                <c:pt idx="39">
                  <c:v>71.72</c:v>
                </c:pt>
                <c:pt idx="40">
                  <c:v>71.72</c:v>
                </c:pt>
                <c:pt idx="41">
                  <c:v>71.72</c:v>
                </c:pt>
                <c:pt idx="42">
                  <c:v>71.72</c:v>
                </c:pt>
                <c:pt idx="43">
                  <c:v>71.72</c:v>
                </c:pt>
                <c:pt idx="44">
                  <c:v>71.72</c:v>
                </c:pt>
                <c:pt idx="45">
                  <c:v>71.72</c:v>
                </c:pt>
                <c:pt idx="46">
                  <c:v>71.72</c:v>
                </c:pt>
                <c:pt idx="47">
                  <c:v>71.72</c:v>
                </c:pt>
                <c:pt idx="48">
                  <c:v>71.72</c:v>
                </c:pt>
                <c:pt idx="49">
                  <c:v>71.72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A0-495C-9704-C7176F5DEE21}"/>
            </c:ext>
          </c:extLst>
        </c:ser>
        <c:ser>
          <c:idx val="2"/>
          <c:order val="2"/>
          <c:tx>
            <c:v>1 D.E.P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Hoja1!$I$29:$BF$29</c:f>
              <c:numCache>
                <c:formatCode>General</c:formatCode>
                <c:ptCount val="50"/>
                <c:pt idx="0">
                  <c:v>82.484831628966617</c:v>
                </c:pt>
                <c:pt idx="1">
                  <c:v>82.484831628966617</c:v>
                </c:pt>
                <c:pt idx="2">
                  <c:v>82.484831628966617</c:v>
                </c:pt>
                <c:pt idx="3">
                  <c:v>82.484831628966617</c:v>
                </c:pt>
                <c:pt idx="4">
                  <c:v>82.484831628966617</c:v>
                </c:pt>
                <c:pt idx="5">
                  <c:v>82.484831628966617</c:v>
                </c:pt>
                <c:pt idx="6">
                  <c:v>82.484831628966617</c:v>
                </c:pt>
                <c:pt idx="7">
                  <c:v>82.484831628966617</c:v>
                </c:pt>
                <c:pt idx="8">
                  <c:v>82.484831628966617</c:v>
                </c:pt>
                <c:pt idx="9">
                  <c:v>82.484831628966617</c:v>
                </c:pt>
                <c:pt idx="10">
                  <c:v>82.484831628966617</c:v>
                </c:pt>
                <c:pt idx="11">
                  <c:v>82.484831628966617</c:v>
                </c:pt>
                <c:pt idx="12">
                  <c:v>82.484831628966617</c:v>
                </c:pt>
                <c:pt idx="13">
                  <c:v>82.484831628966617</c:v>
                </c:pt>
                <c:pt idx="14">
                  <c:v>82.484831628966617</c:v>
                </c:pt>
                <c:pt idx="15">
                  <c:v>82.484831628966617</c:v>
                </c:pt>
                <c:pt idx="16">
                  <c:v>82.484831628966617</c:v>
                </c:pt>
                <c:pt idx="17">
                  <c:v>82.484831628966617</c:v>
                </c:pt>
                <c:pt idx="18">
                  <c:v>82.484831628966617</c:v>
                </c:pt>
                <c:pt idx="19">
                  <c:v>82.484831628966617</c:v>
                </c:pt>
                <c:pt idx="20">
                  <c:v>82.484831628966617</c:v>
                </c:pt>
                <c:pt idx="21">
                  <c:v>82.484831628966617</c:v>
                </c:pt>
                <c:pt idx="22">
                  <c:v>82.484831628966617</c:v>
                </c:pt>
                <c:pt idx="23">
                  <c:v>82.484831628966617</c:v>
                </c:pt>
                <c:pt idx="24">
                  <c:v>82.484831628966617</c:v>
                </c:pt>
                <c:pt idx="25">
                  <c:v>82.484831628966617</c:v>
                </c:pt>
                <c:pt idx="26">
                  <c:v>82.484831628966617</c:v>
                </c:pt>
                <c:pt idx="27">
                  <c:v>82.484831628966617</c:v>
                </c:pt>
                <c:pt idx="28">
                  <c:v>82.484831628966617</c:v>
                </c:pt>
                <c:pt idx="29">
                  <c:v>82.484831628966617</c:v>
                </c:pt>
                <c:pt idx="30">
                  <c:v>82.484831628966617</c:v>
                </c:pt>
                <c:pt idx="31">
                  <c:v>82.484831628966617</c:v>
                </c:pt>
                <c:pt idx="32">
                  <c:v>82.484831628966617</c:v>
                </c:pt>
                <c:pt idx="33">
                  <c:v>82.484831628966617</c:v>
                </c:pt>
                <c:pt idx="34">
                  <c:v>82.484831628966617</c:v>
                </c:pt>
                <c:pt idx="35">
                  <c:v>82.484831628966617</c:v>
                </c:pt>
                <c:pt idx="36">
                  <c:v>82.484831628966617</c:v>
                </c:pt>
                <c:pt idx="37">
                  <c:v>82.484831628966617</c:v>
                </c:pt>
                <c:pt idx="38">
                  <c:v>82.484831628966617</c:v>
                </c:pt>
                <c:pt idx="39">
                  <c:v>82.484831628966617</c:v>
                </c:pt>
                <c:pt idx="40">
                  <c:v>82.484831628966617</c:v>
                </c:pt>
                <c:pt idx="41">
                  <c:v>82.484831628966617</c:v>
                </c:pt>
                <c:pt idx="42">
                  <c:v>82.484831628966617</c:v>
                </c:pt>
                <c:pt idx="43">
                  <c:v>82.484831628966617</c:v>
                </c:pt>
                <c:pt idx="44">
                  <c:v>82.484831628966617</c:v>
                </c:pt>
                <c:pt idx="45">
                  <c:v>82.484831628966617</c:v>
                </c:pt>
                <c:pt idx="46">
                  <c:v>82.484831628966617</c:v>
                </c:pt>
                <c:pt idx="47">
                  <c:v>82.484831628966617</c:v>
                </c:pt>
                <c:pt idx="48">
                  <c:v>82.484831628966617</c:v>
                </c:pt>
                <c:pt idx="49">
                  <c:v>82.484831628966617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A0-495C-9704-C7176F5DEE21}"/>
            </c:ext>
          </c:extLst>
        </c:ser>
        <c:ser>
          <c:idx val="3"/>
          <c:order val="3"/>
          <c:tx>
            <c:v>2 D.E.P.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Hoja1!$I$30:$BF$30</c:f>
              <c:numCache>
                <c:formatCode>General</c:formatCode>
                <c:ptCount val="50"/>
                <c:pt idx="0">
                  <c:v>93.249663257933236</c:v>
                </c:pt>
                <c:pt idx="1">
                  <c:v>93.249663257933236</c:v>
                </c:pt>
                <c:pt idx="2">
                  <c:v>93.249663257933236</c:v>
                </c:pt>
                <c:pt idx="3">
                  <c:v>93.249663257933236</c:v>
                </c:pt>
                <c:pt idx="4">
                  <c:v>93.249663257933236</c:v>
                </c:pt>
                <c:pt idx="5">
                  <c:v>93.249663257933236</c:v>
                </c:pt>
                <c:pt idx="6">
                  <c:v>93.249663257933236</c:v>
                </c:pt>
                <c:pt idx="7">
                  <c:v>93.249663257933236</c:v>
                </c:pt>
                <c:pt idx="8">
                  <c:v>93.249663257933236</c:v>
                </c:pt>
                <c:pt idx="9">
                  <c:v>93.249663257933236</c:v>
                </c:pt>
                <c:pt idx="10">
                  <c:v>93.249663257933236</c:v>
                </c:pt>
                <c:pt idx="11">
                  <c:v>93.249663257933236</c:v>
                </c:pt>
                <c:pt idx="12">
                  <c:v>93.249663257933236</c:v>
                </c:pt>
                <c:pt idx="13">
                  <c:v>93.249663257933236</c:v>
                </c:pt>
                <c:pt idx="14">
                  <c:v>93.249663257933236</c:v>
                </c:pt>
                <c:pt idx="15">
                  <c:v>93.249663257933236</c:v>
                </c:pt>
                <c:pt idx="16">
                  <c:v>93.249663257933236</c:v>
                </c:pt>
                <c:pt idx="17">
                  <c:v>93.249663257933236</c:v>
                </c:pt>
                <c:pt idx="18">
                  <c:v>93.249663257933236</c:v>
                </c:pt>
                <c:pt idx="19">
                  <c:v>93.249663257933236</c:v>
                </c:pt>
                <c:pt idx="20">
                  <c:v>93.249663257933236</c:v>
                </c:pt>
                <c:pt idx="21">
                  <c:v>93.249663257933236</c:v>
                </c:pt>
                <c:pt idx="22">
                  <c:v>93.249663257933236</c:v>
                </c:pt>
                <c:pt idx="23">
                  <c:v>93.249663257933236</c:v>
                </c:pt>
                <c:pt idx="24">
                  <c:v>93.249663257933236</c:v>
                </c:pt>
                <c:pt idx="25">
                  <c:v>93.249663257933236</c:v>
                </c:pt>
                <c:pt idx="26">
                  <c:v>93.249663257933236</c:v>
                </c:pt>
                <c:pt idx="27">
                  <c:v>93.249663257933236</c:v>
                </c:pt>
                <c:pt idx="28">
                  <c:v>93.249663257933236</c:v>
                </c:pt>
                <c:pt idx="29">
                  <c:v>93.249663257933236</c:v>
                </c:pt>
                <c:pt idx="30">
                  <c:v>93.249663257933236</c:v>
                </c:pt>
                <c:pt idx="31">
                  <c:v>93.249663257933236</c:v>
                </c:pt>
                <c:pt idx="32">
                  <c:v>93.249663257933236</c:v>
                </c:pt>
                <c:pt idx="33">
                  <c:v>93.249663257933236</c:v>
                </c:pt>
                <c:pt idx="34">
                  <c:v>93.249663257933236</c:v>
                </c:pt>
                <c:pt idx="35">
                  <c:v>93.249663257933236</c:v>
                </c:pt>
                <c:pt idx="36">
                  <c:v>93.249663257933236</c:v>
                </c:pt>
                <c:pt idx="37">
                  <c:v>93.249663257933236</c:v>
                </c:pt>
                <c:pt idx="38">
                  <c:v>93.249663257933236</c:v>
                </c:pt>
                <c:pt idx="39">
                  <c:v>93.249663257933236</c:v>
                </c:pt>
                <c:pt idx="40">
                  <c:v>93.249663257933236</c:v>
                </c:pt>
                <c:pt idx="41">
                  <c:v>93.249663257933236</c:v>
                </c:pt>
                <c:pt idx="42">
                  <c:v>93.249663257933236</c:v>
                </c:pt>
                <c:pt idx="43">
                  <c:v>93.249663257933236</c:v>
                </c:pt>
                <c:pt idx="44">
                  <c:v>93.249663257933236</c:v>
                </c:pt>
                <c:pt idx="45">
                  <c:v>93.249663257933236</c:v>
                </c:pt>
                <c:pt idx="46">
                  <c:v>93.249663257933236</c:v>
                </c:pt>
                <c:pt idx="47">
                  <c:v>93.249663257933236</c:v>
                </c:pt>
                <c:pt idx="48">
                  <c:v>93.249663257933236</c:v>
                </c:pt>
                <c:pt idx="49">
                  <c:v>93.249663257933236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A0-495C-9704-C7176F5DEE21}"/>
            </c:ext>
          </c:extLst>
        </c:ser>
        <c:ser>
          <c:idx val="4"/>
          <c:order val="4"/>
          <c:tx>
            <c:v>3 D.E.P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Hoja1!$I$31:$BF$31</c:f>
              <c:numCache>
                <c:formatCode>General</c:formatCode>
                <c:ptCount val="50"/>
                <c:pt idx="0">
                  <c:v>104.01449488689984</c:v>
                </c:pt>
                <c:pt idx="1">
                  <c:v>104.01449488689984</c:v>
                </c:pt>
                <c:pt idx="2">
                  <c:v>104.01449488689984</c:v>
                </c:pt>
                <c:pt idx="3">
                  <c:v>104.01449488689984</c:v>
                </c:pt>
                <c:pt idx="4">
                  <c:v>104.01449488689984</c:v>
                </c:pt>
                <c:pt idx="5">
                  <c:v>104.01449488689984</c:v>
                </c:pt>
                <c:pt idx="6">
                  <c:v>104.01449488689984</c:v>
                </c:pt>
                <c:pt idx="7">
                  <c:v>104.01449488689984</c:v>
                </c:pt>
                <c:pt idx="8">
                  <c:v>104.01449488689984</c:v>
                </c:pt>
                <c:pt idx="9">
                  <c:v>104.01449488689984</c:v>
                </c:pt>
                <c:pt idx="10">
                  <c:v>104.01449488689984</c:v>
                </c:pt>
                <c:pt idx="11">
                  <c:v>104.01449488689984</c:v>
                </c:pt>
                <c:pt idx="12">
                  <c:v>104.01449488689984</c:v>
                </c:pt>
                <c:pt idx="13">
                  <c:v>104.01449488689984</c:v>
                </c:pt>
                <c:pt idx="14">
                  <c:v>104.01449488689984</c:v>
                </c:pt>
                <c:pt idx="15">
                  <c:v>104.01449488689984</c:v>
                </c:pt>
                <c:pt idx="16">
                  <c:v>104.01449488689984</c:v>
                </c:pt>
                <c:pt idx="17">
                  <c:v>104.01449488689984</c:v>
                </c:pt>
                <c:pt idx="18">
                  <c:v>104.01449488689984</c:v>
                </c:pt>
                <c:pt idx="19">
                  <c:v>104.01449488689984</c:v>
                </c:pt>
                <c:pt idx="20">
                  <c:v>104.01449488689984</c:v>
                </c:pt>
                <c:pt idx="21">
                  <c:v>104.01449488689984</c:v>
                </c:pt>
                <c:pt idx="22">
                  <c:v>104.01449488689984</c:v>
                </c:pt>
                <c:pt idx="23">
                  <c:v>104.01449488689984</c:v>
                </c:pt>
                <c:pt idx="24">
                  <c:v>104.01449488689984</c:v>
                </c:pt>
                <c:pt idx="25">
                  <c:v>104.01449488689984</c:v>
                </c:pt>
                <c:pt idx="26">
                  <c:v>104.01449488689984</c:v>
                </c:pt>
                <c:pt idx="27">
                  <c:v>104.01449488689984</c:v>
                </c:pt>
                <c:pt idx="28">
                  <c:v>104.01449488689984</c:v>
                </c:pt>
                <c:pt idx="29">
                  <c:v>104.01449488689984</c:v>
                </c:pt>
                <c:pt idx="30">
                  <c:v>104.01449488689984</c:v>
                </c:pt>
                <c:pt idx="31">
                  <c:v>104.01449488689984</c:v>
                </c:pt>
                <c:pt idx="32">
                  <c:v>104.01449488689984</c:v>
                </c:pt>
                <c:pt idx="33">
                  <c:v>104.01449488689984</c:v>
                </c:pt>
                <c:pt idx="34">
                  <c:v>104.01449488689984</c:v>
                </c:pt>
                <c:pt idx="35">
                  <c:v>104.01449488689984</c:v>
                </c:pt>
                <c:pt idx="36">
                  <c:v>104.01449488689984</c:v>
                </c:pt>
                <c:pt idx="37">
                  <c:v>104.01449488689984</c:v>
                </c:pt>
                <c:pt idx="38">
                  <c:v>104.01449488689984</c:v>
                </c:pt>
                <c:pt idx="39">
                  <c:v>104.01449488689984</c:v>
                </c:pt>
                <c:pt idx="40">
                  <c:v>104.01449488689984</c:v>
                </c:pt>
                <c:pt idx="41">
                  <c:v>104.01449488689984</c:v>
                </c:pt>
                <c:pt idx="42">
                  <c:v>104.01449488689984</c:v>
                </c:pt>
                <c:pt idx="43">
                  <c:v>104.01449488689984</c:v>
                </c:pt>
                <c:pt idx="44">
                  <c:v>104.01449488689984</c:v>
                </c:pt>
                <c:pt idx="45">
                  <c:v>104.01449488689984</c:v>
                </c:pt>
                <c:pt idx="46">
                  <c:v>104.01449488689984</c:v>
                </c:pt>
                <c:pt idx="47">
                  <c:v>104.01449488689984</c:v>
                </c:pt>
                <c:pt idx="48">
                  <c:v>104.01449488689984</c:v>
                </c:pt>
                <c:pt idx="49">
                  <c:v>104.01449488689984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A0-495C-9704-C7176F5DEE21}"/>
            </c:ext>
          </c:extLst>
        </c:ser>
        <c:ser>
          <c:idx val="5"/>
          <c:order val="5"/>
          <c:tx>
            <c:v>4 D.E.P. Arriba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Hoja1!$I$32:$BF$32</c:f>
              <c:numCache>
                <c:formatCode>General</c:formatCode>
                <c:ptCount val="50"/>
                <c:pt idx="0">
                  <c:v>114.77932651586646</c:v>
                </c:pt>
                <c:pt idx="1">
                  <c:v>114.77932651586646</c:v>
                </c:pt>
                <c:pt idx="2">
                  <c:v>114.77932651586646</c:v>
                </c:pt>
                <c:pt idx="3">
                  <c:v>114.77932651586646</c:v>
                </c:pt>
                <c:pt idx="4">
                  <c:v>114.77932651586646</c:v>
                </c:pt>
                <c:pt idx="5">
                  <c:v>114.77932651586646</c:v>
                </c:pt>
                <c:pt idx="6">
                  <c:v>114.77932651586646</c:v>
                </c:pt>
                <c:pt idx="7">
                  <c:v>114.77932651586646</c:v>
                </c:pt>
                <c:pt idx="8">
                  <c:v>114.77932651586646</c:v>
                </c:pt>
                <c:pt idx="9">
                  <c:v>114.77932651586646</c:v>
                </c:pt>
                <c:pt idx="10">
                  <c:v>114.77932651586646</c:v>
                </c:pt>
                <c:pt idx="11">
                  <c:v>114.77932651586646</c:v>
                </c:pt>
                <c:pt idx="12">
                  <c:v>114.77932651586646</c:v>
                </c:pt>
                <c:pt idx="13">
                  <c:v>114.77932651586646</c:v>
                </c:pt>
                <c:pt idx="14">
                  <c:v>114.77932651586646</c:v>
                </c:pt>
                <c:pt idx="15">
                  <c:v>114.77932651586646</c:v>
                </c:pt>
                <c:pt idx="16">
                  <c:v>114.77932651586646</c:v>
                </c:pt>
                <c:pt idx="17">
                  <c:v>114.77932651586646</c:v>
                </c:pt>
                <c:pt idx="18">
                  <c:v>114.77932651586646</c:v>
                </c:pt>
                <c:pt idx="19">
                  <c:v>114.77932651586646</c:v>
                </c:pt>
                <c:pt idx="20">
                  <c:v>114.77932651586646</c:v>
                </c:pt>
                <c:pt idx="21">
                  <c:v>114.77932651586646</c:v>
                </c:pt>
                <c:pt idx="22">
                  <c:v>114.77932651586646</c:v>
                </c:pt>
                <c:pt idx="23">
                  <c:v>114.77932651586646</c:v>
                </c:pt>
                <c:pt idx="24">
                  <c:v>114.77932651586646</c:v>
                </c:pt>
                <c:pt idx="25">
                  <c:v>114.77932651586646</c:v>
                </c:pt>
                <c:pt idx="26">
                  <c:v>114.77932651586646</c:v>
                </c:pt>
                <c:pt idx="27">
                  <c:v>114.77932651586646</c:v>
                </c:pt>
                <c:pt idx="28">
                  <c:v>114.77932651586646</c:v>
                </c:pt>
                <c:pt idx="29">
                  <c:v>114.77932651586646</c:v>
                </c:pt>
                <c:pt idx="30">
                  <c:v>114.77932651586646</c:v>
                </c:pt>
                <c:pt idx="31">
                  <c:v>114.77932651586646</c:v>
                </c:pt>
                <c:pt idx="32">
                  <c:v>114.77932651586646</c:v>
                </c:pt>
                <c:pt idx="33">
                  <c:v>114.77932651586646</c:v>
                </c:pt>
                <c:pt idx="34">
                  <c:v>114.77932651586646</c:v>
                </c:pt>
                <c:pt idx="35">
                  <c:v>114.77932651586646</c:v>
                </c:pt>
                <c:pt idx="36">
                  <c:v>114.77932651586646</c:v>
                </c:pt>
                <c:pt idx="37">
                  <c:v>114.77932651586646</c:v>
                </c:pt>
                <c:pt idx="38">
                  <c:v>114.77932651586646</c:v>
                </c:pt>
                <c:pt idx="39">
                  <c:v>114.77932651586646</c:v>
                </c:pt>
                <c:pt idx="40">
                  <c:v>114.77932651586646</c:v>
                </c:pt>
                <c:pt idx="41">
                  <c:v>114.77932651586646</c:v>
                </c:pt>
                <c:pt idx="42">
                  <c:v>114.77932651586646</c:v>
                </c:pt>
                <c:pt idx="43">
                  <c:v>114.77932651586646</c:v>
                </c:pt>
                <c:pt idx="44">
                  <c:v>114.77932651586646</c:v>
                </c:pt>
                <c:pt idx="45">
                  <c:v>114.77932651586646</c:v>
                </c:pt>
                <c:pt idx="46">
                  <c:v>114.77932651586646</c:v>
                </c:pt>
                <c:pt idx="47">
                  <c:v>114.77932651586646</c:v>
                </c:pt>
                <c:pt idx="48">
                  <c:v>114.77932651586646</c:v>
                </c:pt>
                <c:pt idx="49">
                  <c:v>114.77932651586646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3A0-495C-9704-C7176F5DEE21}"/>
            </c:ext>
          </c:extLst>
        </c:ser>
        <c:ser>
          <c:idx val="6"/>
          <c:order val="6"/>
          <c:tx>
            <c:v>1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Hoja1!$I$35:$BF$35</c:f>
              <c:numCache>
                <c:formatCode>General</c:formatCode>
                <c:ptCount val="50"/>
                <c:pt idx="0">
                  <c:v>60.95516837103338</c:v>
                </c:pt>
                <c:pt idx="1">
                  <c:v>60.95516837103338</c:v>
                </c:pt>
                <c:pt idx="2">
                  <c:v>60.95516837103338</c:v>
                </c:pt>
                <c:pt idx="3">
                  <c:v>60.95516837103338</c:v>
                </c:pt>
                <c:pt idx="4">
                  <c:v>60.95516837103338</c:v>
                </c:pt>
                <c:pt idx="5">
                  <c:v>60.95516837103338</c:v>
                </c:pt>
                <c:pt idx="6">
                  <c:v>60.95516837103338</c:v>
                </c:pt>
                <c:pt idx="7">
                  <c:v>60.95516837103338</c:v>
                </c:pt>
                <c:pt idx="8">
                  <c:v>60.95516837103338</c:v>
                </c:pt>
                <c:pt idx="9">
                  <c:v>60.95516837103338</c:v>
                </c:pt>
                <c:pt idx="10">
                  <c:v>60.95516837103338</c:v>
                </c:pt>
                <c:pt idx="11">
                  <c:v>60.95516837103338</c:v>
                </c:pt>
                <c:pt idx="12">
                  <c:v>60.95516837103338</c:v>
                </c:pt>
                <c:pt idx="13">
                  <c:v>60.95516837103338</c:v>
                </c:pt>
                <c:pt idx="14">
                  <c:v>60.95516837103338</c:v>
                </c:pt>
                <c:pt idx="15">
                  <c:v>60.95516837103338</c:v>
                </c:pt>
                <c:pt idx="16">
                  <c:v>60.95516837103338</c:v>
                </c:pt>
                <c:pt idx="17">
                  <c:v>60.95516837103338</c:v>
                </c:pt>
                <c:pt idx="18">
                  <c:v>60.95516837103338</c:v>
                </c:pt>
                <c:pt idx="19">
                  <c:v>60.95516837103338</c:v>
                </c:pt>
                <c:pt idx="20">
                  <c:v>60.95516837103338</c:v>
                </c:pt>
                <c:pt idx="21">
                  <c:v>60.95516837103338</c:v>
                </c:pt>
                <c:pt idx="22">
                  <c:v>60.95516837103338</c:v>
                </c:pt>
                <c:pt idx="23">
                  <c:v>60.95516837103338</c:v>
                </c:pt>
                <c:pt idx="24">
                  <c:v>60.95516837103338</c:v>
                </c:pt>
                <c:pt idx="25">
                  <c:v>60.95516837103338</c:v>
                </c:pt>
                <c:pt idx="26">
                  <c:v>60.95516837103338</c:v>
                </c:pt>
                <c:pt idx="27">
                  <c:v>60.95516837103338</c:v>
                </c:pt>
                <c:pt idx="28">
                  <c:v>60.95516837103338</c:v>
                </c:pt>
                <c:pt idx="29">
                  <c:v>60.95516837103338</c:v>
                </c:pt>
                <c:pt idx="30">
                  <c:v>60.95516837103338</c:v>
                </c:pt>
                <c:pt idx="31">
                  <c:v>60.95516837103338</c:v>
                </c:pt>
                <c:pt idx="32">
                  <c:v>60.95516837103338</c:v>
                </c:pt>
                <c:pt idx="33">
                  <c:v>60.95516837103338</c:v>
                </c:pt>
                <c:pt idx="34">
                  <c:v>60.95516837103338</c:v>
                </c:pt>
                <c:pt idx="35">
                  <c:v>60.95516837103338</c:v>
                </c:pt>
                <c:pt idx="36">
                  <c:v>60.95516837103338</c:v>
                </c:pt>
                <c:pt idx="37">
                  <c:v>60.95516837103338</c:v>
                </c:pt>
                <c:pt idx="38">
                  <c:v>60.95516837103338</c:v>
                </c:pt>
                <c:pt idx="39">
                  <c:v>60.95516837103338</c:v>
                </c:pt>
                <c:pt idx="40">
                  <c:v>60.95516837103338</c:v>
                </c:pt>
                <c:pt idx="41">
                  <c:v>60.95516837103338</c:v>
                </c:pt>
                <c:pt idx="42">
                  <c:v>60.95516837103338</c:v>
                </c:pt>
                <c:pt idx="43">
                  <c:v>60.95516837103338</c:v>
                </c:pt>
                <c:pt idx="44">
                  <c:v>60.95516837103338</c:v>
                </c:pt>
                <c:pt idx="45">
                  <c:v>60.95516837103338</c:v>
                </c:pt>
                <c:pt idx="46">
                  <c:v>60.95516837103338</c:v>
                </c:pt>
                <c:pt idx="47">
                  <c:v>60.95516837103338</c:v>
                </c:pt>
                <c:pt idx="48">
                  <c:v>60.95516837103338</c:v>
                </c:pt>
                <c:pt idx="49">
                  <c:v>60.95516837103338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A0-495C-9704-C7176F5DEE21}"/>
            </c:ext>
          </c:extLst>
        </c:ser>
        <c:ser>
          <c:idx val="7"/>
          <c:order val="7"/>
          <c:tx>
            <c:v>2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Hoja1!$I$36:$BF$36</c:f>
              <c:numCache>
                <c:formatCode>General</c:formatCode>
                <c:ptCount val="50"/>
                <c:pt idx="0">
                  <c:v>50.190336742066769</c:v>
                </c:pt>
                <c:pt idx="1">
                  <c:v>50.190336742066769</c:v>
                </c:pt>
                <c:pt idx="2">
                  <c:v>50.190336742066769</c:v>
                </c:pt>
                <c:pt idx="3">
                  <c:v>50.190336742066769</c:v>
                </c:pt>
                <c:pt idx="4">
                  <c:v>50.190336742066769</c:v>
                </c:pt>
                <c:pt idx="5">
                  <c:v>50.190336742066769</c:v>
                </c:pt>
                <c:pt idx="6">
                  <c:v>50.190336742066769</c:v>
                </c:pt>
                <c:pt idx="7">
                  <c:v>50.190336742066769</c:v>
                </c:pt>
                <c:pt idx="8">
                  <c:v>50.190336742066769</c:v>
                </c:pt>
                <c:pt idx="9">
                  <c:v>50.190336742066769</c:v>
                </c:pt>
                <c:pt idx="10">
                  <c:v>50.190336742066769</c:v>
                </c:pt>
                <c:pt idx="11">
                  <c:v>50.190336742066769</c:v>
                </c:pt>
                <c:pt idx="12">
                  <c:v>50.190336742066769</c:v>
                </c:pt>
                <c:pt idx="13">
                  <c:v>50.190336742066769</c:v>
                </c:pt>
                <c:pt idx="14">
                  <c:v>50.190336742066769</c:v>
                </c:pt>
                <c:pt idx="15">
                  <c:v>50.190336742066769</c:v>
                </c:pt>
                <c:pt idx="16">
                  <c:v>50.190336742066769</c:v>
                </c:pt>
                <c:pt idx="17">
                  <c:v>50.190336742066769</c:v>
                </c:pt>
                <c:pt idx="18">
                  <c:v>50.190336742066769</c:v>
                </c:pt>
                <c:pt idx="19">
                  <c:v>50.190336742066769</c:v>
                </c:pt>
                <c:pt idx="20">
                  <c:v>50.190336742066769</c:v>
                </c:pt>
                <c:pt idx="21">
                  <c:v>50.190336742066769</c:v>
                </c:pt>
                <c:pt idx="22">
                  <c:v>50.190336742066769</c:v>
                </c:pt>
                <c:pt idx="23">
                  <c:v>50.190336742066769</c:v>
                </c:pt>
                <c:pt idx="24">
                  <c:v>50.190336742066769</c:v>
                </c:pt>
                <c:pt idx="25">
                  <c:v>50.190336742066769</c:v>
                </c:pt>
                <c:pt idx="26">
                  <c:v>50.190336742066769</c:v>
                </c:pt>
                <c:pt idx="27">
                  <c:v>50.190336742066769</c:v>
                </c:pt>
                <c:pt idx="28">
                  <c:v>50.190336742066769</c:v>
                </c:pt>
                <c:pt idx="29">
                  <c:v>50.190336742066769</c:v>
                </c:pt>
                <c:pt idx="30">
                  <c:v>50.190336742066769</c:v>
                </c:pt>
                <c:pt idx="31">
                  <c:v>50.190336742066769</c:v>
                </c:pt>
                <c:pt idx="32">
                  <c:v>50.190336742066769</c:v>
                </c:pt>
                <c:pt idx="33">
                  <c:v>50.190336742066769</c:v>
                </c:pt>
                <c:pt idx="34">
                  <c:v>50.190336742066769</c:v>
                </c:pt>
                <c:pt idx="35">
                  <c:v>50.190336742066769</c:v>
                </c:pt>
                <c:pt idx="36">
                  <c:v>50.190336742066769</c:v>
                </c:pt>
                <c:pt idx="37">
                  <c:v>50.190336742066769</c:v>
                </c:pt>
                <c:pt idx="38">
                  <c:v>50.190336742066769</c:v>
                </c:pt>
                <c:pt idx="39">
                  <c:v>50.190336742066769</c:v>
                </c:pt>
                <c:pt idx="40">
                  <c:v>50.190336742066769</c:v>
                </c:pt>
                <c:pt idx="41">
                  <c:v>50.190336742066769</c:v>
                </c:pt>
                <c:pt idx="42">
                  <c:v>50.190336742066769</c:v>
                </c:pt>
                <c:pt idx="43">
                  <c:v>50.190336742066769</c:v>
                </c:pt>
                <c:pt idx="44">
                  <c:v>50.190336742066769</c:v>
                </c:pt>
                <c:pt idx="45">
                  <c:v>50.190336742066769</c:v>
                </c:pt>
                <c:pt idx="46">
                  <c:v>50.190336742066769</c:v>
                </c:pt>
                <c:pt idx="47">
                  <c:v>50.190336742066769</c:v>
                </c:pt>
                <c:pt idx="48">
                  <c:v>50.190336742066769</c:v>
                </c:pt>
                <c:pt idx="49">
                  <c:v>50.190336742066769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3A0-495C-9704-C7176F5DEE21}"/>
            </c:ext>
          </c:extLst>
        </c:ser>
        <c:ser>
          <c:idx val="8"/>
          <c:order val="8"/>
          <c:tx>
            <c:v>3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Hoja1!$I$37:$BF$37</c:f>
              <c:numCache>
                <c:formatCode>General</c:formatCode>
                <c:ptCount val="50"/>
                <c:pt idx="0">
                  <c:v>39.425505113100158</c:v>
                </c:pt>
                <c:pt idx="1">
                  <c:v>39.425505113100158</c:v>
                </c:pt>
                <c:pt idx="2">
                  <c:v>39.425505113100158</c:v>
                </c:pt>
                <c:pt idx="3">
                  <c:v>39.425505113100158</c:v>
                </c:pt>
                <c:pt idx="4">
                  <c:v>39.425505113100158</c:v>
                </c:pt>
                <c:pt idx="5">
                  <c:v>39.425505113100158</c:v>
                </c:pt>
                <c:pt idx="6">
                  <c:v>39.425505113100158</c:v>
                </c:pt>
                <c:pt idx="7">
                  <c:v>39.425505113100158</c:v>
                </c:pt>
                <c:pt idx="8">
                  <c:v>39.425505113100158</c:v>
                </c:pt>
                <c:pt idx="9">
                  <c:v>39.425505113100158</c:v>
                </c:pt>
                <c:pt idx="10">
                  <c:v>39.425505113100158</c:v>
                </c:pt>
                <c:pt idx="11">
                  <c:v>39.425505113100158</c:v>
                </c:pt>
                <c:pt idx="12">
                  <c:v>39.425505113100158</c:v>
                </c:pt>
                <c:pt idx="13">
                  <c:v>39.425505113100158</c:v>
                </c:pt>
                <c:pt idx="14">
                  <c:v>39.425505113100158</c:v>
                </c:pt>
                <c:pt idx="15">
                  <c:v>39.425505113100158</c:v>
                </c:pt>
                <c:pt idx="16">
                  <c:v>39.425505113100158</c:v>
                </c:pt>
                <c:pt idx="17">
                  <c:v>39.425505113100158</c:v>
                </c:pt>
                <c:pt idx="18">
                  <c:v>39.425505113100158</c:v>
                </c:pt>
                <c:pt idx="19">
                  <c:v>39.425505113100158</c:v>
                </c:pt>
                <c:pt idx="20">
                  <c:v>39.425505113100158</c:v>
                </c:pt>
                <c:pt idx="21">
                  <c:v>39.425505113100158</c:v>
                </c:pt>
                <c:pt idx="22">
                  <c:v>39.425505113100158</c:v>
                </c:pt>
                <c:pt idx="23">
                  <c:v>39.425505113100158</c:v>
                </c:pt>
                <c:pt idx="24">
                  <c:v>39.425505113100158</c:v>
                </c:pt>
                <c:pt idx="25">
                  <c:v>39.425505113100158</c:v>
                </c:pt>
                <c:pt idx="26">
                  <c:v>39.425505113100158</c:v>
                </c:pt>
                <c:pt idx="27">
                  <c:v>39.425505113100158</c:v>
                </c:pt>
                <c:pt idx="28">
                  <c:v>39.425505113100158</c:v>
                </c:pt>
                <c:pt idx="29">
                  <c:v>39.425505113100158</c:v>
                </c:pt>
                <c:pt idx="30">
                  <c:v>39.425505113100158</c:v>
                </c:pt>
                <c:pt idx="31">
                  <c:v>39.425505113100158</c:v>
                </c:pt>
                <c:pt idx="32">
                  <c:v>39.425505113100158</c:v>
                </c:pt>
                <c:pt idx="33">
                  <c:v>39.425505113100158</c:v>
                </c:pt>
                <c:pt idx="34">
                  <c:v>39.425505113100158</c:v>
                </c:pt>
                <c:pt idx="35">
                  <c:v>39.425505113100158</c:v>
                </c:pt>
                <c:pt idx="36">
                  <c:v>39.425505113100158</c:v>
                </c:pt>
                <c:pt idx="37">
                  <c:v>39.425505113100158</c:v>
                </c:pt>
                <c:pt idx="38">
                  <c:v>39.425505113100158</c:v>
                </c:pt>
                <c:pt idx="39">
                  <c:v>39.425505113100158</c:v>
                </c:pt>
                <c:pt idx="40">
                  <c:v>39.425505113100158</c:v>
                </c:pt>
                <c:pt idx="41">
                  <c:v>39.425505113100158</c:v>
                </c:pt>
                <c:pt idx="42">
                  <c:v>39.425505113100158</c:v>
                </c:pt>
                <c:pt idx="43">
                  <c:v>39.425505113100158</c:v>
                </c:pt>
                <c:pt idx="44">
                  <c:v>39.425505113100158</c:v>
                </c:pt>
                <c:pt idx="45">
                  <c:v>39.425505113100158</c:v>
                </c:pt>
                <c:pt idx="46">
                  <c:v>39.425505113100158</c:v>
                </c:pt>
                <c:pt idx="47">
                  <c:v>39.425505113100158</c:v>
                </c:pt>
                <c:pt idx="48">
                  <c:v>39.425505113100158</c:v>
                </c:pt>
                <c:pt idx="49">
                  <c:v>39.425505113100158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3A0-495C-9704-C7176F5DEE21}"/>
            </c:ext>
          </c:extLst>
        </c:ser>
        <c:ser>
          <c:idx val="9"/>
          <c:order val="9"/>
          <c:tx>
            <c:v>4 D.E.P. Abajo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Hoja1!$A$2:$A$51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Hoja1!$I$38:$BF$38</c:f>
              <c:numCache>
                <c:formatCode>General</c:formatCode>
                <c:ptCount val="50"/>
                <c:pt idx="0">
                  <c:v>28.66067348413354</c:v>
                </c:pt>
                <c:pt idx="1">
                  <c:v>28.66067348413354</c:v>
                </c:pt>
                <c:pt idx="2">
                  <c:v>28.66067348413354</c:v>
                </c:pt>
                <c:pt idx="3">
                  <c:v>28.66067348413354</c:v>
                </c:pt>
                <c:pt idx="4">
                  <c:v>28.66067348413354</c:v>
                </c:pt>
                <c:pt idx="5">
                  <c:v>28.66067348413354</c:v>
                </c:pt>
                <c:pt idx="6">
                  <c:v>28.66067348413354</c:v>
                </c:pt>
                <c:pt idx="7">
                  <c:v>28.66067348413354</c:v>
                </c:pt>
                <c:pt idx="8">
                  <c:v>28.66067348413354</c:v>
                </c:pt>
                <c:pt idx="9">
                  <c:v>28.66067348413354</c:v>
                </c:pt>
                <c:pt idx="10">
                  <c:v>28.66067348413354</c:v>
                </c:pt>
                <c:pt idx="11">
                  <c:v>28.66067348413354</c:v>
                </c:pt>
                <c:pt idx="12">
                  <c:v>28.66067348413354</c:v>
                </c:pt>
                <c:pt idx="13">
                  <c:v>28.66067348413354</c:v>
                </c:pt>
                <c:pt idx="14">
                  <c:v>28.66067348413354</c:v>
                </c:pt>
                <c:pt idx="15">
                  <c:v>28.66067348413354</c:v>
                </c:pt>
                <c:pt idx="16">
                  <c:v>28.66067348413354</c:v>
                </c:pt>
                <c:pt idx="17">
                  <c:v>28.66067348413354</c:v>
                </c:pt>
                <c:pt idx="18">
                  <c:v>28.66067348413354</c:v>
                </c:pt>
                <c:pt idx="19">
                  <c:v>28.66067348413354</c:v>
                </c:pt>
                <c:pt idx="20">
                  <c:v>28.66067348413354</c:v>
                </c:pt>
                <c:pt idx="21">
                  <c:v>28.66067348413354</c:v>
                </c:pt>
                <c:pt idx="22">
                  <c:v>28.66067348413354</c:v>
                </c:pt>
                <c:pt idx="23">
                  <c:v>28.66067348413354</c:v>
                </c:pt>
                <c:pt idx="24">
                  <c:v>28.66067348413354</c:v>
                </c:pt>
                <c:pt idx="25">
                  <c:v>28.66067348413354</c:v>
                </c:pt>
                <c:pt idx="26">
                  <c:v>28.66067348413354</c:v>
                </c:pt>
                <c:pt idx="27">
                  <c:v>28.66067348413354</c:v>
                </c:pt>
                <c:pt idx="28">
                  <c:v>28.66067348413354</c:v>
                </c:pt>
                <c:pt idx="29">
                  <c:v>28.66067348413354</c:v>
                </c:pt>
                <c:pt idx="30">
                  <c:v>28.66067348413354</c:v>
                </c:pt>
                <c:pt idx="31">
                  <c:v>28.66067348413354</c:v>
                </c:pt>
                <c:pt idx="32">
                  <c:v>28.66067348413354</c:v>
                </c:pt>
                <c:pt idx="33">
                  <c:v>28.66067348413354</c:v>
                </c:pt>
                <c:pt idx="34">
                  <c:v>28.66067348413354</c:v>
                </c:pt>
                <c:pt idx="35">
                  <c:v>28.66067348413354</c:v>
                </c:pt>
                <c:pt idx="36">
                  <c:v>28.66067348413354</c:v>
                </c:pt>
                <c:pt idx="37">
                  <c:v>28.66067348413354</c:v>
                </c:pt>
                <c:pt idx="38">
                  <c:v>28.66067348413354</c:v>
                </c:pt>
                <c:pt idx="39">
                  <c:v>28.66067348413354</c:v>
                </c:pt>
                <c:pt idx="40">
                  <c:v>28.66067348413354</c:v>
                </c:pt>
                <c:pt idx="41">
                  <c:v>28.66067348413354</c:v>
                </c:pt>
                <c:pt idx="42">
                  <c:v>28.66067348413354</c:v>
                </c:pt>
                <c:pt idx="43">
                  <c:v>28.66067348413354</c:v>
                </c:pt>
                <c:pt idx="44">
                  <c:v>28.66067348413354</c:v>
                </c:pt>
                <c:pt idx="45">
                  <c:v>28.66067348413354</c:v>
                </c:pt>
                <c:pt idx="46">
                  <c:v>28.66067348413354</c:v>
                </c:pt>
                <c:pt idx="47">
                  <c:v>28.66067348413354</c:v>
                </c:pt>
                <c:pt idx="48">
                  <c:v>28.66067348413354</c:v>
                </c:pt>
                <c:pt idx="49">
                  <c:v>28.66067348413354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3A0-495C-9704-C7176F5DE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34288"/>
        <c:axId val="512242816"/>
      </c:scatterChart>
      <c:valAx>
        <c:axId val="512234288"/>
        <c:scaling>
          <c:orientation val="minMax"/>
          <c:max val="5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42816"/>
        <c:crosses val="autoZero"/>
        <c:crossBetween val="midCat"/>
      </c:valAx>
      <c:valAx>
        <c:axId val="5122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223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Función de densidad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Hoja1!$D$116:$D$305</c:f>
              <c:numCache>
                <c:formatCode>General</c:formatCode>
                <c:ptCount val="190"/>
                <c:pt idx="0">
                  <c:v>52.2</c:v>
                </c:pt>
                <c:pt idx="1">
                  <c:v>52.4</c:v>
                </c:pt>
                <c:pt idx="2">
                  <c:v>52.6</c:v>
                </c:pt>
                <c:pt idx="3">
                  <c:v>52.8</c:v>
                </c:pt>
                <c:pt idx="4">
                  <c:v>53</c:v>
                </c:pt>
                <c:pt idx="5">
                  <c:v>53.2</c:v>
                </c:pt>
                <c:pt idx="6">
                  <c:v>53.4</c:v>
                </c:pt>
                <c:pt idx="7">
                  <c:v>53.6</c:v>
                </c:pt>
                <c:pt idx="8">
                  <c:v>53.8</c:v>
                </c:pt>
                <c:pt idx="9">
                  <c:v>54</c:v>
                </c:pt>
                <c:pt idx="10">
                  <c:v>54.2</c:v>
                </c:pt>
                <c:pt idx="11">
                  <c:v>54.4</c:v>
                </c:pt>
                <c:pt idx="12">
                  <c:v>54.6</c:v>
                </c:pt>
                <c:pt idx="13">
                  <c:v>54.8</c:v>
                </c:pt>
                <c:pt idx="14">
                  <c:v>55</c:v>
                </c:pt>
                <c:pt idx="15">
                  <c:v>55.2</c:v>
                </c:pt>
                <c:pt idx="16">
                  <c:v>55.4</c:v>
                </c:pt>
                <c:pt idx="17">
                  <c:v>55.6</c:v>
                </c:pt>
                <c:pt idx="18">
                  <c:v>55.8</c:v>
                </c:pt>
                <c:pt idx="19">
                  <c:v>56</c:v>
                </c:pt>
                <c:pt idx="20">
                  <c:v>56.2</c:v>
                </c:pt>
                <c:pt idx="21">
                  <c:v>56.4</c:v>
                </c:pt>
                <c:pt idx="22">
                  <c:v>56.6</c:v>
                </c:pt>
                <c:pt idx="23">
                  <c:v>56.8</c:v>
                </c:pt>
                <c:pt idx="24">
                  <c:v>57</c:v>
                </c:pt>
                <c:pt idx="25">
                  <c:v>57.2</c:v>
                </c:pt>
                <c:pt idx="26">
                  <c:v>57.4</c:v>
                </c:pt>
                <c:pt idx="27">
                  <c:v>57.6</c:v>
                </c:pt>
                <c:pt idx="28">
                  <c:v>57.8</c:v>
                </c:pt>
                <c:pt idx="29">
                  <c:v>58</c:v>
                </c:pt>
                <c:pt idx="30">
                  <c:v>58.2</c:v>
                </c:pt>
                <c:pt idx="31">
                  <c:v>58.4</c:v>
                </c:pt>
                <c:pt idx="32">
                  <c:v>58.6</c:v>
                </c:pt>
                <c:pt idx="33">
                  <c:v>58.8</c:v>
                </c:pt>
                <c:pt idx="34">
                  <c:v>59</c:v>
                </c:pt>
                <c:pt idx="35">
                  <c:v>59.2</c:v>
                </c:pt>
                <c:pt idx="36">
                  <c:v>59.4</c:v>
                </c:pt>
                <c:pt idx="37">
                  <c:v>59.6</c:v>
                </c:pt>
                <c:pt idx="38">
                  <c:v>59.8</c:v>
                </c:pt>
                <c:pt idx="39">
                  <c:v>60</c:v>
                </c:pt>
                <c:pt idx="40">
                  <c:v>60.2</c:v>
                </c:pt>
                <c:pt idx="41">
                  <c:v>60.4</c:v>
                </c:pt>
                <c:pt idx="42">
                  <c:v>60.6</c:v>
                </c:pt>
                <c:pt idx="43">
                  <c:v>60.8</c:v>
                </c:pt>
                <c:pt idx="44">
                  <c:v>61</c:v>
                </c:pt>
                <c:pt idx="45">
                  <c:v>61.2</c:v>
                </c:pt>
                <c:pt idx="46">
                  <c:v>61.4</c:v>
                </c:pt>
                <c:pt idx="47">
                  <c:v>61.6</c:v>
                </c:pt>
                <c:pt idx="48">
                  <c:v>61.8</c:v>
                </c:pt>
                <c:pt idx="49">
                  <c:v>62</c:v>
                </c:pt>
                <c:pt idx="50">
                  <c:v>62.2</c:v>
                </c:pt>
                <c:pt idx="51">
                  <c:v>62.4</c:v>
                </c:pt>
                <c:pt idx="52">
                  <c:v>62.6</c:v>
                </c:pt>
                <c:pt idx="53">
                  <c:v>62.8</c:v>
                </c:pt>
                <c:pt idx="54">
                  <c:v>63</c:v>
                </c:pt>
                <c:pt idx="55">
                  <c:v>63.2</c:v>
                </c:pt>
                <c:pt idx="56">
                  <c:v>63.4</c:v>
                </c:pt>
                <c:pt idx="57">
                  <c:v>63.6</c:v>
                </c:pt>
                <c:pt idx="58">
                  <c:v>63.8</c:v>
                </c:pt>
                <c:pt idx="59">
                  <c:v>64</c:v>
                </c:pt>
                <c:pt idx="60">
                  <c:v>64.2</c:v>
                </c:pt>
                <c:pt idx="61">
                  <c:v>64.400000000000006</c:v>
                </c:pt>
                <c:pt idx="62">
                  <c:v>64.599999999999994</c:v>
                </c:pt>
                <c:pt idx="63">
                  <c:v>64.8</c:v>
                </c:pt>
                <c:pt idx="64">
                  <c:v>65</c:v>
                </c:pt>
                <c:pt idx="65">
                  <c:v>65.2</c:v>
                </c:pt>
                <c:pt idx="66">
                  <c:v>65.400000000000006</c:v>
                </c:pt>
                <c:pt idx="67">
                  <c:v>65.599999999999994</c:v>
                </c:pt>
                <c:pt idx="68">
                  <c:v>65.8</c:v>
                </c:pt>
                <c:pt idx="69">
                  <c:v>66</c:v>
                </c:pt>
                <c:pt idx="70">
                  <c:v>66.2</c:v>
                </c:pt>
                <c:pt idx="71">
                  <c:v>66.400000000000006</c:v>
                </c:pt>
                <c:pt idx="72">
                  <c:v>66.599999999999994</c:v>
                </c:pt>
                <c:pt idx="73">
                  <c:v>66.8</c:v>
                </c:pt>
                <c:pt idx="74">
                  <c:v>67</c:v>
                </c:pt>
                <c:pt idx="75">
                  <c:v>67.2</c:v>
                </c:pt>
                <c:pt idx="76">
                  <c:v>67.400000000000006</c:v>
                </c:pt>
                <c:pt idx="77">
                  <c:v>67.599999999999994</c:v>
                </c:pt>
                <c:pt idx="78">
                  <c:v>67.8</c:v>
                </c:pt>
                <c:pt idx="79">
                  <c:v>68</c:v>
                </c:pt>
                <c:pt idx="80">
                  <c:v>68.2</c:v>
                </c:pt>
                <c:pt idx="81">
                  <c:v>68.400000000000006</c:v>
                </c:pt>
                <c:pt idx="82">
                  <c:v>68.599999999999994</c:v>
                </c:pt>
                <c:pt idx="83">
                  <c:v>68.8</c:v>
                </c:pt>
                <c:pt idx="84">
                  <c:v>69</c:v>
                </c:pt>
                <c:pt idx="85">
                  <c:v>69.2</c:v>
                </c:pt>
                <c:pt idx="86">
                  <c:v>69.400000000000006</c:v>
                </c:pt>
                <c:pt idx="87">
                  <c:v>69.599999999999994</c:v>
                </c:pt>
                <c:pt idx="88">
                  <c:v>69.8</c:v>
                </c:pt>
                <c:pt idx="89">
                  <c:v>70</c:v>
                </c:pt>
                <c:pt idx="90">
                  <c:v>70.2</c:v>
                </c:pt>
                <c:pt idx="91">
                  <c:v>70.400000000000006</c:v>
                </c:pt>
                <c:pt idx="92">
                  <c:v>70.599999999999994</c:v>
                </c:pt>
                <c:pt idx="93">
                  <c:v>70.8</c:v>
                </c:pt>
                <c:pt idx="94">
                  <c:v>71</c:v>
                </c:pt>
                <c:pt idx="95">
                  <c:v>71.2</c:v>
                </c:pt>
                <c:pt idx="96">
                  <c:v>71.400000000000006</c:v>
                </c:pt>
                <c:pt idx="97">
                  <c:v>71.599999999999994</c:v>
                </c:pt>
                <c:pt idx="98">
                  <c:v>71.8</c:v>
                </c:pt>
                <c:pt idx="99">
                  <c:v>72</c:v>
                </c:pt>
                <c:pt idx="100">
                  <c:v>72.2</c:v>
                </c:pt>
                <c:pt idx="101">
                  <c:v>72.400000000000006</c:v>
                </c:pt>
                <c:pt idx="102">
                  <c:v>72.599999999999994</c:v>
                </c:pt>
                <c:pt idx="103">
                  <c:v>72.8</c:v>
                </c:pt>
                <c:pt idx="104">
                  <c:v>73</c:v>
                </c:pt>
                <c:pt idx="105">
                  <c:v>73.2</c:v>
                </c:pt>
                <c:pt idx="106">
                  <c:v>73.400000000000006</c:v>
                </c:pt>
                <c:pt idx="107">
                  <c:v>73.599999999999994</c:v>
                </c:pt>
                <c:pt idx="108">
                  <c:v>73.8</c:v>
                </c:pt>
                <c:pt idx="109">
                  <c:v>74</c:v>
                </c:pt>
                <c:pt idx="110">
                  <c:v>74.2</c:v>
                </c:pt>
                <c:pt idx="111">
                  <c:v>74.400000000000006</c:v>
                </c:pt>
                <c:pt idx="112">
                  <c:v>74.599999999999994</c:v>
                </c:pt>
                <c:pt idx="113">
                  <c:v>74.8</c:v>
                </c:pt>
                <c:pt idx="114">
                  <c:v>75</c:v>
                </c:pt>
                <c:pt idx="115">
                  <c:v>75.2</c:v>
                </c:pt>
                <c:pt idx="116">
                  <c:v>75.400000000000006</c:v>
                </c:pt>
                <c:pt idx="117">
                  <c:v>75.599999999999994</c:v>
                </c:pt>
                <c:pt idx="118">
                  <c:v>75.8</c:v>
                </c:pt>
                <c:pt idx="119">
                  <c:v>76</c:v>
                </c:pt>
                <c:pt idx="120">
                  <c:v>76.2</c:v>
                </c:pt>
                <c:pt idx="121">
                  <c:v>76.400000000000006</c:v>
                </c:pt>
                <c:pt idx="122">
                  <c:v>76.599999999999994</c:v>
                </c:pt>
                <c:pt idx="123">
                  <c:v>76.8</c:v>
                </c:pt>
                <c:pt idx="124">
                  <c:v>77</c:v>
                </c:pt>
                <c:pt idx="125">
                  <c:v>77.2</c:v>
                </c:pt>
                <c:pt idx="126">
                  <c:v>77.400000000000006</c:v>
                </c:pt>
                <c:pt idx="127">
                  <c:v>77.599999999999994</c:v>
                </c:pt>
                <c:pt idx="128">
                  <c:v>77.8</c:v>
                </c:pt>
                <c:pt idx="129">
                  <c:v>78</c:v>
                </c:pt>
                <c:pt idx="130">
                  <c:v>78.2</c:v>
                </c:pt>
                <c:pt idx="131">
                  <c:v>78.400000000000006</c:v>
                </c:pt>
                <c:pt idx="132">
                  <c:v>78.599999999999994</c:v>
                </c:pt>
                <c:pt idx="133">
                  <c:v>78.8</c:v>
                </c:pt>
                <c:pt idx="134">
                  <c:v>79</c:v>
                </c:pt>
                <c:pt idx="135">
                  <c:v>79.2</c:v>
                </c:pt>
                <c:pt idx="136">
                  <c:v>79.400000000000006</c:v>
                </c:pt>
                <c:pt idx="137">
                  <c:v>79.599999999999994</c:v>
                </c:pt>
                <c:pt idx="138">
                  <c:v>79.8</c:v>
                </c:pt>
                <c:pt idx="139">
                  <c:v>80</c:v>
                </c:pt>
                <c:pt idx="140">
                  <c:v>80.2</c:v>
                </c:pt>
                <c:pt idx="141">
                  <c:v>80.400000000000006</c:v>
                </c:pt>
                <c:pt idx="142">
                  <c:v>80.599999999999994</c:v>
                </c:pt>
                <c:pt idx="143">
                  <c:v>80.8</c:v>
                </c:pt>
                <c:pt idx="144">
                  <c:v>81</c:v>
                </c:pt>
                <c:pt idx="145">
                  <c:v>81.2</c:v>
                </c:pt>
                <c:pt idx="146">
                  <c:v>81.400000000000006</c:v>
                </c:pt>
                <c:pt idx="147">
                  <c:v>81.599999999999994</c:v>
                </c:pt>
                <c:pt idx="148">
                  <c:v>81.800000000000011</c:v>
                </c:pt>
                <c:pt idx="149">
                  <c:v>82</c:v>
                </c:pt>
                <c:pt idx="150">
                  <c:v>82.2</c:v>
                </c:pt>
                <c:pt idx="151">
                  <c:v>82.4</c:v>
                </c:pt>
                <c:pt idx="152">
                  <c:v>82.6</c:v>
                </c:pt>
                <c:pt idx="153">
                  <c:v>82.800000000000011</c:v>
                </c:pt>
                <c:pt idx="154">
                  <c:v>83</c:v>
                </c:pt>
                <c:pt idx="155">
                  <c:v>83.2</c:v>
                </c:pt>
                <c:pt idx="156">
                  <c:v>83.4</c:v>
                </c:pt>
                <c:pt idx="157">
                  <c:v>83.6</c:v>
                </c:pt>
                <c:pt idx="158">
                  <c:v>83.800000000000011</c:v>
                </c:pt>
                <c:pt idx="159">
                  <c:v>84</c:v>
                </c:pt>
                <c:pt idx="160">
                  <c:v>84.2</c:v>
                </c:pt>
                <c:pt idx="161">
                  <c:v>84.4</c:v>
                </c:pt>
                <c:pt idx="162">
                  <c:v>84.6</c:v>
                </c:pt>
                <c:pt idx="163">
                  <c:v>84.800000000000011</c:v>
                </c:pt>
                <c:pt idx="164">
                  <c:v>85</c:v>
                </c:pt>
                <c:pt idx="165">
                  <c:v>85.2</c:v>
                </c:pt>
                <c:pt idx="166">
                  <c:v>85.4</c:v>
                </c:pt>
                <c:pt idx="167">
                  <c:v>85.6</c:v>
                </c:pt>
                <c:pt idx="168">
                  <c:v>85.800000000000011</c:v>
                </c:pt>
                <c:pt idx="169">
                  <c:v>86</c:v>
                </c:pt>
                <c:pt idx="170">
                  <c:v>86.2</c:v>
                </c:pt>
                <c:pt idx="171">
                  <c:v>86.4</c:v>
                </c:pt>
                <c:pt idx="172">
                  <c:v>86.6</c:v>
                </c:pt>
                <c:pt idx="173">
                  <c:v>86.800000000000011</c:v>
                </c:pt>
                <c:pt idx="174">
                  <c:v>87</c:v>
                </c:pt>
                <c:pt idx="175">
                  <c:v>87.2</c:v>
                </c:pt>
                <c:pt idx="176">
                  <c:v>87.4</c:v>
                </c:pt>
                <c:pt idx="177">
                  <c:v>87.6</c:v>
                </c:pt>
                <c:pt idx="178">
                  <c:v>87.800000000000011</c:v>
                </c:pt>
                <c:pt idx="179">
                  <c:v>88</c:v>
                </c:pt>
                <c:pt idx="180">
                  <c:v>88.2</c:v>
                </c:pt>
                <c:pt idx="181">
                  <c:v>88.4</c:v>
                </c:pt>
                <c:pt idx="182">
                  <c:v>88.6</c:v>
                </c:pt>
                <c:pt idx="183">
                  <c:v>88.800000000000011</c:v>
                </c:pt>
                <c:pt idx="184">
                  <c:v>89</c:v>
                </c:pt>
                <c:pt idx="185">
                  <c:v>89.2</c:v>
                </c:pt>
                <c:pt idx="186">
                  <c:v>89.4</c:v>
                </c:pt>
                <c:pt idx="187">
                  <c:v>89.6</c:v>
                </c:pt>
                <c:pt idx="188">
                  <c:v>89.800000000000011</c:v>
                </c:pt>
                <c:pt idx="189">
                  <c:v>90</c:v>
                </c:pt>
              </c:numCache>
            </c:numRef>
          </c:xVal>
          <c:yVal>
            <c:numRef>
              <c:f>Hoja1!$E$100:$E$305</c:f>
              <c:numCache>
                <c:formatCode>General</c:formatCode>
                <c:ptCount val="206"/>
                <c:pt idx="0">
                  <c:v>3.9958878882797024E-3</c:v>
                </c:pt>
                <c:pt idx="1">
                  <c:v>4.154971844435155E-3</c:v>
                </c:pt>
                <c:pt idx="2">
                  <c:v>4.3188981836146303E-3</c:v>
                </c:pt>
                <c:pt idx="3">
                  <c:v>4.4877425719720256E-3</c:v>
                </c:pt>
                <c:pt idx="4">
                  <c:v>4.6615784559411672E-3</c:v>
                </c:pt>
                <c:pt idx="5">
                  <c:v>4.8404768721160771E-3</c:v>
                </c:pt>
                <c:pt idx="6">
                  <c:v>5.0245062539718685E-3</c:v>
                </c:pt>
                <c:pt idx="7">
                  <c:v>5.2137322357120406E-3</c:v>
                </c:pt>
                <c:pt idx="8">
                  <c:v>5.4082174535455283E-3</c:v>
                </c:pt>
                <c:pt idx="9">
                  <c:v>5.6080213447150893E-3</c:v>
                </c:pt>
                <c:pt idx="10">
                  <c:v>5.8131999446162617E-3</c:v>
                </c:pt>
                <c:pt idx="11">
                  <c:v>6.0238056823633404E-3</c:v>
                </c:pt>
                <c:pt idx="12">
                  <c:v>6.2398871751761674E-3</c:v>
                </c:pt>
                <c:pt idx="13">
                  <c:v>6.461489021978001E-3</c:v>
                </c:pt>
                <c:pt idx="14">
                  <c:v>6.6886515966107429E-3</c:v>
                </c:pt>
                <c:pt idx="15">
                  <c:v>6.9214108410898031E-3</c:v>
                </c:pt>
                <c:pt idx="16">
                  <c:v>7.1597980593352904E-3</c:v>
                </c:pt>
                <c:pt idx="17">
                  <c:v>7.4038397118310608E-3</c:v>
                </c:pt>
                <c:pt idx="18">
                  <c:v>7.6535572116761793E-3</c:v>
                </c:pt>
                <c:pt idx="19">
                  <c:v>7.9089667225062492E-3</c:v>
                </c:pt>
                <c:pt idx="20">
                  <c:v>8.170078958773884E-3</c:v>
                </c:pt>
                <c:pt idx="21">
                  <c:v>8.436898988888138E-3</c:v>
                </c:pt>
                <c:pt idx="22">
                  <c:v>8.7094260417227443E-3</c:v>
                </c:pt>
                <c:pt idx="23">
                  <c:v>8.98765331701145E-3</c:v>
                </c:pt>
                <c:pt idx="24">
                  <c:v>9.2715678001562881E-3</c:v>
                </c:pt>
                <c:pt idx="25">
                  <c:v>9.5611500819809316E-3</c:v>
                </c:pt>
                <c:pt idx="26">
                  <c:v>9.8563741839660397E-3</c:v>
                </c:pt>
                <c:pt idx="27">
                  <c:v>1.0157207389507386E-2</c:v>
                </c:pt>
                <c:pt idx="28">
                  <c:v>1.0463610081739589E-2</c:v>
                </c:pt>
                <c:pt idx="29">
                  <c:v>1.0775535588468889E-2</c:v>
                </c:pt>
                <c:pt idx="30">
                  <c:v>1.1092930034758103E-2</c:v>
                </c:pt>
                <c:pt idx="31">
                  <c:v>1.1415732203704039E-2</c:v>
                </c:pt>
                <c:pt idx="32">
                  <c:v>1.1743873405944294E-2</c:v>
                </c:pt>
                <c:pt idx="33">
                  <c:v>1.207727735842452E-2</c:v>
                </c:pt>
                <c:pt idx="34">
                  <c:v>1.2415860072950126E-2</c:v>
                </c:pt>
                <c:pt idx="35">
                  <c:v>1.2759529755037911E-2</c:v>
                </c:pt>
                <c:pt idx="36">
                  <c:v>1.3108186713572029E-2</c:v>
                </c:pt>
                <c:pt idx="37">
                  <c:v>1.3461723281757043E-2</c:v>
                </c:pt>
                <c:pt idx="38">
                  <c:v>1.3820023749846522E-2</c:v>
                </c:pt>
                <c:pt idx="39">
                  <c:v>1.4182964310109937E-2</c:v>
                </c:pt>
                <c:pt idx="40">
                  <c:v>1.4550413014483649E-2</c:v>
                </c:pt>
                <c:pt idx="41">
                  <c:v>1.4922229745331961E-2</c:v>
                </c:pt>
                <c:pt idx="42">
                  <c:v>1.5298266199724204E-2</c:v>
                </c:pt>
                <c:pt idx="43">
                  <c:v>1.5678365887610637E-2</c:v>
                </c:pt>
                <c:pt idx="44">
                  <c:v>1.6062364144256179E-2</c:v>
                </c:pt>
                <c:pt idx="45">
                  <c:v>1.6450088157265286E-2</c:v>
                </c:pt>
                <c:pt idx="46">
                  <c:v>1.684135700850348E-2</c:v>
                </c:pt>
                <c:pt idx="47">
                  <c:v>1.7235981731192812E-2</c:v>
                </c:pt>
                <c:pt idx="48">
                  <c:v>1.7633765382427679E-2</c:v>
                </c:pt>
                <c:pt idx="49">
                  <c:v>1.8034503131325694E-2</c:v>
                </c:pt>
                <c:pt idx="50">
                  <c:v>1.8437982362995559E-2</c:v>
                </c:pt>
                <c:pt idx="51">
                  <c:v>1.8843982798468904E-2</c:v>
                </c:pt>
                <c:pt idx="52">
                  <c:v>1.9252276630707887E-2</c:v>
                </c:pt>
                <c:pt idx="53">
                  <c:v>1.9662628676763473E-2</c:v>
                </c:pt>
                <c:pt idx="54">
                  <c:v>2.0074796546121182E-2</c:v>
                </c:pt>
                <c:pt idx="55">
                  <c:v>2.048853082523322E-2</c:v>
                </c:pt>
                <c:pt idx="56">
                  <c:v>2.090357527819527E-2</c:v>
                </c:pt>
                <c:pt idx="57">
                  <c:v>2.1319667063486945E-2</c:v>
                </c:pt>
                <c:pt idx="58">
                  <c:v>2.173653696665339E-2</c:v>
                </c:pt>
                <c:pt idx="59">
                  <c:v>2.2153909648764247E-2</c:v>
                </c:pt>
                <c:pt idx="60">
                  <c:v>2.257150391044481E-2</c:v>
                </c:pt>
                <c:pt idx="61">
                  <c:v>2.2989032971231369E-2</c:v>
                </c:pt>
                <c:pt idx="62">
                  <c:v>2.3406204763961509E-2</c:v>
                </c:pt>
                <c:pt idx="63">
                  <c:v>2.3822722243867347E-2</c:v>
                </c:pt>
                <c:pt idx="64">
                  <c:v>2.423828371199761E-2</c:v>
                </c:pt>
                <c:pt idx="65">
                  <c:v>2.4652583152553316E-2</c:v>
                </c:pt>
                <c:pt idx="66">
                  <c:v>2.5065310583679615E-2</c:v>
                </c:pt>
                <c:pt idx="67">
                  <c:v>2.5476152421216158E-2</c:v>
                </c:pt>
                <c:pt idx="68">
                  <c:v>2.5884791854867965E-2</c:v>
                </c:pt>
                <c:pt idx="69">
                  <c:v>2.6290909236219167E-2</c:v>
                </c:pt>
                <c:pt idx="70">
                  <c:v>2.6694182477974226E-2</c:v>
                </c:pt>
                <c:pt idx="71">
                  <c:v>2.7094287463773098E-2</c:v>
                </c:pt>
                <c:pt idx="72">
                  <c:v>2.7490898467891458E-2</c:v>
                </c:pt>
                <c:pt idx="73">
                  <c:v>2.7883688584101979E-2</c:v>
                </c:pt>
                <c:pt idx="74">
                  <c:v>2.8272330162939112E-2</c:v>
                </c:pt>
                <c:pt idx="75">
                  <c:v>2.8656495256579127E-2</c:v>
                </c:pt>
                <c:pt idx="76">
                  <c:v>2.9035856070515838E-2</c:v>
                </c:pt>
                <c:pt idx="77">
                  <c:v>2.9410085421185762E-2</c:v>
                </c:pt>
                <c:pt idx="78">
                  <c:v>2.977885719866925E-2</c:v>
                </c:pt>
                <c:pt idx="79">
                  <c:v>3.0141846833570879E-2</c:v>
                </c:pt>
                <c:pt idx="80">
                  <c:v>3.0498731767159649E-2</c:v>
                </c:pt>
                <c:pt idx="81">
                  <c:v>3.0849191923831069E-2</c:v>
                </c:pt>
                <c:pt idx="82">
                  <c:v>3.1192910184934863E-2</c:v>
                </c:pt>
                <c:pt idx="83">
                  <c:v>3.1529572862997839E-2</c:v>
                </c:pt>
                <c:pt idx="84">
                  <c:v>3.1858870175359218E-2</c:v>
                </c:pt>
                <c:pt idx="85">
                  <c:v>3.2180496716225436E-2</c:v>
                </c:pt>
                <c:pt idx="86">
                  <c:v>3.2494151926145326E-2</c:v>
                </c:pt>
                <c:pt idx="87">
                  <c:v>3.2799540557901317E-2</c:v>
                </c:pt>
                <c:pt idx="88">
                  <c:v>3.3096373137811282E-2</c:v>
                </c:pt>
                <c:pt idx="89">
                  <c:v>3.3384366421436558E-2</c:v>
                </c:pt>
                <c:pt idx="90">
                  <c:v>3.3663243842695645E-2</c:v>
                </c:pt>
                <c:pt idx="91">
                  <c:v>3.3932735955390113E-2</c:v>
                </c:pt>
                <c:pt idx="92">
                  <c:v>3.4192580866158326E-2</c:v>
                </c:pt>
                <c:pt idx="93">
                  <c:v>3.4442524657885644E-2</c:v>
                </c:pt>
                <c:pt idx="94">
                  <c:v>3.4682321802614414E-2</c:v>
                </c:pt>
                <c:pt idx="95">
                  <c:v>3.4911735563015134E-2</c:v>
                </c:pt>
                <c:pt idx="96">
                  <c:v>3.5130538381501347E-2</c:v>
                </c:pt>
                <c:pt idx="97">
                  <c:v>3.5338512256093531E-2</c:v>
                </c:pt>
                <c:pt idx="98">
                  <c:v>3.5535449102163788E-2</c:v>
                </c:pt>
                <c:pt idx="99">
                  <c:v>3.5721151099221554E-2</c:v>
                </c:pt>
                <c:pt idx="100">
                  <c:v>3.5895431021931656E-2</c:v>
                </c:pt>
                <c:pt idx="101">
                  <c:v>3.6058112554589752E-2</c:v>
                </c:pt>
                <c:pt idx="102">
                  <c:v>3.6209030588315948E-2</c:v>
                </c:pt>
                <c:pt idx="103">
                  <c:v>3.6348031500265297E-2</c:v>
                </c:pt>
                <c:pt idx="104">
                  <c:v>3.6474973414194797E-2</c:v>
                </c:pt>
                <c:pt idx="105">
                  <c:v>3.6589726441767639E-2</c:v>
                </c:pt>
                <c:pt idx="106">
                  <c:v>3.6692172904020916E-2</c:v>
                </c:pt>
                <c:pt idx="107">
                  <c:v>3.6782207532467692E-2</c:v>
                </c:pt>
                <c:pt idx="108">
                  <c:v>3.6859737649352693E-2</c:v>
                </c:pt>
                <c:pt idx="109">
                  <c:v>3.6924683326629459E-2</c:v>
                </c:pt>
                <c:pt idx="110">
                  <c:v>3.6976977523277076E-2</c:v>
                </c:pt>
                <c:pt idx="111">
                  <c:v>3.7016566200626537E-2</c:v>
                </c:pt>
                <c:pt idx="112">
                  <c:v>3.704340841541881E-2</c:v>
                </c:pt>
                <c:pt idx="113">
                  <c:v>3.7057476390370325E-2</c:v>
                </c:pt>
                <c:pt idx="114">
                  <c:v>3.705875556207567E-2</c:v>
                </c:pt>
                <c:pt idx="115">
                  <c:v>3.7047244606131853E-2</c:v>
                </c:pt>
                <c:pt idx="116">
                  <c:v>3.7022955439423397E-2</c:v>
                </c:pt>
                <c:pt idx="117">
                  <c:v>3.6985913199562882E-2</c:v>
                </c:pt>
                <c:pt idx="118">
                  <c:v>3.6936156201536383E-2</c:v>
                </c:pt>
                <c:pt idx="119">
                  <c:v>3.6873735871658687E-2</c:v>
                </c:pt>
                <c:pt idx="120">
                  <c:v>3.6798716658997491E-2</c:v>
                </c:pt>
                <c:pt idx="121">
                  <c:v>3.6711175924480234E-2</c:v>
                </c:pt>
                <c:pt idx="122">
                  <c:v>3.6611203807950653E-2</c:v>
                </c:pt>
                <c:pt idx="123">
                  <c:v>3.6498903073494779E-2</c:v>
                </c:pt>
                <c:pt idx="124">
                  <c:v>3.6374388933408039E-2</c:v>
                </c:pt>
                <c:pt idx="125">
                  <c:v>3.6237788851225465E-2</c:v>
                </c:pt>
                <c:pt idx="126">
                  <c:v>3.6089242324286425E-2</c:v>
                </c:pt>
                <c:pt idx="127">
                  <c:v>3.5928900646353019E-2</c:v>
                </c:pt>
                <c:pt idx="128">
                  <c:v>3.575692665084771E-2</c:v>
                </c:pt>
                <c:pt idx="129">
                  <c:v>3.5573494435319764E-2</c:v>
                </c:pt>
                <c:pt idx="130">
                  <c:v>3.5378789067793633E-2</c:v>
                </c:pt>
                <c:pt idx="131">
                  <c:v>3.517300627569183E-2</c:v>
                </c:pt>
                <c:pt idx="132">
                  <c:v>3.4956352118064526E-2</c:v>
                </c:pt>
                <c:pt idx="133">
                  <c:v>3.472904264189372E-2</c:v>
                </c:pt>
                <c:pt idx="134">
                  <c:v>3.4491303523274071E-2</c:v>
                </c:pt>
                <c:pt idx="135">
                  <c:v>3.4243369694304353E-2</c:v>
                </c:pt>
                <c:pt idx="136">
                  <c:v>3.3985484956551987E-2</c:v>
                </c:pt>
                <c:pt idx="137">
                  <c:v>3.3717901581980368E-2</c:v>
                </c:pt>
                <c:pt idx="138">
                  <c:v>3.3440879902252203E-2</c:v>
                </c:pt>
                <c:pt idx="139">
                  <c:v>3.3154687887343354E-2</c:v>
                </c:pt>
                <c:pt idx="140">
                  <c:v>3.2859600714420567E-2</c:v>
                </c:pt>
                <c:pt idx="141">
                  <c:v>3.2555900327951623E-2</c:v>
                </c:pt>
                <c:pt idx="142">
                  <c:v>3.2243874992029964E-2</c:v>
                </c:pt>
                <c:pt idx="143">
                  <c:v>3.1923818835905692E-2</c:v>
                </c:pt>
                <c:pt idx="144">
                  <c:v>3.1596031393722114E-2</c:v>
                </c:pt>
                <c:pt idx="145">
                  <c:v>3.1260817139462119E-2</c:v>
                </c:pt>
                <c:pt idx="146">
                  <c:v>3.0918485018109343E-2</c:v>
                </c:pt>
                <c:pt idx="147">
                  <c:v>3.0569347974029087E-2</c:v>
                </c:pt>
                <c:pt idx="148">
                  <c:v>3.0213722477569479E-2</c:v>
                </c:pt>
                <c:pt idx="149">
                  <c:v>2.9851928050877042E-2</c:v>
                </c:pt>
                <c:pt idx="150">
                  <c:v>2.9484286793911994E-2</c:v>
                </c:pt>
                <c:pt idx="151">
                  <c:v>2.9111122911636075E-2</c:v>
                </c:pt>
                <c:pt idx="152">
                  <c:v>2.8732762243332183E-2</c:v>
                </c:pt>
                <c:pt idx="153">
                  <c:v>2.8349531794997957E-2</c:v>
                </c:pt>
                <c:pt idx="154">
                  <c:v>2.7961759275736121E-2</c:v>
                </c:pt>
                <c:pt idx="155">
                  <c:v>2.7569772639043793E-2</c:v>
                </c:pt>
                <c:pt idx="156">
                  <c:v>2.7173899629877936E-2</c:v>
                </c:pt>
                <c:pt idx="157">
                  <c:v>2.677446733834999E-2</c:v>
                </c:pt>
                <c:pt idx="158">
                  <c:v>2.6371801760873823E-2</c:v>
                </c:pt>
                <c:pt idx="159">
                  <c:v>2.5966227369562077E-2</c:v>
                </c:pt>
                <c:pt idx="160">
                  <c:v>2.5558066690634918E-2</c:v>
                </c:pt>
                <c:pt idx="161">
                  <c:v>2.514763989257144E-2</c:v>
                </c:pt>
                <c:pt idx="162">
                  <c:v>2.4735264384700292E-2</c:v>
                </c:pt>
                <c:pt idx="163">
                  <c:v>2.4321254426889986E-2</c:v>
                </c:pt>
                <c:pt idx="164">
                  <c:v>2.3905920750961852E-2</c:v>
                </c:pt>
                <c:pt idx="165">
                  <c:v>2.348957019441163E-2</c:v>
                </c:pt>
                <c:pt idx="166">
                  <c:v>2.3072505346984316E-2</c:v>
                </c:pt>
                <c:pt idx="167">
                  <c:v>2.2655024210609779E-2</c:v>
                </c:pt>
                <c:pt idx="168">
                  <c:v>2.2237419873163179E-2</c:v>
                </c:pt>
                <c:pt idx="169">
                  <c:v>2.1819980196474614E-2</c:v>
                </c:pt>
                <c:pt idx="170">
                  <c:v>2.1402987518970736E-2</c:v>
                </c:pt>
                <c:pt idx="171">
                  <c:v>2.0986718373287361E-2</c:v>
                </c:pt>
                <c:pt idx="172">
                  <c:v>2.0571443219152722E-2</c:v>
                </c:pt>
                <c:pt idx="173">
                  <c:v>2.0157426191796168E-2</c:v>
                </c:pt>
                <c:pt idx="174">
                  <c:v>1.9744924866096497E-2</c:v>
                </c:pt>
                <c:pt idx="175">
                  <c:v>1.9334190036642562E-2</c:v>
                </c:pt>
                <c:pt idx="176">
                  <c:v>1.8925465513835431E-2</c:v>
                </c:pt>
                <c:pt idx="177">
                  <c:v>1.8518987936123187E-2</c:v>
                </c:pt>
                <c:pt idx="178">
                  <c:v>1.8114986598416292E-2</c:v>
                </c:pt>
                <c:pt idx="179">
                  <c:v>1.7713683296693507E-2</c:v>
                </c:pt>
                <c:pt idx="180">
                  <c:v>1.731529218876926E-2</c:v>
                </c:pt>
                <c:pt idx="181">
                  <c:v>1.6920019671154005E-2</c:v>
                </c:pt>
                <c:pt idx="182">
                  <c:v>1.6528064271904563E-2</c:v>
                </c:pt>
                <c:pt idx="183">
                  <c:v>1.6139616559323125E-2</c:v>
                </c:pt>
                <c:pt idx="184">
                  <c:v>1.5754859066330507E-2</c:v>
                </c:pt>
                <c:pt idx="185">
                  <c:v>1.5373966230305663E-2</c:v>
                </c:pt>
                <c:pt idx="186">
                  <c:v>1.4997104348150119E-2</c:v>
                </c:pt>
                <c:pt idx="187">
                  <c:v>1.4624431546307701E-2</c:v>
                </c:pt>
                <c:pt idx="188">
                  <c:v>1.4256097765438255E-2</c:v>
                </c:pt>
                <c:pt idx="189">
                  <c:v>1.3892244759417917E-2</c:v>
                </c:pt>
                <c:pt idx="190">
                  <c:v>1.3533006108312573E-2</c:v>
                </c:pt>
                <c:pt idx="191">
                  <c:v>1.3178507244944846E-2</c:v>
                </c:pt>
                <c:pt idx="192">
                  <c:v>1.2828865494654994E-2</c:v>
                </c:pt>
                <c:pt idx="193">
                  <c:v>1.2484190127832015E-2</c:v>
                </c:pt>
                <c:pt idx="194">
                  <c:v>1.2144582424773854E-2</c:v>
                </c:pt>
                <c:pt idx="195">
                  <c:v>1.1810135752417326E-2</c:v>
                </c:pt>
                <c:pt idx="196">
                  <c:v>1.1480935652461338E-2</c:v>
                </c:pt>
                <c:pt idx="197">
                  <c:v>1.1157059940394695E-2</c:v>
                </c:pt>
                <c:pt idx="198">
                  <c:v>1.0838578814925202E-2</c:v>
                </c:pt>
                <c:pt idx="199">
                  <c:v>1.0525554977297078E-2</c:v>
                </c:pt>
                <c:pt idx="200">
                  <c:v>1.0218043759974647E-2</c:v>
                </c:pt>
                <c:pt idx="201">
                  <c:v>9.9160932641614678E-3</c:v>
                </c:pt>
                <c:pt idx="202">
                  <c:v>9.6197445056203194E-3</c:v>
                </c:pt>
                <c:pt idx="203">
                  <c:v>9.3290315682532307E-3</c:v>
                </c:pt>
                <c:pt idx="204">
                  <c:v>9.0439817648993726E-3</c:v>
                </c:pt>
                <c:pt idx="205">
                  <c:v>8.7646158048075243E-3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1-4355-A9B3-8F891BE4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87184"/>
        <c:axId val="642888168"/>
      </c:scatterChart>
      <c:valAx>
        <c:axId val="642887184"/>
        <c:scaling>
          <c:orientation val="minMax"/>
          <c:max val="90"/>
          <c:min val="4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2888168"/>
        <c:crosses val="autoZero"/>
        <c:crossBetween val="midCat"/>
      </c:valAx>
      <c:valAx>
        <c:axId val="64288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288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7</xdr:row>
      <xdr:rowOff>42862</xdr:rowOff>
    </xdr:from>
    <xdr:to>
      <xdr:col>15</xdr:col>
      <xdr:colOff>152400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097477-7CC8-4629-81B3-618FF7AA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347737</xdr:colOff>
      <xdr:row>39</xdr:row>
      <xdr:rowOff>77106</xdr:rowOff>
    </xdr:from>
    <xdr:to>
      <xdr:col>21</xdr:col>
      <xdr:colOff>317499</xdr:colOff>
      <xdr:row>61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A38EBE-3952-489A-B4B5-A50AFE045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328083</xdr:colOff>
      <xdr:row>99</xdr:row>
      <xdr:rowOff>127000</xdr:rowOff>
    </xdr:from>
    <xdr:to>
      <xdr:col>16</xdr:col>
      <xdr:colOff>416011</xdr:colOff>
      <xdr:row>108</xdr:row>
      <xdr:rowOff>174405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1886C-7377-4808-A3D1-3A84F274F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5583" y="19134667"/>
          <a:ext cx="7771428" cy="1761905"/>
        </a:xfrm>
        <a:prstGeom prst="rect">
          <a:avLst/>
        </a:prstGeom>
      </xdr:spPr>
    </xdr:pic>
    <xdr:clientData/>
  </xdr:twoCellAnchor>
  <xdr:twoCellAnchor>
    <xdr:from>
      <xdr:col>7</xdr:col>
      <xdr:colOff>317498</xdr:colOff>
      <xdr:row>109</xdr:row>
      <xdr:rowOff>110066</xdr:rowOff>
    </xdr:from>
    <xdr:to>
      <xdr:col>15</xdr:col>
      <xdr:colOff>423333</xdr:colOff>
      <xdr:row>130</xdr:row>
      <xdr:rowOff>52915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8C63A22-6944-4E40-91B4-504747A25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10583</xdr:colOff>
      <xdr:row>136</xdr:row>
      <xdr:rowOff>116417</xdr:rowOff>
    </xdr:from>
    <xdr:to>
      <xdr:col>10</xdr:col>
      <xdr:colOff>334202</xdr:colOff>
      <xdr:row>139</xdr:row>
      <xdr:rowOff>183012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8AD465F-E829-403F-86CC-D3A09B23D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27583" y="26172584"/>
          <a:ext cx="1847619" cy="6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13</xdr:col>
      <xdr:colOff>609048</xdr:colOff>
      <xdr:row>149</xdr:row>
      <xdr:rowOff>47476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C1B230A-118D-4AFB-9A65-760B5692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00" y="27199167"/>
          <a:ext cx="4419048" cy="1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B39-51E5-4F5E-8BA1-E0453CD653D3}">
  <dimension ref="A1:BF518"/>
  <sheetViews>
    <sheetView tabSelected="1" topLeftCell="A147" zoomScale="90" zoomScaleNormal="90" workbookViewId="0">
      <selection activeCell="J155" sqref="J155"/>
    </sheetView>
  </sheetViews>
  <sheetFormatPr baseColWidth="10" defaultRowHeight="15" x14ac:dyDescent="0.25"/>
  <cols>
    <col min="1" max="1" width="19.140625" customWidth="1"/>
    <col min="2" max="2" width="34.140625" customWidth="1"/>
    <col min="4" max="5" width="11.85546875" bestFit="1" customWidth="1"/>
    <col min="7" max="8" width="11.85546875" bestFit="1" customWidth="1"/>
  </cols>
  <sheetData>
    <row r="1" spans="1:54" ht="27" customHeight="1" x14ac:dyDescent="0.25">
      <c r="A1" s="6" t="s">
        <v>21</v>
      </c>
      <c r="B1" s="3" t="s">
        <v>22</v>
      </c>
    </row>
    <row r="2" spans="1:54" x14ac:dyDescent="0.25">
      <c r="A2" s="4">
        <v>1</v>
      </c>
      <c r="B2" s="5">
        <v>71</v>
      </c>
      <c r="D2" s="14" t="s">
        <v>0</v>
      </c>
      <c r="E2" s="14"/>
      <c r="F2" s="14"/>
    </row>
    <row r="3" spans="1:54" x14ac:dyDescent="0.25">
      <c r="A3" s="1">
        <v>2</v>
      </c>
      <c r="B3" s="2">
        <v>73</v>
      </c>
    </row>
    <row r="4" spans="1:54" x14ac:dyDescent="0.25">
      <c r="A4" s="4">
        <v>3</v>
      </c>
      <c r="B4" s="5">
        <v>85</v>
      </c>
      <c r="D4" s="7" t="s">
        <v>2</v>
      </c>
      <c r="E4" s="7">
        <f>SUM(B2:B51)</f>
        <v>3586</v>
      </c>
    </row>
    <row r="5" spans="1:54" x14ac:dyDescent="0.25">
      <c r="A5" s="1">
        <v>4</v>
      </c>
      <c r="B5" s="2">
        <v>68</v>
      </c>
      <c r="D5" s="7" t="s">
        <v>1</v>
      </c>
      <c r="E5" s="7">
        <f>AVERAGE(B2:B51)</f>
        <v>71.72</v>
      </c>
      <c r="F5">
        <f>E5</f>
        <v>71.72</v>
      </c>
      <c r="G5">
        <f t="shared" ref="G5:BB5" si="0">F5</f>
        <v>71.72</v>
      </c>
      <c r="H5">
        <f t="shared" si="0"/>
        <v>71.72</v>
      </c>
      <c r="I5">
        <f t="shared" si="0"/>
        <v>71.72</v>
      </c>
      <c r="J5">
        <f t="shared" si="0"/>
        <v>71.72</v>
      </c>
      <c r="K5">
        <f t="shared" si="0"/>
        <v>71.72</v>
      </c>
      <c r="L5">
        <f t="shared" si="0"/>
        <v>71.72</v>
      </c>
      <c r="M5">
        <f t="shared" si="0"/>
        <v>71.72</v>
      </c>
      <c r="N5">
        <f t="shared" si="0"/>
        <v>71.72</v>
      </c>
      <c r="O5">
        <f t="shared" si="0"/>
        <v>71.72</v>
      </c>
      <c r="P5">
        <f t="shared" si="0"/>
        <v>71.72</v>
      </c>
      <c r="Q5">
        <f t="shared" si="0"/>
        <v>71.72</v>
      </c>
      <c r="R5">
        <f t="shared" si="0"/>
        <v>71.72</v>
      </c>
      <c r="S5">
        <f t="shared" si="0"/>
        <v>71.72</v>
      </c>
      <c r="T5">
        <f t="shared" si="0"/>
        <v>71.72</v>
      </c>
      <c r="U5">
        <f t="shared" si="0"/>
        <v>71.72</v>
      </c>
      <c r="V5">
        <f t="shared" si="0"/>
        <v>71.72</v>
      </c>
      <c r="W5">
        <f t="shared" si="0"/>
        <v>71.72</v>
      </c>
      <c r="X5">
        <f t="shared" si="0"/>
        <v>71.72</v>
      </c>
      <c r="Y5">
        <f t="shared" si="0"/>
        <v>71.72</v>
      </c>
      <c r="Z5">
        <f t="shared" si="0"/>
        <v>71.72</v>
      </c>
      <c r="AA5">
        <f t="shared" si="0"/>
        <v>71.72</v>
      </c>
      <c r="AB5">
        <f t="shared" si="0"/>
        <v>71.72</v>
      </c>
      <c r="AC5">
        <f t="shared" si="0"/>
        <v>71.72</v>
      </c>
      <c r="AD5">
        <f t="shared" si="0"/>
        <v>71.72</v>
      </c>
      <c r="AE5">
        <f t="shared" si="0"/>
        <v>71.72</v>
      </c>
      <c r="AF5">
        <f t="shared" si="0"/>
        <v>71.72</v>
      </c>
      <c r="AG5">
        <f t="shared" si="0"/>
        <v>71.72</v>
      </c>
      <c r="AH5">
        <f t="shared" si="0"/>
        <v>71.72</v>
      </c>
      <c r="AI5">
        <f t="shared" si="0"/>
        <v>71.72</v>
      </c>
      <c r="AJ5">
        <f t="shared" si="0"/>
        <v>71.72</v>
      </c>
      <c r="AK5">
        <f t="shared" si="0"/>
        <v>71.72</v>
      </c>
      <c r="AL5">
        <f t="shared" si="0"/>
        <v>71.72</v>
      </c>
      <c r="AM5">
        <f t="shared" si="0"/>
        <v>71.72</v>
      </c>
      <c r="AN5">
        <f t="shared" si="0"/>
        <v>71.72</v>
      </c>
      <c r="AO5">
        <f t="shared" si="0"/>
        <v>71.72</v>
      </c>
      <c r="AP5">
        <f t="shared" si="0"/>
        <v>71.72</v>
      </c>
      <c r="AQ5">
        <f t="shared" si="0"/>
        <v>71.72</v>
      </c>
      <c r="AR5">
        <f t="shared" si="0"/>
        <v>71.72</v>
      </c>
      <c r="AS5">
        <f t="shared" si="0"/>
        <v>71.72</v>
      </c>
      <c r="AT5">
        <f t="shared" si="0"/>
        <v>71.72</v>
      </c>
      <c r="AU5">
        <f t="shared" si="0"/>
        <v>71.72</v>
      </c>
      <c r="AV5">
        <f t="shared" si="0"/>
        <v>71.72</v>
      </c>
      <c r="AW5">
        <f t="shared" si="0"/>
        <v>71.72</v>
      </c>
      <c r="AX5">
        <f t="shared" si="0"/>
        <v>71.72</v>
      </c>
      <c r="AY5">
        <f t="shared" si="0"/>
        <v>71.72</v>
      </c>
      <c r="AZ5">
        <f t="shared" si="0"/>
        <v>71.72</v>
      </c>
      <c r="BA5">
        <f t="shared" si="0"/>
        <v>71.72</v>
      </c>
      <c r="BB5">
        <f t="shared" si="0"/>
        <v>71.72</v>
      </c>
    </row>
    <row r="6" spans="1:54" x14ac:dyDescent="0.25">
      <c r="A6" s="4">
        <v>5</v>
      </c>
      <c r="B6" s="5">
        <v>67</v>
      </c>
      <c r="D6" s="7" t="s">
        <v>3</v>
      </c>
      <c r="E6" s="7">
        <f>MIN(B2:B51)</f>
        <v>49</v>
      </c>
    </row>
    <row r="7" spans="1:54" x14ac:dyDescent="0.25">
      <c r="A7" s="1">
        <v>6</v>
      </c>
      <c r="B7" s="2">
        <v>76</v>
      </c>
      <c r="D7" s="7" t="s">
        <v>4</v>
      </c>
      <c r="E7" s="7">
        <f>MAX(B2:B51)</f>
        <v>90</v>
      </c>
    </row>
    <row r="8" spans="1:54" x14ac:dyDescent="0.25">
      <c r="A8" s="4">
        <v>7</v>
      </c>
      <c r="B8" s="5">
        <v>82</v>
      </c>
    </row>
    <row r="9" spans="1:54" x14ac:dyDescent="0.25">
      <c r="A9" s="1">
        <v>8</v>
      </c>
      <c r="B9" s="2">
        <v>77</v>
      </c>
    </row>
    <row r="10" spans="1:54" x14ac:dyDescent="0.25">
      <c r="A10" s="4">
        <v>9</v>
      </c>
      <c r="B10" s="5">
        <v>80</v>
      </c>
    </row>
    <row r="11" spans="1:54" x14ac:dyDescent="0.25">
      <c r="A11" s="1">
        <v>10</v>
      </c>
      <c r="B11" s="2">
        <v>69</v>
      </c>
    </row>
    <row r="12" spans="1:54" x14ac:dyDescent="0.25">
      <c r="A12" s="4">
        <v>11</v>
      </c>
      <c r="B12" s="5">
        <v>71</v>
      </c>
    </row>
    <row r="13" spans="1:54" x14ac:dyDescent="0.25">
      <c r="A13" s="1">
        <v>12</v>
      </c>
      <c r="B13" s="2">
        <v>78</v>
      </c>
    </row>
    <row r="14" spans="1:54" x14ac:dyDescent="0.25">
      <c r="A14" s="4">
        <v>13</v>
      </c>
      <c r="B14" s="5">
        <v>80</v>
      </c>
    </row>
    <row r="15" spans="1:54" x14ac:dyDescent="0.25">
      <c r="A15" s="1">
        <v>14</v>
      </c>
      <c r="B15" s="2">
        <v>78</v>
      </c>
    </row>
    <row r="16" spans="1:54" x14ac:dyDescent="0.25">
      <c r="A16" s="4">
        <v>15</v>
      </c>
      <c r="B16" s="5">
        <v>73</v>
      </c>
    </row>
    <row r="17" spans="1:58" x14ac:dyDescent="0.25">
      <c r="A17" s="1">
        <v>16</v>
      </c>
      <c r="B17" s="2">
        <v>80</v>
      </c>
    </row>
    <row r="18" spans="1:58" x14ac:dyDescent="0.25">
      <c r="A18" s="4">
        <v>17</v>
      </c>
      <c r="B18" s="5">
        <v>51</v>
      </c>
    </row>
    <row r="19" spans="1:58" x14ac:dyDescent="0.25">
      <c r="A19" s="1">
        <v>18</v>
      </c>
      <c r="B19" s="2">
        <v>60</v>
      </c>
    </row>
    <row r="20" spans="1:58" x14ac:dyDescent="0.25">
      <c r="A20" s="4">
        <v>19</v>
      </c>
      <c r="B20" s="5">
        <v>78</v>
      </c>
    </row>
    <row r="21" spans="1:58" x14ac:dyDescent="0.25">
      <c r="A21" s="1">
        <v>20</v>
      </c>
      <c r="B21" s="2">
        <v>77</v>
      </c>
    </row>
    <row r="22" spans="1:58" x14ac:dyDescent="0.25">
      <c r="A22" s="4">
        <v>21</v>
      </c>
      <c r="B22" s="5">
        <v>75</v>
      </c>
    </row>
    <row r="23" spans="1:58" x14ac:dyDescent="0.25">
      <c r="A23" s="1">
        <v>22</v>
      </c>
      <c r="B23" s="2">
        <v>67</v>
      </c>
    </row>
    <row r="24" spans="1:58" x14ac:dyDescent="0.25">
      <c r="A24" s="4">
        <v>23</v>
      </c>
      <c r="B24" s="5">
        <v>88</v>
      </c>
    </row>
    <row r="25" spans="1:58" x14ac:dyDescent="0.25">
      <c r="A25" s="1">
        <v>24</v>
      </c>
      <c r="B25" s="2">
        <v>85</v>
      </c>
    </row>
    <row r="26" spans="1:58" x14ac:dyDescent="0.25">
      <c r="A26" s="4">
        <v>25</v>
      </c>
      <c r="B26" s="5">
        <v>57</v>
      </c>
    </row>
    <row r="27" spans="1:58" x14ac:dyDescent="0.25">
      <c r="A27" s="1">
        <v>26</v>
      </c>
      <c r="B27" s="2">
        <v>49</v>
      </c>
      <c r="D27" s="15" t="s">
        <v>5</v>
      </c>
      <c r="E27" s="15"/>
      <c r="F27" s="15"/>
    </row>
    <row r="28" spans="1:58" x14ac:dyDescent="0.25">
      <c r="A28" s="4">
        <v>27</v>
      </c>
      <c r="B28" s="5">
        <v>75</v>
      </c>
      <c r="H28" s="7" t="s">
        <v>15</v>
      </c>
      <c r="I28" s="7"/>
    </row>
    <row r="29" spans="1:58" x14ac:dyDescent="0.25">
      <c r="A29" s="1">
        <v>28</v>
      </c>
      <c r="B29" s="2">
        <v>80</v>
      </c>
      <c r="D29" s="7" t="s">
        <v>6</v>
      </c>
      <c r="E29" s="7"/>
      <c r="F29" s="7">
        <f>_xlfn.VAR.P(B2:B51)</f>
        <v>115.88160000000001</v>
      </c>
      <c r="H29" s="7" t="s">
        <v>16</v>
      </c>
      <c r="I29" s="7">
        <f>$E$5+$F$31</f>
        <v>82.484831628966617</v>
      </c>
      <c r="J29">
        <f>I29</f>
        <v>82.484831628966617</v>
      </c>
      <c r="K29">
        <f t="shared" ref="K29:BF29" si="1">J29</f>
        <v>82.484831628966617</v>
      </c>
      <c r="L29">
        <f t="shared" si="1"/>
        <v>82.484831628966617</v>
      </c>
      <c r="M29">
        <f t="shared" si="1"/>
        <v>82.484831628966617</v>
      </c>
      <c r="N29">
        <f t="shared" si="1"/>
        <v>82.484831628966617</v>
      </c>
      <c r="O29">
        <f t="shared" si="1"/>
        <v>82.484831628966617</v>
      </c>
      <c r="P29">
        <f t="shared" si="1"/>
        <v>82.484831628966617</v>
      </c>
      <c r="Q29">
        <f t="shared" si="1"/>
        <v>82.484831628966617</v>
      </c>
      <c r="R29">
        <f t="shared" si="1"/>
        <v>82.484831628966617</v>
      </c>
      <c r="S29">
        <f t="shared" si="1"/>
        <v>82.484831628966617</v>
      </c>
      <c r="T29">
        <f t="shared" si="1"/>
        <v>82.484831628966617</v>
      </c>
      <c r="U29">
        <f t="shared" si="1"/>
        <v>82.484831628966617</v>
      </c>
      <c r="V29">
        <f t="shared" si="1"/>
        <v>82.484831628966617</v>
      </c>
      <c r="W29">
        <f t="shared" si="1"/>
        <v>82.484831628966617</v>
      </c>
      <c r="X29">
        <f t="shared" si="1"/>
        <v>82.484831628966617</v>
      </c>
      <c r="Y29">
        <f t="shared" si="1"/>
        <v>82.484831628966617</v>
      </c>
      <c r="Z29">
        <f t="shared" si="1"/>
        <v>82.484831628966617</v>
      </c>
      <c r="AA29">
        <f t="shared" si="1"/>
        <v>82.484831628966617</v>
      </c>
      <c r="AB29">
        <f t="shared" si="1"/>
        <v>82.484831628966617</v>
      </c>
      <c r="AC29">
        <f t="shared" si="1"/>
        <v>82.484831628966617</v>
      </c>
      <c r="AD29">
        <f t="shared" si="1"/>
        <v>82.484831628966617</v>
      </c>
      <c r="AE29">
        <f t="shared" si="1"/>
        <v>82.484831628966617</v>
      </c>
      <c r="AF29">
        <f t="shared" si="1"/>
        <v>82.484831628966617</v>
      </c>
      <c r="AG29">
        <f t="shared" si="1"/>
        <v>82.484831628966617</v>
      </c>
      <c r="AH29">
        <f t="shared" si="1"/>
        <v>82.484831628966617</v>
      </c>
      <c r="AI29">
        <f t="shared" si="1"/>
        <v>82.484831628966617</v>
      </c>
      <c r="AJ29">
        <f t="shared" si="1"/>
        <v>82.484831628966617</v>
      </c>
      <c r="AK29">
        <f t="shared" si="1"/>
        <v>82.484831628966617</v>
      </c>
      <c r="AL29">
        <f t="shared" si="1"/>
        <v>82.484831628966617</v>
      </c>
      <c r="AM29">
        <f t="shared" si="1"/>
        <v>82.484831628966617</v>
      </c>
      <c r="AN29">
        <f t="shared" si="1"/>
        <v>82.484831628966617</v>
      </c>
      <c r="AO29">
        <f t="shared" si="1"/>
        <v>82.484831628966617</v>
      </c>
      <c r="AP29">
        <f>AO29</f>
        <v>82.484831628966617</v>
      </c>
      <c r="AQ29">
        <f t="shared" si="1"/>
        <v>82.484831628966617</v>
      </c>
      <c r="AR29">
        <f t="shared" si="1"/>
        <v>82.484831628966617</v>
      </c>
      <c r="AS29">
        <f t="shared" si="1"/>
        <v>82.484831628966617</v>
      </c>
      <c r="AT29">
        <f t="shared" si="1"/>
        <v>82.484831628966617</v>
      </c>
      <c r="AU29">
        <f t="shared" si="1"/>
        <v>82.484831628966617</v>
      </c>
      <c r="AV29">
        <f t="shared" si="1"/>
        <v>82.484831628966617</v>
      </c>
      <c r="AW29">
        <f t="shared" si="1"/>
        <v>82.484831628966617</v>
      </c>
      <c r="AX29">
        <f t="shared" si="1"/>
        <v>82.484831628966617</v>
      </c>
      <c r="AY29">
        <f t="shared" si="1"/>
        <v>82.484831628966617</v>
      </c>
      <c r="AZ29">
        <f t="shared" si="1"/>
        <v>82.484831628966617</v>
      </c>
      <c r="BA29">
        <f t="shared" si="1"/>
        <v>82.484831628966617</v>
      </c>
      <c r="BB29">
        <f t="shared" si="1"/>
        <v>82.484831628966617</v>
      </c>
      <c r="BC29">
        <f t="shared" si="1"/>
        <v>82.484831628966617</v>
      </c>
      <c r="BD29">
        <f t="shared" si="1"/>
        <v>82.484831628966617</v>
      </c>
      <c r="BE29">
        <f t="shared" si="1"/>
        <v>82.484831628966617</v>
      </c>
      <c r="BF29">
        <f t="shared" si="1"/>
        <v>82.484831628966617</v>
      </c>
    </row>
    <row r="30" spans="1:58" x14ac:dyDescent="0.25">
      <c r="A30" s="4">
        <v>29</v>
      </c>
      <c r="B30" s="5">
        <v>76</v>
      </c>
      <c r="D30" s="7" t="s">
        <v>7</v>
      </c>
      <c r="E30" s="7"/>
      <c r="F30" s="7">
        <f>_xlfn.VAR.S(B2:B51)</f>
        <v>118.24653061224464</v>
      </c>
      <c r="H30" s="7" t="s">
        <v>17</v>
      </c>
      <c r="I30" s="7">
        <f>$E$5+($F$31*2)</f>
        <v>93.249663257933236</v>
      </c>
      <c r="J30">
        <f>I30</f>
        <v>93.249663257933236</v>
      </c>
      <c r="K30">
        <f t="shared" ref="K30:BF30" si="2">J30</f>
        <v>93.249663257933236</v>
      </c>
      <c r="L30">
        <f t="shared" si="2"/>
        <v>93.249663257933236</v>
      </c>
      <c r="M30">
        <f t="shared" si="2"/>
        <v>93.249663257933236</v>
      </c>
      <c r="N30">
        <f t="shared" si="2"/>
        <v>93.249663257933236</v>
      </c>
      <c r="O30">
        <f t="shared" si="2"/>
        <v>93.249663257933236</v>
      </c>
      <c r="P30">
        <f t="shared" si="2"/>
        <v>93.249663257933236</v>
      </c>
      <c r="Q30">
        <f t="shared" si="2"/>
        <v>93.249663257933236</v>
      </c>
      <c r="R30">
        <f t="shared" si="2"/>
        <v>93.249663257933236</v>
      </c>
      <c r="S30">
        <f t="shared" si="2"/>
        <v>93.249663257933236</v>
      </c>
      <c r="T30">
        <f t="shared" si="2"/>
        <v>93.249663257933236</v>
      </c>
      <c r="U30">
        <f t="shared" si="2"/>
        <v>93.249663257933236</v>
      </c>
      <c r="V30">
        <f t="shared" si="2"/>
        <v>93.249663257933236</v>
      </c>
      <c r="W30">
        <f t="shared" si="2"/>
        <v>93.249663257933236</v>
      </c>
      <c r="X30">
        <f t="shared" si="2"/>
        <v>93.249663257933236</v>
      </c>
      <c r="Y30">
        <f t="shared" si="2"/>
        <v>93.249663257933236</v>
      </c>
      <c r="Z30">
        <f t="shared" si="2"/>
        <v>93.249663257933236</v>
      </c>
      <c r="AA30">
        <f t="shared" si="2"/>
        <v>93.249663257933236</v>
      </c>
      <c r="AB30">
        <f t="shared" si="2"/>
        <v>93.249663257933236</v>
      </c>
      <c r="AC30">
        <f t="shared" si="2"/>
        <v>93.249663257933236</v>
      </c>
      <c r="AD30">
        <f t="shared" si="2"/>
        <v>93.249663257933236</v>
      </c>
      <c r="AE30">
        <f t="shared" si="2"/>
        <v>93.249663257933236</v>
      </c>
      <c r="AF30">
        <f t="shared" si="2"/>
        <v>93.249663257933236</v>
      </c>
      <c r="AG30">
        <f t="shared" si="2"/>
        <v>93.249663257933236</v>
      </c>
      <c r="AH30">
        <f t="shared" si="2"/>
        <v>93.249663257933236</v>
      </c>
      <c r="AI30">
        <f t="shared" si="2"/>
        <v>93.249663257933236</v>
      </c>
      <c r="AJ30">
        <f t="shared" si="2"/>
        <v>93.249663257933236</v>
      </c>
      <c r="AK30">
        <f t="shared" si="2"/>
        <v>93.249663257933236</v>
      </c>
      <c r="AL30">
        <f t="shared" si="2"/>
        <v>93.249663257933236</v>
      </c>
      <c r="AM30">
        <f t="shared" si="2"/>
        <v>93.249663257933236</v>
      </c>
      <c r="AN30">
        <f t="shared" si="2"/>
        <v>93.249663257933236</v>
      </c>
      <c r="AO30">
        <f t="shared" si="2"/>
        <v>93.249663257933236</v>
      </c>
      <c r="AP30">
        <f t="shared" si="2"/>
        <v>93.249663257933236</v>
      </c>
      <c r="AQ30">
        <f t="shared" si="2"/>
        <v>93.249663257933236</v>
      </c>
      <c r="AR30">
        <f t="shared" si="2"/>
        <v>93.249663257933236</v>
      </c>
      <c r="AS30">
        <f t="shared" si="2"/>
        <v>93.249663257933236</v>
      </c>
      <c r="AT30">
        <f t="shared" si="2"/>
        <v>93.249663257933236</v>
      </c>
      <c r="AU30">
        <f t="shared" si="2"/>
        <v>93.249663257933236</v>
      </c>
      <c r="AV30">
        <f t="shared" si="2"/>
        <v>93.249663257933236</v>
      </c>
      <c r="AW30">
        <f t="shared" si="2"/>
        <v>93.249663257933236</v>
      </c>
      <c r="AX30">
        <f t="shared" si="2"/>
        <v>93.249663257933236</v>
      </c>
      <c r="AY30">
        <f t="shared" si="2"/>
        <v>93.249663257933236</v>
      </c>
      <c r="AZ30">
        <f t="shared" si="2"/>
        <v>93.249663257933236</v>
      </c>
      <c r="BA30">
        <f t="shared" si="2"/>
        <v>93.249663257933236</v>
      </c>
      <c r="BB30">
        <f t="shared" si="2"/>
        <v>93.249663257933236</v>
      </c>
      <c r="BC30">
        <f t="shared" si="2"/>
        <v>93.249663257933236</v>
      </c>
      <c r="BD30">
        <f t="shared" si="2"/>
        <v>93.249663257933236</v>
      </c>
      <c r="BE30">
        <f t="shared" si="2"/>
        <v>93.249663257933236</v>
      </c>
      <c r="BF30">
        <f t="shared" si="2"/>
        <v>93.249663257933236</v>
      </c>
    </row>
    <row r="31" spans="1:58" x14ac:dyDescent="0.25">
      <c r="A31" s="1">
        <v>30</v>
      </c>
      <c r="B31" s="2">
        <v>88</v>
      </c>
      <c r="D31" s="7" t="s">
        <v>11</v>
      </c>
      <c r="E31" s="7"/>
      <c r="F31" s="7">
        <f>_xlfn.STDEV.P(B2:B51)</f>
        <v>10.764831628966615</v>
      </c>
      <c r="H31" s="7" t="s">
        <v>18</v>
      </c>
      <c r="I31" s="7">
        <f>$E$5+($F$31*3)</f>
        <v>104.01449488689984</v>
      </c>
      <c r="J31">
        <f>I31</f>
        <v>104.01449488689984</v>
      </c>
      <c r="K31">
        <f t="shared" ref="K31:BF31" si="3">J31</f>
        <v>104.01449488689984</v>
      </c>
      <c r="L31">
        <f t="shared" si="3"/>
        <v>104.01449488689984</v>
      </c>
      <c r="M31">
        <f t="shared" si="3"/>
        <v>104.01449488689984</v>
      </c>
      <c r="N31">
        <f t="shared" si="3"/>
        <v>104.01449488689984</v>
      </c>
      <c r="O31">
        <f t="shared" si="3"/>
        <v>104.01449488689984</v>
      </c>
      <c r="P31">
        <f t="shared" si="3"/>
        <v>104.01449488689984</v>
      </c>
      <c r="Q31">
        <f t="shared" si="3"/>
        <v>104.01449488689984</v>
      </c>
      <c r="R31">
        <f t="shared" si="3"/>
        <v>104.01449488689984</v>
      </c>
      <c r="S31">
        <f t="shared" si="3"/>
        <v>104.01449488689984</v>
      </c>
      <c r="T31">
        <f t="shared" si="3"/>
        <v>104.01449488689984</v>
      </c>
      <c r="U31">
        <f t="shared" si="3"/>
        <v>104.01449488689984</v>
      </c>
      <c r="V31">
        <f t="shared" si="3"/>
        <v>104.01449488689984</v>
      </c>
      <c r="W31">
        <f t="shared" si="3"/>
        <v>104.01449488689984</v>
      </c>
      <c r="X31">
        <f t="shared" si="3"/>
        <v>104.01449488689984</v>
      </c>
      <c r="Y31">
        <f t="shared" si="3"/>
        <v>104.01449488689984</v>
      </c>
      <c r="Z31">
        <f t="shared" si="3"/>
        <v>104.01449488689984</v>
      </c>
      <c r="AA31">
        <f t="shared" si="3"/>
        <v>104.01449488689984</v>
      </c>
      <c r="AB31">
        <f t="shared" si="3"/>
        <v>104.01449488689984</v>
      </c>
      <c r="AC31">
        <f t="shared" si="3"/>
        <v>104.01449488689984</v>
      </c>
      <c r="AD31">
        <f t="shared" si="3"/>
        <v>104.01449488689984</v>
      </c>
      <c r="AE31">
        <f t="shared" si="3"/>
        <v>104.01449488689984</v>
      </c>
      <c r="AF31">
        <f t="shared" si="3"/>
        <v>104.01449488689984</v>
      </c>
      <c r="AG31">
        <f t="shared" si="3"/>
        <v>104.01449488689984</v>
      </c>
      <c r="AH31">
        <f t="shared" si="3"/>
        <v>104.01449488689984</v>
      </c>
      <c r="AI31">
        <f t="shared" si="3"/>
        <v>104.01449488689984</v>
      </c>
      <c r="AJ31">
        <f t="shared" si="3"/>
        <v>104.01449488689984</v>
      </c>
      <c r="AK31">
        <f t="shared" si="3"/>
        <v>104.01449488689984</v>
      </c>
      <c r="AL31">
        <f t="shared" si="3"/>
        <v>104.01449488689984</v>
      </c>
      <c r="AM31">
        <f t="shared" si="3"/>
        <v>104.01449488689984</v>
      </c>
      <c r="AN31">
        <f t="shared" si="3"/>
        <v>104.01449488689984</v>
      </c>
      <c r="AO31">
        <f t="shared" si="3"/>
        <v>104.01449488689984</v>
      </c>
      <c r="AP31">
        <f t="shared" si="3"/>
        <v>104.01449488689984</v>
      </c>
      <c r="AQ31">
        <f t="shared" si="3"/>
        <v>104.01449488689984</v>
      </c>
      <c r="AR31">
        <f t="shared" si="3"/>
        <v>104.01449488689984</v>
      </c>
      <c r="AS31">
        <f t="shared" si="3"/>
        <v>104.01449488689984</v>
      </c>
      <c r="AT31">
        <f t="shared" si="3"/>
        <v>104.01449488689984</v>
      </c>
      <c r="AU31">
        <f t="shared" si="3"/>
        <v>104.01449488689984</v>
      </c>
      <c r="AV31">
        <f t="shared" si="3"/>
        <v>104.01449488689984</v>
      </c>
      <c r="AW31">
        <f t="shared" si="3"/>
        <v>104.01449488689984</v>
      </c>
      <c r="AX31">
        <f t="shared" si="3"/>
        <v>104.01449488689984</v>
      </c>
      <c r="AY31">
        <f t="shared" si="3"/>
        <v>104.01449488689984</v>
      </c>
      <c r="AZ31">
        <f t="shared" si="3"/>
        <v>104.01449488689984</v>
      </c>
      <c r="BA31">
        <f t="shared" si="3"/>
        <v>104.01449488689984</v>
      </c>
      <c r="BB31">
        <f t="shared" si="3"/>
        <v>104.01449488689984</v>
      </c>
      <c r="BC31">
        <f t="shared" si="3"/>
        <v>104.01449488689984</v>
      </c>
      <c r="BD31">
        <f t="shared" si="3"/>
        <v>104.01449488689984</v>
      </c>
      <c r="BE31">
        <f t="shared" si="3"/>
        <v>104.01449488689984</v>
      </c>
      <c r="BF31">
        <f t="shared" si="3"/>
        <v>104.01449488689984</v>
      </c>
    </row>
    <row r="32" spans="1:58" x14ac:dyDescent="0.25">
      <c r="A32" s="4">
        <v>31</v>
      </c>
      <c r="B32" s="5">
        <v>81</v>
      </c>
      <c r="D32" s="7" t="s">
        <v>12</v>
      </c>
      <c r="E32" s="7"/>
      <c r="F32" s="7">
        <f>_xlfn.STDEV.S(B2:B51)</f>
        <v>10.874122061676733</v>
      </c>
      <c r="H32" s="7" t="s">
        <v>19</v>
      </c>
      <c r="I32" s="7">
        <f>$E$5+($F$31*4)</f>
        <v>114.77932651586646</v>
      </c>
      <c r="J32">
        <f>I32</f>
        <v>114.77932651586646</v>
      </c>
      <c r="K32">
        <f t="shared" ref="K32:BF32" si="4">J32</f>
        <v>114.77932651586646</v>
      </c>
      <c r="L32">
        <f t="shared" si="4"/>
        <v>114.77932651586646</v>
      </c>
      <c r="M32">
        <f t="shared" si="4"/>
        <v>114.77932651586646</v>
      </c>
      <c r="N32">
        <f t="shared" si="4"/>
        <v>114.77932651586646</v>
      </c>
      <c r="O32">
        <f t="shared" si="4"/>
        <v>114.77932651586646</v>
      </c>
      <c r="P32">
        <f t="shared" si="4"/>
        <v>114.77932651586646</v>
      </c>
      <c r="Q32">
        <f t="shared" si="4"/>
        <v>114.77932651586646</v>
      </c>
      <c r="R32">
        <f t="shared" si="4"/>
        <v>114.77932651586646</v>
      </c>
      <c r="S32">
        <f t="shared" si="4"/>
        <v>114.77932651586646</v>
      </c>
      <c r="T32">
        <f t="shared" si="4"/>
        <v>114.77932651586646</v>
      </c>
      <c r="U32">
        <f t="shared" si="4"/>
        <v>114.77932651586646</v>
      </c>
      <c r="V32">
        <f t="shared" si="4"/>
        <v>114.77932651586646</v>
      </c>
      <c r="W32">
        <f t="shared" si="4"/>
        <v>114.77932651586646</v>
      </c>
      <c r="X32">
        <f t="shared" si="4"/>
        <v>114.77932651586646</v>
      </c>
      <c r="Y32">
        <f t="shared" si="4"/>
        <v>114.77932651586646</v>
      </c>
      <c r="Z32">
        <f t="shared" si="4"/>
        <v>114.77932651586646</v>
      </c>
      <c r="AA32">
        <f t="shared" si="4"/>
        <v>114.77932651586646</v>
      </c>
      <c r="AB32">
        <f t="shared" si="4"/>
        <v>114.77932651586646</v>
      </c>
      <c r="AC32">
        <f t="shared" si="4"/>
        <v>114.77932651586646</v>
      </c>
      <c r="AD32">
        <f t="shared" si="4"/>
        <v>114.77932651586646</v>
      </c>
      <c r="AE32">
        <f t="shared" si="4"/>
        <v>114.77932651586646</v>
      </c>
      <c r="AF32">
        <f t="shared" si="4"/>
        <v>114.77932651586646</v>
      </c>
      <c r="AG32">
        <f t="shared" si="4"/>
        <v>114.77932651586646</v>
      </c>
      <c r="AH32">
        <f t="shared" si="4"/>
        <v>114.77932651586646</v>
      </c>
      <c r="AI32">
        <f t="shared" si="4"/>
        <v>114.77932651586646</v>
      </c>
      <c r="AJ32">
        <f t="shared" si="4"/>
        <v>114.77932651586646</v>
      </c>
      <c r="AK32">
        <f t="shared" si="4"/>
        <v>114.77932651586646</v>
      </c>
      <c r="AL32">
        <f t="shared" si="4"/>
        <v>114.77932651586646</v>
      </c>
      <c r="AM32">
        <f t="shared" si="4"/>
        <v>114.77932651586646</v>
      </c>
      <c r="AN32">
        <f t="shared" si="4"/>
        <v>114.77932651586646</v>
      </c>
      <c r="AO32">
        <f t="shared" si="4"/>
        <v>114.77932651586646</v>
      </c>
      <c r="AP32">
        <f t="shared" si="4"/>
        <v>114.77932651586646</v>
      </c>
      <c r="AQ32">
        <f t="shared" si="4"/>
        <v>114.77932651586646</v>
      </c>
      <c r="AR32">
        <f t="shared" si="4"/>
        <v>114.77932651586646</v>
      </c>
      <c r="AS32">
        <f t="shared" si="4"/>
        <v>114.77932651586646</v>
      </c>
      <c r="AT32">
        <f t="shared" si="4"/>
        <v>114.77932651586646</v>
      </c>
      <c r="AU32">
        <f t="shared" si="4"/>
        <v>114.77932651586646</v>
      </c>
      <c r="AV32">
        <f t="shared" si="4"/>
        <v>114.77932651586646</v>
      </c>
      <c r="AW32">
        <f t="shared" si="4"/>
        <v>114.77932651586646</v>
      </c>
      <c r="AX32">
        <f t="shared" si="4"/>
        <v>114.77932651586646</v>
      </c>
      <c r="AY32">
        <f t="shared" si="4"/>
        <v>114.77932651586646</v>
      </c>
      <c r="AZ32">
        <f t="shared" si="4"/>
        <v>114.77932651586646</v>
      </c>
      <c r="BA32">
        <f t="shared" si="4"/>
        <v>114.77932651586646</v>
      </c>
      <c r="BB32">
        <f t="shared" si="4"/>
        <v>114.77932651586646</v>
      </c>
      <c r="BC32">
        <f t="shared" si="4"/>
        <v>114.77932651586646</v>
      </c>
      <c r="BD32">
        <f t="shared" si="4"/>
        <v>114.77932651586646</v>
      </c>
      <c r="BE32">
        <f t="shared" si="4"/>
        <v>114.77932651586646</v>
      </c>
      <c r="BF32">
        <f t="shared" si="4"/>
        <v>114.77932651586646</v>
      </c>
    </row>
    <row r="33" spans="1:58" x14ac:dyDescent="0.25">
      <c r="A33" s="1">
        <v>32</v>
      </c>
      <c r="B33" s="2">
        <v>78</v>
      </c>
    </row>
    <row r="34" spans="1:58" x14ac:dyDescent="0.25">
      <c r="A34" s="4">
        <v>33</v>
      </c>
      <c r="B34" s="5">
        <v>87</v>
      </c>
      <c r="H34" s="7" t="s">
        <v>20</v>
      </c>
      <c r="I34" s="7"/>
    </row>
    <row r="35" spans="1:58" x14ac:dyDescent="0.25">
      <c r="A35" s="1">
        <v>34</v>
      </c>
      <c r="B35" s="2">
        <v>51</v>
      </c>
      <c r="H35" s="7" t="s">
        <v>16</v>
      </c>
      <c r="I35" s="7">
        <f>$E$5-$F$31</f>
        <v>60.95516837103338</v>
      </c>
      <c r="J35">
        <f>I35</f>
        <v>60.95516837103338</v>
      </c>
      <c r="K35">
        <f t="shared" ref="K35:BF35" si="5">J35</f>
        <v>60.95516837103338</v>
      </c>
      <c r="L35">
        <f t="shared" si="5"/>
        <v>60.95516837103338</v>
      </c>
      <c r="M35">
        <f t="shared" si="5"/>
        <v>60.95516837103338</v>
      </c>
      <c r="N35">
        <f t="shared" si="5"/>
        <v>60.95516837103338</v>
      </c>
      <c r="O35">
        <f t="shared" si="5"/>
        <v>60.95516837103338</v>
      </c>
      <c r="P35">
        <f t="shared" si="5"/>
        <v>60.95516837103338</v>
      </c>
      <c r="Q35">
        <f t="shared" si="5"/>
        <v>60.95516837103338</v>
      </c>
      <c r="R35">
        <f t="shared" si="5"/>
        <v>60.95516837103338</v>
      </c>
      <c r="S35">
        <f t="shared" si="5"/>
        <v>60.95516837103338</v>
      </c>
      <c r="T35">
        <f t="shared" si="5"/>
        <v>60.95516837103338</v>
      </c>
      <c r="U35">
        <f t="shared" si="5"/>
        <v>60.95516837103338</v>
      </c>
      <c r="V35">
        <f t="shared" si="5"/>
        <v>60.95516837103338</v>
      </c>
      <c r="W35">
        <f t="shared" si="5"/>
        <v>60.95516837103338</v>
      </c>
      <c r="X35">
        <f t="shared" si="5"/>
        <v>60.95516837103338</v>
      </c>
      <c r="Y35">
        <f t="shared" si="5"/>
        <v>60.95516837103338</v>
      </c>
      <c r="Z35">
        <f t="shared" si="5"/>
        <v>60.95516837103338</v>
      </c>
      <c r="AA35">
        <f t="shared" si="5"/>
        <v>60.95516837103338</v>
      </c>
      <c r="AB35">
        <f t="shared" si="5"/>
        <v>60.95516837103338</v>
      </c>
      <c r="AC35">
        <f t="shared" si="5"/>
        <v>60.95516837103338</v>
      </c>
      <c r="AD35">
        <f t="shared" si="5"/>
        <v>60.95516837103338</v>
      </c>
      <c r="AE35">
        <f t="shared" si="5"/>
        <v>60.95516837103338</v>
      </c>
      <c r="AF35">
        <f t="shared" si="5"/>
        <v>60.95516837103338</v>
      </c>
      <c r="AG35">
        <f t="shared" si="5"/>
        <v>60.95516837103338</v>
      </c>
      <c r="AH35">
        <f t="shared" si="5"/>
        <v>60.95516837103338</v>
      </c>
      <c r="AI35">
        <f t="shared" si="5"/>
        <v>60.95516837103338</v>
      </c>
      <c r="AJ35">
        <f t="shared" si="5"/>
        <v>60.95516837103338</v>
      </c>
      <c r="AK35">
        <f t="shared" si="5"/>
        <v>60.95516837103338</v>
      </c>
      <c r="AL35">
        <f t="shared" si="5"/>
        <v>60.95516837103338</v>
      </c>
      <c r="AM35">
        <f t="shared" si="5"/>
        <v>60.95516837103338</v>
      </c>
      <c r="AN35">
        <f t="shared" si="5"/>
        <v>60.95516837103338</v>
      </c>
      <c r="AO35">
        <f t="shared" si="5"/>
        <v>60.95516837103338</v>
      </c>
      <c r="AP35">
        <f t="shared" si="5"/>
        <v>60.95516837103338</v>
      </c>
      <c r="AQ35">
        <f t="shared" si="5"/>
        <v>60.95516837103338</v>
      </c>
      <c r="AR35">
        <f t="shared" si="5"/>
        <v>60.95516837103338</v>
      </c>
      <c r="AS35">
        <f t="shared" si="5"/>
        <v>60.95516837103338</v>
      </c>
      <c r="AT35">
        <f t="shared" si="5"/>
        <v>60.95516837103338</v>
      </c>
      <c r="AU35">
        <f t="shared" si="5"/>
        <v>60.95516837103338</v>
      </c>
      <c r="AV35">
        <f t="shared" si="5"/>
        <v>60.95516837103338</v>
      </c>
      <c r="AW35">
        <f t="shared" si="5"/>
        <v>60.95516837103338</v>
      </c>
      <c r="AX35">
        <f t="shared" si="5"/>
        <v>60.95516837103338</v>
      </c>
      <c r="AY35">
        <f t="shared" si="5"/>
        <v>60.95516837103338</v>
      </c>
      <c r="AZ35">
        <f t="shared" si="5"/>
        <v>60.95516837103338</v>
      </c>
      <c r="BA35">
        <f t="shared" si="5"/>
        <v>60.95516837103338</v>
      </c>
      <c r="BB35">
        <f t="shared" si="5"/>
        <v>60.95516837103338</v>
      </c>
      <c r="BC35">
        <f t="shared" si="5"/>
        <v>60.95516837103338</v>
      </c>
      <c r="BD35">
        <f t="shared" si="5"/>
        <v>60.95516837103338</v>
      </c>
      <c r="BE35">
        <f t="shared" si="5"/>
        <v>60.95516837103338</v>
      </c>
      <c r="BF35">
        <f t="shared" si="5"/>
        <v>60.95516837103338</v>
      </c>
    </row>
    <row r="36" spans="1:58" x14ac:dyDescent="0.25">
      <c r="A36" s="4">
        <v>35</v>
      </c>
      <c r="B36" s="5">
        <v>82</v>
      </c>
      <c r="H36" s="7" t="s">
        <v>17</v>
      </c>
      <c r="I36" s="7">
        <f>$E$5-($F$31*2)</f>
        <v>50.190336742066769</v>
      </c>
      <c r="J36">
        <f>I36</f>
        <v>50.190336742066769</v>
      </c>
      <c r="K36">
        <f t="shared" ref="K36:BF36" si="6">J36</f>
        <v>50.190336742066769</v>
      </c>
      <c r="L36">
        <f t="shared" si="6"/>
        <v>50.190336742066769</v>
      </c>
      <c r="M36">
        <f t="shared" si="6"/>
        <v>50.190336742066769</v>
      </c>
      <c r="N36">
        <f t="shared" si="6"/>
        <v>50.190336742066769</v>
      </c>
      <c r="O36">
        <f t="shared" si="6"/>
        <v>50.190336742066769</v>
      </c>
      <c r="P36">
        <f t="shared" si="6"/>
        <v>50.190336742066769</v>
      </c>
      <c r="Q36">
        <f t="shared" si="6"/>
        <v>50.190336742066769</v>
      </c>
      <c r="R36">
        <f t="shared" si="6"/>
        <v>50.190336742066769</v>
      </c>
      <c r="S36">
        <f t="shared" si="6"/>
        <v>50.190336742066769</v>
      </c>
      <c r="T36">
        <f t="shared" si="6"/>
        <v>50.190336742066769</v>
      </c>
      <c r="U36">
        <f t="shared" si="6"/>
        <v>50.190336742066769</v>
      </c>
      <c r="V36">
        <f t="shared" si="6"/>
        <v>50.190336742066769</v>
      </c>
      <c r="W36">
        <f t="shared" si="6"/>
        <v>50.190336742066769</v>
      </c>
      <c r="X36">
        <f t="shared" si="6"/>
        <v>50.190336742066769</v>
      </c>
      <c r="Y36">
        <f t="shared" si="6"/>
        <v>50.190336742066769</v>
      </c>
      <c r="Z36">
        <f t="shared" si="6"/>
        <v>50.190336742066769</v>
      </c>
      <c r="AA36">
        <f t="shared" si="6"/>
        <v>50.190336742066769</v>
      </c>
      <c r="AB36">
        <f t="shared" si="6"/>
        <v>50.190336742066769</v>
      </c>
      <c r="AC36">
        <f t="shared" si="6"/>
        <v>50.190336742066769</v>
      </c>
      <c r="AD36">
        <f t="shared" si="6"/>
        <v>50.190336742066769</v>
      </c>
      <c r="AE36">
        <f t="shared" si="6"/>
        <v>50.190336742066769</v>
      </c>
      <c r="AF36">
        <f t="shared" si="6"/>
        <v>50.190336742066769</v>
      </c>
      <c r="AG36">
        <f t="shared" si="6"/>
        <v>50.190336742066769</v>
      </c>
      <c r="AH36">
        <f t="shared" si="6"/>
        <v>50.190336742066769</v>
      </c>
      <c r="AI36">
        <f t="shared" si="6"/>
        <v>50.190336742066769</v>
      </c>
      <c r="AJ36">
        <f t="shared" si="6"/>
        <v>50.190336742066769</v>
      </c>
      <c r="AK36">
        <f t="shared" si="6"/>
        <v>50.190336742066769</v>
      </c>
      <c r="AL36">
        <f t="shared" si="6"/>
        <v>50.190336742066769</v>
      </c>
      <c r="AM36">
        <f t="shared" si="6"/>
        <v>50.190336742066769</v>
      </c>
      <c r="AN36">
        <f t="shared" si="6"/>
        <v>50.190336742066769</v>
      </c>
      <c r="AO36">
        <f t="shared" si="6"/>
        <v>50.190336742066769</v>
      </c>
      <c r="AP36">
        <f t="shared" si="6"/>
        <v>50.190336742066769</v>
      </c>
      <c r="AQ36">
        <f t="shared" si="6"/>
        <v>50.190336742066769</v>
      </c>
      <c r="AR36">
        <f t="shared" si="6"/>
        <v>50.190336742066769</v>
      </c>
      <c r="AS36">
        <f t="shared" si="6"/>
        <v>50.190336742066769</v>
      </c>
      <c r="AT36">
        <f t="shared" si="6"/>
        <v>50.190336742066769</v>
      </c>
      <c r="AU36">
        <f t="shared" si="6"/>
        <v>50.190336742066769</v>
      </c>
      <c r="AV36">
        <f t="shared" si="6"/>
        <v>50.190336742066769</v>
      </c>
      <c r="AW36">
        <f t="shared" si="6"/>
        <v>50.190336742066769</v>
      </c>
      <c r="AX36">
        <f t="shared" si="6"/>
        <v>50.190336742066769</v>
      </c>
      <c r="AY36">
        <f t="shared" si="6"/>
        <v>50.190336742066769</v>
      </c>
      <c r="AZ36">
        <f t="shared" si="6"/>
        <v>50.190336742066769</v>
      </c>
      <c r="BA36">
        <f t="shared" si="6"/>
        <v>50.190336742066769</v>
      </c>
      <c r="BB36">
        <f t="shared" si="6"/>
        <v>50.190336742066769</v>
      </c>
      <c r="BC36">
        <f t="shared" si="6"/>
        <v>50.190336742066769</v>
      </c>
      <c r="BD36">
        <f t="shared" si="6"/>
        <v>50.190336742066769</v>
      </c>
      <c r="BE36">
        <f t="shared" si="6"/>
        <v>50.190336742066769</v>
      </c>
      <c r="BF36">
        <f t="shared" si="6"/>
        <v>50.190336742066769</v>
      </c>
    </row>
    <row r="37" spans="1:58" x14ac:dyDescent="0.25">
      <c r="A37" s="1">
        <v>36</v>
      </c>
      <c r="B37" s="2">
        <v>60</v>
      </c>
      <c r="H37" s="7" t="s">
        <v>18</v>
      </c>
      <c r="I37" s="7">
        <f>$E$5-($F$31*3)</f>
        <v>39.425505113100158</v>
      </c>
      <c r="J37">
        <f>I37</f>
        <v>39.425505113100158</v>
      </c>
      <c r="K37">
        <f t="shared" ref="K37:BF37" si="7">J37</f>
        <v>39.425505113100158</v>
      </c>
      <c r="L37">
        <f t="shared" si="7"/>
        <v>39.425505113100158</v>
      </c>
      <c r="M37">
        <f t="shared" si="7"/>
        <v>39.425505113100158</v>
      </c>
      <c r="N37">
        <f t="shared" si="7"/>
        <v>39.425505113100158</v>
      </c>
      <c r="O37">
        <f t="shared" si="7"/>
        <v>39.425505113100158</v>
      </c>
      <c r="P37">
        <f t="shared" si="7"/>
        <v>39.425505113100158</v>
      </c>
      <c r="Q37">
        <f t="shared" si="7"/>
        <v>39.425505113100158</v>
      </c>
      <c r="R37">
        <f t="shared" si="7"/>
        <v>39.425505113100158</v>
      </c>
      <c r="S37">
        <f t="shared" si="7"/>
        <v>39.425505113100158</v>
      </c>
      <c r="T37">
        <f t="shared" si="7"/>
        <v>39.425505113100158</v>
      </c>
      <c r="U37">
        <f t="shared" si="7"/>
        <v>39.425505113100158</v>
      </c>
      <c r="V37">
        <f t="shared" si="7"/>
        <v>39.425505113100158</v>
      </c>
      <c r="W37">
        <f t="shared" si="7"/>
        <v>39.425505113100158</v>
      </c>
      <c r="X37">
        <f t="shared" si="7"/>
        <v>39.425505113100158</v>
      </c>
      <c r="Y37">
        <f t="shared" si="7"/>
        <v>39.425505113100158</v>
      </c>
      <c r="Z37">
        <f t="shared" si="7"/>
        <v>39.425505113100158</v>
      </c>
      <c r="AA37">
        <f t="shared" si="7"/>
        <v>39.425505113100158</v>
      </c>
      <c r="AB37">
        <f t="shared" si="7"/>
        <v>39.425505113100158</v>
      </c>
      <c r="AC37">
        <f t="shared" si="7"/>
        <v>39.425505113100158</v>
      </c>
      <c r="AD37">
        <f t="shared" si="7"/>
        <v>39.425505113100158</v>
      </c>
      <c r="AE37">
        <f t="shared" si="7"/>
        <v>39.425505113100158</v>
      </c>
      <c r="AF37">
        <f t="shared" si="7"/>
        <v>39.425505113100158</v>
      </c>
      <c r="AG37">
        <f t="shared" si="7"/>
        <v>39.425505113100158</v>
      </c>
      <c r="AH37">
        <f t="shared" si="7"/>
        <v>39.425505113100158</v>
      </c>
      <c r="AI37">
        <f t="shared" si="7"/>
        <v>39.425505113100158</v>
      </c>
      <c r="AJ37">
        <f t="shared" si="7"/>
        <v>39.425505113100158</v>
      </c>
      <c r="AK37">
        <f t="shared" si="7"/>
        <v>39.425505113100158</v>
      </c>
      <c r="AL37">
        <f t="shared" si="7"/>
        <v>39.425505113100158</v>
      </c>
      <c r="AM37">
        <f t="shared" si="7"/>
        <v>39.425505113100158</v>
      </c>
      <c r="AN37">
        <f t="shared" si="7"/>
        <v>39.425505113100158</v>
      </c>
      <c r="AO37">
        <f t="shared" si="7"/>
        <v>39.425505113100158</v>
      </c>
      <c r="AP37">
        <f t="shared" si="7"/>
        <v>39.425505113100158</v>
      </c>
      <c r="AQ37">
        <f t="shared" si="7"/>
        <v>39.425505113100158</v>
      </c>
      <c r="AR37">
        <f t="shared" si="7"/>
        <v>39.425505113100158</v>
      </c>
      <c r="AS37">
        <f t="shared" si="7"/>
        <v>39.425505113100158</v>
      </c>
      <c r="AT37">
        <f t="shared" si="7"/>
        <v>39.425505113100158</v>
      </c>
      <c r="AU37">
        <f t="shared" si="7"/>
        <v>39.425505113100158</v>
      </c>
      <c r="AV37">
        <f t="shared" si="7"/>
        <v>39.425505113100158</v>
      </c>
      <c r="AW37">
        <f t="shared" si="7"/>
        <v>39.425505113100158</v>
      </c>
      <c r="AX37">
        <f t="shared" si="7"/>
        <v>39.425505113100158</v>
      </c>
      <c r="AY37">
        <f t="shared" si="7"/>
        <v>39.425505113100158</v>
      </c>
      <c r="AZ37">
        <f t="shared" si="7"/>
        <v>39.425505113100158</v>
      </c>
      <c r="BA37">
        <f t="shared" si="7"/>
        <v>39.425505113100158</v>
      </c>
      <c r="BB37">
        <f t="shared" si="7"/>
        <v>39.425505113100158</v>
      </c>
      <c r="BC37">
        <f t="shared" si="7"/>
        <v>39.425505113100158</v>
      </c>
      <c r="BD37">
        <f t="shared" si="7"/>
        <v>39.425505113100158</v>
      </c>
      <c r="BE37">
        <f t="shared" si="7"/>
        <v>39.425505113100158</v>
      </c>
      <c r="BF37">
        <f t="shared" si="7"/>
        <v>39.425505113100158</v>
      </c>
    </row>
    <row r="38" spans="1:58" x14ac:dyDescent="0.25">
      <c r="A38" s="4">
        <v>37</v>
      </c>
      <c r="B38" s="5">
        <v>63</v>
      </c>
      <c r="D38" t="s">
        <v>8</v>
      </c>
      <c r="H38" s="7" t="s">
        <v>19</v>
      </c>
      <c r="I38" s="7">
        <f>$E$5-($F$31*4)</f>
        <v>28.66067348413354</v>
      </c>
      <c r="J38">
        <f>I38</f>
        <v>28.66067348413354</v>
      </c>
      <c r="K38">
        <f t="shared" ref="K38:BF38" si="8">J38</f>
        <v>28.66067348413354</v>
      </c>
      <c r="L38">
        <f t="shared" si="8"/>
        <v>28.66067348413354</v>
      </c>
      <c r="M38">
        <f t="shared" si="8"/>
        <v>28.66067348413354</v>
      </c>
      <c r="N38">
        <f t="shared" si="8"/>
        <v>28.66067348413354</v>
      </c>
      <c r="O38">
        <f t="shared" si="8"/>
        <v>28.66067348413354</v>
      </c>
      <c r="P38">
        <f t="shared" si="8"/>
        <v>28.66067348413354</v>
      </c>
      <c r="Q38">
        <f t="shared" si="8"/>
        <v>28.66067348413354</v>
      </c>
      <c r="R38">
        <f t="shared" si="8"/>
        <v>28.66067348413354</v>
      </c>
      <c r="S38">
        <f t="shared" si="8"/>
        <v>28.66067348413354</v>
      </c>
      <c r="T38">
        <f t="shared" si="8"/>
        <v>28.66067348413354</v>
      </c>
      <c r="U38">
        <f t="shared" si="8"/>
        <v>28.66067348413354</v>
      </c>
      <c r="V38">
        <f t="shared" si="8"/>
        <v>28.66067348413354</v>
      </c>
      <c r="W38">
        <f t="shared" si="8"/>
        <v>28.66067348413354</v>
      </c>
      <c r="X38">
        <f t="shared" si="8"/>
        <v>28.66067348413354</v>
      </c>
      <c r="Y38">
        <f t="shared" si="8"/>
        <v>28.66067348413354</v>
      </c>
      <c r="Z38">
        <f t="shared" si="8"/>
        <v>28.66067348413354</v>
      </c>
      <c r="AA38">
        <f t="shared" si="8"/>
        <v>28.66067348413354</v>
      </c>
      <c r="AB38">
        <f t="shared" si="8"/>
        <v>28.66067348413354</v>
      </c>
      <c r="AC38">
        <f t="shared" si="8"/>
        <v>28.66067348413354</v>
      </c>
      <c r="AD38">
        <f t="shared" si="8"/>
        <v>28.66067348413354</v>
      </c>
      <c r="AE38">
        <f t="shared" si="8"/>
        <v>28.66067348413354</v>
      </c>
      <c r="AF38">
        <f t="shared" si="8"/>
        <v>28.66067348413354</v>
      </c>
      <c r="AG38">
        <f t="shared" si="8"/>
        <v>28.66067348413354</v>
      </c>
      <c r="AH38">
        <f t="shared" si="8"/>
        <v>28.66067348413354</v>
      </c>
      <c r="AI38">
        <f t="shared" si="8"/>
        <v>28.66067348413354</v>
      </c>
      <c r="AJ38">
        <f t="shared" si="8"/>
        <v>28.66067348413354</v>
      </c>
      <c r="AK38">
        <f t="shared" si="8"/>
        <v>28.66067348413354</v>
      </c>
      <c r="AL38">
        <f t="shared" si="8"/>
        <v>28.66067348413354</v>
      </c>
      <c r="AM38">
        <f t="shared" si="8"/>
        <v>28.66067348413354</v>
      </c>
      <c r="AN38">
        <f t="shared" si="8"/>
        <v>28.66067348413354</v>
      </c>
      <c r="AO38">
        <f t="shared" si="8"/>
        <v>28.66067348413354</v>
      </c>
      <c r="AP38">
        <f t="shared" si="8"/>
        <v>28.66067348413354</v>
      </c>
      <c r="AQ38">
        <f t="shared" si="8"/>
        <v>28.66067348413354</v>
      </c>
      <c r="AR38">
        <f t="shared" si="8"/>
        <v>28.66067348413354</v>
      </c>
      <c r="AS38">
        <f t="shared" si="8"/>
        <v>28.66067348413354</v>
      </c>
      <c r="AT38">
        <f t="shared" si="8"/>
        <v>28.66067348413354</v>
      </c>
      <c r="AU38">
        <f t="shared" si="8"/>
        <v>28.66067348413354</v>
      </c>
      <c r="AV38">
        <f t="shared" si="8"/>
        <v>28.66067348413354</v>
      </c>
      <c r="AW38">
        <f t="shared" si="8"/>
        <v>28.66067348413354</v>
      </c>
      <c r="AX38">
        <f t="shared" si="8"/>
        <v>28.66067348413354</v>
      </c>
      <c r="AY38">
        <f t="shared" si="8"/>
        <v>28.66067348413354</v>
      </c>
      <c r="AZ38">
        <f t="shared" si="8"/>
        <v>28.66067348413354</v>
      </c>
      <c r="BA38">
        <f t="shared" si="8"/>
        <v>28.66067348413354</v>
      </c>
      <c r="BB38">
        <f t="shared" si="8"/>
        <v>28.66067348413354</v>
      </c>
      <c r="BC38">
        <f t="shared" si="8"/>
        <v>28.66067348413354</v>
      </c>
      <c r="BD38">
        <f t="shared" si="8"/>
        <v>28.66067348413354</v>
      </c>
      <c r="BE38">
        <f t="shared" si="8"/>
        <v>28.66067348413354</v>
      </c>
      <c r="BF38">
        <f t="shared" si="8"/>
        <v>28.66067348413354</v>
      </c>
    </row>
    <row r="39" spans="1:58" x14ac:dyDescent="0.25">
      <c r="A39" s="1">
        <v>38</v>
      </c>
      <c r="B39" s="2">
        <v>77</v>
      </c>
      <c r="D39">
        <f t="shared" ref="D39:D70" si="9">(B2-$E$5)^2</f>
        <v>0.51839999999999842</v>
      </c>
    </row>
    <row r="40" spans="1:58" x14ac:dyDescent="0.25">
      <c r="A40" s="4">
        <v>39</v>
      </c>
      <c r="B40" s="5">
        <v>56</v>
      </c>
      <c r="D40">
        <f t="shared" si="9"/>
        <v>1.638400000000003</v>
      </c>
      <c r="E40" t="s">
        <v>10</v>
      </c>
      <c r="G40">
        <f>SUM(D39:D88)/COUNT(D39:D88)</f>
        <v>115.88159999999999</v>
      </c>
    </row>
    <row r="41" spans="1:58" x14ac:dyDescent="0.25">
      <c r="A41" s="1">
        <v>40</v>
      </c>
      <c r="B41" s="2">
        <v>50</v>
      </c>
      <c r="D41">
        <f t="shared" si="9"/>
        <v>176.35840000000002</v>
      </c>
      <c r="E41" t="s">
        <v>9</v>
      </c>
      <c r="G41">
        <f>SUM(D39:D88)/(COUNT(D39:D88)-1)</f>
        <v>118.2465306122449</v>
      </c>
    </row>
    <row r="42" spans="1:58" x14ac:dyDescent="0.25">
      <c r="A42" s="4">
        <v>41</v>
      </c>
      <c r="B42" s="5">
        <v>62</v>
      </c>
      <c r="D42">
        <f t="shared" si="9"/>
        <v>13.838399999999991</v>
      </c>
      <c r="E42" t="s">
        <v>13</v>
      </c>
      <c r="G42">
        <f>SQRT(G40)</f>
        <v>10.764831628966613</v>
      </c>
    </row>
    <row r="43" spans="1:58" x14ac:dyDescent="0.25">
      <c r="A43" s="1">
        <v>42</v>
      </c>
      <c r="B43" s="2">
        <v>73</v>
      </c>
      <c r="D43">
        <f t="shared" si="9"/>
        <v>22.278399999999991</v>
      </c>
      <c r="E43" t="s">
        <v>14</v>
      </c>
      <c r="G43">
        <f>SQRT(G41)</f>
        <v>10.874122061676745</v>
      </c>
    </row>
    <row r="44" spans="1:58" x14ac:dyDescent="0.25">
      <c r="A44" s="4">
        <v>43</v>
      </c>
      <c r="B44" s="5">
        <v>72</v>
      </c>
      <c r="D44">
        <f t="shared" si="9"/>
        <v>18.318400000000011</v>
      </c>
    </row>
    <row r="45" spans="1:58" x14ac:dyDescent="0.25">
      <c r="A45" s="1">
        <v>44</v>
      </c>
      <c r="B45" s="2">
        <v>70</v>
      </c>
      <c r="D45">
        <f t="shared" si="9"/>
        <v>105.67840000000002</v>
      </c>
    </row>
    <row r="46" spans="1:58" x14ac:dyDescent="0.25">
      <c r="A46" s="4">
        <v>45</v>
      </c>
      <c r="B46" s="5">
        <v>59</v>
      </c>
      <c r="D46">
        <f t="shared" si="9"/>
        <v>27.878400000000013</v>
      </c>
    </row>
    <row r="47" spans="1:58" x14ac:dyDescent="0.25">
      <c r="A47" s="1">
        <v>46</v>
      </c>
      <c r="B47" s="2">
        <v>55</v>
      </c>
      <c r="D47">
        <f t="shared" si="9"/>
        <v>68.55840000000002</v>
      </c>
    </row>
    <row r="48" spans="1:58" x14ac:dyDescent="0.25">
      <c r="A48" s="4">
        <v>47</v>
      </c>
      <c r="B48" s="5">
        <v>61</v>
      </c>
      <c r="D48">
        <f t="shared" si="9"/>
        <v>7.3983999999999934</v>
      </c>
    </row>
    <row r="49" spans="1:4" x14ac:dyDescent="0.25">
      <c r="A49" s="1">
        <v>48</v>
      </c>
      <c r="B49" s="2">
        <v>79</v>
      </c>
      <c r="D49">
        <f t="shared" si="9"/>
        <v>0.51839999999999842</v>
      </c>
    </row>
    <row r="50" spans="1:4" x14ac:dyDescent="0.25">
      <c r="A50" s="4">
        <v>49</v>
      </c>
      <c r="B50" s="5">
        <v>66</v>
      </c>
      <c r="D50">
        <f t="shared" si="9"/>
        <v>39.438400000000016</v>
      </c>
    </row>
    <row r="51" spans="1:4" x14ac:dyDescent="0.25">
      <c r="A51" s="1">
        <v>50</v>
      </c>
      <c r="B51" s="2">
        <v>90</v>
      </c>
      <c r="D51">
        <f t="shared" si="9"/>
        <v>68.55840000000002</v>
      </c>
    </row>
    <row r="52" spans="1:4" x14ac:dyDescent="0.25">
      <c r="D52">
        <f t="shared" si="9"/>
        <v>39.438400000000016</v>
      </c>
    </row>
    <row r="53" spans="1:4" x14ac:dyDescent="0.25">
      <c r="D53">
        <f t="shared" si="9"/>
        <v>1.638400000000003</v>
      </c>
    </row>
    <row r="54" spans="1:4" x14ac:dyDescent="0.25">
      <c r="D54">
        <f t="shared" si="9"/>
        <v>68.55840000000002</v>
      </c>
    </row>
    <row r="55" spans="1:4" x14ac:dyDescent="0.25">
      <c r="D55">
        <f t="shared" si="9"/>
        <v>429.31839999999994</v>
      </c>
    </row>
    <row r="56" spans="1:4" x14ac:dyDescent="0.25">
      <c r="D56">
        <f t="shared" si="9"/>
        <v>137.35839999999996</v>
      </c>
    </row>
    <row r="57" spans="1:4" x14ac:dyDescent="0.25">
      <c r="D57">
        <f t="shared" si="9"/>
        <v>39.438400000000016</v>
      </c>
    </row>
    <row r="58" spans="1:4" x14ac:dyDescent="0.25">
      <c r="D58">
        <f t="shared" si="9"/>
        <v>27.878400000000013</v>
      </c>
    </row>
    <row r="59" spans="1:4" x14ac:dyDescent="0.25">
      <c r="D59">
        <f t="shared" si="9"/>
        <v>10.758400000000007</v>
      </c>
    </row>
    <row r="60" spans="1:4" x14ac:dyDescent="0.25">
      <c r="D60">
        <f t="shared" si="9"/>
        <v>22.278399999999991</v>
      </c>
    </row>
    <row r="61" spans="1:4" x14ac:dyDescent="0.25">
      <c r="D61">
        <f t="shared" si="9"/>
        <v>265.03840000000002</v>
      </c>
    </row>
    <row r="62" spans="1:4" x14ac:dyDescent="0.25">
      <c r="D62">
        <f t="shared" si="9"/>
        <v>176.35840000000002</v>
      </c>
    </row>
    <row r="63" spans="1:4" x14ac:dyDescent="0.25">
      <c r="D63">
        <f t="shared" si="9"/>
        <v>216.67839999999995</v>
      </c>
    </row>
    <row r="64" spans="1:4" x14ac:dyDescent="0.25">
      <c r="D64">
        <f t="shared" si="9"/>
        <v>516.19839999999999</v>
      </c>
    </row>
    <row r="65" spans="4:4" x14ac:dyDescent="0.25">
      <c r="D65">
        <f t="shared" si="9"/>
        <v>10.758400000000007</v>
      </c>
    </row>
    <row r="66" spans="4:4" x14ac:dyDescent="0.25">
      <c r="D66">
        <f t="shared" si="9"/>
        <v>68.55840000000002</v>
      </c>
    </row>
    <row r="67" spans="4:4" x14ac:dyDescent="0.25">
      <c r="D67">
        <f t="shared" si="9"/>
        <v>18.318400000000011</v>
      </c>
    </row>
    <row r="68" spans="4:4" x14ac:dyDescent="0.25">
      <c r="D68">
        <f t="shared" si="9"/>
        <v>265.03840000000002</v>
      </c>
    </row>
    <row r="69" spans="4:4" x14ac:dyDescent="0.25">
      <c r="D69">
        <f t="shared" si="9"/>
        <v>86.118400000000022</v>
      </c>
    </row>
    <row r="70" spans="4:4" x14ac:dyDescent="0.25">
      <c r="D70">
        <f t="shared" si="9"/>
        <v>39.438400000000016</v>
      </c>
    </row>
    <row r="71" spans="4:4" x14ac:dyDescent="0.25">
      <c r="D71">
        <f t="shared" ref="D71:D88" si="10">(B34-$E$5)^2</f>
        <v>233.47840000000002</v>
      </c>
    </row>
    <row r="72" spans="4:4" x14ac:dyDescent="0.25">
      <c r="D72">
        <f t="shared" si="10"/>
        <v>429.31839999999994</v>
      </c>
    </row>
    <row r="73" spans="4:4" x14ac:dyDescent="0.25">
      <c r="D73">
        <f t="shared" si="10"/>
        <v>105.67840000000002</v>
      </c>
    </row>
    <row r="74" spans="4:4" x14ac:dyDescent="0.25">
      <c r="D74">
        <f t="shared" si="10"/>
        <v>137.35839999999996</v>
      </c>
    </row>
    <row r="75" spans="4:4" x14ac:dyDescent="0.25">
      <c r="D75">
        <f t="shared" si="10"/>
        <v>76.038399999999982</v>
      </c>
    </row>
    <row r="76" spans="4:4" x14ac:dyDescent="0.25">
      <c r="D76">
        <f t="shared" si="10"/>
        <v>27.878400000000013</v>
      </c>
    </row>
    <row r="77" spans="4:4" x14ac:dyDescent="0.25">
      <c r="D77">
        <f t="shared" si="10"/>
        <v>247.11839999999995</v>
      </c>
    </row>
    <row r="78" spans="4:4" x14ac:dyDescent="0.25">
      <c r="D78">
        <f t="shared" si="10"/>
        <v>471.75839999999994</v>
      </c>
    </row>
    <row r="79" spans="4:4" x14ac:dyDescent="0.25">
      <c r="D79">
        <f t="shared" si="10"/>
        <v>94.478399999999979</v>
      </c>
    </row>
    <row r="80" spans="4:4" x14ac:dyDescent="0.25">
      <c r="D80">
        <f t="shared" si="10"/>
        <v>1.638400000000003</v>
      </c>
    </row>
    <row r="81" spans="4:8" x14ac:dyDescent="0.25">
      <c r="D81">
        <f t="shared" si="10"/>
        <v>7.8400000000000636E-2</v>
      </c>
    </row>
    <row r="82" spans="4:8" x14ac:dyDescent="0.25">
      <c r="D82">
        <f t="shared" si="10"/>
        <v>2.9583999999999961</v>
      </c>
    </row>
    <row r="83" spans="4:8" x14ac:dyDescent="0.25">
      <c r="D83">
        <f t="shared" si="10"/>
        <v>161.79839999999996</v>
      </c>
    </row>
    <row r="84" spans="4:8" x14ac:dyDescent="0.25">
      <c r="D84">
        <f t="shared" si="10"/>
        <v>279.55839999999995</v>
      </c>
    </row>
    <row r="85" spans="4:8" x14ac:dyDescent="0.25">
      <c r="D85">
        <f t="shared" si="10"/>
        <v>114.91839999999998</v>
      </c>
    </row>
    <row r="86" spans="4:8" x14ac:dyDescent="0.25">
      <c r="D86">
        <f t="shared" si="10"/>
        <v>52.998400000000018</v>
      </c>
    </row>
    <row r="87" spans="4:8" x14ac:dyDescent="0.25">
      <c r="D87">
        <f t="shared" si="10"/>
        <v>32.718399999999988</v>
      </c>
    </row>
    <row r="88" spans="4:8" x14ac:dyDescent="0.25">
      <c r="D88">
        <f t="shared" si="10"/>
        <v>334.15840000000003</v>
      </c>
    </row>
    <row r="91" spans="4:8" x14ac:dyDescent="0.25">
      <c r="D91" s="16" t="s">
        <v>23</v>
      </c>
      <c r="E91" s="16"/>
      <c r="F91" s="16"/>
    </row>
    <row r="93" spans="4:8" x14ac:dyDescent="0.25">
      <c r="D93" s="17" t="s">
        <v>24</v>
      </c>
      <c r="E93" s="17"/>
      <c r="G93" s="13" t="s">
        <v>31</v>
      </c>
      <c r="H93" s="13"/>
    </row>
    <row r="94" spans="4:8" x14ac:dyDescent="0.25">
      <c r="D94" s="7" t="s">
        <v>25</v>
      </c>
      <c r="E94" s="7">
        <f>E6</f>
        <v>49</v>
      </c>
      <c r="G94" s="7" t="s">
        <v>32</v>
      </c>
      <c r="H94" s="7">
        <f>E5</f>
        <v>71.72</v>
      </c>
    </row>
    <row r="95" spans="4:8" x14ac:dyDescent="0.25">
      <c r="D95" s="7" t="s">
        <v>26</v>
      </c>
      <c r="E95" s="7">
        <f>E7</f>
        <v>90</v>
      </c>
      <c r="G95" s="10" t="s">
        <v>34</v>
      </c>
      <c r="H95" s="8">
        <f>F31</f>
        <v>10.764831628966615</v>
      </c>
    </row>
    <row r="96" spans="4:8" x14ac:dyDescent="0.25">
      <c r="D96" s="7" t="s">
        <v>30</v>
      </c>
      <c r="E96" s="7">
        <v>0.2</v>
      </c>
      <c r="G96" s="11" t="s">
        <v>33</v>
      </c>
      <c r="H96" s="9"/>
    </row>
    <row r="98" spans="1:7" x14ac:dyDescent="0.25">
      <c r="D98" s="7" t="s">
        <v>27</v>
      </c>
      <c r="E98" s="7"/>
      <c r="F98" s="19" t="s">
        <v>42</v>
      </c>
      <c r="G98" s="18"/>
    </row>
    <row r="99" spans="1:7" x14ac:dyDescent="0.25">
      <c r="D99" s="12" t="s">
        <v>28</v>
      </c>
      <c r="E99" s="12" t="s">
        <v>29</v>
      </c>
      <c r="F99" t="s">
        <v>37</v>
      </c>
    </row>
    <row r="100" spans="1:7" x14ac:dyDescent="0.25">
      <c r="A100">
        <v>0</v>
      </c>
      <c r="D100" s="7">
        <f>E94</f>
        <v>49</v>
      </c>
      <c r="E100" s="7">
        <f>_xlfn.NORM.DIST(D100,$H$94,$H$95,0)</f>
        <v>3.9958878882797024E-3</v>
      </c>
      <c r="F100" s="7">
        <f>_xlfn.NORM.DIST($E$6+A101*$J$142,$H$94,$H$95,0)</f>
        <v>4.1541879579905325E-3</v>
      </c>
    </row>
    <row r="101" spans="1:7" x14ac:dyDescent="0.25">
      <c r="A101">
        <v>1</v>
      </c>
      <c r="D101" s="7">
        <f>$D$100+($E$96*A101)</f>
        <v>49.2</v>
      </c>
      <c r="E101" s="7">
        <f>_xlfn.NORM.DIST(D101,$H$94,$H$95,0)</f>
        <v>4.154971844435155E-3</v>
      </c>
      <c r="F101" s="7">
        <f>_xlfn.NORM.DIST($E$6+A102*$J$142,$H$94,$H$95,0)</f>
        <v>4.317283144219617E-3</v>
      </c>
    </row>
    <row r="102" spans="1:7" x14ac:dyDescent="0.25">
      <c r="A102">
        <v>2</v>
      </c>
      <c r="D102" s="7">
        <f t="shared" ref="D102:D165" si="11">$D$100+($E$96*A102)</f>
        <v>49.4</v>
      </c>
      <c r="E102" s="7">
        <f>_xlfn.NORM.DIST(D102,$H$94,$H$95,0)</f>
        <v>4.3188981836146303E-3</v>
      </c>
      <c r="F102" s="7">
        <f>_xlfn.NORM.DIST($E$6+A103*$J$142,$H$94,$H$95,0)</f>
        <v>4.4852480319996346E-3</v>
      </c>
    </row>
    <row r="103" spans="1:7" x14ac:dyDescent="0.25">
      <c r="A103">
        <v>3</v>
      </c>
      <c r="D103" s="7">
        <f t="shared" si="11"/>
        <v>49.6</v>
      </c>
      <c r="E103" s="7">
        <f>_xlfn.NORM.DIST(D103,$H$94,$H$95,0)</f>
        <v>4.4877425719720256E-3</v>
      </c>
      <c r="F103" s="7">
        <f>_xlfn.NORM.DIST($E$6+A104*$J$142,$H$94,$H$95,0)</f>
        <v>4.6581550312313497E-3</v>
      </c>
    </row>
    <row r="104" spans="1:7" x14ac:dyDescent="0.25">
      <c r="A104">
        <v>4</v>
      </c>
      <c r="D104" s="7">
        <f t="shared" si="11"/>
        <v>49.8</v>
      </c>
      <c r="E104" s="7">
        <f>_xlfn.NORM.DIST(D104,$H$94,$H$95,0)</f>
        <v>4.6615784559411672E-3</v>
      </c>
      <c r="F104" s="7">
        <f>_xlfn.NORM.DIST($E$6+A105*$J$142,$H$94,$H$95,0)</f>
        <v>4.8360741911723376E-3</v>
      </c>
    </row>
    <row r="105" spans="1:7" x14ac:dyDescent="0.25">
      <c r="A105">
        <v>5</v>
      </c>
      <c r="D105" s="7">
        <f t="shared" si="11"/>
        <v>50</v>
      </c>
      <c r="E105" s="7">
        <f>_xlfn.NORM.DIST(D105,$H$94,$H$95,0)</f>
        <v>4.8404768721160771E-3</v>
      </c>
      <c r="F105" s="7">
        <f>_xlfn.NORM.DIST($E$6+A106*$J$142,$H$94,$H$95,0)</f>
        <v>5.0190730118533956E-3</v>
      </c>
    </row>
    <row r="106" spans="1:7" x14ac:dyDescent="0.25">
      <c r="A106">
        <v>6</v>
      </c>
      <c r="D106" s="7">
        <f t="shared" si="11"/>
        <v>50.2</v>
      </c>
      <c r="E106" s="7">
        <f>_xlfn.NORM.DIST(D106,$H$94,$H$95,0)</f>
        <v>5.0245062539718685E-3</v>
      </c>
      <c r="F106" s="7">
        <f>_xlfn.NORM.DIST($E$6+A107*$J$142,$H$94,$H$95,0)</f>
        <v>5.2072162526983715E-3</v>
      </c>
    </row>
    <row r="107" spans="1:7" x14ac:dyDescent="0.25">
      <c r="A107">
        <v>7</v>
      </c>
      <c r="D107" s="7">
        <f t="shared" si="11"/>
        <v>50.4</v>
      </c>
      <c r="E107" s="7">
        <f>_xlfn.NORM.DIST(D107,$H$94,$H$95,0)</f>
        <v>5.2137322357120406E-3</v>
      </c>
      <c r="F107" s="7">
        <f>_xlfn.NORM.DIST($E$6+A108*$J$142,$H$94,$H$95,0)</f>
        <v>5.400565738640303E-3</v>
      </c>
    </row>
    <row r="108" spans="1:7" x14ac:dyDescent="0.25">
      <c r="A108">
        <v>8</v>
      </c>
      <c r="D108" s="7">
        <f t="shared" si="11"/>
        <v>50.6</v>
      </c>
      <c r="E108" s="7">
        <f>_xlfn.NORM.DIST(D108,$H$94,$H$95,0)</f>
        <v>5.4082174535455283E-3</v>
      </c>
      <c r="F108" s="7">
        <f>_xlfn.NORM.DIST($E$6+A109*$J$142,$H$94,$H$95,0)</f>
        <v>5.5991801640442951E-3</v>
      </c>
    </row>
    <row r="109" spans="1:7" x14ac:dyDescent="0.25">
      <c r="A109">
        <v>9</v>
      </c>
      <c r="D109" s="7">
        <f t="shared" si="11"/>
        <v>50.8</v>
      </c>
      <c r="E109" s="7">
        <f>_xlfn.NORM.DIST(D109,$H$94,$H$95,0)</f>
        <v>5.6080213447150893E-3</v>
      </c>
      <c r="F109" s="7">
        <f>_xlfn.NORM.DIST($E$6+A110*$J$142,$H$94,$H$95,0)</f>
        <v>5.8031148947642643E-3</v>
      </c>
    </row>
    <row r="110" spans="1:7" x14ac:dyDescent="0.25">
      <c r="A110">
        <v>10</v>
      </c>
      <c r="D110" s="7">
        <f t="shared" si="11"/>
        <v>51</v>
      </c>
      <c r="E110" s="7">
        <f>_xlfn.NORM.DIST(D110,$H$94,$H$95,0)</f>
        <v>5.8131999446162617E-3</v>
      </c>
      <c r="F110" s="7">
        <f>_xlfn.NORM.DIST($E$6+A111*$J$142,$H$94,$H$95,0)</f>
        <v>6.0124217686777478E-3</v>
      </c>
    </row>
    <row r="111" spans="1:7" x14ac:dyDescent="0.25">
      <c r="A111">
        <v>11</v>
      </c>
      <c r="D111" s="7">
        <f t="shared" si="11"/>
        <v>51.2</v>
      </c>
      <c r="E111" s="7">
        <f>_xlfn.NORM.DIST(D111,$H$94,$H$95,0)</f>
        <v>6.0238056823633404E-3</v>
      </c>
      <c r="F111" s="7">
        <f>_xlfn.NORM.DIST($E$6+A112*$J$142,$H$94,$H$95,0)</f>
        <v>6.2271488950590929E-3</v>
      </c>
    </row>
    <row r="112" spans="1:7" x14ac:dyDescent="0.25">
      <c r="A112">
        <v>12</v>
      </c>
      <c r="D112" s="7">
        <f t="shared" si="11"/>
        <v>51.4</v>
      </c>
      <c r="E112" s="7">
        <f>_xlfn.NORM.DIST(D112,$H$94,$H$95,0)</f>
        <v>6.2398871751761674E-3</v>
      </c>
      <c r="F112" s="7">
        <f>_xlfn.NORM.DIST($E$6+A113*$J$142,$H$94,$H$95,0)</f>
        <v>6.4473404531676694E-3</v>
      </c>
    </row>
    <row r="113" spans="1:6" x14ac:dyDescent="0.25">
      <c r="A113">
        <v>13</v>
      </c>
      <c r="D113" s="7">
        <f t="shared" si="11"/>
        <v>51.6</v>
      </c>
      <c r="E113" s="7">
        <f>_xlfn.NORM.DIST(D113,$H$94,$H$95,0)</f>
        <v>6.461489021978001E-3</v>
      </c>
      <c r="F113" s="7">
        <f>_xlfn.NORM.DIST($E$6+A114*$J$142,$H$94,$H$95,0)</f>
        <v>6.6730364904429729E-3</v>
      </c>
    </row>
    <row r="114" spans="1:6" x14ac:dyDescent="0.25">
      <c r="A114">
        <v>14</v>
      </c>
      <c r="D114" s="7">
        <f t="shared" si="11"/>
        <v>51.8</v>
      </c>
      <c r="E114" s="7">
        <f>_xlfn.NORM.DIST(D114,$H$94,$H$95,0)</f>
        <v>6.6886515966107429E-3</v>
      </c>
      <c r="F114" s="7">
        <f>_xlfn.NORM.DIST($E$6+A115*$J$142,$H$94,$H$95,0)</f>
        <v>6.9042727207138336E-3</v>
      </c>
    </row>
    <row r="115" spans="1:6" x14ac:dyDescent="0.25">
      <c r="A115">
        <v>15</v>
      </c>
      <c r="D115" s="7">
        <f t="shared" si="11"/>
        <v>52</v>
      </c>
      <c r="E115" s="7">
        <f>_xlfn.NORM.DIST(D115,$H$94,$H$95,0)</f>
        <v>6.9214108410898031E-3</v>
      </c>
      <c r="F115" s="7">
        <f>_xlfn.NORM.DIST($E$6+A116*$J$142,$H$94,$H$95,0)</f>
        <v>7.1410803228431543E-3</v>
      </c>
    </row>
    <row r="116" spans="1:6" x14ac:dyDescent="0.25">
      <c r="A116">
        <v>16</v>
      </c>
      <c r="D116" s="7">
        <f t="shared" si="11"/>
        <v>52.2</v>
      </c>
      <c r="E116" s="7">
        <f>_xlfn.NORM.DIST(D116,$H$94,$H$95,0)</f>
        <v>7.1597980593352904E-3</v>
      </c>
      <c r="F116" s="7">
        <f>_xlfn.NORM.DIST($E$6+A117*$J$142,$H$94,$H$95,0)</f>
        <v>7.3834857402433661E-3</v>
      </c>
    </row>
    <row r="117" spans="1:6" x14ac:dyDescent="0.25">
      <c r="A117">
        <v>17</v>
      </c>
      <c r="D117" s="7">
        <f t="shared" si="11"/>
        <v>52.4</v>
      </c>
      <c r="E117" s="7">
        <f>_xlfn.NORM.DIST(D117,$H$94,$H$95,0)</f>
        <v>7.4038397118310608E-3</v>
      </c>
      <c r="F117" s="7">
        <f>_xlfn.NORM.DIST($E$6+A118*$J$142,$H$94,$H$95,0)</f>
        <v>7.6315104817110888E-3</v>
      </c>
    </row>
    <row r="118" spans="1:6" x14ac:dyDescent="0.25">
      <c r="A118">
        <v>18</v>
      </c>
      <c r="D118" s="7">
        <f t="shared" si="11"/>
        <v>52.6</v>
      </c>
      <c r="E118" s="7">
        <f>_xlfn.NORM.DIST(D118,$H$94,$H$95,0)</f>
        <v>7.6535572116761793E-3</v>
      </c>
      <c r="F118" s="7">
        <f>_xlfn.NORM.DIST($E$6+A119*$J$142,$H$94,$H$95,0)</f>
        <v>7.8851709240412727E-3</v>
      </c>
    </row>
    <row r="119" spans="1:6" x14ac:dyDescent="0.25">
      <c r="A119">
        <v>19</v>
      </c>
      <c r="D119" s="7">
        <f t="shared" si="11"/>
        <v>52.8</v>
      </c>
      <c r="E119" s="7">
        <f>_xlfn.NORM.DIST(D119,$H$94,$H$95,0)</f>
        <v>7.9089667225062492E-3</v>
      </c>
      <c r="F119" s="7">
        <f>_xlfn.NORM.DIST($E$6+A120*$J$142,$H$94,$H$95,0)</f>
        <v>8.1444781168930423E-3</v>
      </c>
    </row>
    <row r="120" spans="1:6" x14ac:dyDescent="0.25">
      <c r="A120">
        <v>20</v>
      </c>
      <c r="D120" s="7">
        <f t="shared" si="11"/>
        <v>53</v>
      </c>
      <c r="E120" s="7">
        <f>_xlfn.NORM.DIST(D120,$H$94,$H$95,0)</f>
        <v>8.170078958773884E-3</v>
      </c>
      <c r="F120" s="7">
        <f>_xlfn.NORM.DIST($E$6+A121*$J$142,$H$94,$H$95,0)</f>
        <v>8.4094375903892883E-3</v>
      </c>
    </row>
    <row r="121" spans="1:6" x14ac:dyDescent="0.25">
      <c r="A121">
        <v>21</v>
      </c>
      <c r="D121" s="7">
        <f t="shared" si="11"/>
        <v>53.2</v>
      </c>
      <c r="E121" s="7">
        <f>_xlfn.NORM.DIST(D121,$H$94,$H$95,0)</f>
        <v>8.436898988888138E-3</v>
      </c>
      <c r="F121" s="7">
        <f>_xlfn.NORM.DIST($E$6+A122*$J$142,$H$94,$H$95,0)</f>
        <v>8.6800491659422153E-3</v>
      </c>
    </row>
    <row r="122" spans="1:6" x14ac:dyDescent="0.25">
      <c r="A122">
        <v>22</v>
      </c>
      <c r="D122" s="7">
        <f t="shared" si="11"/>
        <v>53.4</v>
      </c>
      <c r="E122" s="7">
        <f>_xlfn.NORM.DIST(D122,$H$94,$H$95,0)</f>
        <v>8.7094260417227443E-3</v>
      </c>
      <c r="F122" s="7">
        <f>_xlfn.NORM.DIST($E$6+A123*$J$142,$H$94,$H$95,0)</f>
        <v>8.9563067708047246E-3</v>
      </c>
    </row>
    <row r="123" spans="1:6" x14ac:dyDescent="0.25">
      <c r="A123">
        <v>23</v>
      </c>
      <c r="D123" s="7">
        <f t="shared" si="11"/>
        <v>53.6</v>
      </c>
      <c r="E123" s="7">
        <f>_xlfn.NORM.DIST(D123,$H$94,$H$95,0)</f>
        <v>8.98765331701145E-3</v>
      </c>
      <c r="F123" s="7">
        <f>_xlfn.NORM.DIST($E$6+A124*$J$142,$H$94,$H$95,0)</f>
        <v>9.2381982568555832E-3</v>
      </c>
    </row>
    <row r="124" spans="1:6" x14ac:dyDescent="0.25">
      <c r="A124">
        <v>24</v>
      </c>
      <c r="D124" s="7">
        <f t="shared" si="11"/>
        <v>53.8</v>
      </c>
      <c r="E124" s="7">
        <f>_xlfn.NORM.DIST(D124,$H$94,$H$95,0)</f>
        <v>9.2715678001562881E-3</v>
      </c>
      <c r="F124" s="7">
        <f>_xlfn.NORM.DIST($E$6+A125*$J$142,$H$94,$H$95,0)</f>
        <v>9.5257052241317086E-3</v>
      </c>
    </row>
    <row r="125" spans="1:6" x14ac:dyDescent="0.25">
      <c r="A125">
        <v>25</v>
      </c>
      <c r="D125" s="7">
        <f t="shared" si="11"/>
        <v>54</v>
      </c>
      <c r="E125" s="7">
        <f>_xlfn.NORM.DIST(D125,$H$94,$H$95,0)</f>
        <v>9.5611500819809316E-3</v>
      </c>
      <c r="F125" s="7">
        <f>_xlfn.NORM.DIST($E$6+A126*$J$142,$H$94,$H$95,0)</f>
        <v>9.8188028496264575E-3</v>
      </c>
    </row>
    <row r="126" spans="1:6" x14ac:dyDescent="0.25">
      <c r="A126">
        <v>26</v>
      </c>
      <c r="D126" s="7">
        <f t="shared" si="11"/>
        <v>54.2</v>
      </c>
      <c r="E126" s="7">
        <f>_xlfn.NORM.DIST(D126,$H$94,$H$95,0)</f>
        <v>9.8563741839660397E-3</v>
      </c>
      <c r="F126" s="7">
        <f>_xlfn.NORM.DIST($E$6+A127*$J$142,$H$94,$H$95,0)</f>
        <v>1.0117459721875976E-2</v>
      </c>
    </row>
    <row r="127" spans="1:6" x14ac:dyDescent="0.25">
      <c r="A127">
        <v>27</v>
      </c>
      <c r="D127" s="7">
        <f>$D$100+($E$96*A127)</f>
        <v>54.4</v>
      </c>
      <c r="E127" s="7">
        <f>_xlfn.NORM.DIST(D127,$H$94,$H$95,0)</f>
        <v>1.0157207389507386E-2</v>
      </c>
      <c r="F127" s="7">
        <f>_xlfn.NORM.DIST($E$6+A128*$J$142,$H$94,$H$95,0)</f>
        <v>1.0421637681858088E-2</v>
      </c>
    </row>
    <row r="128" spans="1:6" x14ac:dyDescent="0.25">
      <c r="A128">
        <v>28</v>
      </c>
      <c r="D128" s="7">
        <f t="shared" si="11"/>
        <v>54.6</v>
      </c>
      <c r="E128" s="7">
        <f>_xlfn.NORM.DIST(D128,$H$94,$H$95,0)</f>
        <v>1.0463610081739589E-2</v>
      </c>
      <c r="F128" s="7">
        <f>_xlfn.NORM.DIST($E$6+A129*$J$142,$H$94,$H$95,0)</f>
        <v>1.0731291670729283E-2</v>
      </c>
    </row>
    <row r="129" spans="1:13" x14ac:dyDescent="0.25">
      <c r="A129">
        <v>29</v>
      </c>
      <c r="D129" s="7">
        <f t="shared" si="11"/>
        <v>54.8</v>
      </c>
      <c r="E129" s="7">
        <f>_xlfn.NORM.DIST(D129,$H$94,$H$95,0)</f>
        <v>1.0775535588468889E-2</v>
      </c>
      <c r="F129" s="7">
        <f>_xlfn.NORM.DIST($E$6+A130*$J$142,$H$94,$H$95,0)</f>
        <v>1.1046369584924389E-2</v>
      </c>
    </row>
    <row r="130" spans="1:13" x14ac:dyDescent="0.25">
      <c r="A130">
        <v>30</v>
      </c>
      <c r="D130" s="7">
        <f t="shared" si="11"/>
        <v>55</v>
      </c>
      <c r="E130" s="7">
        <f>_xlfn.NORM.DIST(D130,$H$94,$H$95,0)</f>
        <v>1.1092930034758103E-2</v>
      </c>
      <c r="F130" s="7">
        <f>_xlfn.NORM.DIST($E$6+A131*$J$142,$H$94,$H$95,0)</f>
        <v>1.136681213914208E-2</v>
      </c>
    </row>
    <row r="131" spans="1:13" x14ac:dyDescent="0.25">
      <c r="A131">
        <v>31</v>
      </c>
      <c r="D131" s="7">
        <f t="shared" si="11"/>
        <v>55.2</v>
      </c>
      <c r="E131" s="7">
        <f>_xlfn.NORM.DIST(D131,$H$94,$H$95,0)</f>
        <v>1.1415732203704039E-2</v>
      </c>
      <c r="F131" s="7">
        <f>_xlfn.NORM.DIST($E$6+A132*$J$142,$H$94,$H$95,0)</f>
        <v>1.1692552737735283E-2</v>
      </c>
    </row>
    <row r="132" spans="1:13" x14ac:dyDescent="0.25">
      <c r="A132">
        <v>32</v>
      </c>
      <c r="D132" s="7">
        <f t="shared" si="11"/>
        <v>55.4</v>
      </c>
      <c r="E132" s="7">
        <f>_xlfn.NORM.DIST(D132,$H$94,$H$95,0)</f>
        <v>1.1743873405944294E-2</v>
      </c>
      <c r="F132" s="7">
        <f>_xlfn.NORM.DIST($E$6+A133*$J$142,$H$94,$H$95,0)</f>
        <v>1.2023517355020968E-2</v>
      </c>
    </row>
    <row r="133" spans="1:13" x14ac:dyDescent="0.25">
      <c r="A133">
        <v>33</v>
      </c>
      <c r="D133" s="7">
        <f t="shared" si="11"/>
        <v>55.6</v>
      </c>
      <c r="E133" s="7">
        <f>_xlfn.NORM.DIST(D133,$H$94,$H$95,0)</f>
        <v>1.207727735842452E-2</v>
      </c>
      <c r="F133" s="7">
        <f>_xlfn.NORM.DIST($E$6+A134*$J$142,$H$94,$H$95,0)</f>
        <v>1.2359624425016749E-2</v>
      </c>
    </row>
    <row r="134" spans="1:13" x14ac:dyDescent="0.25">
      <c r="A134">
        <v>34</v>
      </c>
      <c r="D134" s="7">
        <f t="shared" si="11"/>
        <v>55.8</v>
      </c>
      <c r="E134" s="7">
        <f>_xlfn.NORM.DIST(D134,$H$94,$H$95,0)</f>
        <v>1.2415860072950126E-2</v>
      </c>
      <c r="F134" s="7">
        <f>_xlfn.NORM.DIST($E$6+A135*$J$142,$H$94,$H$95,0)</f>
        <v>1.2700784741103935E-2</v>
      </c>
      <c r="I134" t="s">
        <v>43</v>
      </c>
    </row>
    <row r="135" spans="1:13" x14ac:dyDescent="0.25">
      <c r="A135">
        <v>35</v>
      </c>
      <c r="D135" s="7">
        <f t="shared" si="11"/>
        <v>56</v>
      </c>
      <c r="E135" s="7">
        <f>_xlfn.NORM.DIST(D135,$H$94,$H$95,0)</f>
        <v>1.2759529755037911E-2</v>
      </c>
      <c r="F135" s="7">
        <f>_xlfn.NORM.DIST($E$6+A136*$J$142,$H$94,$H$95,0)</f>
        <v>1.3046901366106287E-2</v>
      </c>
    </row>
    <row r="136" spans="1:13" x14ac:dyDescent="0.25">
      <c r="A136">
        <v>36</v>
      </c>
      <c r="D136" s="7">
        <f t="shared" si="11"/>
        <v>56.2</v>
      </c>
      <c r="E136" s="7">
        <f>_xlfn.NORM.DIST(D136,$H$94,$H$95,0)</f>
        <v>1.3108186713572029E-2</v>
      </c>
      <c r="F136" s="7">
        <f>_xlfn.NORM.DIST($E$6+A137*$J$142,$H$94,$H$95,0)</f>
        <v>1.3397869553262746E-2</v>
      </c>
      <c r="I136" t="s">
        <v>36</v>
      </c>
      <c r="J136">
        <f>COUNT(E100:E305)</f>
        <v>206</v>
      </c>
    </row>
    <row r="137" spans="1:13" x14ac:dyDescent="0.25">
      <c r="A137">
        <v>37</v>
      </c>
      <c r="D137" s="7">
        <f t="shared" si="11"/>
        <v>56.4</v>
      </c>
      <c r="E137" s="7">
        <f>_xlfn.NORM.DIST(D137,$H$94,$H$95,0)</f>
        <v>1.3461723281757043E-2</v>
      </c>
      <c r="F137" s="7">
        <f>_xlfn.NORM.DIST($E$6+A138*$J$142,$H$94,$H$95,0)</f>
        <v>1.3753576678558989E-2</v>
      </c>
    </row>
    <row r="138" spans="1:13" x14ac:dyDescent="0.25">
      <c r="A138">
        <v>38</v>
      </c>
      <c r="D138" s="7">
        <f t="shared" si="11"/>
        <v>56.6</v>
      </c>
      <c r="E138" s="7">
        <f>_xlfn.NORM.DIST(D138,$H$94,$H$95,0)</f>
        <v>1.3820023749846522E-2</v>
      </c>
      <c r="F138" s="7">
        <f>_xlfn.NORM.DIST($E$6+A139*$J$142,$H$94,$H$95,0)</f>
        <v>1.4113902184867737E-2</v>
      </c>
    </row>
    <row r="139" spans="1:13" x14ac:dyDescent="0.25">
      <c r="A139">
        <v>39</v>
      </c>
      <c r="D139" s="7">
        <f>$D$100+($E$96*A139)</f>
        <v>56.8</v>
      </c>
      <c r="E139" s="7">
        <f>_xlfn.NORM.DIST(D139,$H$94,$H$95,0)</f>
        <v>1.4182964310109937E-2</v>
      </c>
      <c r="F139" s="7">
        <f>_xlfn.NORM.DIST($E$6+A140*$J$142,$H$94,$H$95,0)</f>
        <v>1.447871753833186E-2</v>
      </c>
    </row>
    <row r="140" spans="1:13" x14ac:dyDescent="0.25">
      <c r="A140">
        <v>40</v>
      </c>
      <c r="D140" s="7">
        <f t="shared" si="11"/>
        <v>57</v>
      </c>
      <c r="E140" s="7">
        <f>_xlfn.NORM.DIST(D140,$H$94,$H$95,0)</f>
        <v>1.4550413014483649E-2</v>
      </c>
      <c r="F140" s="7">
        <f>_xlfn.NORM.DIST($E$6+A141*$J$142,$H$94,$H$95,0)</f>
        <v>1.4847886197405413E-2</v>
      </c>
      <c r="L140" t="s">
        <v>38</v>
      </c>
      <c r="M140">
        <f>SUM(F100:F305)</f>
        <v>4.7097206125252082</v>
      </c>
    </row>
    <row r="141" spans="1:13" x14ac:dyDescent="0.25">
      <c r="A141">
        <v>41</v>
      </c>
      <c r="D141" s="7">
        <f t="shared" si="11"/>
        <v>57.2</v>
      </c>
      <c r="E141" s="7">
        <f>_xlfn.NORM.DIST(D141,$H$94,$H$95,0)</f>
        <v>1.4922229745331961E-2</v>
      </c>
      <c r="F141" s="7">
        <f>_xlfn.NORM.DIST($E$6+A142*$J$142,$H$94,$H$95,0)</f>
        <v>1.52212635949489E-2</v>
      </c>
      <c r="L141" t="s">
        <v>39</v>
      </c>
      <c r="M141">
        <f>J142*M140</f>
        <v>0.93737157822103656</v>
      </c>
    </row>
    <row r="142" spans="1:13" x14ac:dyDescent="0.25">
      <c r="A142">
        <v>42</v>
      </c>
      <c r="D142" s="7">
        <f t="shared" si="11"/>
        <v>57.4</v>
      </c>
      <c r="E142" s="7">
        <f>_xlfn.NORM.DIST(D142,$H$94,$H$95,0)</f>
        <v>1.5298266199724204E-2</v>
      </c>
      <c r="F142" s="7">
        <f>_xlfn.NORM.DIST($E$6+A143*$J$142,$H$94,$H$95,0)</f>
        <v>1.5598697133752936E-2</v>
      </c>
      <c r="I142" t="s">
        <v>35</v>
      </c>
      <c r="J142">
        <f>(E7-E6)/J136</f>
        <v>0.19902912621359223</v>
      </c>
    </row>
    <row r="143" spans="1:13" x14ac:dyDescent="0.25">
      <c r="A143">
        <v>43</v>
      </c>
      <c r="D143" s="7">
        <f t="shared" si="11"/>
        <v>57.6</v>
      </c>
      <c r="E143" s="7">
        <f>_xlfn.NORM.DIST(D143,$H$94,$H$95,0)</f>
        <v>1.5678365887610637E-2</v>
      </c>
      <c r="F143" s="7">
        <f>_xlfn.NORM.DIST($E$6+A144*$J$142,$H$94,$H$95,0)</f>
        <v>1.5980026195842295E-2</v>
      </c>
    </row>
    <row r="144" spans="1:13" x14ac:dyDescent="0.25">
      <c r="A144">
        <v>44</v>
      </c>
      <c r="D144" s="7">
        <f t="shared" si="11"/>
        <v>57.8</v>
      </c>
      <c r="E144" s="7">
        <f>_xlfn.NORM.DIST(D144,$H$94,$H$95,0)</f>
        <v>1.6062364144256179E-2</v>
      </c>
      <c r="F144" s="7">
        <f>_xlfn.NORM.DIST($E$6+A145*$J$142,$H$94,$H$95,0)</f>
        <v>1.6365082165887137E-2</v>
      </c>
    </row>
    <row r="145" spans="1:10" x14ac:dyDescent="0.25">
      <c r="A145">
        <v>45</v>
      </c>
      <c r="D145" s="7">
        <f t="shared" si="11"/>
        <v>58</v>
      </c>
      <c r="E145" s="7">
        <f>_xlfn.NORM.DIST(D145,$H$94,$H$95,0)</f>
        <v>1.6450088157265286E-2</v>
      </c>
      <c r="F145" s="7">
        <f>_xlfn.NORM.DIST($E$6+A146*$J$142,$H$94,$H$95,0)</f>
        <v>1.6753688469022903E-2</v>
      </c>
    </row>
    <row r="146" spans="1:10" x14ac:dyDescent="0.25">
      <c r="A146">
        <v>46</v>
      </c>
      <c r="D146" s="7">
        <f t="shared" si="11"/>
        <v>58.2</v>
      </c>
      <c r="E146" s="7">
        <f>_xlfn.NORM.DIST(D146,$H$94,$H$95,0)</f>
        <v>1.684135700850348E-2</v>
      </c>
      <c r="F146" s="7">
        <f>_xlfn.NORM.DIST($E$6+A147*$J$142,$H$94,$H$95,0)</f>
        <v>1.7145660623352304E-2</v>
      </c>
    </row>
    <row r="147" spans="1:10" x14ac:dyDescent="0.25">
      <c r="A147">
        <v>47</v>
      </c>
      <c r="D147" s="7">
        <f t="shared" si="11"/>
        <v>58.4</v>
      </c>
      <c r="E147" s="7">
        <f>_xlfn.NORM.DIST(D147,$H$94,$H$95,0)</f>
        <v>1.7235981731192812E-2</v>
      </c>
      <c r="F147" s="7">
        <f>_xlfn.NORM.DIST($E$6+A148*$J$142,$H$94,$H$95,0)</f>
        <v>1.7540806307374337E-2</v>
      </c>
    </row>
    <row r="148" spans="1:10" x14ac:dyDescent="0.25">
      <c r="A148">
        <v>48</v>
      </c>
      <c r="D148" s="7">
        <f t="shared" si="11"/>
        <v>58.6</v>
      </c>
      <c r="E148" s="7">
        <f>_xlfn.NORM.DIST(D148,$H$94,$H$95,0)</f>
        <v>1.7633765382427679E-2</v>
      </c>
      <c r="F148" s="7">
        <f>_xlfn.NORM.DIST($E$6+A149*$J$142,$H$94,$H$95,0)</f>
        <v>1.793892544255488E-2</v>
      </c>
    </row>
    <row r="149" spans="1:10" x14ac:dyDescent="0.25">
      <c r="A149">
        <v>49</v>
      </c>
      <c r="D149" s="7">
        <f t="shared" si="11"/>
        <v>58.8</v>
      </c>
      <c r="E149" s="7">
        <f>_xlfn.NORM.DIST(D149,$H$94,$H$95,0)</f>
        <v>1.8034503131325694E-2</v>
      </c>
      <c r="F149" s="7">
        <f>_xlfn.NORM.DIST($E$6+A150*$J$142,$H$94,$H$95,0)</f>
        <v>1.8339810291221642E-2</v>
      </c>
    </row>
    <row r="150" spans="1:10" s="21" customFormat="1" x14ac:dyDescent="0.25">
      <c r="A150" s="21">
        <v>50</v>
      </c>
      <c r="D150" s="20">
        <f t="shared" si="11"/>
        <v>59</v>
      </c>
      <c r="E150" s="20">
        <f>_xlfn.NORM.DIST(D150,$H$94,$H$95,0)</f>
        <v>1.8437982362995559E-2</v>
      </c>
      <c r="F150" s="20">
        <f>_xlfn.NORM.DIST($E$6+A151*$J$142,$H$94,$H$95,0)</f>
        <v>1.8743245569933589E-2</v>
      </c>
    </row>
    <row r="151" spans="1:10" x14ac:dyDescent="0.25">
      <c r="A151">
        <v>51</v>
      </c>
      <c r="D151" s="7">
        <f t="shared" si="11"/>
        <v>59.2</v>
      </c>
      <c r="E151" s="7">
        <f>_xlfn.NORM.DIST(D151,$H$94,$H$95,0)</f>
        <v>1.8843982798468904E-2</v>
      </c>
      <c r="F151" s="7">
        <f>_xlfn.NORM.DIST($E$6+A152*$J$142,$H$94,$H$95,0)</f>
        <v>1.9149008578441176E-2</v>
      </c>
    </row>
    <row r="152" spans="1:10" x14ac:dyDescent="0.25">
      <c r="A152">
        <v>52</v>
      </c>
      <c r="D152" s="7">
        <f t="shared" si="11"/>
        <v>59.4</v>
      </c>
      <c r="E152" s="7">
        <f>_xlfn.NORM.DIST(D152,$H$94,$H$95,0)</f>
        <v>1.9252276630707887E-2</v>
      </c>
      <c r="F152" s="7">
        <f>_xlfn.NORM.DIST($E$6+A153*$J$142,$H$94,$H$95,0)</f>
        <v>1.9556869344318103E-2</v>
      </c>
    </row>
    <row r="153" spans="1:10" x14ac:dyDescent="0.25">
      <c r="A153">
        <v>53</v>
      </c>
      <c r="D153" s="7">
        <f t="shared" si="11"/>
        <v>59.6</v>
      </c>
      <c r="E153" s="7">
        <f>_xlfn.NORM.DIST(D153,$H$94,$H$95,0)</f>
        <v>1.9662628676763473E-2</v>
      </c>
      <c r="F153" s="7">
        <f>_xlfn.NORM.DIST($E$6+A154*$J$142,$H$94,$H$95,0)</f>
        <v>1.9966590783309531E-2</v>
      </c>
    </row>
    <row r="154" spans="1:10" x14ac:dyDescent="0.25">
      <c r="A154">
        <v>54</v>
      </c>
      <c r="D154" s="7">
        <f t="shared" si="11"/>
        <v>59.8</v>
      </c>
      <c r="E154" s="7">
        <f>_xlfn.NORM.DIST(D154,$H$94,$H$95,0)</f>
        <v>2.0074796546121182E-2</v>
      </c>
      <c r="F154" s="7">
        <f>_xlfn.NORM.DIST($E$6+A155*$J$142,$H$94,$H$95,0)</f>
        <v>2.0377928875404933E-2</v>
      </c>
      <c r="I154" t="s">
        <v>40</v>
      </c>
      <c r="J154">
        <f>SUM(E100:E305)</f>
        <v>4.6956105826888779</v>
      </c>
    </row>
    <row r="155" spans="1:10" x14ac:dyDescent="0.25">
      <c r="A155">
        <v>55</v>
      </c>
      <c r="D155" s="7">
        <f t="shared" si="11"/>
        <v>60</v>
      </c>
      <c r="E155" s="7">
        <f>_xlfn.NORM.DIST(D155,$H$94,$H$95,0)</f>
        <v>2.048853082523322E-2</v>
      </c>
      <c r="F155" s="7">
        <f>_xlfn.NORM.DIST($E$6+A156*$J$142,$H$94,$H$95,0)</f>
        <v>2.0790632856605085E-2</v>
      </c>
      <c r="I155" t="s">
        <v>41</v>
      </c>
      <c r="J155">
        <f>J154*E96</f>
        <v>0.93912211653777566</v>
      </c>
    </row>
    <row r="156" spans="1:10" x14ac:dyDescent="0.25">
      <c r="A156">
        <v>56</v>
      </c>
      <c r="D156" s="7">
        <f t="shared" si="11"/>
        <v>60.2</v>
      </c>
      <c r="E156" s="7">
        <f>_xlfn.NORM.DIST(D156,$H$94,$H$95,0)</f>
        <v>2.090357527819527E-2</v>
      </c>
      <c r="F156" s="7">
        <f>_xlfn.NORM.DIST($E$6+A157*$J$142,$H$94,$H$95,0)</f>
        <v>2.1204445426315312E-2</v>
      </c>
    </row>
    <row r="157" spans="1:10" x14ac:dyDescent="0.25">
      <c r="A157">
        <v>57</v>
      </c>
      <c r="D157" s="7">
        <f>$D$100+($E$96*A157)</f>
        <v>60.4</v>
      </c>
      <c r="E157" s="7">
        <f>_xlfn.NORM.DIST(D157,$H$94,$H$95,0)</f>
        <v>2.1319667063486945E-2</v>
      </c>
      <c r="F157" s="7">
        <f>_xlfn.NORM.DIST($E$6+A158*$J$142,$H$94,$H$95,0)</f>
        <v>2.1619102970256612E-2</v>
      </c>
    </row>
    <row r="158" spans="1:10" x14ac:dyDescent="0.25">
      <c r="A158">
        <v>58</v>
      </c>
      <c r="D158" s="7">
        <f t="shared" si="11"/>
        <v>60.6</v>
      </c>
      <c r="E158" s="7">
        <f>_xlfn.NORM.DIST(D158,$H$94,$H$95,0)</f>
        <v>2.173653696665339E-2</v>
      </c>
      <c r="F158" s="7">
        <f>_xlfn.NORM.DIST($E$6+A159*$J$142,$H$94,$H$95,0)</f>
        <v>2.203433579874781E-2</v>
      </c>
    </row>
    <row r="159" spans="1:10" x14ac:dyDescent="0.25">
      <c r="A159">
        <v>59</v>
      </c>
      <c r="D159" s="7">
        <f t="shared" si="11"/>
        <v>60.8</v>
      </c>
      <c r="E159" s="7">
        <f>_xlfn.NORM.DIST(D159,$H$94,$H$95,0)</f>
        <v>2.2153909648764247E-2</v>
      </c>
      <c r="F159" s="7">
        <f>_xlfn.NORM.DIST($E$6+A160*$J$142,$H$94,$H$95,0)</f>
        <v>2.2449868400170905E-2</v>
      </c>
    </row>
    <row r="160" spans="1:10" x14ac:dyDescent="0.25">
      <c r="A160">
        <v>60</v>
      </c>
      <c r="D160" s="7">
        <f t="shared" si="11"/>
        <v>61</v>
      </c>
      <c r="E160" s="7">
        <f>_xlfn.NORM.DIST(D160,$H$94,$H$95,0)</f>
        <v>2.257150391044481E-2</v>
      </c>
      <c r="F160" s="7">
        <f>_xlfn.NORM.DIST($E$6+A161*$J$142,$H$94,$H$95,0)</f>
        <v>2.2865419709391852E-2</v>
      </c>
    </row>
    <row r="161" spans="1:6" x14ac:dyDescent="0.25">
      <c r="A161">
        <v>61</v>
      </c>
      <c r="D161" s="7">
        <f t="shared" si="11"/>
        <v>61.2</v>
      </c>
      <c r="E161" s="7">
        <f>_xlfn.NORM.DIST(D161,$H$94,$H$95,0)</f>
        <v>2.2989032971231369E-2</v>
      </c>
      <c r="F161" s="7">
        <f>_xlfn.NORM.DIST($E$6+A162*$J$142,$H$94,$H$95,0)</f>
        <v>2.3280703390868292E-2</v>
      </c>
    </row>
    <row r="162" spans="1:6" s="21" customFormat="1" x14ac:dyDescent="0.25">
      <c r="A162" s="21">
        <v>62</v>
      </c>
      <c r="D162" s="20">
        <f t="shared" si="11"/>
        <v>61.4</v>
      </c>
      <c r="E162" s="20">
        <f>_xlfn.NORM.DIST(D162,$H$94,$H$95,0)</f>
        <v>2.3406204763961509E-2</v>
      </c>
      <c r="F162" s="20">
        <f>_xlfn.NORM.DIST($E$6+A163*$J$142,$H$94,$H$95,0)</f>
        <v>2.3695428136135427E-2</v>
      </c>
    </row>
    <row r="163" spans="1:6" x14ac:dyDescent="0.25">
      <c r="A163">
        <v>63</v>
      </c>
      <c r="D163" s="7">
        <f t="shared" si="11"/>
        <v>61.6</v>
      </c>
      <c r="E163" s="7">
        <f>_xlfn.NORM.DIST(D163,$H$94,$H$95,0)</f>
        <v>2.3822722243867347E-2</v>
      </c>
      <c r="F163" s="7">
        <f>_xlfn.NORM.DIST($E$6+A164*$J$142,$H$94,$H$95,0)</f>
        <v>2.4109297975320455E-2</v>
      </c>
    </row>
    <row r="164" spans="1:6" x14ac:dyDescent="0.25">
      <c r="A164">
        <v>64</v>
      </c>
      <c r="D164" s="7">
        <f t="shared" si="11"/>
        <v>61.8</v>
      </c>
      <c r="E164" s="7">
        <f>_xlfn.NORM.DIST(D164,$H$94,$H$95,0)</f>
        <v>2.423828371199761E-2</v>
      </c>
      <c r="F164" s="7">
        <f>_xlfn.NORM.DIST($E$6+A165*$J$142,$H$94,$H$95,0)</f>
        <v>2.4522012602295744E-2</v>
      </c>
    </row>
    <row r="165" spans="1:6" x14ac:dyDescent="0.25">
      <c r="A165">
        <v>65</v>
      </c>
      <c r="D165" s="7">
        <f t="shared" si="11"/>
        <v>62</v>
      </c>
      <c r="E165" s="7">
        <f>_xlfn.NORM.DIST(D165,$H$94,$H$95,0)</f>
        <v>2.4652583152553316E-2</v>
      </c>
      <c r="F165" s="7">
        <f>_xlfn.NORM.DIST($E$6+A166*$J$142,$H$94,$H$95,0)</f>
        <v>2.4933267713041433E-2</v>
      </c>
    </row>
    <row r="166" spans="1:6" x14ac:dyDescent="0.25">
      <c r="A166">
        <v>66</v>
      </c>
      <c r="D166" s="7">
        <f t="shared" ref="D166:D169" si="12">$D$100+($E$96*A166)</f>
        <v>62.2</v>
      </c>
      <c r="E166" s="7">
        <f>_xlfn.NORM.DIST(D166,$H$94,$H$95,0)</f>
        <v>2.5065310583679615E-2</v>
      </c>
      <c r="F166" s="7">
        <f>_xlfn.NORM.DIST($E$6+A167*$J$142,$H$94,$H$95,0)</f>
        <v>2.53427553567479E-2</v>
      </c>
    </row>
    <row r="167" spans="1:6" x14ac:dyDescent="0.25">
      <c r="A167">
        <v>67</v>
      </c>
      <c r="D167" s="7">
        <f t="shared" si="12"/>
        <v>62.4</v>
      </c>
      <c r="E167" s="7">
        <f>_xlfn.NORM.DIST(D167,$H$94,$H$95,0)</f>
        <v>2.5476152421216158E-2</v>
      </c>
      <c r="F167" s="7">
        <f>_xlfn.NORM.DIST($E$6+A168*$J$142,$H$94,$H$95,0)</f>
        <v>2.5750164299150658E-2</v>
      </c>
    </row>
    <row r="168" spans="1:6" x14ac:dyDescent="0.25">
      <c r="A168">
        <v>68</v>
      </c>
      <c r="D168" s="7">
        <f t="shared" si="12"/>
        <v>62.6</v>
      </c>
      <c r="E168" s="7">
        <f>_xlfn.NORM.DIST(D168,$H$94,$H$95,0)</f>
        <v>2.5884791854867965E-2</v>
      </c>
      <c r="F168" s="7">
        <f>_xlfn.NORM.DIST($E$6+A169*$J$142,$H$94,$H$95,0)</f>
        <v>2.6155180397551166E-2</v>
      </c>
    </row>
    <row r="169" spans="1:6" x14ac:dyDescent="0.25">
      <c r="A169">
        <v>69</v>
      </c>
      <c r="D169" s="7">
        <f t="shared" si="12"/>
        <v>62.8</v>
      </c>
      <c r="E169" s="7">
        <f>_xlfn.NORM.DIST(D169,$H$94,$H$95,0)</f>
        <v>2.6290909236219167E-2</v>
      </c>
      <c r="F169" s="7">
        <f>_xlfn.NORM.DIST($E$6+A170*$J$142,$H$94,$H$95,0)</f>
        <v>2.655748698694058E-2</v>
      </c>
    </row>
    <row r="170" spans="1:6" x14ac:dyDescent="0.25">
      <c r="A170">
        <v>70</v>
      </c>
      <c r="D170" s="7">
        <f>$D$100+($E$96*A170)</f>
        <v>63</v>
      </c>
      <c r="E170" s="7">
        <f>_xlfn.NORM.DIST(D170,$H$94,$H$95,0)</f>
        <v>2.6694182477974226E-2</v>
      </c>
      <c r="F170" s="7">
        <f>_xlfn.NORM.DIST($E$6+A171*$J$142,$H$94,$H$95,0)</f>
        <v>2.6956765276606783E-2</v>
      </c>
    </row>
    <row r="171" spans="1:6" x14ac:dyDescent="0.25">
      <c r="A171">
        <v>71</v>
      </c>
      <c r="D171" s="7">
        <f t="shared" ref="D171:D180" si="13">$D$100+($E$96*A171)</f>
        <v>63.2</v>
      </c>
      <c r="E171" s="7">
        <f>_xlfn.NORM.DIST(D171,$H$94,$H$95,0)</f>
        <v>2.7094287463773098E-2</v>
      </c>
      <c r="F171" s="7">
        <f>_xlfn.NORM.DIST($E$6+A172*$J$142,$H$94,$H$95,0)</f>
        <v>2.735269475657005E-2</v>
      </c>
    </row>
    <row r="172" spans="1:6" x14ac:dyDescent="0.25">
      <c r="A172">
        <v>72</v>
      </c>
      <c r="D172" s="7">
        <f t="shared" si="13"/>
        <v>63.4</v>
      </c>
      <c r="E172" s="7">
        <f>_xlfn.NORM.DIST(D172,$H$94,$H$95,0)</f>
        <v>2.7490898467891458E-2</v>
      </c>
      <c r="F172" s="7">
        <f>_xlfn.NORM.DIST($E$6+A173*$J$142,$H$94,$H$95,0)</f>
        <v>2.7744953613158693E-2</v>
      </c>
    </row>
    <row r="173" spans="1:6" x14ac:dyDescent="0.25">
      <c r="A173">
        <v>73</v>
      </c>
      <c r="D173" s="7">
        <f t="shared" si="13"/>
        <v>63.6</v>
      </c>
      <c r="E173" s="7">
        <f>_xlfn.NORM.DIST(D173,$H$94,$H$95,0)</f>
        <v>2.7883688584101979E-2</v>
      </c>
      <c r="F173" s="7">
        <f>_xlfn.NORM.DIST($E$6+A174*$J$142,$H$94,$H$95,0)</f>
        <v>2.8133219153003895E-2</v>
      </c>
    </row>
    <row r="174" spans="1:6" x14ac:dyDescent="0.25">
      <c r="A174">
        <v>74</v>
      </c>
      <c r="D174" s="7">
        <f t="shared" si="13"/>
        <v>63.8</v>
      </c>
      <c r="E174" s="7">
        <f>_xlfn.NORM.DIST(D174,$H$94,$H$95,0)</f>
        <v>2.8272330162939112E-2</v>
      </c>
      <c r="F174" s="7">
        <f>_xlfn.NORM.DIST($E$6+A175*$J$142,$H$94,$H$95,0)</f>
        <v>2.8517168234701545E-2</v>
      </c>
    </row>
    <row r="175" spans="1:6" x14ac:dyDescent="0.25">
      <c r="A175">
        <v>75</v>
      </c>
      <c r="D175" s="7">
        <f t="shared" si="13"/>
        <v>64</v>
      </c>
      <c r="E175" s="7">
        <f>_xlfn.NORM.DIST(D175,$H$94,$H$95,0)</f>
        <v>2.8656495256579127E-2</v>
      </c>
      <c r="F175" s="7">
        <f>_xlfn.NORM.DIST($E$6+A176*$J$142,$H$94,$H$95,0)</f>
        <v>2.889647770735955E-2</v>
      </c>
    </row>
    <row r="176" spans="1:6" x14ac:dyDescent="0.25">
      <c r="A176">
        <v>76</v>
      </c>
      <c r="D176" s="7">
        <f t="shared" si="13"/>
        <v>64.2</v>
      </c>
      <c r="E176" s="7">
        <f>_xlfn.NORM.DIST(D176,$H$94,$H$95,0)</f>
        <v>2.9035856070515838E-2</v>
      </c>
      <c r="F176" s="7">
        <f>_xlfn.NORM.DIST($E$6+A177*$J$142,$H$94,$H$95,0)</f>
        <v>2.9270824855221804E-2</v>
      </c>
    </row>
    <row r="177" spans="1:6" x14ac:dyDescent="0.25">
      <c r="A177">
        <v>77</v>
      </c>
      <c r="D177" s="7">
        <f t="shared" si="13"/>
        <v>64.400000000000006</v>
      </c>
      <c r="E177" s="7">
        <f>_xlfn.NORM.DIST(D177,$H$94,$H$95,0)</f>
        <v>2.9410085421185762E-2</v>
      </c>
      <c r="F177" s="7">
        <f>_xlfn.NORM.DIST($E$6+A178*$J$142,$H$94,$H$95,0)</f>
        <v>2.9639887847533779E-2</v>
      </c>
    </row>
    <row r="178" spans="1:6" x14ac:dyDescent="0.25">
      <c r="A178">
        <v>78</v>
      </c>
      <c r="D178" s="7">
        <f t="shared" si="13"/>
        <v>64.599999999999994</v>
      </c>
      <c r="E178" s="7">
        <f>_xlfn.NORM.DIST(D178,$H$94,$H$95,0)</f>
        <v>2.977885719866925E-2</v>
      </c>
      <c r="F178" s="7">
        <f>_xlfn.NORM.DIST($E$6+A179*$J$142,$H$94,$H$95,0)</f>
        <v>3.0003346192791006E-2</v>
      </c>
    </row>
    <row r="179" spans="1:6" x14ac:dyDescent="0.25">
      <c r="A179">
        <v>79</v>
      </c>
      <c r="D179" s="7">
        <f t="shared" si="13"/>
        <v>64.8</v>
      </c>
      <c r="E179" s="7">
        <f>_xlfn.NORM.DIST(D179,$H$94,$H$95,0)</f>
        <v>3.0141846833570879E-2</v>
      </c>
      <c r="F179" s="7">
        <f>_xlfn.NORM.DIST($E$6+A180*$J$142,$H$94,$H$95,0)</f>
        <v>3.0360881196489709E-2</v>
      </c>
    </row>
    <row r="180" spans="1:6" x14ac:dyDescent="0.25">
      <c r="A180">
        <v>80</v>
      </c>
      <c r="D180" s="7">
        <f t="shared" si="13"/>
        <v>65</v>
      </c>
      <c r="E180" s="7">
        <f>_xlfn.NORM.DIST(D180,$H$94,$H$95,0)</f>
        <v>3.0498731767159649E-2</v>
      </c>
      <c r="F180" s="7">
        <f>_xlfn.NORM.DIST($E$6+A181*$J$142,$H$94,$H$95,0)</f>
        <v>3.0712176421479866E-2</v>
      </c>
    </row>
    <row r="181" spans="1:6" x14ac:dyDescent="0.25">
      <c r="A181">
        <v>81</v>
      </c>
      <c r="D181" s="7">
        <f>$D$100+($E$96*A181)</f>
        <v>65.2</v>
      </c>
      <c r="E181" s="7">
        <f>_xlfn.NORM.DIST(D181,$H$94,$H$95,0)</f>
        <v>3.0849191923831069E-2</v>
      </c>
      <c r="F181" s="7">
        <f>_xlfn.NORM.DIST($E$6+A182*$J$142,$H$94,$H$95,0)</f>
        <v>3.1056918150002197E-2</v>
      </c>
    </row>
    <row r="182" spans="1:6" x14ac:dyDescent="0.25">
      <c r="A182">
        <v>82</v>
      </c>
      <c r="D182" s="7">
        <f t="shared" ref="D182:D189" si="14">$D$100+($E$96*A182)</f>
        <v>65.400000000000006</v>
      </c>
      <c r="E182" s="7">
        <f>_xlfn.NORM.DIST(D182,$H$94,$H$95,0)</f>
        <v>3.1192910184934863E-2</v>
      </c>
      <c r="F182" s="7">
        <f>_xlfn.NORM.DIST($E$6+A183*$J$142,$H$94,$H$95,0)</f>
        <v>3.1394795846476899E-2</v>
      </c>
    </row>
    <row r="183" spans="1:6" x14ac:dyDescent="0.25">
      <c r="A183">
        <v>83</v>
      </c>
      <c r="D183" s="7">
        <f t="shared" si="14"/>
        <v>65.599999999999994</v>
      </c>
      <c r="E183" s="7">
        <f>_xlfn.NORM.DIST(D183,$H$94,$H$95,0)</f>
        <v>3.1529572862997839E-2</v>
      </c>
      <c r="F183" s="7">
        <f>_xlfn.NORM.DIST($E$6+A184*$J$142,$H$94,$H$95,0)</f>
        <v>3.1725502620098128E-2</v>
      </c>
    </row>
    <row r="184" spans="1:6" x14ac:dyDescent="0.25">
      <c r="A184">
        <v>84</v>
      </c>
      <c r="D184" s="7">
        <f t="shared" si="14"/>
        <v>65.8</v>
      </c>
      <c r="E184" s="7">
        <f>_xlfn.NORM.DIST(D184,$H$94,$H$95,0)</f>
        <v>3.1858870175359218E-2</v>
      </c>
      <c r="F184" s="7">
        <f>_xlfn.NORM.DIST($E$6+A185*$J$142,$H$94,$H$95,0)</f>
        <v>3.2048735686278355E-2</v>
      </c>
    </row>
    <row r="185" spans="1:6" x14ac:dyDescent="0.25">
      <c r="A185">
        <v>85</v>
      </c>
      <c r="D185" s="7">
        <f t="shared" si="14"/>
        <v>66</v>
      </c>
      <c r="E185" s="7">
        <f>_xlfn.NORM.DIST(D185,$H$94,$H$95,0)</f>
        <v>3.2180496716225436E-2</v>
      </c>
      <c r="F185" s="7">
        <f>_xlfn.NORM.DIST($E$6+A186*$J$142,$H$94,$H$95,0)</f>
        <v>3.2364196825979116E-2</v>
      </c>
    </row>
    <row r="186" spans="1:6" x14ac:dyDescent="0.25">
      <c r="A186">
        <v>86</v>
      </c>
      <c r="D186" s="7">
        <f t="shared" si="14"/>
        <v>66.2</v>
      </c>
      <c r="E186" s="7">
        <f>_xlfn.NORM.DIST(D186,$H$94,$H$95,0)</f>
        <v>3.2494151926145326E-2</v>
      </c>
      <c r="F186" s="7">
        <f>_xlfn.NORM.DIST($E$6+A187*$J$142,$H$94,$H$95,0)</f>
        <v>3.2671592841958787E-2</v>
      </c>
    </row>
    <row r="187" spans="1:6" x14ac:dyDescent="0.25">
      <c r="A187">
        <v>87</v>
      </c>
      <c r="D187" s="7">
        <f t="shared" si="14"/>
        <v>66.400000000000006</v>
      </c>
      <c r="E187" s="7">
        <f>_xlfn.NORM.DIST(D187,$H$94,$H$95,0)</f>
        <v>3.2799540557901317E-2</v>
      </c>
      <c r="F187" s="7">
        <f>_xlfn.NORM.DIST($E$6+A188*$J$142,$H$94,$H$95,0)</f>
        <v>3.2970636010966066E-2</v>
      </c>
    </row>
    <row r="188" spans="1:6" x14ac:dyDescent="0.25">
      <c r="A188">
        <v>88</v>
      </c>
      <c r="D188" s="7">
        <f t="shared" si="14"/>
        <v>66.599999999999994</v>
      </c>
      <c r="E188" s="7">
        <f>_xlfn.NORM.DIST(D188,$H$94,$H$95,0)</f>
        <v>3.3096373137811282E-2</v>
      </c>
      <c r="F188" s="7">
        <f>_xlfn.NORM.DIST($E$6+A189*$J$142,$H$94,$H$95,0)</f>
        <v>3.3261044530907627E-2</v>
      </c>
    </row>
    <row r="189" spans="1:6" x14ac:dyDescent="0.25">
      <c r="A189">
        <v>89</v>
      </c>
      <c r="D189" s="7">
        <f t="shared" si="14"/>
        <v>66.8</v>
      </c>
      <c r="E189" s="7">
        <f>_xlfn.NORM.DIST(D189,$H$94,$H$95,0)</f>
        <v>3.3384366421436558E-2</v>
      </c>
      <c r="F189" s="7">
        <f>_xlfn.NORM.DIST($E$6+A190*$J$142,$H$94,$H$95,0)</f>
        <v>3.3542542962020853E-2</v>
      </c>
    </row>
    <row r="190" spans="1:6" x14ac:dyDescent="0.25">
      <c r="A190">
        <v>90</v>
      </c>
      <c r="D190" s="7">
        <f>$D$100+($E$96*A190)</f>
        <v>67</v>
      </c>
      <c r="E190" s="7">
        <f>_xlfn.NORM.DIST(D190,$H$94,$H$95,0)</f>
        <v>3.3663243842695645E-2</v>
      </c>
      <c r="F190" s="7">
        <f>_xlfn.NORM.DIST($E$6+A191*$J$142,$H$94,$H$95,0)</f>
        <v>3.3814862661088324E-2</v>
      </c>
    </row>
    <row r="191" spans="1:6" x14ac:dyDescent="0.25">
      <c r="A191">
        <v>91</v>
      </c>
      <c r="D191" s="7">
        <f t="shared" ref="D191:D205" si="15">$D$100+($E$96*A191)</f>
        <v>67.2</v>
      </c>
      <c r="E191" s="7">
        <f>_xlfn.NORM.DIST(D191,$H$94,$H$95,0)</f>
        <v>3.3932735955390113E-2</v>
      </c>
      <c r="F191" s="7">
        <f>_xlfn.NORM.DIST($E$6+A192*$J$142,$H$94,$H$95,0)</f>
        <v>3.4077742207738397E-2</v>
      </c>
    </row>
    <row r="192" spans="1:6" x14ac:dyDescent="0.25">
      <c r="A192">
        <v>92</v>
      </c>
      <c r="D192" s="7">
        <f t="shared" si="15"/>
        <v>67.400000000000006</v>
      </c>
      <c r="E192" s="7">
        <f>_xlfn.NORM.DIST(D192,$H$94,$H$95,0)</f>
        <v>3.4192580866158326E-2</v>
      </c>
      <c r="F192" s="7">
        <f>_xlfn.NORM.DIST($E$6+A193*$J$142,$H$94,$H$95,0)</f>
        <v>3.4330927821887618E-2</v>
      </c>
    </row>
    <row r="193" spans="1:6" x14ac:dyDescent="0.25">
      <c r="A193">
        <v>93</v>
      </c>
      <c r="D193" s="7">
        <f t="shared" si="15"/>
        <v>67.599999999999994</v>
      </c>
      <c r="E193" s="7">
        <f>_xlfn.NORM.DIST(D193,$H$94,$H$95,0)</f>
        <v>3.4442524657885644E-2</v>
      </c>
      <c r="F193" s="7">
        <f>_xlfn.NORM.DIST($E$6+A194*$J$142,$H$94,$H$95,0)</f>
        <v>3.4574173771393137E-2</v>
      </c>
    </row>
    <row r="194" spans="1:6" x14ac:dyDescent="0.25">
      <c r="A194">
        <v>94</v>
      </c>
      <c r="D194" s="7">
        <f t="shared" si="15"/>
        <v>67.8</v>
      </c>
      <c r="E194" s="7">
        <f>_xlfn.NORM.DIST(D194,$H$94,$H$95,0)</f>
        <v>3.4682321802614414E-2</v>
      </c>
      <c r="F194" s="7">
        <f>_xlfn.NORM.DIST($E$6+A195*$J$142,$H$94,$H$95,0)</f>
        <v>3.4807242769000442E-2</v>
      </c>
    </row>
    <row r="195" spans="1:6" x14ac:dyDescent="0.25">
      <c r="A195">
        <v>95</v>
      </c>
      <c r="D195" s="7">
        <f t="shared" si="15"/>
        <v>68</v>
      </c>
      <c r="E195" s="7">
        <f>_xlfn.NORM.DIST(D195,$H$94,$H$95,0)</f>
        <v>3.4911735563015134E-2</v>
      </c>
      <c r="F195" s="7">
        <f>_xlfn.NORM.DIST($E$6+A196*$J$142,$H$94,$H$95,0)</f>
        <v>3.5029906357689919E-2</v>
      </c>
    </row>
    <row r="196" spans="1:6" x14ac:dyDescent="0.25">
      <c r="A196">
        <v>96</v>
      </c>
      <c r="D196" s="7">
        <f t="shared" si="15"/>
        <v>68.2</v>
      </c>
      <c r="E196" s="7">
        <f>_xlfn.NORM.DIST(D196,$H$94,$H$95,0)</f>
        <v>3.5130538381501347E-2</v>
      </c>
      <c r="F196" s="7">
        <f>_xlfn.NORM.DIST($E$6+A197*$J$142,$H$94,$H$95,0)</f>
        <v>3.5241945283547099E-2</v>
      </c>
    </row>
    <row r="197" spans="1:6" x14ac:dyDescent="0.25">
      <c r="A197">
        <v>97</v>
      </c>
      <c r="D197" s="7">
        <f t="shared" si="15"/>
        <v>68.400000000000006</v>
      </c>
      <c r="E197" s="7">
        <f>_xlfn.NORM.DIST(D197,$H$94,$H$95,0)</f>
        <v>3.5338512256093531E-2</v>
      </c>
      <c r="F197" s="7">
        <f>_xlfn.NORM.DIST($E$6+A198*$J$142,$H$94,$H$95,0)</f>
        <v>3.5443149855305479E-2</v>
      </c>
    </row>
    <row r="198" spans="1:6" x14ac:dyDescent="0.25">
      <c r="A198">
        <v>98</v>
      </c>
      <c r="D198" s="7">
        <f t="shared" si="15"/>
        <v>68.599999999999994</v>
      </c>
      <c r="E198" s="7">
        <f>_xlfn.NORM.DIST(D198,$H$94,$H$95,0)</f>
        <v>3.5535449102163788E-2</v>
      </c>
      <c r="F198" s="7">
        <f>_xlfn.NORM.DIST($E$6+A199*$J$142,$H$94,$H$95,0)</f>
        <v>3.56333202897373E-2</v>
      </c>
    </row>
    <row r="199" spans="1:6" x14ac:dyDescent="0.25">
      <c r="A199">
        <v>99</v>
      </c>
      <c r="D199" s="7">
        <f t="shared" si="15"/>
        <v>68.8</v>
      </c>
      <c r="E199" s="7">
        <f>_xlfn.NORM.DIST(D199,$H$94,$H$95,0)</f>
        <v>3.5721151099221554E-2</v>
      </c>
      <c r="F199" s="7">
        <f>_xlfn.NORM.DIST($E$6+A200*$J$142,$H$94,$H$95,0)</f>
        <v>3.5812267042096106E-2</v>
      </c>
    </row>
    <row r="200" spans="1:6" x14ac:dyDescent="0.25">
      <c r="A200">
        <v>100</v>
      </c>
      <c r="D200" s="7">
        <f t="shared" si="15"/>
        <v>69</v>
      </c>
      <c r="E200" s="7">
        <f>_xlfn.NORM.DIST(D200,$H$94,$H$95,0)</f>
        <v>3.5895431021931656E-2</v>
      </c>
      <c r="F200" s="7">
        <f>_xlfn.NORM.DIST($E$6+A201*$J$142,$H$94,$H$95,0)</f>
        <v>3.5979811120846694E-2</v>
      </c>
    </row>
    <row r="201" spans="1:6" x14ac:dyDescent="0.25">
      <c r="A201">
        <v>101</v>
      </c>
      <c r="D201" s="7">
        <f t="shared" si="15"/>
        <v>69.2</v>
      </c>
      <c r="E201" s="7">
        <f>_xlfn.NORM.DIST(D201,$H$94,$H$95,0)</f>
        <v>3.6058112554589752E-2</v>
      </c>
      <c r="F201" s="7">
        <f>_xlfn.NORM.DIST($E$6+A202*$J$142,$H$94,$H$95,0)</f>
        <v>3.6135784385950616E-2</v>
      </c>
    </row>
    <row r="202" spans="1:6" x14ac:dyDescent="0.25">
      <c r="A202">
        <v>102</v>
      </c>
      <c r="D202" s="7">
        <f t="shared" si="15"/>
        <v>69.400000000000006</v>
      </c>
      <c r="E202" s="7">
        <f>_xlfn.NORM.DIST(D202,$H$94,$H$95,0)</f>
        <v>3.6209030588315948E-2</v>
      </c>
      <c r="F202" s="7">
        <f>_xlfn.NORM.DIST($E$6+A203*$J$142,$H$94,$H$95,0)</f>
        <v>3.6280029830012189E-2</v>
      </c>
    </row>
    <row r="203" spans="1:6" x14ac:dyDescent="0.25">
      <c r="A203">
        <v>103</v>
      </c>
      <c r="D203" s="7">
        <f t="shared" si="15"/>
        <v>69.599999999999994</v>
      </c>
      <c r="E203" s="7">
        <f>_xlfn.NORM.DIST(D203,$H$94,$H$95,0)</f>
        <v>3.6348031500265297E-2</v>
      </c>
      <c r="F203" s="7">
        <f>_xlfn.NORM.DIST($E$6+A204*$J$142,$H$94,$H$95,0)</f>
        <v>3.6412401841626592E-2</v>
      </c>
    </row>
    <row r="204" spans="1:6" x14ac:dyDescent="0.25">
      <c r="A204">
        <v>104</v>
      </c>
      <c r="D204" s="7">
        <f t="shared" si="15"/>
        <v>69.8</v>
      </c>
      <c r="E204" s="7">
        <f>_xlfn.NORM.DIST(D204,$H$94,$H$95,0)</f>
        <v>3.6474973414194797E-2</v>
      </c>
      <c r="F204" s="7">
        <f>_xlfn.NORM.DIST($E$6+A205*$J$142,$H$94,$H$95,0)</f>
        <v>3.6532766450312011E-2</v>
      </c>
    </row>
    <row r="205" spans="1:6" x14ac:dyDescent="0.25">
      <c r="A205">
        <v>105</v>
      </c>
      <c r="D205" s="7">
        <f t="shared" si="15"/>
        <v>70</v>
      </c>
      <c r="E205" s="7">
        <f>_xlfn.NORM.DIST(D205,$H$94,$H$95,0)</f>
        <v>3.6589726441767639E-2</v>
      </c>
      <c r="F205" s="7">
        <f>_xlfn.NORM.DIST($E$6+A206*$J$142,$H$94,$H$95,0)</f>
        <v>3.664100155244919E-2</v>
      </c>
    </row>
    <row r="206" spans="1:6" x14ac:dyDescent="0.25">
      <c r="A206">
        <v>106</v>
      </c>
      <c r="D206" s="7">
        <f>$D$100+($E$96*A206)</f>
        <v>70.2</v>
      </c>
      <c r="E206" s="7">
        <f>_xlfn.NORM.DIST(D206,$H$94,$H$95,0)</f>
        <v>3.6692172904020916E-2</v>
      </c>
      <c r="F206" s="7">
        <f>_xlfn.NORM.DIST($E$6+A207*$J$142,$H$94,$H$95,0)</f>
        <v>3.6736997117694813E-2</v>
      </c>
    </row>
    <row r="207" spans="1:6" x14ac:dyDescent="0.25">
      <c r="A207">
        <v>107</v>
      </c>
      <c r="D207" s="7">
        <f t="shared" ref="D207:D215" si="16">$D$100+($E$96*A207)</f>
        <v>70.400000000000006</v>
      </c>
      <c r="E207" s="7">
        <f>_xlfn.NORM.DIST(D207,$H$94,$H$95,0)</f>
        <v>3.6782207532467692E-2</v>
      </c>
      <c r="F207" s="7">
        <f>_xlfn.NORM.DIST($E$6+A208*$J$142,$H$94,$H$95,0)</f>
        <v>3.6820655375380637E-2</v>
      </c>
    </row>
    <row r="208" spans="1:6" x14ac:dyDescent="0.25">
      <c r="A208">
        <v>108</v>
      </c>
      <c r="D208" s="7">
        <f t="shared" si="16"/>
        <v>70.599999999999994</v>
      </c>
      <c r="E208" s="7">
        <f>_xlfn.NORM.DIST(D208,$H$94,$H$95,0)</f>
        <v>3.6859737649352693E-2</v>
      </c>
      <c r="F208" s="7">
        <f>_xlfn.NORM.DIST($E$6+A209*$J$142,$H$94,$H$95,0)</f>
        <v>3.6891890980455998E-2</v>
      </c>
    </row>
    <row r="209" spans="1:6" x14ac:dyDescent="0.25">
      <c r="A209">
        <v>109</v>
      </c>
      <c r="D209" s="7">
        <f t="shared" si="16"/>
        <v>70.8</v>
      </c>
      <c r="E209" s="7">
        <f>_xlfn.NORM.DIST(D209,$H$94,$H$95,0)</f>
        <v>3.6924683326629459E-2</v>
      </c>
      <c r="F209" s="7">
        <f>_xlfn.NORM.DIST($E$6+A210*$J$142,$H$94,$H$95,0)</f>
        <v>3.6950631158579592E-2</v>
      </c>
    </row>
    <row r="210" spans="1:6" x14ac:dyDescent="0.25">
      <c r="A210">
        <v>110</v>
      </c>
      <c r="D210" s="7">
        <f t="shared" si="16"/>
        <v>71</v>
      </c>
      <c r="E210" s="7">
        <f>_xlfn.NORM.DIST(D210,$H$94,$H$95,0)</f>
        <v>3.6976977523277076E-2</v>
      </c>
      <c r="F210" s="7">
        <f>_xlfn.NORM.DIST($E$6+A211*$J$142,$H$94,$H$95,0)</f>
        <v>3.699681583001533E-2</v>
      </c>
    </row>
    <row r="211" spans="1:6" x14ac:dyDescent="0.25">
      <c r="A211">
        <v>111</v>
      </c>
      <c r="D211" s="7">
        <f t="shared" si="16"/>
        <v>71.2</v>
      </c>
      <c r="E211" s="7">
        <f>_xlfn.NORM.DIST(D211,$H$94,$H$95,0)</f>
        <v>3.7016566200626537E-2</v>
      </c>
      <c r="F211" s="7">
        <f>_xlfn.NORM.DIST($E$6+A212*$J$142,$H$94,$H$95,0)</f>
        <v>3.7030397712036825E-2</v>
      </c>
    </row>
    <row r="212" spans="1:6" x14ac:dyDescent="0.25">
      <c r="A212">
        <v>112</v>
      </c>
      <c r="D212" s="7">
        <f t="shared" si="16"/>
        <v>71.400000000000006</v>
      </c>
      <c r="E212" s="7">
        <f>_xlfn.NORM.DIST(D212,$H$94,$H$95,0)</f>
        <v>3.704340841541881E-2</v>
      </c>
      <c r="F212" s="7">
        <f>_xlfn.NORM.DIST($E$6+A213*$J$142,$H$94,$H$95,0)</f>
        <v>3.7051342399596274E-2</v>
      </c>
    </row>
    <row r="213" spans="1:6" x14ac:dyDescent="0.25">
      <c r="A213">
        <v>113</v>
      </c>
      <c r="D213" s="7">
        <f t="shared" si="16"/>
        <v>71.599999999999994</v>
      </c>
      <c r="E213" s="7">
        <f>_xlfn.NORM.DIST(D213,$H$94,$H$95,0)</f>
        <v>3.7057476390370325E-2</v>
      </c>
      <c r="F213" s="7">
        <f>_xlfn.NORM.DIST($E$6+A214*$J$142,$H$94,$H$95,0)</f>
        <v>3.7059628424065114E-2</v>
      </c>
    </row>
    <row r="214" spans="1:6" x14ac:dyDescent="0.25">
      <c r="A214">
        <v>114</v>
      </c>
      <c r="D214" s="7">
        <f t="shared" si="16"/>
        <v>71.8</v>
      </c>
      <c r="E214" s="7">
        <f>_xlfn.NORM.DIST(D214,$H$94,$H$95,0)</f>
        <v>3.705875556207567E-2</v>
      </c>
      <c r="F214" s="7">
        <f>_xlfn.NORM.DIST($E$6+A215*$J$142,$H$94,$H$95,0)</f>
        <v>3.7055247289905925E-2</v>
      </c>
    </row>
    <row r="215" spans="1:6" x14ac:dyDescent="0.25">
      <c r="A215">
        <v>115</v>
      </c>
      <c r="D215" s="7">
        <f t="shared" si="16"/>
        <v>72</v>
      </c>
      <c r="E215" s="7">
        <f>_xlfn.NORM.DIST(D215,$H$94,$H$95,0)</f>
        <v>3.7047244606131853E-2</v>
      </c>
      <c r="F215" s="7">
        <f>_xlfn.NORM.DIST($E$6+A216*$J$142,$H$94,$H$95,0)</f>
        <v>3.703820348918805E-2</v>
      </c>
    </row>
    <row r="216" spans="1:6" x14ac:dyDescent="0.25">
      <c r="A216">
        <v>116</v>
      </c>
      <c r="D216" s="7">
        <f>$D$100+($E$96*A216)</f>
        <v>72.2</v>
      </c>
      <c r="E216" s="7">
        <f>_xlfn.NORM.DIST(D216,$H$94,$H$95,0)</f>
        <v>3.7022955439423397E-2</v>
      </c>
      <c r="F216" s="7">
        <f>_xlfn.NORM.DIST($E$6+A217*$J$142,$H$94,$H$95,0)</f>
        <v>3.7008514493912105E-2</v>
      </c>
    </row>
    <row r="217" spans="1:6" x14ac:dyDescent="0.25">
      <c r="A217">
        <v>117</v>
      </c>
      <c r="D217" s="7">
        <f t="shared" ref="D217:D224" si="17">$D$100+($E$96*A217)</f>
        <v>72.400000000000006</v>
      </c>
      <c r="E217" s="7">
        <f>_xlfn.NORM.DIST(D217,$H$94,$H$95,0)</f>
        <v>3.6985913199562882E-2</v>
      </c>
      <c r="F217" s="7">
        <f>_xlfn.NORM.DIST($E$6+A218*$J$142,$H$94,$H$95,0)</f>
        <v>3.6966210726161797E-2</v>
      </c>
    </row>
    <row r="218" spans="1:6" x14ac:dyDescent="0.25">
      <c r="A218">
        <v>118</v>
      </c>
      <c r="D218" s="7">
        <f t="shared" si="17"/>
        <v>72.599999999999994</v>
      </c>
      <c r="E218" s="7">
        <f>_xlfn.NORM.DIST(D218,$H$94,$H$95,0)</f>
        <v>3.6936156201536383E-2</v>
      </c>
      <c r="F218" s="7">
        <f>_xlfn.NORM.DIST($E$6+A219*$J$142,$H$94,$H$95,0)</f>
        <v>3.6911335506154344E-2</v>
      </c>
    </row>
    <row r="219" spans="1:6" x14ac:dyDescent="0.25">
      <c r="A219">
        <v>119</v>
      </c>
      <c r="D219" s="7">
        <f t="shared" si="17"/>
        <v>72.8</v>
      </c>
      <c r="E219" s="7">
        <f>_xlfn.NORM.DIST(D219,$H$94,$H$95,0)</f>
        <v>3.6873735871658687E-2</v>
      </c>
      <c r="F219" s="7">
        <f>_xlfn.NORM.DIST($E$6+A220*$J$142,$H$94,$H$95,0)</f>
        <v>3.6843944978313878E-2</v>
      </c>
    </row>
    <row r="220" spans="1:6" x14ac:dyDescent="0.25">
      <c r="A220">
        <v>120</v>
      </c>
      <c r="D220" s="7">
        <f t="shared" si="17"/>
        <v>73</v>
      </c>
      <c r="E220" s="7">
        <f>_xlfn.NORM.DIST(D220,$H$94,$H$95,0)</f>
        <v>3.6798716658997491E-2</v>
      </c>
      <c r="F220" s="7">
        <f>_xlfn.NORM.DIST($E$6+A221*$J$142,$H$94,$H$95,0)</f>
        <v>3.6764108015544077E-2</v>
      </c>
    </row>
    <row r="221" spans="1:6" x14ac:dyDescent="0.25">
      <c r="A221">
        <v>121</v>
      </c>
      <c r="D221" s="7">
        <f t="shared" si="17"/>
        <v>73.2</v>
      </c>
      <c r="E221" s="7">
        <f>_xlfn.NORM.DIST(D221,$H$94,$H$95,0)</f>
        <v>3.6711175924480234E-2</v>
      </c>
      <c r="F221" s="7">
        <f>_xlfn.NORM.DIST($E$6+A222*$J$142,$H$94,$H$95,0)</f>
        <v>3.6671906101928969E-2</v>
      </c>
    </row>
    <row r="222" spans="1:6" x14ac:dyDescent="0.25">
      <c r="A222">
        <v>122</v>
      </c>
      <c r="D222" s="7">
        <f t="shared" si="17"/>
        <v>73.400000000000006</v>
      </c>
      <c r="E222" s="7">
        <f>_xlfn.NORM.DIST(D222,$H$94,$H$95,0)</f>
        <v>3.6611203807950653E-2</v>
      </c>
      <c r="F222" s="7">
        <f>_xlfn.NORM.DIST($E$6+A223*$J$142,$H$94,$H$95,0)</f>
        <v>3.6567433194141082E-2</v>
      </c>
    </row>
    <row r="223" spans="1:6" x14ac:dyDescent="0.25">
      <c r="A223">
        <v>123</v>
      </c>
      <c r="D223" s="7">
        <f t="shared" si="17"/>
        <v>73.599999999999994</v>
      </c>
      <c r="E223" s="7">
        <f>_xlfn.NORM.DIST(D223,$H$94,$H$95,0)</f>
        <v>3.6498903073494779E-2</v>
      </c>
      <c r="F223" s="7">
        <f>_xlfn.NORM.DIST($E$6+A224*$J$142,$H$94,$H$95,0)</f>
        <v>3.6450795561887302E-2</v>
      </c>
    </row>
    <row r="224" spans="1:6" x14ac:dyDescent="0.25">
      <c r="A224">
        <v>124</v>
      </c>
      <c r="D224" s="7">
        <f t="shared" si="17"/>
        <v>73.8</v>
      </c>
      <c r="E224" s="7">
        <f>_xlfn.NORM.DIST(D224,$H$94,$H$95,0)</f>
        <v>3.6374388933408039E-2</v>
      </c>
      <c r="F224" s="7">
        <f>_xlfn.NORM.DIST($E$6+A225*$J$142,$H$94,$H$95,0)</f>
        <v>3.6322111607771469E-2</v>
      </c>
    </row>
    <row r="225" spans="1:6" x14ac:dyDescent="0.25">
      <c r="A225">
        <v>125</v>
      </c>
      <c r="D225" s="7">
        <f>$D$100+($E$96*A225)</f>
        <v>74</v>
      </c>
      <c r="E225" s="7">
        <f>_xlfn.NORM.DIST(D225,$H$94,$H$95,0)</f>
        <v>3.6237788851225465E-2</v>
      </c>
      <c r="F225" s="7">
        <f>_xlfn.NORM.DIST($E$6+A226*$J$142,$H$94,$H$95,0)</f>
        <v>3.6181511667001287E-2</v>
      </c>
    </row>
    <row r="226" spans="1:6" x14ac:dyDescent="0.25">
      <c r="A226">
        <v>126</v>
      </c>
      <c r="D226" s="7">
        <f t="shared" ref="D226:D234" si="18">$D$100+($E$96*A226)</f>
        <v>74.2</v>
      </c>
      <c r="E226" s="7">
        <f>_xlfn.NORM.DIST(D226,$H$94,$H$95,0)</f>
        <v>3.6089242324286425E-2</v>
      </c>
      <c r="F226" s="7">
        <f>_xlfn.NORM.DIST($E$6+A227*$J$142,$H$94,$H$95,0)</f>
        <v>3.6029137787413665E-2</v>
      </c>
    </row>
    <row r="227" spans="1:6" x14ac:dyDescent="0.25">
      <c r="A227">
        <v>127</v>
      </c>
      <c r="D227" s="7">
        <f t="shared" si="18"/>
        <v>74.400000000000006</v>
      </c>
      <c r="E227" s="7">
        <f>_xlfn.NORM.DIST(D227,$H$94,$H$95,0)</f>
        <v>3.5928900646353019E-2</v>
      </c>
      <c r="F227" s="7">
        <f>_xlfn.NORM.DIST($E$6+A228*$J$142,$H$94,$H$95,0)</f>
        <v>3.5865143490338453E-2</v>
      </c>
    </row>
    <row r="228" spans="1:6" x14ac:dyDescent="0.25">
      <c r="A228">
        <v>128</v>
      </c>
      <c r="D228" s="7">
        <f t="shared" si="18"/>
        <v>74.599999999999994</v>
      </c>
      <c r="E228" s="7">
        <f>_xlfn.NORM.DIST(D228,$H$94,$H$95,0)</f>
        <v>3.575692665084771E-2</v>
      </c>
      <c r="F228" s="7">
        <f>_xlfn.NORM.DIST($E$6+A229*$J$142,$H$94,$H$95,0)</f>
        <v>3.5689693512863746E-2</v>
      </c>
    </row>
    <row r="229" spans="1:6" x14ac:dyDescent="0.25">
      <c r="A229">
        <v>129</v>
      </c>
      <c r="D229" s="7">
        <f t="shared" si="18"/>
        <v>74.8</v>
      </c>
      <c r="E229" s="7">
        <f>_xlfn.NORM.DIST(D229,$H$94,$H$95,0)</f>
        <v>3.5573494435319764E-2</v>
      </c>
      <c r="F229" s="7">
        <f>_xlfn.NORM.DIST($E$6+A230*$J$142,$H$94,$H$95,0)</f>
        <v>3.5502963532108536E-2</v>
      </c>
    </row>
    <row r="230" spans="1:6" x14ac:dyDescent="0.25">
      <c r="A230">
        <v>130</v>
      </c>
      <c r="D230" s="7">
        <f t="shared" si="18"/>
        <v>75</v>
      </c>
      <c r="E230" s="7">
        <f>_xlfn.NORM.DIST(D230,$H$94,$H$95,0)</f>
        <v>3.5378789067793633E-2</v>
      </c>
      <c r="F230" s="7">
        <f>_xlfn.NORM.DIST($E$6+A231*$J$142,$H$94,$H$95,0)</f>
        <v>3.5305139872148686E-2</v>
      </c>
    </row>
    <row r="231" spans="1:6" x14ac:dyDescent="0.25">
      <c r="A231">
        <v>131</v>
      </c>
      <c r="D231" s="7">
        <f t="shared" si="18"/>
        <v>75.2</v>
      </c>
      <c r="E231" s="7">
        <f>_xlfn.NORM.DIST(D231,$H$94,$H$95,0)</f>
        <v>3.517300627569183E-2</v>
      </c>
      <c r="F231" s="7">
        <f>_xlfn.NORM.DIST($E$6+A232*$J$142,$H$94,$H$95,0)</f>
        <v>3.5096419194280387E-2</v>
      </c>
    </row>
    <row r="232" spans="1:6" x14ac:dyDescent="0.25">
      <c r="A232">
        <v>132</v>
      </c>
      <c r="D232" s="7">
        <f t="shared" si="18"/>
        <v>75.400000000000006</v>
      </c>
      <c r="E232" s="7">
        <f>_xlfn.NORM.DIST(D232,$H$94,$H$95,0)</f>
        <v>3.4956352118064526E-2</v>
      </c>
      <c r="F232" s="7">
        <f>_xlfn.NORM.DIST($E$6+A233*$J$142,$H$94,$H$95,0)</f>
        <v>3.4877008171341595E-2</v>
      </c>
    </row>
    <row r="233" spans="1:6" x14ac:dyDescent="0.25">
      <c r="A233">
        <v>133</v>
      </c>
      <c r="D233" s="7">
        <f t="shared" si="18"/>
        <v>75.599999999999994</v>
      </c>
      <c r="E233" s="7">
        <f>_xlfn.NORM.DIST(D233,$H$94,$H$95,0)</f>
        <v>3.472904264189372E-2</v>
      </c>
      <c r="F233" s="7">
        <f>_xlfn.NORM.DIST($E$6+A234*$J$142,$H$94,$H$95,0)</f>
        <v>3.4647123146846259E-2</v>
      </c>
    </row>
    <row r="234" spans="1:6" x14ac:dyDescent="0.25">
      <c r="A234">
        <v>134</v>
      </c>
      <c r="D234" s="7">
        <f t="shared" si="18"/>
        <v>75.8</v>
      </c>
      <c r="E234" s="7">
        <f>_xlfn.NORM.DIST(D234,$H$94,$H$95,0)</f>
        <v>3.4491303523274071E-2</v>
      </c>
      <c r="F234" s="7">
        <f>_xlfn.NORM.DIST($E$6+A235*$J$142,$H$94,$H$95,0)</f>
        <v>3.4406989779717782E-2</v>
      </c>
    </row>
    <row r="235" spans="1:6" x14ac:dyDescent="0.25">
      <c r="A235">
        <v>135</v>
      </c>
      <c r="D235" s="7">
        <f>$D$100+($E$96*A235)</f>
        <v>76</v>
      </c>
      <c r="E235" s="7">
        <f>_xlfn.NORM.DIST(D235,$H$94,$H$95,0)</f>
        <v>3.4243369694304353E-2</v>
      </c>
      <c r="F235" s="7">
        <f>_xlfn.NORM.DIST($E$6+A236*$J$142,$H$94,$H$95,0)</f>
        <v>3.4156842675438011E-2</v>
      </c>
    </row>
    <row r="236" spans="1:6" x14ac:dyDescent="0.25">
      <c r="A236">
        <v>136</v>
      </c>
      <c r="D236" s="7">
        <f t="shared" ref="D236:D240" si="19">$D$100+($E$96*A236)</f>
        <v>76.2</v>
      </c>
      <c r="E236" s="7">
        <f>_xlfn.NORM.DIST(D236,$H$94,$H$95,0)</f>
        <v>3.3985484956551987E-2</v>
      </c>
      <c r="F236" s="7">
        <f>_xlfn.NORM.DIST($E$6+A237*$J$142,$H$94,$H$95,0)</f>
        <v>3.3896925004454709E-2</v>
      </c>
    </row>
    <row r="237" spans="1:6" s="21" customFormat="1" x14ac:dyDescent="0.25">
      <c r="A237" s="21">
        <v>137</v>
      </c>
      <c r="D237" s="20">
        <f t="shared" si="19"/>
        <v>76.400000000000006</v>
      </c>
      <c r="E237" s="20">
        <f>_xlfn.NORM.DIST(D237,$H$94,$H$95,0)</f>
        <v>3.3717901581980368E-2</v>
      </c>
      <c r="F237" s="20">
        <f>_xlfn.NORM.DIST($E$6+A238*$J$142,$H$94,$H$95,0)</f>
        <v>3.3627488108715818E-2</v>
      </c>
    </row>
    <row r="238" spans="1:6" x14ac:dyDescent="0.25">
      <c r="A238">
        <v>138</v>
      </c>
      <c r="D238" s="7">
        <f t="shared" si="19"/>
        <v>76.599999999999994</v>
      </c>
      <c r="E238" s="20">
        <f t="shared" ref="E238:E301" si="20">_xlfn.NORM.DIST(D238,$H$94,$H$95,0)</f>
        <v>3.3440879902252203E-2</v>
      </c>
      <c r="F238" s="7">
        <f t="shared" ref="F238:F301" si="21">_xlfn.NORM.DIST($E$6+A239*$J$142,$H$94,$H$95,0)</f>
        <v>3.334879109722045E-2</v>
      </c>
    </row>
    <row r="239" spans="1:6" x14ac:dyDescent="0.25">
      <c r="A239">
        <v>139</v>
      </c>
      <c r="D239" s="7">
        <f t="shared" si="19"/>
        <v>76.8</v>
      </c>
      <c r="E239" s="20">
        <f t="shared" si="20"/>
        <v>3.3154687887343354E-2</v>
      </c>
      <c r="F239" s="7">
        <f t="shared" si="21"/>
        <v>3.3061100431496009E-2</v>
      </c>
    </row>
    <row r="240" spans="1:6" x14ac:dyDescent="0.25">
      <c r="A240">
        <v>140</v>
      </c>
      <c r="D240" s="7">
        <f t="shared" si="19"/>
        <v>77</v>
      </c>
      <c r="E240" s="20">
        <f t="shared" si="20"/>
        <v>3.2859600714420567E-2</v>
      </c>
      <c r="F240" s="7">
        <f t="shared" si="21"/>
        <v>3.276468950192845E-2</v>
      </c>
    </row>
    <row r="241" spans="1:6" x14ac:dyDescent="0.25">
      <c r="A241">
        <v>141</v>
      </c>
      <c r="D241" s="7">
        <f>$D$100+($E$96*A241)</f>
        <v>77.2</v>
      </c>
      <c r="E241" s="20">
        <f t="shared" si="20"/>
        <v>3.2555900327951623E-2</v>
      </c>
      <c r="F241" s="7">
        <f t="shared" si="21"/>
        <v>3.2459838195886104E-2</v>
      </c>
    </row>
    <row r="242" spans="1:6" x14ac:dyDescent="0.25">
      <c r="A242">
        <v>142</v>
      </c>
      <c r="D242" s="7">
        <f t="shared" ref="D242:D305" si="22">$D$100+($E$96*A242)</f>
        <v>77.400000000000006</v>
      </c>
      <c r="E242" s="20">
        <f t="shared" si="20"/>
        <v>3.2243874992029964E-2</v>
      </c>
      <c r="F242" s="7">
        <f t="shared" si="21"/>
        <v>3.2146832458589694E-2</v>
      </c>
    </row>
    <row r="243" spans="1:6" x14ac:dyDescent="0.25">
      <c r="A243">
        <v>143</v>
      </c>
      <c r="D243" s="7">
        <f t="shared" si="22"/>
        <v>77.599999999999994</v>
      </c>
      <c r="E243" s="20">
        <f t="shared" si="20"/>
        <v>3.1923818835905692E-2</v>
      </c>
      <c r="F243" s="7">
        <f t="shared" si="21"/>
        <v>3.1825963847689862E-2</v>
      </c>
    </row>
    <row r="244" spans="1:6" x14ac:dyDescent="0.25">
      <c r="A244">
        <v>144</v>
      </c>
      <c r="D244" s="7">
        <f t="shared" si="22"/>
        <v>77.8</v>
      </c>
      <c r="E244" s="20">
        <f t="shared" si="20"/>
        <v>3.1596031393722114E-2</v>
      </c>
      <c r="F244" s="7">
        <f t="shared" si="21"/>
        <v>3.1497529082519488E-2</v>
      </c>
    </row>
    <row r="245" spans="1:6" x14ac:dyDescent="0.25">
      <c r="A245">
        <v>145</v>
      </c>
      <c r="D245" s="7">
        <f t="shared" si="22"/>
        <v>78</v>
      </c>
      <c r="E245" s="20">
        <f t="shared" si="20"/>
        <v>3.1260817139462119E-2</v>
      </c>
      <c r="F245" s="7">
        <f t="shared" si="21"/>
        <v>3.1161829588992163E-2</v>
      </c>
    </row>
    <row r="246" spans="1:6" x14ac:dyDescent="0.25">
      <c r="A246">
        <v>146</v>
      </c>
      <c r="D246" s="7">
        <f t="shared" si="22"/>
        <v>78.2</v>
      </c>
      <c r="E246" s="20">
        <f t="shared" si="20"/>
        <v>3.0918485018109343E-2</v>
      </c>
      <c r="F246" s="7">
        <f t="shared" si="21"/>
        <v>3.0819171041118566E-2</v>
      </c>
    </row>
    <row r="247" spans="1:6" x14ac:dyDescent="0.25">
      <c r="A247">
        <v>147</v>
      </c>
      <c r="D247" s="7">
        <f t="shared" si="22"/>
        <v>78.400000000000006</v>
      </c>
      <c r="E247" s="20">
        <f t="shared" si="20"/>
        <v>3.0569347974029087E-2</v>
      </c>
      <c r="F247" s="7">
        <f t="shared" si="21"/>
        <v>3.0469862900110493E-2</v>
      </c>
    </row>
    <row r="248" spans="1:6" x14ac:dyDescent="0.25">
      <c r="A248">
        <v>148</v>
      </c>
      <c r="D248" s="7">
        <f t="shared" si="22"/>
        <v>78.599999999999994</v>
      </c>
      <c r="E248" s="20">
        <f t="shared" si="20"/>
        <v>3.0213722477569479E-2</v>
      </c>
      <c r="F248" s="7">
        <f t="shared" si="21"/>
        <v>3.011421795203869E-2</v>
      </c>
    </row>
    <row r="249" spans="1:6" x14ac:dyDescent="0.25">
      <c r="A249">
        <v>149</v>
      </c>
      <c r="D249" s="7">
        <f t="shared" si="22"/>
        <v>78.8</v>
      </c>
      <c r="E249" s="20">
        <f t="shared" si="20"/>
        <v>2.9851928050877042E-2</v>
      </c>
      <c r="F249" s="7">
        <f t="shared" si="21"/>
        <v>2.9752551845002643E-2</v>
      </c>
    </row>
    <row r="250" spans="1:6" x14ac:dyDescent="0.25">
      <c r="A250">
        <v>150</v>
      </c>
      <c r="D250" s="7">
        <f t="shared" si="22"/>
        <v>79</v>
      </c>
      <c r="E250" s="20">
        <f t="shared" si="20"/>
        <v>2.9484286793911994E-2</v>
      </c>
      <c r="F250" s="7">
        <f t="shared" si="21"/>
        <v>2.9385182626761742E-2</v>
      </c>
    </row>
    <row r="251" spans="1:6" x14ac:dyDescent="0.25">
      <c r="A251">
        <v>151</v>
      </c>
      <c r="D251" s="7">
        <f t="shared" si="22"/>
        <v>79.2</v>
      </c>
      <c r="E251" s="20">
        <f t="shared" si="20"/>
        <v>2.9111122911636075E-2</v>
      </c>
      <c r="F251" s="7">
        <f t="shared" si="21"/>
        <v>2.9012430283764427E-2</v>
      </c>
    </row>
    <row r="252" spans="1:6" x14ac:dyDescent="0.25">
      <c r="A252">
        <v>152</v>
      </c>
      <c r="D252" s="7">
        <f t="shared" si="22"/>
        <v>79.400000000000006</v>
      </c>
      <c r="E252" s="20">
        <f t="shared" si="20"/>
        <v>2.8732762243332183E-2</v>
      </c>
      <c r="F252" s="7">
        <f t="shared" si="21"/>
        <v>2.8634616282498443E-2</v>
      </c>
    </row>
    <row r="253" spans="1:6" x14ac:dyDescent="0.25">
      <c r="A253">
        <v>153</v>
      </c>
      <c r="D253" s="7">
        <f t="shared" si="22"/>
        <v>79.599999999999994</v>
      </c>
      <c r="E253" s="20">
        <f t="shared" si="20"/>
        <v>2.8349531794997957E-2</v>
      </c>
      <c r="F253" s="7">
        <f t="shared" si="21"/>
        <v>2.8252063114067846E-2</v>
      </c>
    </row>
    <row r="254" spans="1:6" x14ac:dyDescent="0.25">
      <c r="A254">
        <v>154</v>
      </c>
      <c r="D254" s="7">
        <f t="shared" si="22"/>
        <v>79.8</v>
      </c>
      <c r="E254" s="20">
        <f t="shared" si="20"/>
        <v>2.7961759275736121E-2</v>
      </c>
      <c r="F254" s="7">
        <f t="shared" si="21"/>
        <v>2.7865093842883475E-2</v>
      </c>
    </row>
    <row r="255" spans="1:6" x14ac:dyDescent="0.25">
      <c r="A255">
        <v>155</v>
      </c>
      <c r="D255" s="7">
        <f t="shared" si="22"/>
        <v>80</v>
      </c>
      <c r="E255" s="20">
        <f t="shared" si="20"/>
        <v>2.7569772639043793E-2</v>
      </c>
      <c r="F255" s="7">
        <f t="shared" si="21"/>
        <v>2.7474031660332986E-2</v>
      </c>
    </row>
    <row r="256" spans="1:6" x14ac:dyDescent="0.25">
      <c r="A256">
        <v>156</v>
      </c>
      <c r="D256" s="7">
        <f t="shared" si="22"/>
        <v>80.2</v>
      </c>
      <c r="E256" s="20">
        <f t="shared" si="20"/>
        <v>2.7173899629877936E-2</v>
      </c>
      <c r="F256" s="7">
        <f t="shared" si="21"/>
        <v>2.7079199444272558E-2</v>
      </c>
    </row>
    <row r="257" spans="1:6" x14ac:dyDescent="0.25">
      <c r="A257">
        <v>157</v>
      </c>
      <c r="D257" s="7">
        <f t="shared" si="22"/>
        <v>80.400000000000006</v>
      </c>
      <c r="E257" s="20">
        <f t="shared" si="20"/>
        <v>2.677446733834999E-2</v>
      </c>
      <c r="F257" s="7">
        <f t="shared" si="21"/>
        <v>2.6680919325157676E-2</v>
      </c>
    </row>
    <row r="258" spans="1:6" x14ac:dyDescent="0.25">
      <c r="A258">
        <v>158</v>
      </c>
      <c r="D258" s="7">
        <f t="shared" si="22"/>
        <v>80.599999999999994</v>
      </c>
      <c r="E258" s="20">
        <f t="shared" si="20"/>
        <v>2.6371801760873823E-2</v>
      </c>
      <c r="F258" s="7">
        <f t="shared" si="21"/>
        <v>2.6279512259603191E-2</v>
      </c>
    </row>
    <row r="259" spans="1:6" x14ac:dyDescent="0.25">
      <c r="A259">
        <v>159</v>
      </c>
      <c r="D259" s="7">
        <f t="shared" si="22"/>
        <v>80.8</v>
      </c>
      <c r="E259" s="20">
        <f t="shared" si="20"/>
        <v>2.5966227369562077E-2</v>
      </c>
      <c r="F259" s="7">
        <f t="shared" si="21"/>
        <v>2.5875297612133464E-2</v>
      </c>
    </row>
    <row r="260" spans="1:6" x14ac:dyDescent="0.25">
      <c r="A260">
        <v>160</v>
      </c>
      <c r="D260" s="7">
        <f t="shared" si="22"/>
        <v>81</v>
      </c>
      <c r="E260" s="20">
        <f t="shared" si="20"/>
        <v>2.5558066690634918E-2</v>
      </c>
      <c r="F260" s="7">
        <f t="shared" si="21"/>
        <v>2.5468592745854265E-2</v>
      </c>
    </row>
    <row r="261" spans="1:6" x14ac:dyDescent="0.25">
      <c r="A261">
        <v>161</v>
      </c>
      <c r="D261" s="7">
        <f t="shared" si="22"/>
        <v>81.2</v>
      </c>
      <c r="E261" s="20">
        <f t="shared" si="20"/>
        <v>2.514763989257144E-2</v>
      </c>
      <c r="F261" s="7">
        <f t="shared" si="21"/>
        <v>2.5059712622743979E-2</v>
      </c>
    </row>
    <row r="262" spans="1:6" x14ac:dyDescent="0.25">
      <c r="A262">
        <v>162</v>
      </c>
      <c r="D262" s="7">
        <f t="shared" si="22"/>
        <v>81.400000000000006</v>
      </c>
      <c r="E262" s="20">
        <f t="shared" si="20"/>
        <v>2.4735264384700292E-2</v>
      </c>
      <c r="F262" s="7">
        <f t="shared" si="21"/>
        <v>2.464896941423041E-2</v>
      </c>
    </row>
    <row r="263" spans="1:6" x14ac:dyDescent="0.25">
      <c r="A263">
        <v>163</v>
      </c>
      <c r="D263" s="7">
        <f t="shared" si="22"/>
        <v>81.599999999999994</v>
      </c>
      <c r="E263" s="20">
        <f t="shared" si="20"/>
        <v>2.4321254426889986E-2</v>
      </c>
      <c r="F263" s="7">
        <f t="shared" si="21"/>
        <v>2.4236672122683E-2</v>
      </c>
    </row>
    <row r="264" spans="1:6" x14ac:dyDescent="0.25">
      <c r="A264">
        <v>164</v>
      </c>
      <c r="D264" s="7">
        <f t="shared" si="22"/>
        <v>81.800000000000011</v>
      </c>
      <c r="E264" s="20">
        <f t="shared" si="20"/>
        <v>2.3905920750961852E-2</v>
      </c>
      <c r="F264" s="7">
        <f t="shared" si="21"/>
        <v>2.3823126214415326E-2</v>
      </c>
    </row>
    <row r="265" spans="1:6" x14ac:dyDescent="0.25">
      <c r="A265">
        <v>165</v>
      </c>
      <c r="D265" s="7">
        <f t="shared" si="22"/>
        <v>82</v>
      </c>
      <c r="E265" s="20">
        <f t="shared" si="20"/>
        <v>2.348957019441163E-2</v>
      </c>
      <c r="F265" s="7">
        <f t="shared" si="21"/>
        <v>2.3408633264755577E-2</v>
      </c>
    </row>
    <row r="266" spans="1:6" x14ac:dyDescent="0.25">
      <c r="A266">
        <v>166</v>
      </c>
      <c r="D266" s="7">
        <f t="shared" si="22"/>
        <v>82.2</v>
      </c>
      <c r="E266" s="20">
        <f t="shared" si="20"/>
        <v>2.3072505346984316E-2</v>
      </c>
      <c r="F266" s="7">
        <f t="shared" si="21"/>
        <v>2.2993490615704354E-2</v>
      </c>
    </row>
    <row r="267" spans="1:6" x14ac:dyDescent="0.25">
      <c r="A267">
        <v>167</v>
      </c>
      <c r="D267" s="7">
        <f t="shared" si="22"/>
        <v>82.4</v>
      </c>
      <c r="E267" s="20">
        <f t="shared" si="20"/>
        <v>2.2655024210609779E-2</v>
      </c>
      <c r="F267" s="7">
        <f t="shared" si="21"/>
        <v>2.2577991046661666E-2</v>
      </c>
    </row>
    <row r="268" spans="1:6" x14ac:dyDescent="0.25">
      <c r="A268">
        <v>168</v>
      </c>
      <c r="D268" s="7">
        <f t="shared" si="22"/>
        <v>82.6</v>
      </c>
      <c r="E268" s="20">
        <f t="shared" si="20"/>
        <v>2.2237419873163179E-2</v>
      </c>
      <c r="F268" s="7">
        <f t="shared" si="21"/>
        <v>2.2162422458664149E-2</v>
      </c>
    </row>
    <row r="269" spans="1:6" x14ac:dyDescent="0.25">
      <c r="A269">
        <v>169</v>
      </c>
      <c r="D269" s="7">
        <f t="shared" si="22"/>
        <v>82.800000000000011</v>
      </c>
      <c r="E269" s="20">
        <f t="shared" si="20"/>
        <v>2.1819980196474614E-2</v>
      </c>
      <c r="F269" s="7">
        <f t="shared" si="21"/>
        <v>2.1747067572535313E-2</v>
      </c>
    </row>
    <row r="270" spans="1:6" x14ac:dyDescent="0.25">
      <c r="A270">
        <v>170</v>
      </c>
      <c r="D270" s="7">
        <f t="shared" si="22"/>
        <v>83</v>
      </c>
      <c r="E270" s="20">
        <f t="shared" si="20"/>
        <v>2.1402987518970736E-2</v>
      </c>
      <c r="F270" s="7">
        <f t="shared" si="21"/>
        <v>2.1332203641310235E-2</v>
      </c>
    </row>
    <row r="271" spans="1:6" x14ac:dyDescent="0.25">
      <c r="A271">
        <v>171</v>
      </c>
      <c r="D271" s="7">
        <f t="shared" si="22"/>
        <v>83.2</v>
      </c>
      <c r="E271" s="20">
        <f t="shared" si="20"/>
        <v>2.0986718373287361E-2</v>
      </c>
      <c r="F271" s="7">
        <f t="shared" si="21"/>
        <v>2.0918102177256395E-2</v>
      </c>
    </row>
    <row r="272" spans="1:6" x14ac:dyDescent="0.25">
      <c r="A272">
        <v>172</v>
      </c>
      <c r="D272" s="7">
        <f t="shared" si="22"/>
        <v>83.4</v>
      </c>
      <c r="E272" s="20">
        <f t="shared" si="20"/>
        <v>2.0571443219152722E-2</v>
      </c>
      <c r="F272" s="7">
        <f t="shared" si="21"/>
        <v>2.0505028693771448E-2</v>
      </c>
    </row>
    <row r="273" spans="1:6" x14ac:dyDescent="0.25">
      <c r="A273">
        <v>173</v>
      </c>
      <c r="D273" s="7">
        <f t="shared" si="22"/>
        <v>83.6</v>
      </c>
      <c r="E273" s="20">
        <f t="shared" si="20"/>
        <v>2.0157426191796168E-2</v>
      </c>
      <c r="F273" s="7">
        <f t="shared" si="21"/>
        <v>2.0093242462398551E-2</v>
      </c>
    </row>
    <row r="274" spans="1:6" x14ac:dyDescent="0.25">
      <c r="A274">
        <v>174</v>
      </c>
      <c r="D274" s="7">
        <f t="shared" si="22"/>
        <v>83.800000000000011</v>
      </c>
      <c r="E274" s="20">
        <f t="shared" si="20"/>
        <v>1.9744924866096497E-2</v>
      </c>
      <c r="F274" s="7">
        <f t="shared" si="21"/>
        <v>1.9682996285158558E-2</v>
      </c>
    </row>
    <row r="275" spans="1:6" x14ac:dyDescent="0.25">
      <c r="A275">
        <v>175</v>
      </c>
      <c r="D275" s="7">
        <f t="shared" si="22"/>
        <v>84</v>
      </c>
      <c r="E275" s="20">
        <f t="shared" si="20"/>
        <v>1.9334190036642562E-2</v>
      </c>
      <c r="F275" s="7">
        <f t="shared" si="21"/>
        <v>1.9274536282359724E-2</v>
      </c>
    </row>
    <row r="276" spans="1:6" x14ac:dyDescent="0.25">
      <c r="A276">
        <v>176</v>
      </c>
      <c r="D276" s="7">
        <f t="shared" si="22"/>
        <v>84.2</v>
      </c>
      <c r="E276" s="20">
        <f t="shared" si="20"/>
        <v>1.8925465513835431E-2</v>
      </c>
      <c r="F276" s="7">
        <f t="shared" si="21"/>
        <v>1.8868101696003902E-2</v>
      </c>
    </row>
    <row r="277" spans="1:6" x14ac:dyDescent="0.25">
      <c r="A277">
        <v>177</v>
      </c>
      <c r="D277" s="7">
        <f t="shared" si="22"/>
        <v>84.4</v>
      </c>
      <c r="E277" s="20">
        <f t="shared" si="20"/>
        <v>1.8518987936123187E-2</v>
      </c>
      <c r="F277" s="7">
        <f t="shared" si="21"/>
        <v>1.8463924708870441E-2</v>
      </c>
    </row>
    <row r="278" spans="1:6" x14ac:dyDescent="0.25">
      <c r="A278">
        <v>178</v>
      </c>
      <c r="D278" s="7">
        <f t="shared" si="22"/>
        <v>84.6</v>
      </c>
      <c r="E278" s="20">
        <f t="shared" si="20"/>
        <v>1.8114986598416292E-2</v>
      </c>
      <c r="F278" s="7">
        <f t="shared" si="21"/>
        <v>1.806223027931925E-2</v>
      </c>
    </row>
    <row r="279" spans="1:6" x14ac:dyDescent="0.25">
      <c r="A279">
        <v>179</v>
      </c>
      <c r="D279" s="7">
        <f t="shared" si="22"/>
        <v>84.800000000000011</v>
      </c>
      <c r="E279" s="20">
        <f t="shared" si="20"/>
        <v>1.7713683296693507E-2</v>
      </c>
      <c r="F279" s="7">
        <f t="shared" si="21"/>
        <v>1.7663235991816826E-2</v>
      </c>
    </row>
    <row r="280" spans="1:6" x14ac:dyDescent="0.25">
      <c r="A280">
        <v>180</v>
      </c>
      <c r="D280" s="7">
        <f t="shared" si="22"/>
        <v>85</v>
      </c>
      <c r="E280" s="20">
        <f t="shared" si="20"/>
        <v>1.731529218876926E-2</v>
      </c>
      <c r="F280" s="7">
        <f t="shared" si="21"/>
        <v>1.7267151923151706E-2</v>
      </c>
    </row>
    <row r="281" spans="1:6" x14ac:dyDescent="0.25">
      <c r="A281">
        <v>181</v>
      </c>
      <c r="D281" s="7">
        <f t="shared" si="22"/>
        <v>85.2</v>
      </c>
      <c r="E281" s="20">
        <f t="shared" si="20"/>
        <v>1.6920019671154005E-2</v>
      </c>
      <c r="F281" s="7">
        <f t="shared" si="21"/>
        <v>1.6874180524269099E-2</v>
      </c>
    </row>
    <row r="282" spans="1:6" x14ac:dyDescent="0.25">
      <c r="A282">
        <v>182</v>
      </c>
      <c r="D282" s="7">
        <f t="shared" si="22"/>
        <v>85.4</v>
      </c>
      <c r="E282" s="20">
        <f t="shared" si="20"/>
        <v>1.6528064271904563E-2</v>
      </c>
      <c r="F282" s="7">
        <f t="shared" si="21"/>
        <v>1.6484516517619875E-2</v>
      </c>
    </row>
    <row r="283" spans="1:6" x14ac:dyDescent="0.25">
      <c r="A283">
        <v>183</v>
      </c>
      <c r="D283" s="7">
        <f t="shared" si="22"/>
        <v>85.6</v>
      </c>
      <c r="E283" s="20">
        <f t="shared" si="20"/>
        <v>1.6139616559323125E-2</v>
      </c>
      <c r="F283" s="7">
        <f t="shared" si="21"/>
        <v>1.6098346809883424E-2</v>
      </c>
    </row>
    <row r="284" spans="1:6" x14ac:dyDescent="0.25">
      <c r="A284">
        <v>184</v>
      </c>
      <c r="D284" s="7">
        <f t="shared" si="22"/>
        <v>85.800000000000011</v>
      </c>
      <c r="E284" s="20">
        <f t="shared" si="20"/>
        <v>1.5754859066330507E-2</v>
      </c>
      <c r="F284" s="7">
        <f t="shared" si="21"/>
        <v>1.5715850419892183E-2</v>
      </c>
    </row>
    <row r="285" spans="1:6" x14ac:dyDescent="0.25">
      <c r="A285">
        <v>185</v>
      </c>
      <c r="D285" s="7">
        <f t="shared" si="22"/>
        <v>86</v>
      </c>
      <c r="E285" s="20">
        <f t="shared" si="20"/>
        <v>1.5373966230305663E-2</v>
      </c>
      <c r="F285" s="7">
        <f t="shared" si="21"/>
        <v>1.5337198421552376E-2</v>
      </c>
    </row>
    <row r="286" spans="1:6" x14ac:dyDescent="0.25">
      <c r="A286">
        <v>186</v>
      </c>
      <c r="D286" s="7">
        <f t="shared" si="22"/>
        <v>86.2</v>
      </c>
      <c r="E286" s="20">
        <f t="shared" si="20"/>
        <v>1.4997104348150119E-2</v>
      </c>
      <c r="F286" s="7">
        <f t="shared" si="21"/>
        <v>1.4962553901525634E-2</v>
      </c>
    </row>
    <row r="287" spans="1:6" x14ac:dyDescent="0.25">
      <c r="A287">
        <v>187</v>
      </c>
      <c r="D287" s="7">
        <f t="shared" si="22"/>
        <v>86.4</v>
      </c>
      <c r="E287" s="20">
        <f t="shared" si="20"/>
        <v>1.4624431546307701E-2</v>
      </c>
      <c r="F287" s="7">
        <f t="shared" si="21"/>
        <v>1.4592071931406592E-2</v>
      </c>
    </row>
    <row r="288" spans="1:6" x14ac:dyDescent="0.25">
      <c r="A288">
        <v>188</v>
      </c>
      <c r="D288" s="7">
        <f t="shared" si="22"/>
        <v>86.6</v>
      </c>
      <c r="E288" s="20">
        <f t="shared" si="20"/>
        <v>1.4256097765438255E-2</v>
      </c>
      <c r="F288" s="7">
        <f t="shared" si="21"/>
        <v>1.4225899554103281E-2</v>
      </c>
    </row>
    <row r="289" spans="1:6" x14ac:dyDescent="0.25">
      <c r="A289">
        <v>189</v>
      </c>
      <c r="D289" s="7">
        <f t="shared" si="22"/>
        <v>86.800000000000011</v>
      </c>
      <c r="E289" s="20">
        <f t="shared" si="20"/>
        <v>1.3892244759417917E-2</v>
      </c>
      <c r="F289" s="7">
        <f t="shared" si="21"/>
        <v>1.3864175784101615E-2</v>
      </c>
    </row>
    <row r="290" spans="1:6" x14ac:dyDescent="0.25">
      <c r="A290">
        <v>190</v>
      </c>
      <c r="D290" s="7">
        <f t="shared" si="22"/>
        <v>87</v>
      </c>
      <c r="E290" s="20">
        <f t="shared" si="20"/>
        <v>1.3533006108312573E-2</v>
      </c>
      <c r="F290" s="7">
        <f t="shared" si="21"/>
        <v>1.3507031621269015E-2</v>
      </c>
    </row>
    <row r="291" spans="1:6" x14ac:dyDescent="0.25">
      <c r="A291">
        <v>191</v>
      </c>
      <c r="D291" s="7">
        <f t="shared" si="22"/>
        <v>87.2</v>
      </c>
      <c r="E291" s="20">
        <f t="shared" si="20"/>
        <v>1.3178507244944846E-2</v>
      </c>
      <c r="F291" s="7">
        <f t="shared" si="21"/>
        <v>1.3154590077830146E-2</v>
      </c>
    </row>
    <row r="292" spans="1:6" x14ac:dyDescent="0.25">
      <c r="A292">
        <v>192</v>
      </c>
      <c r="D292" s="7">
        <f t="shared" si="22"/>
        <v>87.4</v>
      </c>
      <c r="E292" s="20">
        <f t="shared" si="20"/>
        <v>1.2828865494654994E-2</v>
      </c>
      <c r="F292" s="7">
        <f t="shared" si="21"/>
        <v>1.2806966218124934E-2</v>
      </c>
    </row>
    <row r="293" spans="1:6" x14ac:dyDescent="0.25">
      <c r="A293">
        <v>193</v>
      </c>
      <c r="D293" s="7">
        <f t="shared" si="22"/>
        <v>87.6</v>
      </c>
      <c r="E293" s="20">
        <f t="shared" si="20"/>
        <v>1.2484190127832015E-2</v>
      </c>
      <c r="F293" s="7">
        <f t="shared" si="21"/>
        <v>1.246426721073926E-2</v>
      </c>
    </row>
    <row r="294" spans="1:6" x14ac:dyDescent="0.25">
      <c r="A294">
        <v>194</v>
      </c>
      <c r="D294" s="7">
        <f t="shared" si="22"/>
        <v>87.800000000000011</v>
      </c>
      <c r="E294" s="20">
        <f t="shared" si="20"/>
        <v>1.2144582424773854E-2</v>
      </c>
      <c r="F294" s="7">
        <f t="shared" si="21"/>
        <v>1.2126592392580132E-2</v>
      </c>
    </row>
    <row r="295" spans="1:6" x14ac:dyDescent="0.25">
      <c r="A295">
        <v>195</v>
      </c>
      <c r="D295" s="7">
        <f t="shared" si="22"/>
        <v>88</v>
      </c>
      <c r="E295" s="20">
        <f t="shared" si="20"/>
        <v>1.1810135752417326E-2</v>
      </c>
      <c r="F295" s="7">
        <f t="shared" si="21"/>
        <v>1.1794033344450115E-2</v>
      </c>
    </row>
    <row r="296" spans="1:6" x14ac:dyDescent="0.25">
      <c r="A296">
        <v>196</v>
      </c>
      <c r="D296" s="7">
        <f t="shared" si="22"/>
        <v>88.2</v>
      </c>
      <c r="E296" s="20">
        <f t="shared" si="20"/>
        <v>1.1480935652461338E-2</v>
      </c>
      <c r="F296" s="7">
        <f t="shared" si="21"/>
        <v>1.1466673977660252E-2</v>
      </c>
    </row>
    <row r="297" spans="1:6" x14ac:dyDescent="0.25">
      <c r="A297">
        <v>197</v>
      </c>
      <c r="D297" s="7">
        <f t="shared" si="22"/>
        <v>88.4</v>
      </c>
      <c r="E297" s="20">
        <f t="shared" si="20"/>
        <v>1.1157059940394695E-2</v>
      </c>
      <c r="F297" s="7">
        <f t="shared" si="21"/>
        <v>1.1144590631207823E-2</v>
      </c>
    </row>
    <row r="298" spans="1:6" x14ac:dyDescent="0.25">
      <c r="A298">
        <v>198</v>
      </c>
      <c r="D298" s="7">
        <f t="shared" si="22"/>
        <v>88.6</v>
      </c>
      <c r="E298" s="20">
        <f t="shared" si="20"/>
        <v>1.0838578814925202E-2</v>
      </c>
      <c r="F298" s="7">
        <f t="shared" si="21"/>
        <v>1.0827852179032149E-2</v>
      </c>
    </row>
    <row r="299" spans="1:6" x14ac:dyDescent="0.25">
      <c r="A299">
        <v>199</v>
      </c>
      <c r="D299" s="7">
        <f t="shared" si="22"/>
        <v>88.800000000000011</v>
      </c>
      <c r="E299" s="20">
        <f t="shared" si="20"/>
        <v>1.0525554977297078E-2</v>
      </c>
      <c r="F299" s="7">
        <f t="shared" si="21"/>
        <v>1.0516520146852455E-2</v>
      </c>
    </row>
    <row r="300" spans="1:6" x14ac:dyDescent="0.25">
      <c r="A300">
        <v>200</v>
      </c>
      <c r="D300" s="7">
        <f t="shared" si="22"/>
        <v>89</v>
      </c>
      <c r="E300" s="20">
        <f t="shared" si="20"/>
        <v>1.0218043759974647E-2</v>
      </c>
      <c r="F300" s="7">
        <f t="shared" si="21"/>
        <v>1.0210648838082195E-2</v>
      </c>
    </row>
    <row r="301" spans="1:6" x14ac:dyDescent="0.25">
      <c r="A301">
        <v>201</v>
      </c>
      <c r="D301" s="7">
        <f t="shared" si="22"/>
        <v>89.2</v>
      </c>
      <c r="E301" s="20">
        <f t="shared" si="20"/>
        <v>9.9160932641614678E-3</v>
      </c>
      <c r="F301" s="7">
        <f t="shared" si="21"/>
        <v>9.9102854683075624E-3</v>
      </c>
    </row>
    <row r="302" spans="1:6" x14ac:dyDescent="0.25">
      <c r="A302">
        <v>202</v>
      </c>
      <c r="D302" s="7">
        <f t="shared" si="22"/>
        <v>89.4</v>
      </c>
      <c r="E302" s="20">
        <f t="shared" ref="E302:E305" si="23">_xlfn.NORM.DIST(D302,$H$94,$H$95,0)</f>
        <v>9.6197445056203194E-3</v>
      </c>
      <c r="F302" s="7">
        <f t="shared" ref="F302:F305" si="24">_xlfn.NORM.DIST($E$6+A303*$J$142,$H$94,$H$95,0)</f>
        <v>9.6154703078123269E-3</v>
      </c>
    </row>
    <row r="303" spans="1:6" x14ac:dyDescent="0.25">
      <c r="A303">
        <v>203</v>
      </c>
      <c r="D303" s="7">
        <f t="shared" si="22"/>
        <v>89.6</v>
      </c>
      <c r="E303" s="20">
        <f t="shared" si="23"/>
        <v>9.3290315682532307E-3</v>
      </c>
      <c r="F303" s="7">
        <f t="shared" si="24"/>
        <v>9.326236831626776E-3</v>
      </c>
    </row>
    <row r="304" spans="1:6" x14ac:dyDescent="0.25">
      <c r="A304">
        <v>204</v>
      </c>
      <c r="D304" s="7">
        <f t="shared" si="22"/>
        <v>89.800000000000011</v>
      </c>
      <c r="E304" s="20">
        <f t="shared" si="23"/>
        <v>9.0439817648993726E-3</v>
      </c>
      <c r="F304" s="7">
        <f t="shared" si="24"/>
        <v>9.0426118765768466E-3</v>
      </c>
    </row>
    <row r="305" spans="1:10" s="22" customFormat="1" x14ac:dyDescent="0.25">
      <c r="A305" s="22">
        <v>205</v>
      </c>
      <c r="D305" s="23">
        <f t="shared" si="22"/>
        <v>90</v>
      </c>
      <c r="E305" s="23">
        <f t="shared" si="23"/>
        <v>8.7646158048075243E-3</v>
      </c>
      <c r="F305" s="7">
        <f t="shared" si="24"/>
        <v>3.9958878882797024E-3</v>
      </c>
    </row>
    <row r="306" spans="1:10" x14ac:dyDescent="0.25">
      <c r="A306" s="24"/>
      <c r="B306" s="24"/>
      <c r="C306" s="24"/>
      <c r="D306" s="24"/>
      <c r="E306" s="25"/>
      <c r="F306" s="24"/>
    </row>
    <row r="307" spans="1:10" x14ac:dyDescent="0.25">
      <c r="A307" s="24"/>
      <c r="B307" s="24"/>
      <c r="C307" s="24"/>
      <c r="D307" s="24"/>
      <c r="E307" s="25"/>
      <c r="F307" s="24"/>
    </row>
    <row r="308" spans="1:10" x14ac:dyDescent="0.25">
      <c r="A308" s="24"/>
      <c r="B308" s="24"/>
      <c r="C308" s="24"/>
      <c r="D308" s="24"/>
      <c r="E308" s="25"/>
      <c r="F308" s="24"/>
    </row>
    <row r="309" spans="1:10" x14ac:dyDescent="0.25">
      <c r="A309" s="24"/>
      <c r="B309" s="24"/>
      <c r="C309" s="24"/>
      <c r="D309" s="24"/>
      <c r="E309" s="25"/>
      <c r="F309" s="24"/>
    </row>
    <row r="310" spans="1:10" x14ac:dyDescent="0.25">
      <c r="A310" s="24"/>
      <c r="B310" s="24"/>
      <c r="C310" s="24"/>
      <c r="D310" s="24"/>
      <c r="E310" s="25"/>
      <c r="F310" s="24"/>
    </row>
    <row r="311" spans="1:10" x14ac:dyDescent="0.25">
      <c r="A311" s="24"/>
      <c r="B311" s="24"/>
      <c r="C311" s="24"/>
      <c r="D311" s="24"/>
      <c r="E311" s="25"/>
      <c r="F311" s="24"/>
      <c r="J311" s="21"/>
    </row>
    <row r="312" spans="1:10" x14ac:dyDescent="0.25">
      <c r="A312" s="24"/>
      <c r="B312" s="24"/>
      <c r="C312" s="24"/>
      <c r="D312" s="24"/>
      <c r="E312" s="25"/>
      <c r="F312" s="24"/>
    </row>
    <row r="313" spans="1:10" x14ac:dyDescent="0.25">
      <c r="A313" s="24"/>
      <c r="B313" s="24"/>
      <c r="C313" s="24"/>
      <c r="D313" s="24"/>
      <c r="E313" s="25"/>
      <c r="F313" s="24"/>
    </row>
    <row r="314" spans="1:10" x14ac:dyDescent="0.25">
      <c r="A314" s="24"/>
      <c r="B314" s="24"/>
      <c r="C314" s="24"/>
      <c r="D314" s="24"/>
      <c r="E314" s="25"/>
      <c r="F314" s="24"/>
    </row>
    <row r="315" spans="1:10" x14ac:dyDescent="0.25">
      <c r="A315" s="24"/>
      <c r="B315" s="24"/>
      <c r="C315" s="24"/>
      <c r="D315" s="24"/>
      <c r="E315" s="25"/>
      <c r="F315" s="24"/>
    </row>
    <row r="316" spans="1:10" x14ac:dyDescent="0.25">
      <c r="A316" s="24"/>
      <c r="B316" s="24"/>
      <c r="C316" s="24"/>
      <c r="D316" s="24"/>
      <c r="E316" s="25"/>
      <c r="F316" s="24"/>
    </row>
    <row r="317" spans="1:10" x14ac:dyDescent="0.25">
      <c r="A317" s="24"/>
      <c r="B317" s="24"/>
      <c r="C317" s="24"/>
      <c r="D317" s="24"/>
      <c r="E317" s="25"/>
      <c r="F317" s="24"/>
    </row>
    <row r="318" spans="1:10" x14ac:dyDescent="0.25">
      <c r="A318" s="24"/>
      <c r="B318" s="24"/>
      <c r="C318" s="24"/>
      <c r="D318" s="24"/>
      <c r="E318" s="25"/>
      <c r="F318" s="24"/>
    </row>
    <row r="319" spans="1:10" x14ac:dyDescent="0.25">
      <c r="A319" s="24"/>
      <c r="B319" s="24"/>
      <c r="C319" s="24"/>
      <c r="D319" s="24"/>
      <c r="E319" s="25"/>
      <c r="F319" s="24"/>
    </row>
    <row r="320" spans="1:10" x14ac:dyDescent="0.25">
      <c r="A320" s="24"/>
      <c r="B320" s="24"/>
      <c r="C320" s="24"/>
      <c r="D320" s="24"/>
      <c r="E320" s="25"/>
      <c r="F320" s="24"/>
    </row>
    <row r="321" spans="1:6" x14ac:dyDescent="0.25">
      <c r="A321" s="24"/>
      <c r="B321" s="24"/>
      <c r="C321" s="24"/>
      <c r="D321" s="24"/>
      <c r="E321" s="25"/>
      <c r="F321" s="24"/>
    </row>
    <row r="322" spans="1:6" x14ac:dyDescent="0.25">
      <c r="A322" s="24"/>
      <c r="B322" s="24"/>
      <c r="C322" s="24"/>
      <c r="D322" s="24"/>
      <c r="E322" s="25"/>
      <c r="F322" s="24"/>
    </row>
    <row r="323" spans="1:6" x14ac:dyDescent="0.25">
      <c r="A323" s="24"/>
      <c r="B323" s="24"/>
      <c r="C323" s="24"/>
      <c r="D323" s="24"/>
      <c r="E323" s="25"/>
      <c r="F323" s="24"/>
    </row>
    <row r="324" spans="1:6" x14ac:dyDescent="0.25">
      <c r="A324" s="24"/>
      <c r="B324" s="24"/>
      <c r="C324" s="24"/>
      <c r="D324" s="24"/>
      <c r="E324" s="25"/>
      <c r="F324" s="24"/>
    </row>
    <row r="325" spans="1:6" x14ac:dyDescent="0.25">
      <c r="A325" s="24"/>
      <c r="B325" s="24"/>
      <c r="C325" s="24"/>
      <c r="D325" s="24"/>
      <c r="E325" s="25"/>
      <c r="F325" s="24"/>
    </row>
    <row r="326" spans="1:6" x14ac:dyDescent="0.25">
      <c r="A326" s="24"/>
      <c r="B326" s="24"/>
      <c r="C326" s="24"/>
      <c r="D326" s="24"/>
      <c r="E326" s="25"/>
      <c r="F326" s="24"/>
    </row>
    <row r="327" spans="1:6" x14ac:dyDescent="0.25">
      <c r="A327" s="24"/>
      <c r="B327" s="24"/>
      <c r="C327" s="24"/>
      <c r="D327" s="24"/>
      <c r="E327" s="25"/>
      <c r="F327" s="24"/>
    </row>
    <row r="328" spans="1:6" x14ac:dyDescent="0.25">
      <c r="A328" s="24"/>
      <c r="B328" s="24"/>
      <c r="C328" s="24"/>
      <c r="D328" s="24"/>
      <c r="E328" s="25"/>
      <c r="F328" s="24"/>
    </row>
    <row r="329" spans="1:6" x14ac:dyDescent="0.25">
      <c r="A329" s="24"/>
      <c r="B329" s="24"/>
      <c r="C329" s="24"/>
      <c r="D329" s="24"/>
      <c r="E329" s="25"/>
      <c r="F329" s="24"/>
    </row>
    <row r="330" spans="1:6" x14ac:dyDescent="0.25">
      <c r="A330" s="24"/>
      <c r="B330" s="24"/>
      <c r="C330" s="24"/>
      <c r="D330" s="24"/>
      <c r="E330" s="25"/>
      <c r="F330" s="24"/>
    </row>
    <row r="331" spans="1:6" x14ac:dyDescent="0.25">
      <c r="A331" s="24"/>
      <c r="B331" s="24"/>
      <c r="C331" s="24"/>
      <c r="D331" s="24"/>
      <c r="E331" s="25"/>
      <c r="F331" s="24"/>
    </row>
    <row r="332" spans="1:6" x14ac:dyDescent="0.25">
      <c r="A332" s="24"/>
      <c r="B332" s="24"/>
      <c r="C332" s="24"/>
      <c r="D332" s="24"/>
      <c r="E332" s="25"/>
      <c r="F332" s="24"/>
    </row>
    <row r="333" spans="1:6" x14ac:dyDescent="0.25">
      <c r="A333" s="24"/>
      <c r="B333" s="24"/>
      <c r="C333" s="24"/>
      <c r="D333" s="24"/>
      <c r="E333" s="25"/>
      <c r="F333" s="24"/>
    </row>
    <row r="334" spans="1:6" x14ac:dyDescent="0.25">
      <c r="A334" s="24"/>
      <c r="B334" s="24"/>
      <c r="C334" s="24"/>
      <c r="D334" s="24"/>
      <c r="E334" s="25"/>
      <c r="F334" s="24"/>
    </row>
    <row r="335" spans="1:6" x14ac:dyDescent="0.25">
      <c r="A335" s="24"/>
      <c r="B335" s="24"/>
      <c r="C335" s="24"/>
      <c r="D335" s="24"/>
      <c r="E335" s="25"/>
      <c r="F335" s="24"/>
    </row>
    <row r="336" spans="1:6" x14ac:dyDescent="0.25">
      <c r="A336" s="24"/>
      <c r="B336" s="24"/>
      <c r="C336" s="24"/>
      <c r="D336" s="24"/>
      <c r="E336" s="25"/>
      <c r="F336" s="24"/>
    </row>
    <row r="337" spans="1:6" x14ac:dyDescent="0.25">
      <c r="A337" s="24"/>
      <c r="B337" s="24"/>
      <c r="C337" s="24"/>
      <c r="D337" s="24"/>
      <c r="E337" s="25"/>
      <c r="F337" s="24"/>
    </row>
    <row r="338" spans="1:6" x14ac:dyDescent="0.25">
      <c r="A338" s="24"/>
      <c r="B338" s="24"/>
      <c r="C338" s="24"/>
      <c r="D338" s="24"/>
      <c r="E338" s="25"/>
      <c r="F338" s="24"/>
    </row>
    <row r="339" spans="1:6" x14ac:dyDescent="0.25">
      <c r="A339" s="24"/>
      <c r="B339" s="24"/>
      <c r="C339" s="24"/>
      <c r="D339" s="24"/>
      <c r="E339" s="25"/>
      <c r="F339" s="24"/>
    </row>
    <row r="340" spans="1:6" x14ac:dyDescent="0.25">
      <c r="A340" s="24"/>
      <c r="B340" s="24"/>
      <c r="C340" s="24"/>
      <c r="D340" s="24"/>
      <c r="E340" s="25"/>
      <c r="F340" s="24"/>
    </row>
    <row r="341" spans="1:6" x14ac:dyDescent="0.25">
      <c r="A341" s="24"/>
      <c r="B341" s="24"/>
      <c r="C341" s="24"/>
      <c r="D341" s="24"/>
      <c r="E341" s="25"/>
      <c r="F341" s="24"/>
    </row>
    <row r="342" spans="1:6" x14ac:dyDescent="0.25">
      <c r="A342" s="24"/>
      <c r="B342" s="24"/>
      <c r="C342" s="24"/>
      <c r="D342" s="24"/>
      <c r="E342" s="25"/>
      <c r="F342" s="24"/>
    </row>
    <row r="343" spans="1:6" x14ac:dyDescent="0.25">
      <c r="A343" s="24"/>
      <c r="B343" s="24"/>
      <c r="C343" s="24"/>
      <c r="D343" s="24"/>
      <c r="E343" s="25"/>
      <c r="F343" s="24"/>
    </row>
    <row r="344" spans="1:6" x14ac:dyDescent="0.25">
      <c r="A344" s="24"/>
      <c r="B344" s="24"/>
      <c r="C344" s="24"/>
      <c r="D344" s="24"/>
      <c r="E344" s="25"/>
      <c r="F344" s="24"/>
    </row>
    <row r="345" spans="1:6" x14ac:dyDescent="0.25">
      <c r="A345" s="24"/>
      <c r="B345" s="24"/>
      <c r="C345" s="24"/>
      <c r="D345" s="24"/>
      <c r="E345" s="25"/>
      <c r="F345" s="24"/>
    </row>
    <row r="346" spans="1:6" x14ac:dyDescent="0.25">
      <c r="A346" s="24"/>
      <c r="B346" s="24"/>
      <c r="C346" s="24"/>
      <c r="D346" s="24"/>
      <c r="E346" s="25"/>
      <c r="F346" s="24"/>
    </row>
    <row r="347" spans="1:6" x14ac:dyDescent="0.25">
      <c r="A347" s="24"/>
      <c r="B347" s="24"/>
      <c r="C347" s="24"/>
      <c r="D347" s="24"/>
      <c r="E347" s="25"/>
      <c r="F347" s="24"/>
    </row>
    <row r="348" spans="1:6" x14ac:dyDescent="0.25">
      <c r="A348" s="24"/>
      <c r="B348" s="24"/>
      <c r="C348" s="24"/>
      <c r="D348" s="24"/>
      <c r="E348" s="25"/>
      <c r="F348" s="24"/>
    </row>
    <row r="349" spans="1:6" x14ac:dyDescent="0.25">
      <c r="A349" s="24"/>
      <c r="B349" s="24"/>
      <c r="C349" s="24"/>
      <c r="D349" s="24"/>
      <c r="E349" s="25"/>
      <c r="F349" s="24"/>
    </row>
    <row r="350" spans="1:6" x14ac:dyDescent="0.25">
      <c r="A350" s="24"/>
      <c r="B350" s="24"/>
      <c r="C350" s="24"/>
      <c r="D350" s="24"/>
      <c r="E350" s="25"/>
      <c r="F350" s="24"/>
    </row>
    <row r="351" spans="1:6" x14ac:dyDescent="0.25">
      <c r="A351" s="24"/>
      <c r="B351" s="24"/>
      <c r="C351" s="24"/>
      <c r="D351" s="24"/>
      <c r="E351" s="25"/>
      <c r="F351" s="24"/>
    </row>
    <row r="352" spans="1:6" x14ac:dyDescent="0.25">
      <c r="A352" s="24"/>
      <c r="B352" s="24"/>
      <c r="C352" s="24"/>
      <c r="D352" s="24"/>
      <c r="E352" s="25"/>
      <c r="F352" s="24"/>
    </row>
    <row r="353" spans="1:6" x14ac:dyDescent="0.25">
      <c r="A353" s="24"/>
      <c r="B353" s="24"/>
      <c r="C353" s="24"/>
      <c r="D353" s="24"/>
      <c r="E353" s="25"/>
      <c r="F353" s="24"/>
    </row>
    <row r="354" spans="1:6" x14ac:dyDescent="0.25">
      <c r="A354" s="24"/>
      <c r="B354" s="24"/>
      <c r="C354" s="24"/>
      <c r="D354" s="24"/>
      <c r="E354" s="25"/>
      <c r="F354" s="24"/>
    </row>
    <row r="355" spans="1:6" x14ac:dyDescent="0.25">
      <c r="A355" s="24"/>
      <c r="B355" s="24"/>
      <c r="C355" s="24"/>
      <c r="D355" s="24"/>
      <c r="E355" s="25"/>
      <c r="F355" s="24"/>
    </row>
    <row r="356" spans="1:6" x14ac:dyDescent="0.25">
      <c r="A356" s="24"/>
      <c r="B356" s="24"/>
      <c r="C356" s="24"/>
      <c r="D356" s="24"/>
      <c r="E356" s="25"/>
      <c r="F356" s="24"/>
    </row>
    <row r="357" spans="1:6" x14ac:dyDescent="0.25">
      <c r="A357" s="24"/>
      <c r="B357" s="24"/>
      <c r="C357" s="24"/>
      <c r="D357" s="24"/>
      <c r="E357" s="25"/>
      <c r="F357" s="24"/>
    </row>
    <row r="358" spans="1:6" x14ac:dyDescent="0.25">
      <c r="A358" s="24"/>
      <c r="B358" s="24"/>
      <c r="C358" s="24"/>
      <c r="D358" s="24"/>
      <c r="E358" s="25"/>
      <c r="F358" s="24"/>
    </row>
    <row r="359" spans="1:6" x14ac:dyDescent="0.25">
      <c r="A359" s="24"/>
      <c r="B359" s="24"/>
      <c r="C359" s="24"/>
      <c r="D359" s="24"/>
      <c r="E359" s="25"/>
      <c r="F359" s="24"/>
    </row>
    <row r="360" spans="1:6" x14ac:dyDescent="0.25">
      <c r="A360" s="24"/>
      <c r="B360" s="24"/>
      <c r="C360" s="24"/>
      <c r="D360" s="24"/>
      <c r="E360" s="25"/>
      <c r="F360" s="24"/>
    </row>
    <row r="361" spans="1:6" x14ac:dyDescent="0.25">
      <c r="A361" s="24"/>
      <c r="B361" s="24"/>
      <c r="C361" s="24"/>
      <c r="D361" s="24"/>
      <c r="E361" s="25"/>
      <c r="F361" s="24"/>
    </row>
    <row r="362" spans="1:6" x14ac:dyDescent="0.25">
      <c r="A362" s="24"/>
      <c r="B362" s="24"/>
      <c r="C362" s="24"/>
      <c r="D362" s="24"/>
      <c r="E362" s="25"/>
      <c r="F362" s="24"/>
    </row>
    <row r="363" spans="1:6" x14ac:dyDescent="0.25">
      <c r="A363" s="24"/>
      <c r="B363" s="24"/>
      <c r="C363" s="24"/>
      <c r="D363" s="24"/>
      <c r="E363" s="25"/>
      <c r="F363" s="24"/>
    </row>
    <row r="364" spans="1:6" x14ac:dyDescent="0.25">
      <c r="A364" s="24"/>
      <c r="B364" s="24"/>
      <c r="C364" s="24"/>
      <c r="D364" s="24"/>
      <c r="E364" s="25"/>
      <c r="F364" s="24"/>
    </row>
    <row r="365" spans="1:6" x14ac:dyDescent="0.25">
      <c r="A365" s="24"/>
      <c r="B365" s="24"/>
      <c r="C365" s="24"/>
      <c r="D365" s="24"/>
      <c r="E365" s="25"/>
      <c r="F365" s="24"/>
    </row>
    <row r="366" spans="1:6" x14ac:dyDescent="0.25">
      <c r="A366" s="24"/>
      <c r="B366" s="24"/>
      <c r="C366" s="24"/>
      <c r="D366" s="24"/>
      <c r="E366" s="25"/>
      <c r="F366" s="24"/>
    </row>
    <row r="367" spans="1:6" x14ac:dyDescent="0.25">
      <c r="A367" s="24"/>
      <c r="B367" s="24"/>
      <c r="C367" s="24"/>
      <c r="D367" s="24"/>
      <c r="E367" s="25"/>
      <c r="F367" s="24"/>
    </row>
    <row r="368" spans="1:6" x14ac:dyDescent="0.25">
      <c r="A368" s="24"/>
      <c r="B368" s="24"/>
      <c r="C368" s="24"/>
      <c r="D368" s="24"/>
      <c r="E368" s="25"/>
      <c r="F368" s="24"/>
    </row>
    <row r="369" spans="1:6" x14ac:dyDescent="0.25">
      <c r="A369" s="24"/>
      <c r="B369" s="24"/>
      <c r="C369" s="24"/>
      <c r="D369" s="24"/>
      <c r="E369" s="25"/>
      <c r="F369" s="24"/>
    </row>
    <row r="370" spans="1:6" x14ac:dyDescent="0.25">
      <c r="A370" s="24"/>
      <c r="B370" s="24"/>
      <c r="C370" s="24"/>
      <c r="D370" s="24"/>
      <c r="E370" s="25"/>
      <c r="F370" s="24"/>
    </row>
    <row r="371" spans="1:6" x14ac:dyDescent="0.25">
      <c r="A371" s="24"/>
      <c r="B371" s="24"/>
      <c r="C371" s="24"/>
      <c r="D371" s="24"/>
      <c r="E371" s="25"/>
      <c r="F371" s="24"/>
    </row>
    <row r="372" spans="1:6" x14ac:dyDescent="0.25">
      <c r="A372" s="24"/>
      <c r="B372" s="24"/>
      <c r="C372" s="24"/>
      <c r="D372" s="24"/>
      <c r="E372" s="25"/>
      <c r="F372" s="24"/>
    </row>
    <row r="373" spans="1:6" x14ac:dyDescent="0.25">
      <c r="A373" s="24"/>
      <c r="B373" s="24"/>
      <c r="C373" s="24"/>
      <c r="D373" s="24"/>
      <c r="E373" s="25"/>
      <c r="F373" s="24"/>
    </row>
    <row r="374" spans="1:6" x14ac:dyDescent="0.25">
      <c r="A374" s="24"/>
      <c r="B374" s="24"/>
      <c r="C374" s="24"/>
      <c r="D374" s="24"/>
      <c r="E374" s="25"/>
      <c r="F374" s="24"/>
    </row>
    <row r="375" spans="1:6" x14ac:dyDescent="0.25">
      <c r="A375" s="24"/>
      <c r="B375" s="24"/>
      <c r="C375" s="24"/>
      <c r="D375" s="24"/>
      <c r="E375" s="25"/>
      <c r="F375" s="24"/>
    </row>
    <row r="376" spans="1:6" x14ac:dyDescent="0.25">
      <c r="A376" s="24"/>
      <c r="B376" s="24"/>
      <c r="C376" s="24"/>
      <c r="D376" s="24"/>
      <c r="E376" s="25"/>
      <c r="F376" s="24"/>
    </row>
    <row r="377" spans="1:6" x14ac:dyDescent="0.25">
      <c r="A377" s="24"/>
      <c r="B377" s="24"/>
      <c r="C377" s="24"/>
      <c r="D377" s="24"/>
      <c r="E377" s="25"/>
      <c r="F377" s="24"/>
    </row>
    <row r="378" spans="1:6" x14ac:dyDescent="0.25">
      <c r="A378" s="24"/>
      <c r="B378" s="24"/>
      <c r="C378" s="24"/>
      <c r="D378" s="24"/>
      <c r="E378" s="25"/>
      <c r="F378" s="24"/>
    </row>
    <row r="379" spans="1:6" x14ac:dyDescent="0.25">
      <c r="A379" s="24"/>
      <c r="B379" s="24"/>
      <c r="C379" s="24"/>
      <c r="D379" s="24"/>
      <c r="E379" s="25"/>
      <c r="F379" s="24"/>
    </row>
    <row r="380" spans="1:6" x14ac:dyDescent="0.25">
      <c r="A380" s="24"/>
      <c r="B380" s="24"/>
      <c r="C380" s="24"/>
      <c r="D380" s="24"/>
      <c r="E380" s="25"/>
      <c r="F380" s="24"/>
    </row>
    <row r="381" spans="1:6" x14ac:dyDescent="0.25">
      <c r="A381" s="24"/>
      <c r="B381" s="24"/>
      <c r="C381" s="24"/>
      <c r="D381" s="24"/>
      <c r="E381" s="25"/>
      <c r="F381" s="24"/>
    </row>
    <row r="382" spans="1:6" x14ac:dyDescent="0.25">
      <c r="A382" s="24"/>
      <c r="B382" s="24"/>
      <c r="C382" s="24"/>
      <c r="D382" s="24"/>
      <c r="E382" s="25"/>
      <c r="F382" s="24"/>
    </row>
    <row r="383" spans="1:6" x14ac:dyDescent="0.25">
      <c r="A383" s="24"/>
      <c r="B383" s="24"/>
      <c r="C383" s="24"/>
      <c r="D383" s="24"/>
      <c r="E383" s="25"/>
      <c r="F383" s="24"/>
    </row>
    <row r="384" spans="1:6" x14ac:dyDescent="0.25">
      <c r="A384" s="24"/>
      <c r="B384" s="24"/>
      <c r="C384" s="24"/>
      <c r="D384" s="24"/>
      <c r="E384" s="25"/>
      <c r="F384" s="24"/>
    </row>
    <row r="385" spans="1:6" x14ac:dyDescent="0.25">
      <c r="A385" s="24"/>
      <c r="B385" s="24"/>
      <c r="C385" s="24"/>
      <c r="D385" s="24"/>
      <c r="E385" s="25"/>
      <c r="F385" s="24"/>
    </row>
    <row r="386" spans="1:6" x14ac:dyDescent="0.25">
      <c r="A386" s="24"/>
      <c r="B386" s="24"/>
      <c r="C386" s="24"/>
      <c r="D386" s="24"/>
      <c r="E386" s="25"/>
      <c r="F386" s="24"/>
    </row>
    <row r="387" spans="1:6" x14ac:dyDescent="0.25">
      <c r="A387" s="24"/>
      <c r="B387" s="24"/>
      <c r="C387" s="24"/>
      <c r="D387" s="24"/>
      <c r="E387" s="25"/>
      <c r="F387" s="24"/>
    </row>
    <row r="388" spans="1:6" x14ac:dyDescent="0.25">
      <c r="A388" s="24"/>
      <c r="B388" s="24"/>
      <c r="C388" s="24"/>
      <c r="D388" s="24"/>
      <c r="E388" s="25"/>
      <c r="F388" s="24"/>
    </row>
    <row r="389" spans="1:6" x14ac:dyDescent="0.25">
      <c r="A389" s="24"/>
      <c r="B389" s="24"/>
      <c r="C389" s="24"/>
      <c r="D389" s="24"/>
      <c r="E389" s="25"/>
      <c r="F389" s="24"/>
    </row>
    <row r="390" spans="1:6" x14ac:dyDescent="0.25">
      <c r="A390" s="24"/>
      <c r="B390" s="24"/>
      <c r="C390" s="24"/>
      <c r="D390" s="24"/>
      <c r="E390" s="25"/>
      <c r="F390" s="24"/>
    </row>
    <row r="391" spans="1:6" x14ac:dyDescent="0.25">
      <c r="A391" s="24"/>
      <c r="B391" s="24"/>
      <c r="C391" s="24"/>
      <c r="D391" s="24"/>
      <c r="E391" s="25"/>
      <c r="F391" s="24"/>
    </row>
    <row r="392" spans="1:6" x14ac:dyDescent="0.25">
      <c r="A392" s="24"/>
      <c r="B392" s="24"/>
      <c r="C392" s="24"/>
      <c r="D392" s="24"/>
      <c r="E392" s="25"/>
      <c r="F392" s="24"/>
    </row>
    <row r="393" spans="1:6" x14ac:dyDescent="0.25">
      <c r="A393" s="24"/>
      <c r="B393" s="24"/>
      <c r="C393" s="24"/>
      <c r="D393" s="24"/>
      <c r="E393" s="25"/>
      <c r="F393" s="24"/>
    </row>
    <row r="394" spans="1:6" x14ac:dyDescent="0.25">
      <c r="A394" s="24"/>
      <c r="B394" s="24"/>
      <c r="C394" s="24"/>
      <c r="D394" s="24"/>
      <c r="E394" s="25"/>
      <c r="F394" s="24"/>
    </row>
    <row r="395" spans="1:6" x14ac:dyDescent="0.25">
      <c r="A395" s="24"/>
      <c r="B395" s="24"/>
      <c r="C395" s="24"/>
      <c r="D395" s="24"/>
      <c r="E395" s="25"/>
      <c r="F395" s="24"/>
    </row>
    <row r="396" spans="1:6" x14ac:dyDescent="0.25">
      <c r="A396" s="24"/>
      <c r="B396" s="24"/>
      <c r="C396" s="24"/>
      <c r="D396" s="24"/>
      <c r="E396" s="24"/>
      <c r="F396" s="24"/>
    </row>
    <row r="397" spans="1:6" x14ac:dyDescent="0.25">
      <c r="A397" s="24"/>
      <c r="B397" s="24"/>
      <c r="C397" s="24"/>
      <c r="D397" s="24"/>
      <c r="E397" s="24"/>
      <c r="F397" s="24"/>
    </row>
    <row r="398" spans="1:6" x14ac:dyDescent="0.25">
      <c r="A398" s="24"/>
      <c r="B398" s="24"/>
      <c r="C398" s="24"/>
      <c r="D398" s="24"/>
      <c r="E398" s="24"/>
      <c r="F398" s="24"/>
    </row>
    <row r="399" spans="1:6" x14ac:dyDescent="0.25">
      <c r="A399" s="24"/>
      <c r="B399" s="24"/>
      <c r="C399" s="24"/>
      <c r="D399" s="24"/>
      <c r="E399" s="24"/>
      <c r="F399" s="24"/>
    </row>
    <row r="400" spans="1:6" x14ac:dyDescent="0.25">
      <c r="A400" s="24"/>
      <c r="B400" s="24"/>
      <c r="C400" s="24"/>
      <c r="D400" s="24"/>
      <c r="E400" s="24"/>
      <c r="F400" s="24"/>
    </row>
    <row r="401" spans="1:6" x14ac:dyDescent="0.25">
      <c r="A401" s="24"/>
      <c r="B401" s="24"/>
      <c r="C401" s="24"/>
      <c r="D401" s="24"/>
      <c r="E401" s="24"/>
      <c r="F401" s="24"/>
    </row>
    <row r="402" spans="1:6" x14ac:dyDescent="0.25">
      <c r="A402" s="24"/>
      <c r="B402" s="24"/>
      <c r="C402" s="24"/>
      <c r="D402" s="24"/>
      <c r="E402" s="24"/>
      <c r="F402" s="24"/>
    </row>
    <row r="403" spans="1:6" x14ac:dyDescent="0.25">
      <c r="A403" s="24"/>
      <c r="B403" s="24"/>
      <c r="C403" s="24"/>
      <c r="D403" s="24"/>
      <c r="E403" s="24"/>
      <c r="F403" s="24"/>
    </row>
    <row r="404" spans="1:6" x14ac:dyDescent="0.25">
      <c r="A404" s="24"/>
      <c r="B404" s="24"/>
      <c r="C404" s="24"/>
      <c r="D404" s="24"/>
      <c r="E404" s="24"/>
      <c r="F404" s="24"/>
    </row>
    <row r="405" spans="1:6" x14ac:dyDescent="0.25">
      <c r="A405" s="24"/>
      <c r="B405" s="24"/>
      <c r="C405" s="24"/>
      <c r="D405" s="24"/>
      <c r="E405" s="24"/>
      <c r="F405" s="24"/>
    </row>
    <row r="406" spans="1:6" x14ac:dyDescent="0.25">
      <c r="A406" s="24"/>
      <c r="B406" s="24"/>
      <c r="C406" s="24"/>
      <c r="D406" s="24"/>
      <c r="E406" s="24"/>
      <c r="F406" s="24"/>
    </row>
    <row r="407" spans="1:6" x14ac:dyDescent="0.25">
      <c r="A407" s="24"/>
      <c r="B407" s="24"/>
      <c r="C407" s="24"/>
      <c r="D407" s="24"/>
      <c r="E407" s="24"/>
      <c r="F407" s="24"/>
    </row>
    <row r="408" spans="1:6" x14ac:dyDescent="0.25">
      <c r="A408" s="24"/>
      <c r="B408" s="24"/>
      <c r="C408" s="24"/>
      <c r="D408" s="24"/>
      <c r="E408" s="24"/>
      <c r="F408" s="24"/>
    </row>
    <row r="409" spans="1:6" x14ac:dyDescent="0.25">
      <c r="A409" s="24"/>
      <c r="B409" s="24"/>
      <c r="C409" s="24"/>
      <c r="D409" s="24"/>
      <c r="E409" s="24"/>
      <c r="F409" s="24"/>
    </row>
    <row r="410" spans="1:6" x14ac:dyDescent="0.25">
      <c r="A410" s="24"/>
      <c r="B410" s="24"/>
      <c r="C410" s="24"/>
      <c r="D410" s="24"/>
      <c r="E410" s="24"/>
      <c r="F410" s="24"/>
    </row>
    <row r="411" spans="1:6" x14ac:dyDescent="0.25">
      <c r="A411" s="24"/>
      <c r="B411" s="24"/>
      <c r="C411" s="24"/>
      <c r="D411" s="24"/>
      <c r="E411" s="24"/>
      <c r="F411" s="24"/>
    </row>
    <row r="412" spans="1:6" x14ac:dyDescent="0.25">
      <c r="A412" s="24"/>
      <c r="B412" s="24"/>
      <c r="C412" s="24"/>
      <c r="D412" s="24"/>
      <c r="E412" s="24"/>
      <c r="F412" s="24"/>
    </row>
    <row r="413" spans="1:6" x14ac:dyDescent="0.25">
      <c r="A413" s="24"/>
      <c r="B413" s="24"/>
      <c r="C413" s="24"/>
      <c r="D413" s="24"/>
      <c r="E413" s="24"/>
      <c r="F413" s="24"/>
    </row>
    <row r="414" spans="1:6" x14ac:dyDescent="0.25">
      <c r="A414" s="24"/>
      <c r="B414" s="24"/>
      <c r="C414" s="24"/>
      <c r="D414" s="24"/>
      <c r="E414" s="24"/>
      <c r="F414" s="24"/>
    </row>
    <row r="415" spans="1:6" x14ac:dyDescent="0.25">
      <c r="A415" s="24"/>
      <c r="B415" s="24"/>
      <c r="C415" s="24"/>
      <c r="D415" s="24"/>
      <c r="E415" s="24"/>
      <c r="F415" s="24"/>
    </row>
    <row r="416" spans="1:6" x14ac:dyDescent="0.25">
      <c r="A416" s="24"/>
      <c r="B416" s="24"/>
      <c r="C416" s="24"/>
      <c r="D416" s="24"/>
      <c r="E416" s="24"/>
      <c r="F416" s="24"/>
    </row>
    <row r="417" spans="1:6" x14ac:dyDescent="0.25">
      <c r="A417" s="24"/>
      <c r="B417" s="24"/>
      <c r="C417" s="24"/>
      <c r="D417" s="24"/>
      <c r="E417" s="24"/>
      <c r="F417" s="24"/>
    </row>
    <row r="418" spans="1:6" x14ac:dyDescent="0.25">
      <c r="A418" s="24"/>
      <c r="B418" s="24"/>
      <c r="C418" s="24"/>
      <c r="D418" s="24"/>
      <c r="E418" s="24"/>
      <c r="F418" s="24"/>
    </row>
    <row r="419" spans="1:6" x14ac:dyDescent="0.25">
      <c r="A419" s="24"/>
      <c r="B419" s="24"/>
      <c r="C419" s="24"/>
      <c r="D419" s="24"/>
      <c r="E419" s="24"/>
      <c r="F419" s="24"/>
    </row>
    <row r="420" spans="1:6" x14ac:dyDescent="0.25">
      <c r="A420" s="24"/>
      <c r="B420" s="24"/>
      <c r="C420" s="24"/>
      <c r="D420" s="24"/>
      <c r="E420" s="24"/>
      <c r="F420" s="24"/>
    </row>
    <row r="421" spans="1:6" x14ac:dyDescent="0.25">
      <c r="A421" s="24"/>
      <c r="B421" s="24"/>
      <c r="C421" s="24"/>
      <c r="D421" s="24"/>
      <c r="E421" s="24"/>
      <c r="F421" s="24"/>
    </row>
    <row r="422" spans="1:6" x14ac:dyDescent="0.25">
      <c r="A422" s="24"/>
      <c r="B422" s="24"/>
      <c r="C422" s="24"/>
      <c r="D422" s="24"/>
      <c r="E422" s="24"/>
      <c r="F422" s="24"/>
    </row>
    <row r="423" spans="1:6" x14ac:dyDescent="0.25">
      <c r="A423" s="24"/>
      <c r="B423" s="24"/>
      <c r="C423" s="24"/>
      <c r="D423" s="24"/>
      <c r="E423" s="24"/>
      <c r="F423" s="24"/>
    </row>
    <row r="424" spans="1:6" x14ac:dyDescent="0.25">
      <c r="A424" s="24"/>
      <c r="B424" s="24"/>
      <c r="C424" s="24"/>
      <c r="D424" s="24"/>
      <c r="E424" s="24"/>
      <c r="F424" s="24"/>
    </row>
    <row r="425" spans="1:6" x14ac:dyDescent="0.25">
      <c r="A425" s="24"/>
      <c r="B425" s="24"/>
      <c r="C425" s="24"/>
      <c r="D425" s="24"/>
      <c r="E425" s="24"/>
      <c r="F425" s="24"/>
    </row>
    <row r="426" spans="1:6" x14ac:dyDescent="0.25">
      <c r="A426" s="24"/>
      <c r="B426" s="24"/>
      <c r="C426" s="24"/>
      <c r="D426" s="24"/>
      <c r="E426" s="24"/>
      <c r="F426" s="24"/>
    </row>
    <row r="427" spans="1:6" x14ac:dyDescent="0.25">
      <c r="A427" s="24"/>
      <c r="B427" s="24"/>
      <c r="C427" s="24"/>
      <c r="D427" s="24"/>
      <c r="E427" s="24"/>
      <c r="F427" s="24"/>
    </row>
    <row r="428" spans="1:6" x14ac:dyDescent="0.25">
      <c r="A428" s="24"/>
      <c r="B428" s="24"/>
      <c r="C428" s="24"/>
      <c r="D428" s="24"/>
      <c r="E428" s="24"/>
      <c r="F428" s="24"/>
    </row>
    <row r="429" spans="1:6" x14ac:dyDescent="0.25">
      <c r="A429" s="24"/>
      <c r="B429" s="24"/>
      <c r="C429" s="24"/>
      <c r="D429" s="24"/>
      <c r="E429" s="24"/>
      <c r="F429" s="24"/>
    </row>
    <row r="430" spans="1:6" x14ac:dyDescent="0.25">
      <c r="A430" s="24"/>
      <c r="B430" s="24"/>
      <c r="C430" s="24"/>
      <c r="D430" s="24"/>
      <c r="E430" s="24"/>
      <c r="F430" s="24"/>
    </row>
    <row r="431" spans="1:6" x14ac:dyDescent="0.25">
      <c r="A431" s="24"/>
      <c r="B431" s="24"/>
      <c r="C431" s="24"/>
      <c r="D431" s="24"/>
      <c r="E431" s="24"/>
      <c r="F431" s="24"/>
    </row>
    <row r="432" spans="1:6" x14ac:dyDescent="0.25">
      <c r="A432" s="24"/>
      <c r="B432" s="24"/>
      <c r="C432" s="24"/>
      <c r="D432" s="24"/>
      <c r="E432" s="24"/>
      <c r="F432" s="24"/>
    </row>
    <row r="433" spans="1:6" x14ac:dyDescent="0.25">
      <c r="A433" s="24"/>
      <c r="B433" s="24"/>
      <c r="C433" s="24"/>
      <c r="D433" s="24"/>
      <c r="E433" s="24"/>
      <c r="F433" s="24"/>
    </row>
    <row r="434" spans="1:6" x14ac:dyDescent="0.25">
      <c r="A434" s="24"/>
      <c r="B434" s="24"/>
      <c r="C434" s="24"/>
      <c r="D434" s="24"/>
      <c r="E434" s="24"/>
      <c r="F434" s="24"/>
    </row>
    <row r="435" spans="1:6" x14ac:dyDescent="0.25">
      <c r="A435" s="24"/>
      <c r="B435" s="24"/>
      <c r="C435" s="24"/>
      <c r="D435" s="24"/>
      <c r="E435" s="24"/>
      <c r="F435" s="24"/>
    </row>
    <row r="436" spans="1:6" x14ac:dyDescent="0.25">
      <c r="A436" s="24"/>
      <c r="B436" s="24"/>
      <c r="C436" s="24"/>
      <c r="D436" s="24"/>
      <c r="E436" s="24"/>
      <c r="F436" s="24"/>
    </row>
    <row r="437" spans="1:6" x14ac:dyDescent="0.25">
      <c r="A437" s="24"/>
      <c r="B437" s="24"/>
      <c r="C437" s="24"/>
      <c r="D437" s="24"/>
      <c r="E437" s="24"/>
      <c r="F437" s="24"/>
    </row>
    <row r="438" spans="1:6" x14ac:dyDescent="0.25">
      <c r="A438" s="24"/>
      <c r="B438" s="24"/>
      <c r="C438" s="24"/>
      <c r="D438" s="24"/>
      <c r="E438" s="24"/>
      <c r="F438" s="24"/>
    </row>
    <row r="439" spans="1:6" x14ac:dyDescent="0.25">
      <c r="A439" s="24"/>
      <c r="B439" s="24"/>
      <c r="C439" s="24"/>
      <c r="D439" s="24"/>
      <c r="E439" s="24"/>
      <c r="F439" s="24"/>
    </row>
    <row r="440" spans="1:6" x14ac:dyDescent="0.25">
      <c r="A440" s="24"/>
      <c r="B440" s="24"/>
      <c r="C440" s="24"/>
      <c r="D440" s="24"/>
      <c r="E440" s="24"/>
      <c r="F440" s="24"/>
    </row>
    <row r="441" spans="1:6" x14ac:dyDescent="0.25">
      <c r="A441" s="24"/>
      <c r="B441" s="24"/>
      <c r="C441" s="24"/>
      <c r="D441" s="24"/>
      <c r="E441" s="24"/>
      <c r="F441" s="24"/>
    </row>
    <row r="442" spans="1:6" x14ac:dyDescent="0.25">
      <c r="A442" s="24"/>
      <c r="B442" s="24"/>
      <c r="C442" s="24"/>
      <c r="D442" s="24"/>
      <c r="E442" s="24"/>
      <c r="F442" s="24"/>
    </row>
    <row r="443" spans="1:6" x14ac:dyDescent="0.25">
      <c r="A443" s="24"/>
      <c r="B443" s="24"/>
      <c r="C443" s="24"/>
      <c r="D443" s="24"/>
      <c r="E443" s="24"/>
      <c r="F443" s="24"/>
    </row>
    <row r="444" spans="1:6" x14ac:dyDescent="0.25">
      <c r="A444" s="24"/>
      <c r="B444" s="24"/>
      <c r="C444" s="24"/>
      <c r="D444" s="24"/>
      <c r="E444" s="24"/>
      <c r="F444" s="24"/>
    </row>
    <row r="445" spans="1:6" x14ac:dyDescent="0.25">
      <c r="A445" s="24"/>
      <c r="B445" s="24"/>
      <c r="C445" s="24"/>
      <c r="D445" s="24"/>
      <c r="E445" s="24"/>
      <c r="F445" s="24"/>
    </row>
    <row r="446" spans="1:6" x14ac:dyDescent="0.25">
      <c r="A446" s="24"/>
      <c r="B446" s="24"/>
      <c r="C446" s="24"/>
      <c r="D446" s="24"/>
      <c r="E446" s="24"/>
      <c r="F446" s="24"/>
    </row>
    <row r="447" spans="1:6" x14ac:dyDescent="0.25">
      <c r="A447" s="24"/>
      <c r="B447" s="24"/>
      <c r="C447" s="24"/>
      <c r="D447" s="24"/>
      <c r="E447" s="24"/>
      <c r="F447" s="24"/>
    </row>
    <row r="448" spans="1:6" x14ac:dyDescent="0.25">
      <c r="A448" s="24"/>
      <c r="B448" s="24"/>
      <c r="C448" s="24"/>
      <c r="D448" s="24"/>
      <c r="E448" s="24"/>
      <c r="F448" s="24"/>
    </row>
    <row r="449" spans="1:6" x14ac:dyDescent="0.25">
      <c r="A449" s="24"/>
      <c r="B449" s="24"/>
      <c r="C449" s="24"/>
      <c r="D449" s="24"/>
      <c r="E449" s="24"/>
      <c r="F449" s="24"/>
    </row>
    <row r="450" spans="1:6" x14ac:dyDescent="0.25">
      <c r="A450" s="24"/>
      <c r="B450" s="24"/>
      <c r="C450" s="24"/>
      <c r="D450" s="24"/>
      <c r="E450" s="24"/>
      <c r="F450" s="24"/>
    </row>
    <row r="451" spans="1:6" x14ac:dyDescent="0.25">
      <c r="A451" s="24"/>
      <c r="B451" s="24"/>
      <c r="C451" s="24"/>
      <c r="D451" s="24"/>
      <c r="E451" s="24"/>
      <c r="F451" s="24"/>
    </row>
    <row r="452" spans="1:6" x14ac:dyDescent="0.25">
      <c r="A452" s="24"/>
      <c r="B452" s="24"/>
      <c r="C452" s="24"/>
      <c r="D452" s="24"/>
      <c r="E452" s="24"/>
      <c r="F452" s="24"/>
    </row>
    <row r="453" spans="1:6" x14ac:dyDescent="0.25">
      <c r="A453" s="24"/>
      <c r="B453" s="24"/>
      <c r="C453" s="24"/>
      <c r="D453" s="24"/>
      <c r="E453" s="24"/>
      <c r="F453" s="24"/>
    </row>
    <row r="454" spans="1:6" x14ac:dyDescent="0.25">
      <c r="A454" s="24"/>
      <c r="B454" s="24"/>
      <c r="C454" s="24"/>
      <c r="D454" s="24"/>
      <c r="E454" s="24"/>
      <c r="F454" s="24"/>
    </row>
    <row r="455" spans="1:6" x14ac:dyDescent="0.25">
      <c r="A455" s="24"/>
      <c r="B455" s="24"/>
      <c r="C455" s="24"/>
      <c r="D455" s="24"/>
      <c r="E455" s="24"/>
      <c r="F455" s="24"/>
    </row>
    <row r="456" spans="1:6" x14ac:dyDescent="0.25">
      <c r="A456" s="24"/>
      <c r="B456" s="24"/>
      <c r="C456" s="24"/>
      <c r="D456" s="24"/>
      <c r="E456" s="24"/>
      <c r="F456" s="24"/>
    </row>
    <row r="457" spans="1:6" x14ac:dyDescent="0.25">
      <c r="A457" s="24"/>
      <c r="B457" s="24"/>
      <c r="C457" s="24"/>
      <c r="D457" s="24"/>
      <c r="E457" s="24"/>
      <c r="F457" s="24"/>
    </row>
    <row r="458" spans="1:6" x14ac:dyDescent="0.25">
      <c r="A458" s="24"/>
      <c r="B458" s="24"/>
      <c r="C458" s="24"/>
      <c r="D458" s="24"/>
      <c r="E458" s="24"/>
      <c r="F458" s="24"/>
    </row>
    <row r="459" spans="1:6" x14ac:dyDescent="0.25">
      <c r="A459" s="24"/>
      <c r="B459" s="24"/>
      <c r="C459" s="24"/>
      <c r="D459" s="24"/>
      <c r="E459" s="24"/>
      <c r="F459" s="24"/>
    </row>
    <row r="460" spans="1:6" x14ac:dyDescent="0.25">
      <c r="A460" s="24"/>
      <c r="B460" s="24"/>
      <c r="C460" s="24"/>
      <c r="D460" s="24"/>
      <c r="E460" s="24"/>
      <c r="F460" s="24"/>
    </row>
    <row r="461" spans="1:6" x14ac:dyDescent="0.25">
      <c r="A461" s="24"/>
      <c r="B461" s="24"/>
      <c r="C461" s="24"/>
      <c r="D461" s="24"/>
      <c r="E461" s="24"/>
      <c r="F461" s="24"/>
    </row>
    <row r="462" spans="1:6" x14ac:dyDescent="0.25">
      <c r="A462" s="24"/>
      <c r="B462" s="24"/>
      <c r="C462" s="24"/>
      <c r="D462" s="24"/>
      <c r="E462" s="24"/>
      <c r="F462" s="24"/>
    </row>
    <row r="463" spans="1:6" x14ac:dyDescent="0.25">
      <c r="A463" s="24"/>
      <c r="B463" s="24"/>
      <c r="C463" s="24"/>
      <c r="D463" s="24"/>
      <c r="E463" s="24"/>
      <c r="F463" s="24"/>
    </row>
    <row r="464" spans="1:6" x14ac:dyDescent="0.25">
      <c r="A464" s="24"/>
      <c r="B464" s="24"/>
      <c r="C464" s="24"/>
      <c r="D464" s="24"/>
      <c r="E464" s="24"/>
      <c r="F464" s="24"/>
    </row>
    <row r="465" spans="1:6" x14ac:dyDescent="0.25">
      <c r="A465" s="24"/>
      <c r="B465" s="24"/>
      <c r="C465" s="24"/>
      <c r="D465" s="24"/>
      <c r="E465" s="24"/>
      <c r="F465" s="24"/>
    </row>
    <row r="466" spans="1:6" x14ac:dyDescent="0.25">
      <c r="A466" s="24"/>
      <c r="B466" s="24"/>
      <c r="C466" s="24"/>
      <c r="D466" s="24"/>
      <c r="E466" s="24"/>
      <c r="F466" s="24"/>
    </row>
    <row r="467" spans="1:6" x14ac:dyDescent="0.25">
      <c r="A467" s="24"/>
      <c r="B467" s="24"/>
      <c r="C467" s="24"/>
      <c r="D467" s="24"/>
      <c r="E467" s="24"/>
      <c r="F467" s="24"/>
    </row>
    <row r="468" spans="1:6" x14ac:dyDescent="0.25">
      <c r="A468" s="24"/>
      <c r="B468" s="24"/>
      <c r="C468" s="24"/>
      <c r="D468" s="24"/>
      <c r="E468" s="24"/>
      <c r="F468" s="24"/>
    </row>
    <row r="469" spans="1:6" x14ac:dyDescent="0.25">
      <c r="A469" s="24"/>
      <c r="B469" s="24"/>
      <c r="C469" s="24"/>
      <c r="D469" s="24"/>
      <c r="E469" s="24"/>
      <c r="F469" s="24"/>
    </row>
    <row r="470" spans="1:6" x14ac:dyDescent="0.25">
      <c r="A470" s="24"/>
      <c r="B470" s="24"/>
      <c r="C470" s="24"/>
      <c r="D470" s="24"/>
      <c r="E470" s="24"/>
      <c r="F470" s="24"/>
    </row>
    <row r="471" spans="1:6" x14ac:dyDescent="0.25">
      <c r="A471" s="24"/>
      <c r="B471" s="24"/>
      <c r="C471" s="24"/>
      <c r="D471" s="24"/>
      <c r="E471" s="24"/>
      <c r="F471" s="24"/>
    </row>
    <row r="472" spans="1:6" x14ac:dyDescent="0.25">
      <c r="A472" s="24"/>
      <c r="B472" s="24"/>
      <c r="C472" s="24"/>
      <c r="D472" s="24"/>
      <c r="E472" s="24"/>
      <c r="F472" s="24"/>
    </row>
    <row r="473" spans="1:6" x14ac:dyDescent="0.25">
      <c r="A473" s="24"/>
      <c r="B473" s="24"/>
      <c r="C473" s="24"/>
      <c r="D473" s="24"/>
      <c r="E473" s="24"/>
      <c r="F473" s="24"/>
    </row>
    <row r="474" spans="1:6" x14ac:dyDescent="0.25">
      <c r="A474" s="24"/>
      <c r="B474" s="24"/>
      <c r="C474" s="24"/>
      <c r="D474" s="24"/>
      <c r="E474" s="24"/>
      <c r="F474" s="24"/>
    </row>
    <row r="475" spans="1:6" x14ac:dyDescent="0.25">
      <c r="A475" s="24"/>
      <c r="B475" s="24"/>
      <c r="C475" s="24"/>
      <c r="D475" s="24"/>
      <c r="E475" s="24"/>
      <c r="F475" s="24"/>
    </row>
    <row r="476" spans="1:6" x14ac:dyDescent="0.25">
      <c r="A476" s="24"/>
      <c r="B476" s="24"/>
      <c r="C476" s="24"/>
      <c r="D476" s="24"/>
      <c r="E476" s="24"/>
      <c r="F476" s="24"/>
    </row>
    <row r="477" spans="1:6" x14ac:dyDescent="0.25">
      <c r="A477" s="24"/>
      <c r="B477" s="24"/>
      <c r="C477" s="24"/>
      <c r="D477" s="24"/>
      <c r="E477" s="24"/>
      <c r="F477" s="24"/>
    </row>
    <row r="478" spans="1:6" x14ac:dyDescent="0.25">
      <c r="A478" s="24"/>
      <c r="B478" s="24"/>
      <c r="C478" s="24"/>
      <c r="D478" s="24"/>
      <c r="E478" s="24"/>
      <c r="F478" s="24"/>
    </row>
    <row r="479" spans="1:6" x14ac:dyDescent="0.25">
      <c r="A479" s="24"/>
      <c r="B479" s="24"/>
      <c r="C479" s="24"/>
      <c r="D479" s="24"/>
      <c r="E479" s="24"/>
      <c r="F479" s="24"/>
    </row>
    <row r="480" spans="1:6" x14ac:dyDescent="0.25">
      <c r="A480" s="24"/>
      <c r="B480" s="24"/>
      <c r="C480" s="24"/>
      <c r="D480" s="24"/>
      <c r="E480" s="24"/>
      <c r="F480" s="24"/>
    </row>
    <row r="481" spans="1:6" x14ac:dyDescent="0.25">
      <c r="A481" s="24"/>
      <c r="B481" s="24"/>
      <c r="C481" s="24"/>
      <c r="D481" s="24"/>
      <c r="E481" s="24"/>
      <c r="F481" s="24"/>
    </row>
    <row r="482" spans="1:6" x14ac:dyDescent="0.25">
      <c r="A482" s="24"/>
      <c r="B482" s="24"/>
      <c r="C482" s="24"/>
      <c r="D482" s="24"/>
      <c r="E482" s="24"/>
      <c r="F482" s="24"/>
    </row>
    <row r="483" spans="1:6" x14ac:dyDescent="0.25">
      <c r="A483" s="24"/>
      <c r="B483" s="24"/>
      <c r="C483" s="24"/>
      <c r="D483" s="24"/>
      <c r="E483" s="24"/>
      <c r="F483" s="24"/>
    </row>
    <row r="484" spans="1:6" x14ac:dyDescent="0.25">
      <c r="A484" s="24"/>
      <c r="B484" s="24"/>
      <c r="C484" s="24"/>
      <c r="D484" s="24"/>
      <c r="E484" s="24"/>
      <c r="F484" s="24"/>
    </row>
    <row r="485" spans="1:6" x14ac:dyDescent="0.25">
      <c r="A485" s="24"/>
      <c r="B485" s="24"/>
      <c r="C485" s="24"/>
      <c r="D485" s="24"/>
      <c r="E485" s="24"/>
      <c r="F485" s="24"/>
    </row>
    <row r="486" spans="1:6" x14ac:dyDescent="0.25">
      <c r="A486" s="24"/>
      <c r="B486" s="24"/>
      <c r="C486" s="24"/>
      <c r="D486" s="24"/>
      <c r="E486" s="24"/>
      <c r="F486" s="24"/>
    </row>
    <row r="487" spans="1:6" x14ac:dyDescent="0.25">
      <c r="A487" s="24"/>
      <c r="B487" s="24"/>
      <c r="C487" s="24"/>
      <c r="D487" s="24"/>
      <c r="E487" s="24"/>
      <c r="F487" s="24"/>
    </row>
    <row r="488" spans="1:6" x14ac:dyDescent="0.25">
      <c r="A488" s="24"/>
      <c r="B488" s="24"/>
      <c r="C488" s="24"/>
      <c r="D488" s="24"/>
      <c r="E488" s="24"/>
      <c r="F488" s="24"/>
    </row>
    <row r="489" spans="1:6" x14ac:dyDescent="0.25">
      <c r="A489" s="24"/>
      <c r="B489" s="24"/>
      <c r="C489" s="24"/>
      <c r="D489" s="24"/>
      <c r="E489" s="24"/>
      <c r="F489" s="24"/>
    </row>
    <row r="490" spans="1:6" x14ac:dyDescent="0.25">
      <c r="A490" s="24"/>
      <c r="B490" s="24"/>
      <c r="C490" s="24"/>
      <c r="D490" s="24"/>
      <c r="E490" s="24"/>
      <c r="F490" s="24"/>
    </row>
    <row r="491" spans="1:6" x14ac:dyDescent="0.25">
      <c r="A491" s="24"/>
      <c r="B491" s="24"/>
      <c r="C491" s="24"/>
      <c r="D491" s="24"/>
      <c r="E491" s="24"/>
      <c r="F491" s="24"/>
    </row>
    <row r="492" spans="1:6" x14ac:dyDescent="0.25">
      <c r="A492" s="24"/>
      <c r="B492" s="24"/>
      <c r="C492" s="24"/>
      <c r="D492" s="24"/>
      <c r="E492" s="24"/>
      <c r="F492" s="24"/>
    </row>
    <row r="493" spans="1:6" x14ac:dyDescent="0.25">
      <c r="A493" s="24"/>
      <c r="B493" s="24"/>
      <c r="C493" s="24"/>
      <c r="D493" s="24"/>
      <c r="E493" s="24"/>
      <c r="F493" s="24"/>
    </row>
    <row r="494" spans="1:6" x14ac:dyDescent="0.25">
      <c r="A494" s="24"/>
      <c r="B494" s="24"/>
      <c r="C494" s="24"/>
      <c r="D494" s="24"/>
      <c r="E494" s="24"/>
      <c r="F494" s="24"/>
    </row>
    <row r="495" spans="1:6" x14ac:dyDescent="0.25">
      <c r="A495" s="24"/>
      <c r="B495" s="24"/>
      <c r="C495" s="24"/>
      <c r="D495" s="24"/>
      <c r="E495" s="24"/>
      <c r="F495" s="24"/>
    </row>
    <row r="496" spans="1:6" x14ac:dyDescent="0.25">
      <c r="A496" s="24"/>
      <c r="B496" s="24"/>
      <c r="C496" s="24"/>
      <c r="D496" s="24"/>
      <c r="E496" s="24"/>
      <c r="F496" s="24"/>
    </row>
    <row r="497" spans="1:6" x14ac:dyDescent="0.25">
      <c r="A497" s="24"/>
      <c r="B497" s="24"/>
      <c r="C497" s="24"/>
      <c r="D497" s="24"/>
      <c r="E497" s="24"/>
      <c r="F497" s="24"/>
    </row>
    <row r="498" spans="1:6" x14ac:dyDescent="0.25">
      <c r="A498" s="24"/>
      <c r="B498" s="24"/>
      <c r="C498" s="24"/>
      <c r="D498" s="24"/>
      <c r="E498" s="24"/>
      <c r="F498" s="24"/>
    </row>
    <row r="499" spans="1:6" x14ac:dyDescent="0.25">
      <c r="A499" s="24"/>
      <c r="B499" s="24"/>
      <c r="C499" s="24"/>
      <c r="D499" s="24"/>
      <c r="E499" s="24"/>
      <c r="F499" s="24"/>
    </row>
    <row r="500" spans="1:6" x14ac:dyDescent="0.25">
      <c r="A500" s="24"/>
      <c r="B500" s="24"/>
      <c r="C500" s="24"/>
      <c r="D500" s="24"/>
      <c r="E500" s="24"/>
      <c r="F500" s="24"/>
    </row>
    <row r="501" spans="1:6" x14ac:dyDescent="0.25">
      <c r="A501" s="24"/>
      <c r="B501" s="24"/>
      <c r="C501" s="24"/>
      <c r="D501" s="24"/>
      <c r="E501" s="24"/>
      <c r="F501" s="24"/>
    </row>
    <row r="502" spans="1:6" x14ac:dyDescent="0.25">
      <c r="A502" s="24"/>
      <c r="B502" s="24"/>
      <c r="C502" s="24"/>
      <c r="D502" s="24"/>
      <c r="E502" s="24"/>
      <c r="F502" s="24"/>
    </row>
    <row r="503" spans="1:6" x14ac:dyDescent="0.25">
      <c r="A503" s="24"/>
      <c r="B503" s="24"/>
      <c r="C503" s="24"/>
      <c r="D503" s="24"/>
      <c r="E503" s="24"/>
      <c r="F503" s="24"/>
    </row>
    <row r="504" spans="1:6" x14ac:dyDescent="0.25">
      <c r="A504" s="24"/>
      <c r="B504" s="24"/>
      <c r="C504" s="24"/>
      <c r="D504" s="24"/>
      <c r="E504" s="24"/>
      <c r="F504" s="24"/>
    </row>
    <row r="505" spans="1:6" x14ac:dyDescent="0.25">
      <c r="A505" s="24"/>
      <c r="B505" s="24"/>
      <c r="C505" s="24"/>
      <c r="D505" s="24"/>
      <c r="E505" s="24"/>
      <c r="F505" s="24"/>
    </row>
    <row r="506" spans="1:6" x14ac:dyDescent="0.25">
      <c r="A506" s="24"/>
      <c r="B506" s="24"/>
      <c r="C506" s="24"/>
      <c r="D506" s="24"/>
      <c r="E506" s="24"/>
      <c r="F506" s="24"/>
    </row>
    <row r="507" spans="1:6" x14ac:dyDescent="0.25">
      <c r="A507" s="24"/>
      <c r="B507" s="24"/>
      <c r="C507" s="24"/>
      <c r="D507" s="24"/>
      <c r="E507" s="24"/>
      <c r="F507" s="24"/>
    </row>
    <row r="508" spans="1:6" x14ac:dyDescent="0.25">
      <c r="A508" s="24"/>
      <c r="B508" s="24"/>
      <c r="C508" s="24"/>
      <c r="D508" s="24"/>
      <c r="E508" s="24"/>
      <c r="F508" s="24"/>
    </row>
    <row r="509" spans="1:6" x14ac:dyDescent="0.25">
      <c r="A509" s="24"/>
      <c r="B509" s="24"/>
      <c r="C509" s="24"/>
      <c r="D509" s="24"/>
      <c r="E509" s="24"/>
      <c r="F509" s="24"/>
    </row>
    <row r="510" spans="1:6" x14ac:dyDescent="0.25">
      <c r="A510" s="24"/>
      <c r="B510" s="24"/>
      <c r="C510" s="24"/>
      <c r="D510" s="24"/>
      <c r="E510" s="24"/>
      <c r="F510" s="24"/>
    </row>
    <row r="511" spans="1:6" x14ac:dyDescent="0.25">
      <c r="A511" s="24"/>
      <c r="B511" s="24"/>
      <c r="C511" s="24"/>
      <c r="D511" s="24"/>
      <c r="E511" s="24"/>
      <c r="F511" s="24"/>
    </row>
    <row r="512" spans="1:6" x14ac:dyDescent="0.25">
      <c r="A512" s="24"/>
      <c r="B512" s="24"/>
      <c r="C512" s="24"/>
      <c r="D512" s="24"/>
      <c r="E512" s="24"/>
      <c r="F512" s="24"/>
    </row>
    <row r="513" spans="1:6" x14ac:dyDescent="0.25">
      <c r="A513" s="24"/>
      <c r="B513" s="24"/>
      <c r="C513" s="24"/>
      <c r="D513" s="24"/>
      <c r="E513" s="24"/>
      <c r="F513" s="24"/>
    </row>
    <row r="514" spans="1:6" x14ac:dyDescent="0.25">
      <c r="A514" s="24"/>
      <c r="B514" s="24"/>
      <c r="C514" s="24"/>
      <c r="D514" s="24"/>
      <c r="E514" s="24"/>
      <c r="F514" s="24"/>
    </row>
    <row r="515" spans="1:6" x14ac:dyDescent="0.25">
      <c r="A515" s="24"/>
      <c r="B515" s="24"/>
      <c r="C515" s="24"/>
      <c r="D515" s="24"/>
      <c r="E515" s="24"/>
      <c r="F515" s="24"/>
    </row>
    <row r="516" spans="1:6" x14ac:dyDescent="0.25">
      <c r="A516" s="24"/>
      <c r="B516" s="24"/>
      <c r="C516" s="24"/>
      <c r="D516" s="24"/>
      <c r="E516" s="24"/>
      <c r="F516" s="24"/>
    </row>
    <row r="517" spans="1:6" x14ac:dyDescent="0.25">
      <c r="A517" s="24"/>
      <c r="B517" s="24"/>
      <c r="C517" s="24"/>
      <c r="D517" s="24"/>
      <c r="E517" s="24"/>
      <c r="F517" s="24"/>
    </row>
    <row r="518" spans="1:6" x14ac:dyDescent="0.25">
      <c r="A518" s="24"/>
      <c r="B518" s="24"/>
      <c r="C518" s="24"/>
      <c r="D518" s="24"/>
      <c r="E518" s="24"/>
      <c r="F518" s="24"/>
    </row>
  </sheetData>
  <mergeCells count="5">
    <mergeCell ref="F98:G98"/>
    <mergeCell ref="D2:F2"/>
    <mergeCell ref="D27:F27"/>
    <mergeCell ref="D91:F91"/>
    <mergeCell ref="D93:E9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2020-10-12T22:15:16Z</dcterms:created>
  <dcterms:modified xsi:type="dcterms:W3CDTF">2020-11-03T17:15:27Z</dcterms:modified>
</cp:coreProperties>
</file>