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 ROMO\Documents\Semestre 2021-1\Temas Selectos de Programación\Lanzamientos Espaciales Exitosos\Documetos de Excel\"/>
    </mc:Choice>
  </mc:AlternateContent>
  <xr:revisionPtr revIDLastSave="0" documentId="13_ncr:1_{C7077257-3946-4739-B003-14C223549F6E}" xr6:coauthVersionLast="45" xr6:coauthVersionMax="45" xr10:uidLastSave="{00000000-0000-0000-0000-000000000000}"/>
  <bookViews>
    <workbookView xWindow="-120" yWindow="-120" windowWidth="20730" windowHeight="11160" xr2:uid="{C12EC2E4-22FE-4489-88A3-7C800461580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2" i="1" l="1"/>
  <c r="J136" i="1"/>
  <c r="J155" i="1"/>
  <c r="J154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D528" i="1"/>
  <c r="D529" i="1"/>
  <c r="D53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E95" i="1"/>
  <c r="E94" i="1"/>
  <c r="F29" i="1" l="1"/>
  <c r="F32" i="1" l="1"/>
  <c r="F31" i="1"/>
  <c r="H95" i="1" s="1"/>
  <c r="F30" i="1"/>
  <c r="E7" i="1" l="1"/>
  <c r="E6" i="1"/>
  <c r="D100" i="1" s="1"/>
  <c r="E5" i="1"/>
  <c r="E4" i="1"/>
  <c r="I37" i="1" l="1"/>
  <c r="I38" i="1"/>
  <c r="I35" i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A35" i="1" s="1"/>
  <c r="BB35" i="1" s="1"/>
  <c r="BC35" i="1" s="1"/>
  <c r="BD35" i="1" s="1"/>
  <c r="BE35" i="1" s="1"/>
  <c r="BF35" i="1" s="1"/>
  <c r="I36" i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I31" i="1"/>
  <c r="I32" i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I29" i="1"/>
  <c r="I30" i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H94" i="1"/>
  <c r="E100" i="1" s="1"/>
  <c r="D248" i="1"/>
  <c r="D252" i="1"/>
  <c r="D256" i="1"/>
  <c r="D260" i="1"/>
  <c r="E260" i="1" s="1"/>
  <c r="D264" i="1"/>
  <c r="D268" i="1"/>
  <c r="D272" i="1"/>
  <c r="D276" i="1"/>
  <c r="E276" i="1" s="1"/>
  <c r="D280" i="1"/>
  <c r="D284" i="1"/>
  <c r="D288" i="1"/>
  <c r="D292" i="1"/>
  <c r="E292" i="1" s="1"/>
  <c r="D296" i="1"/>
  <c r="D300" i="1"/>
  <c r="D304" i="1"/>
  <c r="D265" i="1"/>
  <c r="E265" i="1" s="1"/>
  <c r="D269" i="1"/>
  <c r="D277" i="1"/>
  <c r="D281" i="1"/>
  <c r="D289" i="1"/>
  <c r="E289" i="1" s="1"/>
  <c r="D297" i="1"/>
  <c r="D301" i="1"/>
  <c r="D247" i="1"/>
  <c r="D255" i="1"/>
  <c r="E255" i="1" s="1"/>
  <c r="D263" i="1"/>
  <c r="D271" i="1"/>
  <c r="D283" i="1"/>
  <c r="D291" i="1"/>
  <c r="E291" i="1" s="1"/>
  <c r="D303" i="1"/>
  <c r="D237" i="1"/>
  <c r="D249" i="1"/>
  <c r="D253" i="1"/>
  <c r="E253" i="1" s="1"/>
  <c r="D257" i="1"/>
  <c r="D261" i="1"/>
  <c r="D273" i="1"/>
  <c r="D285" i="1"/>
  <c r="E285" i="1" s="1"/>
  <c r="D293" i="1"/>
  <c r="D305" i="1"/>
  <c r="D259" i="1"/>
  <c r="D279" i="1"/>
  <c r="E279" i="1" s="1"/>
  <c r="D299" i="1"/>
  <c r="D246" i="1"/>
  <c r="D250" i="1"/>
  <c r="E250" i="1" s="1"/>
  <c r="D254" i="1"/>
  <c r="E254" i="1" s="1"/>
  <c r="D258" i="1"/>
  <c r="D262" i="1"/>
  <c r="D266" i="1"/>
  <c r="E266" i="1" s="1"/>
  <c r="D270" i="1"/>
  <c r="E270" i="1" s="1"/>
  <c r="D274" i="1"/>
  <c r="D278" i="1"/>
  <c r="D282" i="1"/>
  <c r="E282" i="1" s="1"/>
  <c r="D286" i="1"/>
  <c r="E286" i="1" s="1"/>
  <c r="D290" i="1"/>
  <c r="D294" i="1"/>
  <c r="D298" i="1"/>
  <c r="E298" i="1" s="1"/>
  <c r="D302" i="1"/>
  <c r="E302" i="1" s="1"/>
  <c r="D251" i="1"/>
  <c r="D267" i="1"/>
  <c r="D275" i="1"/>
  <c r="E275" i="1" s="1"/>
  <c r="D287" i="1"/>
  <c r="E287" i="1" s="1"/>
  <c r="D295" i="1"/>
  <c r="D244" i="1"/>
  <c r="D238" i="1"/>
  <c r="E238" i="1" s="1"/>
  <c r="D226" i="1"/>
  <c r="E226" i="1" s="1"/>
  <c r="D230" i="1"/>
  <c r="D234" i="1"/>
  <c r="D219" i="1"/>
  <c r="E219" i="1" s="1"/>
  <c r="D223" i="1"/>
  <c r="E223" i="1" s="1"/>
  <c r="D208" i="1"/>
  <c r="D212" i="1"/>
  <c r="D190" i="1"/>
  <c r="E190" i="1" s="1"/>
  <c r="D194" i="1"/>
  <c r="E194" i="1" s="1"/>
  <c r="D198" i="1"/>
  <c r="D202" i="1"/>
  <c r="D181" i="1"/>
  <c r="E181" i="1" s="1"/>
  <c r="D185" i="1"/>
  <c r="E185" i="1" s="1"/>
  <c r="D189" i="1"/>
  <c r="D173" i="1"/>
  <c r="D177" i="1"/>
  <c r="E177" i="1" s="1"/>
  <c r="D157" i="1"/>
  <c r="E157" i="1" s="1"/>
  <c r="D161" i="1"/>
  <c r="D165" i="1"/>
  <c r="D169" i="1"/>
  <c r="E169" i="1" s="1"/>
  <c r="D142" i="1"/>
  <c r="D146" i="1"/>
  <c r="D150" i="1"/>
  <c r="D154" i="1"/>
  <c r="E154" i="1" s="1"/>
  <c r="D128" i="1"/>
  <c r="D132" i="1"/>
  <c r="D136" i="1"/>
  <c r="D113" i="1"/>
  <c r="D117" i="1"/>
  <c r="D121" i="1"/>
  <c r="D125" i="1"/>
  <c r="D104" i="1"/>
  <c r="D108" i="1"/>
  <c r="D101" i="1"/>
  <c r="D126" i="1"/>
  <c r="D109" i="1"/>
  <c r="D144" i="1"/>
  <c r="D134" i="1"/>
  <c r="D115" i="1"/>
  <c r="D123" i="1"/>
  <c r="D110" i="1"/>
  <c r="D225" i="1"/>
  <c r="D233" i="1"/>
  <c r="D222" i="1"/>
  <c r="E222" i="1" s="1"/>
  <c r="D211" i="1"/>
  <c r="E211" i="1" s="1"/>
  <c r="D193" i="1"/>
  <c r="E193" i="1" s="1"/>
  <c r="D197" i="1"/>
  <c r="D205" i="1"/>
  <c r="E205" i="1" s="1"/>
  <c r="D188" i="1"/>
  <c r="E188" i="1" s="1"/>
  <c r="D176" i="1"/>
  <c r="E176" i="1" s="1"/>
  <c r="D164" i="1"/>
  <c r="D141" i="1"/>
  <c r="D149" i="1"/>
  <c r="D131" i="1"/>
  <c r="D112" i="1"/>
  <c r="D120" i="1"/>
  <c r="D107" i="1"/>
  <c r="D241" i="1"/>
  <c r="E241" i="1" s="1"/>
  <c r="D245" i="1"/>
  <c r="D239" i="1"/>
  <c r="E239" i="1" s="1"/>
  <c r="D227" i="1"/>
  <c r="E227" i="1" s="1"/>
  <c r="D231" i="1"/>
  <c r="E231" i="1" s="1"/>
  <c r="D216" i="1"/>
  <c r="D220" i="1"/>
  <c r="E220" i="1" s="1"/>
  <c r="D224" i="1"/>
  <c r="E224" i="1" s="1"/>
  <c r="D209" i="1"/>
  <c r="E209" i="1" s="1"/>
  <c r="D213" i="1"/>
  <c r="D191" i="1"/>
  <c r="E191" i="1" s="1"/>
  <c r="D195" i="1"/>
  <c r="E195" i="1" s="1"/>
  <c r="D199" i="1"/>
  <c r="E199" i="1" s="1"/>
  <c r="D203" i="1"/>
  <c r="D182" i="1"/>
  <c r="E182" i="1" s="1"/>
  <c r="D186" i="1"/>
  <c r="E186" i="1" s="1"/>
  <c r="D170" i="1"/>
  <c r="E170" i="1" s="1"/>
  <c r="D174" i="1"/>
  <c r="D178" i="1"/>
  <c r="E178" i="1" s="1"/>
  <c r="D158" i="1"/>
  <c r="E158" i="1" s="1"/>
  <c r="D162" i="1"/>
  <c r="E162" i="1" s="1"/>
  <c r="D166" i="1"/>
  <c r="D139" i="1"/>
  <c r="D143" i="1"/>
  <c r="D147" i="1"/>
  <c r="D151" i="1"/>
  <c r="D155" i="1"/>
  <c r="E155" i="1" s="1"/>
  <c r="D129" i="1"/>
  <c r="D133" i="1"/>
  <c r="D137" i="1"/>
  <c r="D114" i="1"/>
  <c r="D118" i="1"/>
  <c r="D122" i="1"/>
  <c r="D105" i="1"/>
  <c r="D130" i="1"/>
  <c r="D102" i="1"/>
  <c r="D236" i="1"/>
  <c r="E236" i="1" s="1"/>
  <c r="D160" i="1"/>
  <c r="D127" i="1"/>
  <c r="D124" i="1"/>
  <c r="D242" i="1"/>
  <c r="E242" i="1" s="1"/>
  <c r="D235" i="1"/>
  <c r="D240" i="1"/>
  <c r="E240" i="1" s="1"/>
  <c r="D228" i="1"/>
  <c r="E228" i="1" s="1"/>
  <c r="D232" i="1"/>
  <c r="E232" i="1" s="1"/>
  <c r="D217" i="1"/>
  <c r="D221" i="1"/>
  <c r="E221" i="1" s="1"/>
  <c r="D206" i="1"/>
  <c r="E206" i="1" s="1"/>
  <c r="D210" i="1"/>
  <c r="E210" i="1" s="1"/>
  <c r="D214" i="1"/>
  <c r="D192" i="1"/>
  <c r="E192" i="1" s="1"/>
  <c r="D196" i="1"/>
  <c r="E196" i="1" s="1"/>
  <c r="D200" i="1"/>
  <c r="E200" i="1" s="1"/>
  <c r="D204" i="1"/>
  <c r="D183" i="1"/>
  <c r="E183" i="1" s="1"/>
  <c r="D187" i="1"/>
  <c r="E187" i="1" s="1"/>
  <c r="D171" i="1"/>
  <c r="E171" i="1" s="1"/>
  <c r="D175" i="1"/>
  <c r="D179" i="1"/>
  <c r="E179" i="1" s="1"/>
  <c r="D159" i="1"/>
  <c r="E159" i="1" s="1"/>
  <c r="D163" i="1"/>
  <c r="E163" i="1" s="1"/>
  <c r="D167" i="1"/>
  <c r="D140" i="1"/>
  <c r="D148" i="1"/>
  <c r="D152" i="1"/>
  <c r="E152" i="1" s="1"/>
  <c r="D156" i="1"/>
  <c r="D138" i="1"/>
  <c r="D119" i="1"/>
  <c r="D106" i="1"/>
  <c r="D243" i="1"/>
  <c r="D229" i="1"/>
  <c r="E229" i="1" s="1"/>
  <c r="D218" i="1"/>
  <c r="E218" i="1" s="1"/>
  <c r="D207" i="1"/>
  <c r="E207" i="1" s="1"/>
  <c r="D215" i="1"/>
  <c r="D201" i="1"/>
  <c r="E201" i="1" s="1"/>
  <c r="D184" i="1"/>
  <c r="E184" i="1" s="1"/>
  <c r="D172" i="1"/>
  <c r="E172" i="1" s="1"/>
  <c r="D180" i="1"/>
  <c r="D168" i="1"/>
  <c r="E168" i="1" s="1"/>
  <c r="D145" i="1"/>
  <c r="D153" i="1"/>
  <c r="E153" i="1" s="1"/>
  <c r="D135" i="1"/>
  <c r="D116" i="1"/>
  <c r="D103" i="1"/>
  <c r="D111" i="1"/>
  <c r="J31" i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J37" i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J38" i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F5" i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D42" i="1"/>
  <c r="D46" i="1"/>
  <c r="D50" i="1"/>
  <c r="D54" i="1"/>
  <c r="D58" i="1"/>
  <c r="D62" i="1"/>
  <c r="D66" i="1"/>
  <c r="D70" i="1"/>
  <c r="D74" i="1"/>
  <c r="D78" i="1"/>
  <c r="D82" i="1"/>
  <c r="D86" i="1"/>
  <c r="D43" i="1"/>
  <c r="D47" i="1"/>
  <c r="D51" i="1"/>
  <c r="D55" i="1"/>
  <c r="D59" i="1"/>
  <c r="D63" i="1"/>
  <c r="D67" i="1"/>
  <c r="D71" i="1"/>
  <c r="D75" i="1"/>
  <c r="D79" i="1"/>
  <c r="D83" i="1"/>
  <c r="D87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41" i="1"/>
  <c r="D45" i="1"/>
  <c r="D49" i="1"/>
  <c r="D53" i="1"/>
  <c r="D57" i="1"/>
  <c r="D61" i="1"/>
  <c r="D65" i="1"/>
  <c r="D69" i="1"/>
  <c r="D73" i="1"/>
  <c r="D77" i="1"/>
  <c r="D81" i="1"/>
  <c r="D85" i="1"/>
  <c r="D39" i="1"/>
  <c r="E259" i="1" l="1"/>
  <c r="E273" i="1"/>
  <c r="E249" i="1"/>
  <c r="E283" i="1"/>
  <c r="E247" i="1"/>
  <c r="E281" i="1"/>
  <c r="E304" i="1"/>
  <c r="E288" i="1"/>
  <c r="E295" i="1"/>
  <c r="E251" i="1"/>
  <c r="E290" i="1"/>
  <c r="E274" i="1"/>
  <c r="E258" i="1"/>
  <c r="E299" i="1"/>
  <c r="E293" i="1"/>
  <c r="E257" i="1"/>
  <c r="E303" i="1"/>
  <c r="E263" i="1"/>
  <c r="E297" i="1"/>
  <c r="E269" i="1"/>
  <c r="E296" i="1"/>
  <c r="E280" i="1"/>
  <c r="E264" i="1"/>
  <c r="E248" i="1"/>
  <c r="E180" i="1"/>
  <c r="E215" i="1"/>
  <c r="E243" i="1"/>
  <c r="E156" i="1"/>
  <c r="E167" i="1"/>
  <c r="E175" i="1"/>
  <c r="E204" i="1"/>
  <c r="E214" i="1"/>
  <c r="E217" i="1"/>
  <c r="E235" i="1"/>
  <c r="E160" i="1"/>
  <c r="E151" i="1"/>
  <c r="E166" i="1"/>
  <c r="E174" i="1"/>
  <c r="E203" i="1"/>
  <c r="E213" i="1"/>
  <c r="E216" i="1"/>
  <c r="E245" i="1"/>
  <c r="E164" i="1"/>
  <c r="E197" i="1"/>
  <c r="E233" i="1"/>
  <c r="E150" i="1"/>
  <c r="E165" i="1"/>
  <c r="E173" i="1"/>
  <c r="E202" i="1"/>
  <c r="E212" i="1"/>
  <c r="E234" i="1"/>
  <c r="E244" i="1"/>
  <c r="E225" i="1"/>
  <c r="E161" i="1"/>
  <c r="E189" i="1"/>
  <c r="E198" i="1"/>
  <c r="E208" i="1"/>
  <c r="E230" i="1"/>
  <c r="E267" i="1"/>
  <c r="E294" i="1"/>
  <c r="E278" i="1"/>
  <c r="E262" i="1"/>
  <c r="E246" i="1"/>
  <c r="E305" i="1"/>
  <c r="E261" i="1"/>
  <c r="E237" i="1"/>
  <c r="E271" i="1"/>
  <c r="E272" i="1"/>
  <c r="E256" i="1"/>
  <c r="E301" i="1"/>
  <c r="E277" i="1"/>
  <c r="E300" i="1"/>
  <c r="E284" i="1"/>
  <c r="E268" i="1"/>
  <c r="E252" i="1"/>
  <c r="E101" i="1"/>
  <c r="J29" i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G41" i="1"/>
  <c r="G43" i="1" s="1"/>
  <c r="G40" i="1"/>
  <c r="G42" i="1" s="1"/>
  <c r="E102" i="1" l="1"/>
  <c r="E103" i="1" l="1"/>
  <c r="E104" i="1" l="1"/>
  <c r="E105" i="1" l="1"/>
  <c r="E106" i="1" l="1"/>
  <c r="E107" i="1" l="1"/>
  <c r="E108" i="1" l="1"/>
  <c r="E109" i="1" l="1"/>
  <c r="E110" i="1" l="1"/>
  <c r="E111" i="1" l="1"/>
  <c r="E112" i="1" l="1"/>
  <c r="E113" i="1" l="1"/>
  <c r="E114" i="1" l="1"/>
  <c r="E115" i="1" l="1"/>
  <c r="E116" i="1" l="1"/>
  <c r="E117" i="1" l="1"/>
  <c r="E118" i="1" l="1"/>
  <c r="E119" i="1" l="1"/>
  <c r="E120" i="1" l="1"/>
  <c r="E121" i="1" l="1"/>
  <c r="E122" i="1" l="1"/>
  <c r="E123" i="1" l="1"/>
  <c r="E124" i="1" l="1"/>
  <c r="E125" i="1" l="1"/>
  <c r="E126" i="1" l="1"/>
  <c r="E127" i="1" l="1"/>
  <c r="E128" i="1" l="1"/>
  <c r="E129" i="1" l="1"/>
  <c r="E130" i="1" l="1"/>
  <c r="E131" i="1" l="1"/>
  <c r="E132" i="1" l="1"/>
  <c r="E133" i="1" l="1"/>
  <c r="E134" i="1" l="1"/>
  <c r="E135" i="1" l="1"/>
  <c r="E136" i="1" l="1"/>
  <c r="E137" i="1" l="1"/>
  <c r="E138" i="1" l="1"/>
  <c r="E139" i="1" l="1"/>
  <c r="E140" i="1" l="1"/>
  <c r="E141" i="1" l="1"/>
  <c r="E142" i="1" l="1"/>
  <c r="E143" i="1" l="1"/>
  <c r="E144" i="1" l="1"/>
  <c r="E145" i="1" l="1"/>
  <c r="E146" i="1" l="1"/>
  <c r="E147" i="1" l="1"/>
  <c r="E149" i="1" l="1"/>
  <c r="E148" i="1"/>
  <c r="F345" i="1" l="1"/>
  <c r="F361" i="1"/>
  <c r="F369" i="1"/>
  <c r="F377" i="1"/>
  <c r="F385" i="1"/>
  <c r="F393" i="1"/>
  <c r="F401" i="1"/>
  <c r="F409" i="1"/>
  <c r="F417" i="1"/>
  <c r="F425" i="1"/>
  <c r="F433" i="1"/>
  <c r="F441" i="1"/>
  <c r="F449" i="1"/>
  <c r="F457" i="1"/>
  <c r="F465" i="1"/>
  <c r="F473" i="1"/>
  <c r="F481" i="1"/>
  <c r="F497" i="1"/>
  <c r="F505" i="1"/>
  <c r="F306" i="1"/>
  <c r="F310" i="1"/>
  <c r="F314" i="1"/>
  <c r="F318" i="1"/>
  <c r="F322" i="1"/>
  <c r="F326" i="1"/>
  <c r="F330" i="1"/>
  <c r="F334" i="1"/>
  <c r="F338" i="1"/>
  <c r="F342" i="1"/>
  <c r="F346" i="1"/>
  <c r="F350" i="1"/>
  <c r="F354" i="1"/>
  <c r="F358" i="1"/>
  <c r="F362" i="1"/>
  <c r="F366" i="1"/>
  <c r="F370" i="1"/>
  <c r="F374" i="1"/>
  <c r="F378" i="1"/>
  <c r="F382" i="1"/>
  <c r="F386" i="1"/>
  <c r="F390" i="1"/>
  <c r="F394" i="1"/>
  <c r="F398" i="1"/>
  <c r="F402" i="1"/>
  <c r="F406" i="1"/>
  <c r="F410" i="1"/>
  <c r="F414" i="1"/>
  <c r="F418" i="1"/>
  <c r="F422" i="1"/>
  <c r="F426" i="1"/>
  <c r="F430" i="1"/>
  <c r="F434" i="1"/>
  <c r="F438" i="1"/>
  <c r="F442" i="1"/>
  <c r="F446" i="1"/>
  <c r="F450" i="1"/>
  <c r="F454" i="1"/>
  <c r="F458" i="1"/>
  <c r="F462" i="1"/>
  <c r="F466" i="1"/>
  <c r="F470" i="1"/>
  <c r="F474" i="1"/>
  <c r="F478" i="1"/>
  <c r="F482" i="1"/>
  <c r="F486" i="1"/>
  <c r="F490" i="1"/>
  <c r="F494" i="1"/>
  <c r="F498" i="1"/>
  <c r="F502" i="1"/>
  <c r="F506" i="1"/>
  <c r="F510" i="1"/>
  <c r="F514" i="1"/>
  <c r="F518" i="1"/>
  <c r="F522" i="1"/>
  <c r="F526" i="1"/>
  <c r="F530" i="1"/>
  <c r="F423" i="1"/>
  <c r="F443" i="1"/>
  <c r="F451" i="1"/>
  <c r="F459" i="1"/>
  <c r="F467" i="1"/>
  <c r="F475" i="1"/>
  <c r="F483" i="1"/>
  <c r="F491" i="1"/>
  <c r="F499" i="1"/>
  <c r="F507" i="1"/>
  <c r="F515" i="1"/>
  <c r="F523" i="1"/>
  <c r="F307" i="1"/>
  <c r="F311" i="1"/>
  <c r="F315" i="1"/>
  <c r="F319" i="1"/>
  <c r="F323" i="1"/>
  <c r="F327" i="1"/>
  <c r="F331" i="1"/>
  <c r="F335" i="1"/>
  <c r="F339" i="1"/>
  <c r="F343" i="1"/>
  <c r="F347" i="1"/>
  <c r="F351" i="1"/>
  <c r="F355" i="1"/>
  <c r="F359" i="1"/>
  <c r="F363" i="1"/>
  <c r="F367" i="1"/>
  <c r="F371" i="1"/>
  <c r="F375" i="1"/>
  <c r="F379" i="1"/>
  <c r="F383" i="1"/>
  <c r="F387" i="1"/>
  <c r="F391" i="1"/>
  <c r="F395" i="1"/>
  <c r="F399" i="1"/>
  <c r="F403" i="1"/>
  <c r="F407" i="1"/>
  <c r="F411" i="1"/>
  <c r="F415" i="1"/>
  <c r="F419" i="1"/>
  <c r="F427" i="1"/>
  <c r="F431" i="1"/>
  <c r="F435" i="1"/>
  <c r="F439" i="1"/>
  <c r="F447" i="1"/>
  <c r="F455" i="1"/>
  <c r="F463" i="1"/>
  <c r="F471" i="1"/>
  <c r="F479" i="1"/>
  <c r="F487" i="1"/>
  <c r="F495" i="1"/>
  <c r="F503" i="1"/>
  <c r="F511" i="1"/>
  <c r="F519" i="1"/>
  <c r="F527" i="1"/>
  <c r="F308" i="1"/>
  <c r="F312" i="1"/>
  <c r="F316" i="1"/>
  <c r="F320" i="1"/>
  <c r="F324" i="1"/>
  <c r="F328" i="1"/>
  <c r="F332" i="1"/>
  <c r="F336" i="1"/>
  <c r="F340" i="1"/>
  <c r="F344" i="1"/>
  <c r="F348" i="1"/>
  <c r="F352" i="1"/>
  <c r="F356" i="1"/>
  <c r="F360" i="1"/>
  <c r="F364" i="1"/>
  <c r="F368" i="1"/>
  <c r="F372" i="1"/>
  <c r="F376" i="1"/>
  <c r="F380" i="1"/>
  <c r="F384" i="1"/>
  <c r="F388" i="1"/>
  <c r="F392" i="1"/>
  <c r="F396" i="1"/>
  <c r="F400" i="1"/>
  <c r="F404" i="1"/>
  <c r="F408" i="1"/>
  <c r="F412" i="1"/>
  <c r="F416" i="1"/>
  <c r="F420" i="1"/>
  <c r="F424" i="1"/>
  <c r="F428" i="1"/>
  <c r="F432" i="1"/>
  <c r="F436" i="1"/>
  <c r="F440" i="1"/>
  <c r="F444" i="1"/>
  <c r="F448" i="1"/>
  <c r="F452" i="1"/>
  <c r="F456" i="1"/>
  <c r="F460" i="1"/>
  <c r="F464" i="1"/>
  <c r="F468" i="1"/>
  <c r="F472" i="1"/>
  <c r="F476" i="1"/>
  <c r="F480" i="1"/>
  <c r="F484" i="1"/>
  <c r="F488" i="1"/>
  <c r="F492" i="1"/>
  <c r="F496" i="1"/>
  <c r="F500" i="1"/>
  <c r="F504" i="1"/>
  <c r="F508" i="1"/>
  <c r="F512" i="1"/>
  <c r="F516" i="1"/>
  <c r="F520" i="1"/>
  <c r="F524" i="1"/>
  <c r="F528" i="1"/>
  <c r="F309" i="1"/>
  <c r="F313" i="1"/>
  <c r="F317" i="1"/>
  <c r="F321" i="1"/>
  <c r="F325" i="1"/>
  <c r="F329" i="1"/>
  <c r="F333" i="1"/>
  <c r="F337" i="1"/>
  <c r="F341" i="1"/>
  <c r="F349" i="1"/>
  <c r="F353" i="1"/>
  <c r="F357" i="1"/>
  <c r="F365" i="1"/>
  <c r="F373" i="1"/>
  <c r="F381" i="1"/>
  <c r="F389" i="1"/>
  <c r="F397" i="1"/>
  <c r="F405" i="1"/>
  <c r="F413" i="1"/>
  <c r="F421" i="1"/>
  <c r="F429" i="1"/>
  <c r="F437" i="1"/>
  <c r="F445" i="1"/>
  <c r="F453" i="1"/>
  <c r="F461" i="1"/>
  <c r="F469" i="1"/>
  <c r="F477" i="1"/>
  <c r="F489" i="1"/>
  <c r="F501" i="1"/>
  <c r="F513" i="1"/>
  <c r="F529" i="1"/>
  <c r="F525" i="1"/>
  <c r="F485" i="1"/>
  <c r="F517" i="1"/>
  <c r="F509" i="1"/>
  <c r="F493" i="1"/>
  <c r="F521" i="1"/>
  <c r="F152" i="1"/>
  <c r="F157" i="1"/>
  <c r="F200" i="1"/>
  <c r="F109" i="1"/>
  <c r="F141" i="1"/>
  <c r="F193" i="1"/>
  <c r="F236" i="1"/>
  <c r="F167" i="1"/>
  <c r="F147" i="1"/>
  <c r="F205" i="1"/>
  <c r="F220" i="1"/>
  <c r="F117" i="1"/>
  <c r="F155" i="1"/>
  <c r="F197" i="1"/>
  <c r="F244" i="1"/>
  <c r="F276" i="1"/>
  <c r="F304" i="1"/>
  <c r="F135" i="1"/>
  <c r="F245" i="1"/>
  <c r="F261" i="1"/>
  <c r="F277" i="1"/>
  <c r="F293" i="1"/>
  <c r="F238" i="1"/>
  <c r="F254" i="1"/>
  <c r="F270" i="1"/>
  <c r="F286" i="1"/>
  <c r="F302" i="1"/>
  <c r="F121" i="1"/>
  <c r="F143" i="1"/>
  <c r="F164" i="1"/>
  <c r="F185" i="1"/>
  <c r="F207" i="1"/>
  <c r="F228" i="1"/>
  <c r="F247" i="1"/>
  <c r="F263" i="1"/>
  <c r="F283" i="1"/>
  <c r="F299" i="1"/>
  <c r="F123" i="1"/>
  <c r="F171" i="1"/>
  <c r="F213" i="1"/>
  <c r="F248" i="1"/>
  <c r="F284" i="1"/>
  <c r="F119" i="1"/>
  <c r="F234" i="1"/>
  <c r="F218" i="1"/>
  <c r="F202" i="1"/>
  <c r="F186" i="1"/>
  <c r="F170" i="1"/>
  <c r="F154" i="1"/>
  <c r="F138" i="1"/>
  <c r="F122" i="1"/>
  <c r="F106" i="1"/>
  <c r="F107" i="1"/>
  <c r="F250" i="1"/>
  <c r="F137" i="1"/>
  <c r="F223" i="1"/>
  <c r="F295" i="1"/>
  <c r="F240" i="1"/>
  <c r="F222" i="1"/>
  <c r="F158" i="1"/>
  <c r="F110" i="1"/>
  <c r="F231" i="1"/>
  <c r="F168" i="1"/>
  <c r="F211" i="1"/>
  <c r="F177" i="1"/>
  <c r="F161" i="1"/>
  <c r="F204" i="1"/>
  <c r="F184" i="1"/>
  <c r="F199" i="1"/>
  <c r="F163" i="1"/>
  <c r="F227" i="1"/>
  <c r="F103" i="1"/>
  <c r="F128" i="1"/>
  <c r="F165" i="1"/>
  <c r="F208" i="1"/>
  <c r="F252" i="1"/>
  <c r="F280" i="1"/>
  <c r="F108" i="1"/>
  <c r="F145" i="1"/>
  <c r="F249" i="1"/>
  <c r="F265" i="1"/>
  <c r="F281" i="1"/>
  <c r="F297" i="1"/>
  <c r="F242" i="1"/>
  <c r="F258" i="1"/>
  <c r="F274" i="1"/>
  <c r="F290" i="1"/>
  <c r="F105" i="1"/>
  <c r="F127" i="1"/>
  <c r="F148" i="1"/>
  <c r="F169" i="1"/>
  <c r="F191" i="1"/>
  <c r="F212" i="1"/>
  <c r="F233" i="1"/>
  <c r="F251" i="1"/>
  <c r="F267" i="1"/>
  <c r="F287" i="1"/>
  <c r="F303" i="1"/>
  <c r="F133" i="1"/>
  <c r="F181" i="1"/>
  <c r="F224" i="1"/>
  <c r="F256" i="1"/>
  <c r="F292" i="1"/>
  <c r="F129" i="1"/>
  <c r="F230" i="1"/>
  <c r="F214" i="1"/>
  <c r="F198" i="1"/>
  <c r="F182" i="1"/>
  <c r="F166" i="1"/>
  <c r="F150" i="1"/>
  <c r="F134" i="1"/>
  <c r="F118" i="1"/>
  <c r="F102" i="1"/>
  <c r="F189" i="1"/>
  <c r="F120" i="1"/>
  <c r="F225" i="1"/>
  <c r="F125" i="1"/>
  <c r="F195" i="1"/>
  <c r="F149" i="1"/>
  <c r="F268" i="1"/>
  <c r="F124" i="1"/>
  <c r="F257" i="1"/>
  <c r="F289" i="1"/>
  <c r="F266" i="1"/>
  <c r="F298" i="1"/>
  <c r="F159" i="1"/>
  <c r="F201" i="1"/>
  <c r="F259" i="1"/>
  <c r="F112" i="1"/>
  <c r="F203" i="1"/>
  <c r="F101" i="1"/>
  <c r="F206" i="1"/>
  <c r="F174" i="1"/>
  <c r="F126" i="1"/>
  <c r="F115" i="1"/>
  <c r="F179" i="1"/>
  <c r="F221" i="1"/>
  <c r="F209" i="1"/>
  <c r="F172" i="1"/>
  <c r="F215" i="1"/>
  <c r="F216" i="1"/>
  <c r="F104" i="1"/>
  <c r="F173" i="1"/>
  <c r="F131" i="1"/>
  <c r="F279" i="1"/>
  <c r="F139" i="1"/>
  <c r="F176" i="1"/>
  <c r="F219" i="1"/>
  <c r="F260" i="1"/>
  <c r="F288" i="1"/>
  <c r="F113" i="1"/>
  <c r="F156" i="1"/>
  <c r="F253" i="1"/>
  <c r="F269" i="1"/>
  <c r="F285" i="1"/>
  <c r="F301" i="1"/>
  <c r="F246" i="1"/>
  <c r="F262" i="1"/>
  <c r="F278" i="1"/>
  <c r="F294" i="1"/>
  <c r="F111" i="1"/>
  <c r="F132" i="1"/>
  <c r="F153" i="1"/>
  <c r="F175" i="1"/>
  <c r="F196" i="1"/>
  <c r="F217" i="1"/>
  <c r="F239" i="1"/>
  <c r="F255" i="1"/>
  <c r="F271" i="1"/>
  <c r="F291" i="1"/>
  <c r="F237" i="1"/>
  <c r="F144" i="1"/>
  <c r="F192" i="1"/>
  <c r="F235" i="1"/>
  <c r="F264" i="1"/>
  <c r="F300" i="1"/>
  <c r="F140" i="1"/>
  <c r="F226" i="1"/>
  <c r="F210" i="1"/>
  <c r="F194" i="1"/>
  <c r="F178" i="1"/>
  <c r="F162" i="1"/>
  <c r="F146" i="1"/>
  <c r="F130" i="1"/>
  <c r="F114" i="1"/>
  <c r="F136" i="1"/>
  <c r="F232" i="1"/>
  <c r="F183" i="1"/>
  <c r="F100" i="1"/>
  <c r="F188" i="1"/>
  <c r="F187" i="1"/>
  <c r="F229" i="1"/>
  <c r="F296" i="1"/>
  <c r="F241" i="1"/>
  <c r="F273" i="1"/>
  <c r="F305" i="1"/>
  <c r="F282" i="1"/>
  <c r="F116" i="1"/>
  <c r="F180" i="1"/>
  <c r="F243" i="1"/>
  <c r="F275" i="1"/>
  <c r="F160" i="1"/>
  <c r="F272" i="1"/>
  <c r="F151" i="1"/>
  <c r="F190" i="1"/>
  <c r="F142" i="1"/>
  <c r="M140" i="1" l="1"/>
  <c r="M141" i="1" s="1"/>
</calcChain>
</file>

<file path=xl/sharedStrings.xml><?xml version="1.0" encoding="utf-8"?>
<sst xmlns="http://schemas.openxmlformats.org/spreadsheetml/2006/main" count="46" uniqueCount="42">
  <si>
    <t>Mean</t>
  </si>
  <si>
    <t>Sum</t>
  </si>
  <si>
    <t>Min</t>
  </si>
  <si>
    <t>Max</t>
  </si>
  <si>
    <t>Varianza Poblacional</t>
  </si>
  <si>
    <t>Varianza Muestra</t>
  </si>
  <si>
    <t>(x-promedio)^2</t>
  </si>
  <si>
    <t>MiVarianzaMuestra</t>
  </si>
  <si>
    <t>MiVarianzaPoblacional</t>
  </si>
  <si>
    <t>Desviacion Estandar P</t>
  </si>
  <si>
    <t>Desviacion Estandar M</t>
  </si>
  <si>
    <t>MiDesviacionEst.P</t>
  </si>
  <si>
    <t>MiDesviacionEst.M</t>
  </si>
  <si>
    <t>Arriba</t>
  </si>
  <si>
    <t>1 D.E.P.</t>
  </si>
  <si>
    <t>2 D.E.P.</t>
  </si>
  <si>
    <t>3 D.E.P.</t>
  </si>
  <si>
    <t>4 D.E.P.</t>
  </si>
  <si>
    <t xml:space="preserve">Abajo </t>
  </si>
  <si>
    <t>Linspace</t>
  </si>
  <si>
    <t>Entrada:</t>
  </si>
  <si>
    <t>Salida:</t>
  </si>
  <si>
    <t>Función de Distribución</t>
  </si>
  <si>
    <t>x</t>
  </si>
  <si>
    <t>f(x)</t>
  </si>
  <si>
    <t># de puntos:</t>
  </si>
  <si>
    <t>normpdf</t>
  </si>
  <si>
    <t>media:</t>
  </si>
  <si>
    <t>estandar:</t>
  </si>
  <si>
    <t>desviación</t>
  </si>
  <si>
    <t xml:space="preserve">DeltaX = </t>
  </si>
  <si>
    <t>n =</t>
  </si>
  <si>
    <t>f(a+iDeltaX)</t>
  </si>
  <si>
    <t xml:space="preserve">Suma = </t>
  </si>
  <si>
    <t xml:space="preserve">Área = </t>
  </si>
  <si>
    <t xml:space="preserve">sum = </t>
  </si>
  <si>
    <t xml:space="preserve">Area = </t>
  </si>
  <si>
    <t>Metodo Rectangulo</t>
  </si>
  <si>
    <t>Forma Rectangular</t>
  </si>
  <si>
    <t>Hombre</t>
  </si>
  <si>
    <t>Estatura [cm]</t>
  </si>
  <si>
    <t>Matlab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</si>
</sst>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0" xfId="0" applyFill="1"/>
    <xf numFmtId="0" fontId="0" fillId="0" borderId="0" xfId="0" applyBorder="1"/>
    <xf numFmtId="0" fontId="0" fillId="3" borderId="5" xfId="0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0" fillId="4" borderId="0" xfId="0" applyFill="1"/>
    <xf numFmtId="0" fontId="0" fillId="4" borderId="1" xfId="0" applyFill="1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7" borderId="0" xfId="0" applyFill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Estatura Hombres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Estatura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Hoja1!$B$2:$B$51</c:f>
              <c:numCache>
                <c:formatCode>General</c:formatCode>
                <c:ptCount val="50"/>
                <c:pt idx="0">
                  <c:v>171</c:v>
                </c:pt>
                <c:pt idx="1">
                  <c:v>170</c:v>
                </c:pt>
                <c:pt idx="2">
                  <c:v>173</c:v>
                </c:pt>
                <c:pt idx="3">
                  <c:v>184</c:v>
                </c:pt>
                <c:pt idx="4">
                  <c:v>176</c:v>
                </c:pt>
                <c:pt idx="5">
                  <c:v>157</c:v>
                </c:pt>
                <c:pt idx="6">
                  <c:v>171</c:v>
                </c:pt>
                <c:pt idx="7">
                  <c:v>179</c:v>
                </c:pt>
                <c:pt idx="8">
                  <c:v>159</c:v>
                </c:pt>
                <c:pt idx="9">
                  <c:v>169</c:v>
                </c:pt>
                <c:pt idx="10">
                  <c:v>186</c:v>
                </c:pt>
                <c:pt idx="11">
                  <c:v>170</c:v>
                </c:pt>
                <c:pt idx="12">
                  <c:v>172</c:v>
                </c:pt>
                <c:pt idx="13">
                  <c:v>184</c:v>
                </c:pt>
                <c:pt idx="14">
                  <c:v>162</c:v>
                </c:pt>
                <c:pt idx="15">
                  <c:v>170</c:v>
                </c:pt>
                <c:pt idx="16">
                  <c:v>165</c:v>
                </c:pt>
                <c:pt idx="17">
                  <c:v>177</c:v>
                </c:pt>
                <c:pt idx="18">
                  <c:v>157</c:v>
                </c:pt>
                <c:pt idx="19">
                  <c:v>184</c:v>
                </c:pt>
                <c:pt idx="20">
                  <c:v>162</c:v>
                </c:pt>
                <c:pt idx="21">
                  <c:v>187</c:v>
                </c:pt>
                <c:pt idx="22">
                  <c:v>159</c:v>
                </c:pt>
                <c:pt idx="23">
                  <c:v>190</c:v>
                </c:pt>
                <c:pt idx="24">
                  <c:v>167</c:v>
                </c:pt>
                <c:pt idx="25">
                  <c:v>178</c:v>
                </c:pt>
                <c:pt idx="26">
                  <c:v>170</c:v>
                </c:pt>
                <c:pt idx="27">
                  <c:v>164</c:v>
                </c:pt>
                <c:pt idx="28">
                  <c:v>176</c:v>
                </c:pt>
                <c:pt idx="29">
                  <c:v>161</c:v>
                </c:pt>
                <c:pt idx="30">
                  <c:v>189</c:v>
                </c:pt>
                <c:pt idx="31">
                  <c:v>187</c:v>
                </c:pt>
                <c:pt idx="32">
                  <c:v>187</c:v>
                </c:pt>
                <c:pt idx="33">
                  <c:v>155</c:v>
                </c:pt>
                <c:pt idx="34">
                  <c:v>167</c:v>
                </c:pt>
                <c:pt idx="35">
                  <c:v>169</c:v>
                </c:pt>
                <c:pt idx="36">
                  <c:v>175</c:v>
                </c:pt>
                <c:pt idx="37">
                  <c:v>170</c:v>
                </c:pt>
                <c:pt idx="38">
                  <c:v>173</c:v>
                </c:pt>
                <c:pt idx="39">
                  <c:v>160</c:v>
                </c:pt>
                <c:pt idx="40">
                  <c:v>189</c:v>
                </c:pt>
                <c:pt idx="41">
                  <c:v>179</c:v>
                </c:pt>
                <c:pt idx="42">
                  <c:v>170</c:v>
                </c:pt>
                <c:pt idx="43">
                  <c:v>187</c:v>
                </c:pt>
                <c:pt idx="44">
                  <c:v>154</c:v>
                </c:pt>
                <c:pt idx="45">
                  <c:v>188</c:v>
                </c:pt>
                <c:pt idx="46">
                  <c:v>190</c:v>
                </c:pt>
                <c:pt idx="47">
                  <c:v>158</c:v>
                </c:pt>
                <c:pt idx="48">
                  <c:v>163</c:v>
                </c:pt>
                <c:pt idx="49">
                  <c:v>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05-4E0C-9FFB-069BFF169C8A}"/>
            </c:ext>
          </c:extLst>
        </c:ser>
        <c:ser>
          <c:idx val="1"/>
          <c:order val="1"/>
          <c:tx>
            <c:v>Promedio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Hoja1!$E$5:$BB$5</c:f>
              <c:numCache>
                <c:formatCode>General</c:formatCode>
                <c:ptCount val="50"/>
                <c:pt idx="0">
                  <c:v>172.44</c:v>
                </c:pt>
                <c:pt idx="1">
                  <c:v>172.44</c:v>
                </c:pt>
                <c:pt idx="2">
                  <c:v>172.44</c:v>
                </c:pt>
                <c:pt idx="3">
                  <c:v>172.44</c:v>
                </c:pt>
                <c:pt idx="4">
                  <c:v>172.44</c:v>
                </c:pt>
                <c:pt idx="5">
                  <c:v>172.44</c:v>
                </c:pt>
                <c:pt idx="6">
                  <c:v>172.44</c:v>
                </c:pt>
                <c:pt idx="7">
                  <c:v>172.44</c:v>
                </c:pt>
                <c:pt idx="8">
                  <c:v>172.44</c:v>
                </c:pt>
                <c:pt idx="9">
                  <c:v>172.44</c:v>
                </c:pt>
                <c:pt idx="10">
                  <c:v>172.44</c:v>
                </c:pt>
                <c:pt idx="11">
                  <c:v>172.44</c:v>
                </c:pt>
                <c:pt idx="12">
                  <c:v>172.44</c:v>
                </c:pt>
                <c:pt idx="13">
                  <c:v>172.44</c:v>
                </c:pt>
                <c:pt idx="14">
                  <c:v>172.44</c:v>
                </c:pt>
                <c:pt idx="15">
                  <c:v>172.44</c:v>
                </c:pt>
                <c:pt idx="16">
                  <c:v>172.44</c:v>
                </c:pt>
                <c:pt idx="17">
                  <c:v>172.44</c:v>
                </c:pt>
                <c:pt idx="18">
                  <c:v>172.44</c:v>
                </c:pt>
                <c:pt idx="19">
                  <c:v>172.44</c:v>
                </c:pt>
                <c:pt idx="20">
                  <c:v>172.44</c:v>
                </c:pt>
                <c:pt idx="21">
                  <c:v>172.44</c:v>
                </c:pt>
                <c:pt idx="22">
                  <c:v>172.44</c:v>
                </c:pt>
                <c:pt idx="23">
                  <c:v>172.44</c:v>
                </c:pt>
                <c:pt idx="24">
                  <c:v>172.44</c:v>
                </c:pt>
                <c:pt idx="25">
                  <c:v>172.44</c:v>
                </c:pt>
                <c:pt idx="26">
                  <c:v>172.44</c:v>
                </c:pt>
                <c:pt idx="27">
                  <c:v>172.44</c:v>
                </c:pt>
                <c:pt idx="28">
                  <c:v>172.44</c:v>
                </c:pt>
                <c:pt idx="29">
                  <c:v>172.44</c:v>
                </c:pt>
                <c:pt idx="30">
                  <c:v>172.44</c:v>
                </c:pt>
                <c:pt idx="31">
                  <c:v>172.44</c:v>
                </c:pt>
                <c:pt idx="32">
                  <c:v>172.44</c:v>
                </c:pt>
                <c:pt idx="33">
                  <c:v>172.44</c:v>
                </c:pt>
                <c:pt idx="34">
                  <c:v>172.44</c:v>
                </c:pt>
                <c:pt idx="35">
                  <c:v>172.44</c:v>
                </c:pt>
                <c:pt idx="36">
                  <c:v>172.44</c:v>
                </c:pt>
                <c:pt idx="37">
                  <c:v>172.44</c:v>
                </c:pt>
                <c:pt idx="38">
                  <c:v>172.44</c:v>
                </c:pt>
                <c:pt idx="39">
                  <c:v>172.44</c:v>
                </c:pt>
                <c:pt idx="40">
                  <c:v>172.44</c:v>
                </c:pt>
                <c:pt idx="41">
                  <c:v>172.44</c:v>
                </c:pt>
                <c:pt idx="42">
                  <c:v>172.44</c:v>
                </c:pt>
                <c:pt idx="43">
                  <c:v>172.44</c:v>
                </c:pt>
                <c:pt idx="44">
                  <c:v>172.44</c:v>
                </c:pt>
                <c:pt idx="45">
                  <c:v>172.44</c:v>
                </c:pt>
                <c:pt idx="46">
                  <c:v>172.44</c:v>
                </c:pt>
                <c:pt idx="47">
                  <c:v>172.44</c:v>
                </c:pt>
                <c:pt idx="48">
                  <c:v>172.44</c:v>
                </c:pt>
                <c:pt idx="49">
                  <c:v>172.44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05-4E0C-9FFB-069BFF169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234288"/>
        <c:axId val="512242816"/>
      </c:scatterChart>
      <c:valAx>
        <c:axId val="512234288"/>
        <c:scaling>
          <c:orientation val="minMax"/>
          <c:max val="5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2242816"/>
        <c:crosses val="autoZero"/>
        <c:crossBetween val="midCat"/>
      </c:valAx>
      <c:valAx>
        <c:axId val="512242816"/>
        <c:scaling>
          <c:orientation val="minMax"/>
          <c:max val="2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223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Estatura Hombres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Estatura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Hoja1!$B$2:$B$51</c:f>
              <c:numCache>
                <c:formatCode>General</c:formatCode>
                <c:ptCount val="50"/>
                <c:pt idx="0">
                  <c:v>171</c:v>
                </c:pt>
                <c:pt idx="1">
                  <c:v>170</c:v>
                </c:pt>
                <c:pt idx="2">
                  <c:v>173</c:v>
                </c:pt>
                <c:pt idx="3">
                  <c:v>184</c:v>
                </c:pt>
                <c:pt idx="4">
                  <c:v>176</c:v>
                </c:pt>
                <c:pt idx="5">
                  <c:v>157</c:v>
                </c:pt>
                <c:pt idx="6">
                  <c:v>171</c:v>
                </c:pt>
                <c:pt idx="7">
                  <c:v>179</c:v>
                </c:pt>
                <c:pt idx="8">
                  <c:v>159</c:v>
                </c:pt>
                <c:pt idx="9">
                  <c:v>169</c:v>
                </c:pt>
                <c:pt idx="10">
                  <c:v>186</c:v>
                </c:pt>
                <c:pt idx="11">
                  <c:v>170</c:v>
                </c:pt>
                <c:pt idx="12">
                  <c:v>172</c:v>
                </c:pt>
                <c:pt idx="13">
                  <c:v>184</c:v>
                </c:pt>
                <c:pt idx="14">
                  <c:v>162</c:v>
                </c:pt>
                <c:pt idx="15">
                  <c:v>170</c:v>
                </c:pt>
                <c:pt idx="16">
                  <c:v>165</c:v>
                </c:pt>
                <c:pt idx="17">
                  <c:v>177</c:v>
                </c:pt>
                <c:pt idx="18">
                  <c:v>157</c:v>
                </c:pt>
                <c:pt idx="19">
                  <c:v>184</c:v>
                </c:pt>
                <c:pt idx="20">
                  <c:v>162</c:v>
                </c:pt>
                <c:pt idx="21">
                  <c:v>187</c:v>
                </c:pt>
                <c:pt idx="22">
                  <c:v>159</c:v>
                </c:pt>
                <c:pt idx="23">
                  <c:v>190</c:v>
                </c:pt>
                <c:pt idx="24">
                  <c:v>167</c:v>
                </c:pt>
                <c:pt idx="25">
                  <c:v>178</c:v>
                </c:pt>
                <c:pt idx="26">
                  <c:v>170</c:v>
                </c:pt>
                <c:pt idx="27">
                  <c:v>164</c:v>
                </c:pt>
                <c:pt idx="28">
                  <c:v>176</c:v>
                </c:pt>
                <c:pt idx="29">
                  <c:v>161</c:v>
                </c:pt>
                <c:pt idx="30">
                  <c:v>189</c:v>
                </c:pt>
                <c:pt idx="31">
                  <c:v>187</c:v>
                </c:pt>
                <c:pt idx="32">
                  <c:v>187</c:v>
                </c:pt>
                <c:pt idx="33">
                  <c:v>155</c:v>
                </c:pt>
                <c:pt idx="34">
                  <c:v>167</c:v>
                </c:pt>
                <c:pt idx="35">
                  <c:v>169</c:v>
                </c:pt>
                <c:pt idx="36">
                  <c:v>175</c:v>
                </c:pt>
                <c:pt idx="37">
                  <c:v>170</c:v>
                </c:pt>
                <c:pt idx="38">
                  <c:v>173</c:v>
                </c:pt>
                <c:pt idx="39">
                  <c:v>160</c:v>
                </c:pt>
                <c:pt idx="40">
                  <c:v>189</c:v>
                </c:pt>
                <c:pt idx="41">
                  <c:v>179</c:v>
                </c:pt>
                <c:pt idx="42">
                  <c:v>170</c:v>
                </c:pt>
                <c:pt idx="43">
                  <c:v>187</c:v>
                </c:pt>
                <c:pt idx="44">
                  <c:v>154</c:v>
                </c:pt>
                <c:pt idx="45">
                  <c:v>188</c:v>
                </c:pt>
                <c:pt idx="46">
                  <c:v>190</c:v>
                </c:pt>
                <c:pt idx="47">
                  <c:v>158</c:v>
                </c:pt>
                <c:pt idx="48">
                  <c:v>163</c:v>
                </c:pt>
                <c:pt idx="49">
                  <c:v>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0-495C-9704-C7176F5DEE21}"/>
            </c:ext>
          </c:extLst>
        </c:ser>
        <c:ser>
          <c:idx val="1"/>
          <c:order val="1"/>
          <c:tx>
            <c:v>Promedio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Hoja1!$E$5:$BB$5</c:f>
              <c:numCache>
                <c:formatCode>General</c:formatCode>
                <c:ptCount val="50"/>
                <c:pt idx="0">
                  <c:v>172.44</c:v>
                </c:pt>
                <c:pt idx="1">
                  <c:v>172.44</c:v>
                </c:pt>
                <c:pt idx="2">
                  <c:v>172.44</c:v>
                </c:pt>
                <c:pt idx="3">
                  <c:v>172.44</c:v>
                </c:pt>
                <c:pt idx="4">
                  <c:v>172.44</c:v>
                </c:pt>
                <c:pt idx="5">
                  <c:v>172.44</c:v>
                </c:pt>
                <c:pt idx="6">
                  <c:v>172.44</c:v>
                </c:pt>
                <c:pt idx="7">
                  <c:v>172.44</c:v>
                </c:pt>
                <c:pt idx="8">
                  <c:v>172.44</c:v>
                </c:pt>
                <c:pt idx="9">
                  <c:v>172.44</c:v>
                </c:pt>
                <c:pt idx="10">
                  <c:v>172.44</c:v>
                </c:pt>
                <c:pt idx="11">
                  <c:v>172.44</c:v>
                </c:pt>
                <c:pt idx="12">
                  <c:v>172.44</c:v>
                </c:pt>
                <c:pt idx="13">
                  <c:v>172.44</c:v>
                </c:pt>
                <c:pt idx="14">
                  <c:v>172.44</c:v>
                </c:pt>
                <c:pt idx="15">
                  <c:v>172.44</c:v>
                </c:pt>
                <c:pt idx="16">
                  <c:v>172.44</c:v>
                </c:pt>
                <c:pt idx="17">
                  <c:v>172.44</c:v>
                </c:pt>
                <c:pt idx="18">
                  <c:v>172.44</c:v>
                </c:pt>
                <c:pt idx="19">
                  <c:v>172.44</c:v>
                </c:pt>
                <c:pt idx="20">
                  <c:v>172.44</c:v>
                </c:pt>
                <c:pt idx="21">
                  <c:v>172.44</c:v>
                </c:pt>
                <c:pt idx="22">
                  <c:v>172.44</c:v>
                </c:pt>
                <c:pt idx="23">
                  <c:v>172.44</c:v>
                </c:pt>
                <c:pt idx="24">
                  <c:v>172.44</c:v>
                </c:pt>
                <c:pt idx="25">
                  <c:v>172.44</c:v>
                </c:pt>
                <c:pt idx="26">
                  <c:v>172.44</c:v>
                </c:pt>
                <c:pt idx="27">
                  <c:v>172.44</c:v>
                </c:pt>
                <c:pt idx="28">
                  <c:v>172.44</c:v>
                </c:pt>
                <c:pt idx="29">
                  <c:v>172.44</c:v>
                </c:pt>
                <c:pt idx="30">
                  <c:v>172.44</c:v>
                </c:pt>
                <c:pt idx="31">
                  <c:v>172.44</c:v>
                </c:pt>
                <c:pt idx="32">
                  <c:v>172.44</c:v>
                </c:pt>
                <c:pt idx="33">
                  <c:v>172.44</c:v>
                </c:pt>
                <c:pt idx="34">
                  <c:v>172.44</c:v>
                </c:pt>
                <c:pt idx="35">
                  <c:v>172.44</c:v>
                </c:pt>
                <c:pt idx="36">
                  <c:v>172.44</c:v>
                </c:pt>
                <c:pt idx="37">
                  <c:v>172.44</c:v>
                </c:pt>
                <c:pt idx="38">
                  <c:v>172.44</c:v>
                </c:pt>
                <c:pt idx="39">
                  <c:v>172.44</c:v>
                </c:pt>
                <c:pt idx="40">
                  <c:v>172.44</c:v>
                </c:pt>
                <c:pt idx="41">
                  <c:v>172.44</c:v>
                </c:pt>
                <c:pt idx="42">
                  <c:v>172.44</c:v>
                </c:pt>
                <c:pt idx="43">
                  <c:v>172.44</c:v>
                </c:pt>
                <c:pt idx="44">
                  <c:v>172.44</c:v>
                </c:pt>
                <c:pt idx="45">
                  <c:v>172.44</c:v>
                </c:pt>
                <c:pt idx="46">
                  <c:v>172.44</c:v>
                </c:pt>
                <c:pt idx="47">
                  <c:v>172.44</c:v>
                </c:pt>
                <c:pt idx="48">
                  <c:v>172.44</c:v>
                </c:pt>
                <c:pt idx="49">
                  <c:v>172.44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A0-495C-9704-C7176F5DEE21}"/>
            </c:ext>
          </c:extLst>
        </c:ser>
        <c:ser>
          <c:idx val="2"/>
          <c:order val="2"/>
          <c:tx>
            <c:v>1 D.E.P Arriba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Hoja1!$I$29:$BF$29</c:f>
              <c:numCache>
                <c:formatCode>General</c:formatCode>
                <c:ptCount val="50"/>
                <c:pt idx="0">
                  <c:v>183.18027324548845</c:v>
                </c:pt>
                <c:pt idx="1">
                  <c:v>183.18027324548845</c:v>
                </c:pt>
                <c:pt idx="2">
                  <c:v>183.18027324548845</c:v>
                </c:pt>
                <c:pt idx="3">
                  <c:v>183.18027324548845</c:v>
                </c:pt>
                <c:pt idx="4">
                  <c:v>183.18027324548845</c:v>
                </c:pt>
                <c:pt idx="5">
                  <c:v>183.18027324548845</c:v>
                </c:pt>
                <c:pt idx="6">
                  <c:v>183.18027324548845</c:v>
                </c:pt>
                <c:pt idx="7">
                  <c:v>183.18027324548845</c:v>
                </c:pt>
                <c:pt idx="8">
                  <c:v>183.18027324548845</c:v>
                </c:pt>
                <c:pt idx="9">
                  <c:v>183.18027324548845</c:v>
                </c:pt>
                <c:pt idx="10">
                  <c:v>183.18027324548845</c:v>
                </c:pt>
                <c:pt idx="11">
                  <c:v>183.18027324548845</c:v>
                </c:pt>
                <c:pt idx="12">
                  <c:v>183.18027324548845</c:v>
                </c:pt>
                <c:pt idx="13">
                  <c:v>183.18027324548845</c:v>
                </c:pt>
                <c:pt idx="14">
                  <c:v>183.18027324548845</c:v>
                </c:pt>
                <c:pt idx="15">
                  <c:v>183.18027324548845</c:v>
                </c:pt>
                <c:pt idx="16">
                  <c:v>183.18027324548845</c:v>
                </c:pt>
                <c:pt idx="17">
                  <c:v>183.18027324548845</c:v>
                </c:pt>
                <c:pt idx="18">
                  <c:v>183.18027324548845</c:v>
                </c:pt>
                <c:pt idx="19">
                  <c:v>183.18027324548845</c:v>
                </c:pt>
                <c:pt idx="20">
                  <c:v>183.18027324548845</c:v>
                </c:pt>
                <c:pt idx="21">
                  <c:v>183.18027324548845</c:v>
                </c:pt>
                <c:pt idx="22">
                  <c:v>183.18027324548845</c:v>
                </c:pt>
                <c:pt idx="23">
                  <c:v>183.18027324548845</c:v>
                </c:pt>
                <c:pt idx="24">
                  <c:v>183.18027324548845</c:v>
                </c:pt>
                <c:pt idx="25">
                  <c:v>183.18027324548845</c:v>
                </c:pt>
                <c:pt idx="26">
                  <c:v>183.18027324548845</c:v>
                </c:pt>
                <c:pt idx="27">
                  <c:v>183.18027324548845</c:v>
                </c:pt>
                <c:pt idx="28">
                  <c:v>183.18027324548845</c:v>
                </c:pt>
                <c:pt idx="29">
                  <c:v>183.18027324548845</c:v>
                </c:pt>
                <c:pt idx="30">
                  <c:v>183.18027324548845</c:v>
                </c:pt>
                <c:pt idx="31">
                  <c:v>183.18027324548845</c:v>
                </c:pt>
                <c:pt idx="32">
                  <c:v>183.18027324548845</c:v>
                </c:pt>
                <c:pt idx="33">
                  <c:v>183.18027324548845</c:v>
                </c:pt>
                <c:pt idx="34">
                  <c:v>183.18027324548845</c:v>
                </c:pt>
                <c:pt idx="35">
                  <c:v>183.18027324548845</c:v>
                </c:pt>
                <c:pt idx="36">
                  <c:v>183.18027324548845</c:v>
                </c:pt>
                <c:pt idx="37">
                  <c:v>183.18027324548845</c:v>
                </c:pt>
                <c:pt idx="38">
                  <c:v>183.18027324548845</c:v>
                </c:pt>
                <c:pt idx="39">
                  <c:v>183.18027324548845</c:v>
                </c:pt>
                <c:pt idx="40">
                  <c:v>183.18027324548845</c:v>
                </c:pt>
                <c:pt idx="41">
                  <c:v>183.18027324548845</c:v>
                </c:pt>
                <c:pt idx="42">
                  <c:v>183.18027324548845</c:v>
                </c:pt>
                <c:pt idx="43">
                  <c:v>183.18027324548845</c:v>
                </c:pt>
                <c:pt idx="44">
                  <c:v>183.18027324548845</c:v>
                </c:pt>
                <c:pt idx="45">
                  <c:v>183.18027324548845</c:v>
                </c:pt>
                <c:pt idx="46">
                  <c:v>183.18027324548845</c:v>
                </c:pt>
                <c:pt idx="47">
                  <c:v>183.18027324548845</c:v>
                </c:pt>
                <c:pt idx="48">
                  <c:v>183.18027324548845</c:v>
                </c:pt>
                <c:pt idx="49">
                  <c:v>183.18027324548845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A0-495C-9704-C7176F5DEE21}"/>
            </c:ext>
          </c:extLst>
        </c:ser>
        <c:ser>
          <c:idx val="3"/>
          <c:order val="3"/>
          <c:tx>
            <c:v>2 D.E.P. Arriba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Hoja1!$I$30:$BF$30</c:f>
              <c:numCache>
                <c:formatCode>General</c:formatCode>
                <c:ptCount val="50"/>
                <c:pt idx="0">
                  <c:v>193.9205464909769</c:v>
                </c:pt>
                <c:pt idx="1">
                  <c:v>193.9205464909769</c:v>
                </c:pt>
                <c:pt idx="2">
                  <c:v>193.9205464909769</c:v>
                </c:pt>
                <c:pt idx="3">
                  <c:v>193.9205464909769</c:v>
                </c:pt>
                <c:pt idx="4">
                  <c:v>193.9205464909769</c:v>
                </c:pt>
                <c:pt idx="5">
                  <c:v>193.9205464909769</c:v>
                </c:pt>
                <c:pt idx="6">
                  <c:v>193.9205464909769</c:v>
                </c:pt>
                <c:pt idx="7">
                  <c:v>193.9205464909769</c:v>
                </c:pt>
                <c:pt idx="8">
                  <c:v>193.9205464909769</c:v>
                </c:pt>
                <c:pt idx="9">
                  <c:v>193.9205464909769</c:v>
                </c:pt>
                <c:pt idx="10">
                  <c:v>193.9205464909769</c:v>
                </c:pt>
                <c:pt idx="11">
                  <c:v>193.9205464909769</c:v>
                </c:pt>
                <c:pt idx="12">
                  <c:v>193.9205464909769</c:v>
                </c:pt>
                <c:pt idx="13">
                  <c:v>193.9205464909769</c:v>
                </c:pt>
                <c:pt idx="14">
                  <c:v>193.9205464909769</c:v>
                </c:pt>
                <c:pt idx="15">
                  <c:v>193.9205464909769</c:v>
                </c:pt>
                <c:pt idx="16">
                  <c:v>193.9205464909769</c:v>
                </c:pt>
                <c:pt idx="17">
                  <c:v>193.9205464909769</c:v>
                </c:pt>
                <c:pt idx="18">
                  <c:v>193.9205464909769</c:v>
                </c:pt>
                <c:pt idx="19">
                  <c:v>193.9205464909769</c:v>
                </c:pt>
                <c:pt idx="20">
                  <c:v>193.9205464909769</c:v>
                </c:pt>
                <c:pt idx="21">
                  <c:v>193.9205464909769</c:v>
                </c:pt>
                <c:pt idx="22">
                  <c:v>193.9205464909769</c:v>
                </c:pt>
                <c:pt idx="23">
                  <c:v>193.9205464909769</c:v>
                </c:pt>
                <c:pt idx="24">
                  <c:v>193.9205464909769</c:v>
                </c:pt>
                <c:pt idx="25">
                  <c:v>193.9205464909769</c:v>
                </c:pt>
                <c:pt idx="26">
                  <c:v>193.9205464909769</c:v>
                </c:pt>
                <c:pt idx="27">
                  <c:v>193.9205464909769</c:v>
                </c:pt>
                <c:pt idx="28">
                  <c:v>193.9205464909769</c:v>
                </c:pt>
                <c:pt idx="29">
                  <c:v>193.9205464909769</c:v>
                </c:pt>
                <c:pt idx="30">
                  <c:v>193.9205464909769</c:v>
                </c:pt>
                <c:pt idx="31">
                  <c:v>193.9205464909769</c:v>
                </c:pt>
                <c:pt idx="32">
                  <c:v>193.9205464909769</c:v>
                </c:pt>
                <c:pt idx="33">
                  <c:v>193.9205464909769</c:v>
                </c:pt>
                <c:pt idx="34">
                  <c:v>193.9205464909769</c:v>
                </c:pt>
                <c:pt idx="35">
                  <c:v>193.9205464909769</c:v>
                </c:pt>
                <c:pt idx="36">
                  <c:v>193.9205464909769</c:v>
                </c:pt>
                <c:pt idx="37">
                  <c:v>193.9205464909769</c:v>
                </c:pt>
                <c:pt idx="38">
                  <c:v>193.9205464909769</c:v>
                </c:pt>
                <c:pt idx="39">
                  <c:v>193.9205464909769</c:v>
                </c:pt>
                <c:pt idx="40">
                  <c:v>193.9205464909769</c:v>
                </c:pt>
                <c:pt idx="41">
                  <c:v>193.9205464909769</c:v>
                </c:pt>
                <c:pt idx="42">
                  <c:v>193.9205464909769</c:v>
                </c:pt>
                <c:pt idx="43">
                  <c:v>193.9205464909769</c:v>
                </c:pt>
                <c:pt idx="44">
                  <c:v>193.9205464909769</c:v>
                </c:pt>
                <c:pt idx="45">
                  <c:v>193.9205464909769</c:v>
                </c:pt>
                <c:pt idx="46">
                  <c:v>193.9205464909769</c:v>
                </c:pt>
                <c:pt idx="47">
                  <c:v>193.9205464909769</c:v>
                </c:pt>
                <c:pt idx="48">
                  <c:v>193.9205464909769</c:v>
                </c:pt>
                <c:pt idx="49">
                  <c:v>193.9205464909769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A0-495C-9704-C7176F5DEE21}"/>
            </c:ext>
          </c:extLst>
        </c:ser>
        <c:ser>
          <c:idx val="4"/>
          <c:order val="4"/>
          <c:tx>
            <c:v>3 D.E.P Arriba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Hoja1!$I$31:$BF$31</c:f>
              <c:numCache>
                <c:formatCode>General</c:formatCode>
                <c:ptCount val="50"/>
                <c:pt idx="0">
                  <c:v>204.66081973646536</c:v>
                </c:pt>
                <c:pt idx="1">
                  <c:v>204.66081973646536</c:v>
                </c:pt>
                <c:pt idx="2">
                  <c:v>204.66081973646536</c:v>
                </c:pt>
                <c:pt idx="3">
                  <c:v>204.66081973646536</c:v>
                </c:pt>
                <c:pt idx="4">
                  <c:v>204.66081973646536</c:v>
                </c:pt>
                <c:pt idx="5">
                  <c:v>204.66081973646536</c:v>
                </c:pt>
                <c:pt idx="6">
                  <c:v>204.66081973646536</c:v>
                </c:pt>
                <c:pt idx="7">
                  <c:v>204.66081973646536</c:v>
                </c:pt>
                <c:pt idx="8">
                  <c:v>204.66081973646536</c:v>
                </c:pt>
                <c:pt idx="9">
                  <c:v>204.66081973646536</c:v>
                </c:pt>
                <c:pt idx="10">
                  <c:v>204.66081973646536</c:v>
                </c:pt>
                <c:pt idx="11">
                  <c:v>204.66081973646536</c:v>
                </c:pt>
                <c:pt idx="12">
                  <c:v>204.66081973646536</c:v>
                </c:pt>
                <c:pt idx="13">
                  <c:v>204.66081973646536</c:v>
                </c:pt>
                <c:pt idx="14">
                  <c:v>204.66081973646536</c:v>
                </c:pt>
                <c:pt idx="15">
                  <c:v>204.66081973646536</c:v>
                </c:pt>
                <c:pt idx="16">
                  <c:v>204.66081973646536</c:v>
                </c:pt>
                <c:pt idx="17">
                  <c:v>204.66081973646536</c:v>
                </c:pt>
                <c:pt idx="18">
                  <c:v>204.66081973646536</c:v>
                </c:pt>
                <c:pt idx="19">
                  <c:v>204.66081973646536</c:v>
                </c:pt>
                <c:pt idx="20">
                  <c:v>204.66081973646536</c:v>
                </c:pt>
                <c:pt idx="21">
                  <c:v>204.66081973646536</c:v>
                </c:pt>
                <c:pt idx="22">
                  <c:v>204.66081973646536</c:v>
                </c:pt>
                <c:pt idx="23">
                  <c:v>204.66081973646536</c:v>
                </c:pt>
                <c:pt idx="24">
                  <c:v>204.66081973646536</c:v>
                </c:pt>
                <c:pt idx="25">
                  <c:v>204.66081973646536</c:v>
                </c:pt>
                <c:pt idx="26">
                  <c:v>204.66081973646536</c:v>
                </c:pt>
                <c:pt idx="27">
                  <c:v>204.66081973646536</c:v>
                </c:pt>
                <c:pt idx="28">
                  <c:v>204.66081973646536</c:v>
                </c:pt>
                <c:pt idx="29">
                  <c:v>204.66081973646536</c:v>
                </c:pt>
                <c:pt idx="30">
                  <c:v>204.66081973646536</c:v>
                </c:pt>
                <c:pt idx="31">
                  <c:v>204.66081973646536</c:v>
                </c:pt>
                <c:pt idx="32">
                  <c:v>204.66081973646536</c:v>
                </c:pt>
                <c:pt idx="33">
                  <c:v>204.66081973646536</c:v>
                </c:pt>
                <c:pt idx="34">
                  <c:v>204.66081973646536</c:v>
                </c:pt>
                <c:pt idx="35">
                  <c:v>204.66081973646536</c:v>
                </c:pt>
                <c:pt idx="36">
                  <c:v>204.66081973646536</c:v>
                </c:pt>
                <c:pt idx="37">
                  <c:v>204.66081973646536</c:v>
                </c:pt>
                <c:pt idx="38">
                  <c:v>204.66081973646536</c:v>
                </c:pt>
                <c:pt idx="39">
                  <c:v>204.66081973646536</c:v>
                </c:pt>
                <c:pt idx="40">
                  <c:v>204.66081973646536</c:v>
                </c:pt>
                <c:pt idx="41">
                  <c:v>204.66081973646536</c:v>
                </c:pt>
                <c:pt idx="42">
                  <c:v>204.66081973646536</c:v>
                </c:pt>
                <c:pt idx="43">
                  <c:v>204.66081973646536</c:v>
                </c:pt>
                <c:pt idx="44">
                  <c:v>204.66081973646536</c:v>
                </c:pt>
                <c:pt idx="45">
                  <c:v>204.66081973646536</c:v>
                </c:pt>
                <c:pt idx="46">
                  <c:v>204.66081973646536</c:v>
                </c:pt>
                <c:pt idx="47">
                  <c:v>204.66081973646536</c:v>
                </c:pt>
                <c:pt idx="48">
                  <c:v>204.66081973646536</c:v>
                </c:pt>
                <c:pt idx="49">
                  <c:v>204.66081973646536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A0-495C-9704-C7176F5DEE21}"/>
            </c:ext>
          </c:extLst>
        </c:ser>
        <c:ser>
          <c:idx val="5"/>
          <c:order val="5"/>
          <c:tx>
            <c:v>4 D.E.P. Arriba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Hoja1!$I$32:$BF$32</c:f>
              <c:numCache>
                <c:formatCode>General</c:formatCode>
                <c:ptCount val="50"/>
                <c:pt idx="0">
                  <c:v>215.40109298195381</c:v>
                </c:pt>
                <c:pt idx="1">
                  <c:v>215.40109298195381</c:v>
                </c:pt>
                <c:pt idx="2">
                  <c:v>215.40109298195381</c:v>
                </c:pt>
                <c:pt idx="3">
                  <c:v>215.40109298195381</c:v>
                </c:pt>
                <c:pt idx="4">
                  <c:v>215.40109298195381</c:v>
                </c:pt>
                <c:pt idx="5">
                  <c:v>215.40109298195381</c:v>
                </c:pt>
                <c:pt idx="6">
                  <c:v>215.40109298195381</c:v>
                </c:pt>
                <c:pt idx="7">
                  <c:v>215.40109298195381</c:v>
                </c:pt>
                <c:pt idx="8">
                  <c:v>215.40109298195381</c:v>
                </c:pt>
                <c:pt idx="9">
                  <c:v>215.40109298195381</c:v>
                </c:pt>
                <c:pt idx="10">
                  <c:v>215.40109298195381</c:v>
                </c:pt>
                <c:pt idx="11">
                  <c:v>215.40109298195381</c:v>
                </c:pt>
                <c:pt idx="12">
                  <c:v>215.40109298195381</c:v>
                </c:pt>
                <c:pt idx="13">
                  <c:v>215.40109298195381</c:v>
                </c:pt>
                <c:pt idx="14">
                  <c:v>215.40109298195381</c:v>
                </c:pt>
                <c:pt idx="15">
                  <c:v>215.40109298195381</c:v>
                </c:pt>
                <c:pt idx="16">
                  <c:v>215.40109298195381</c:v>
                </c:pt>
                <c:pt idx="17">
                  <c:v>215.40109298195381</c:v>
                </c:pt>
                <c:pt idx="18">
                  <c:v>215.40109298195381</c:v>
                </c:pt>
                <c:pt idx="19">
                  <c:v>215.40109298195381</c:v>
                </c:pt>
                <c:pt idx="20">
                  <c:v>215.40109298195381</c:v>
                </c:pt>
                <c:pt idx="21">
                  <c:v>215.40109298195381</c:v>
                </c:pt>
                <c:pt idx="22">
                  <c:v>215.40109298195381</c:v>
                </c:pt>
                <c:pt idx="23">
                  <c:v>215.40109298195381</c:v>
                </c:pt>
                <c:pt idx="24">
                  <c:v>215.40109298195381</c:v>
                </c:pt>
                <c:pt idx="25">
                  <c:v>215.40109298195381</c:v>
                </c:pt>
                <c:pt idx="26">
                  <c:v>215.40109298195381</c:v>
                </c:pt>
                <c:pt idx="27">
                  <c:v>215.40109298195381</c:v>
                </c:pt>
                <c:pt idx="28">
                  <c:v>215.40109298195381</c:v>
                </c:pt>
                <c:pt idx="29">
                  <c:v>215.40109298195381</c:v>
                </c:pt>
                <c:pt idx="30">
                  <c:v>215.40109298195381</c:v>
                </c:pt>
                <c:pt idx="31">
                  <c:v>215.40109298195381</c:v>
                </c:pt>
                <c:pt idx="32">
                  <c:v>215.40109298195381</c:v>
                </c:pt>
                <c:pt idx="33">
                  <c:v>215.40109298195381</c:v>
                </c:pt>
                <c:pt idx="34">
                  <c:v>215.40109298195381</c:v>
                </c:pt>
                <c:pt idx="35">
                  <c:v>215.40109298195381</c:v>
                </c:pt>
                <c:pt idx="36">
                  <c:v>215.40109298195381</c:v>
                </c:pt>
                <c:pt idx="37">
                  <c:v>215.40109298195381</c:v>
                </c:pt>
                <c:pt idx="38">
                  <c:v>215.40109298195381</c:v>
                </c:pt>
                <c:pt idx="39">
                  <c:v>215.40109298195381</c:v>
                </c:pt>
                <c:pt idx="40">
                  <c:v>215.40109298195381</c:v>
                </c:pt>
                <c:pt idx="41">
                  <c:v>215.40109298195381</c:v>
                </c:pt>
                <c:pt idx="42">
                  <c:v>215.40109298195381</c:v>
                </c:pt>
                <c:pt idx="43">
                  <c:v>215.40109298195381</c:v>
                </c:pt>
                <c:pt idx="44">
                  <c:v>215.40109298195381</c:v>
                </c:pt>
                <c:pt idx="45">
                  <c:v>215.40109298195381</c:v>
                </c:pt>
                <c:pt idx="46">
                  <c:v>215.40109298195381</c:v>
                </c:pt>
                <c:pt idx="47">
                  <c:v>215.40109298195381</c:v>
                </c:pt>
                <c:pt idx="48">
                  <c:v>215.40109298195381</c:v>
                </c:pt>
                <c:pt idx="49">
                  <c:v>215.40109298195381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A0-495C-9704-C7176F5DEE21}"/>
            </c:ext>
          </c:extLst>
        </c:ser>
        <c:ser>
          <c:idx val="6"/>
          <c:order val="6"/>
          <c:tx>
            <c:v>1 D.E.P. Abajo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Hoja1!$I$35:$BF$35</c:f>
              <c:numCache>
                <c:formatCode>General</c:formatCode>
                <c:ptCount val="50"/>
                <c:pt idx="0">
                  <c:v>161.69972675451154</c:v>
                </c:pt>
                <c:pt idx="1">
                  <c:v>161.69972675451154</c:v>
                </c:pt>
                <c:pt idx="2">
                  <c:v>161.69972675451154</c:v>
                </c:pt>
                <c:pt idx="3">
                  <c:v>161.69972675451154</c:v>
                </c:pt>
                <c:pt idx="4">
                  <c:v>161.69972675451154</c:v>
                </c:pt>
                <c:pt idx="5">
                  <c:v>161.69972675451154</c:v>
                </c:pt>
                <c:pt idx="6">
                  <c:v>161.69972675451154</c:v>
                </c:pt>
                <c:pt idx="7">
                  <c:v>161.69972675451154</c:v>
                </c:pt>
                <c:pt idx="8">
                  <c:v>161.69972675451154</c:v>
                </c:pt>
                <c:pt idx="9">
                  <c:v>161.69972675451154</c:v>
                </c:pt>
                <c:pt idx="10">
                  <c:v>161.69972675451154</c:v>
                </c:pt>
                <c:pt idx="11">
                  <c:v>161.69972675451154</c:v>
                </c:pt>
                <c:pt idx="12">
                  <c:v>161.69972675451154</c:v>
                </c:pt>
                <c:pt idx="13">
                  <c:v>161.69972675451154</c:v>
                </c:pt>
                <c:pt idx="14">
                  <c:v>161.69972675451154</c:v>
                </c:pt>
                <c:pt idx="15">
                  <c:v>161.69972675451154</c:v>
                </c:pt>
                <c:pt idx="16">
                  <c:v>161.69972675451154</c:v>
                </c:pt>
                <c:pt idx="17">
                  <c:v>161.69972675451154</c:v>
                </c:pt>
                <c:pt idx="18">
                  <c:v>161.69972675451154</c:v>
                </c:pt>
                <c:pt idx="19">
                  <c:v>161.69972675451154</c:v>
                </c:pt>
                <c:pt idx="20">
                  <c:v>161.69972675451154</c:v>
                </c:pt>
                <c:pt idx="21">
                  <c:v>161.69972675451154</c:v>
                </c:pt>
                <c:pt idx="22">
                  <c:v>161.69972675451154</c:v>
                </c:pt>
                <c:pt idx="23">
                  <c:v>161.69972675451154</c:v>
                </c:pt>
                <c:pt idx="24">
                  <c:v>161.69972675451154</c:v>
                </c:pt>
                <c:pt idx="25">
                  <c:v>161.69972675451154</c:v>
                </c:pt>
                <c:pt idx="26">
                  <c:v>161.69972675451154</c:v>
                </c:pt>
                <c:pt idx="27">
                  <c:v>161.69972675451154</c:v>
                </c:pt>
                <c:pt idx="28">
                  <c:v>161.69972675451154</c:v>
                </c:pt>
                <c:pt idx="29">
                  <c:v>161.69972675451154</c:v>
                </c:pt>
                <c:pt idx="30">
                  <c:v>161.69972675451154</c:v>
                </c:pt>
                <c:pt idx="31">
                  <c:v>161.69972675451154</c:v>
                </c:pt>
                <c:pt idx="32">
                  <c:v>161.69972675451154</c:v>
                </c:pt>
                <c:pt idx="33">
                  <c:v>161.69972675451154</c:v>
                </c:pt>
                <c:pt idx="34">
                  <c:v>161.69972675451154</c:v>
                </c:pt>
                <c:pt idx="35">
                  <c:v>161.69972675451154</c:v>
                </c:pt>
                <c:pt idx="36">
                  <c:v>161.69972675451154</c:v>
                </c:pt>
                <c:pt idx="37">
                  <c:v>161.69972675451154</c:v>
                </c:pt>
                <c:pt idx="38">
                  <c:v>161.69972675451154</c:v>
                </c:pt>
                <c:pt idx="39">
                  <c:v>161.69972675451154</c:v>
                </c:pt>
                <c:pt idx="40">
                  <c:v>161.69972675451154</c:v>
                </c:pt>
                <c:pt idx="41">
                  <c:v>161.69972675451154</c:v>
                </c:pt>
                <c:pt idx="42">
                  <c:v>161.69972675451154</c:v>
                </c:pt>
                <c:pt idx="43">
                  <c:v>161.69972675451154</c:v>
                </c:pt>
                <c:pt idx="44">
                  <c:v>161.69972675451154</c:v>
                </c:pt>
                <c:pt idx="45">
                  <c:v>161.69972675451154</c:v>
                </c:pt>
                <c:pt idx="46">
                  <c:v>161.69972675451154</c:v>
                </c:pt>
                <c:pt idx="47">
                  <c:v>161.69972675451154</c:v>
                </c:pt>
                <c:pt idx="48">
                  <c:v>161.69972675451154</c:v>
                </c:pt>
                <c:pt idx="49">
                  <c:v>161.69972675451154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3A0-495C-9704-C7176F5DEE21}"/>
            </c:ext>
          </c:extLst>
        </c:ser>
        <c:ser>
          <c:idx val="7"/>
          <c:order val="7"/>
          <c:tx>
            <c:v>2 D.E.P. Abajo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Hoja1!$I$36:$BF$36</c:f>
              <c:numCache>
                <c:formatCode>General</c:formatCode>
                <c:ptCount val="50"/>
                <c:pt idx="0">
                  <c:v>150.95945350902309</c:v>
                </c:pt>
                <c:pt idx="1">
                  <c:v>150.95945350902309</c:v>
                </c:pt>
                <c:pt idx="2">
                  <c:v>150.95945350902309</c:v>
                </c:pt>
                <c:pt idx="3">
                  <c:v>150.95945350902309</c:v>
                </c:pt>
                <c:pt idx="4">
                  <c:v>150.95945350902309</c:v>
                </c:pt>
                <c:pt idx="5">
                  <c:v>150.95945350902309</c:v>
                </c:pt>
                <c:pt idx="6">
                  <c:v>150.95945350902309</c:v>
                </c:pt>
                <c:pt idx="7">
                  <c:v>150.95945350902309</c:v>
                </c:pt>
                <c:pt idx="8">
                  <c:v>150.95945350902309</c:v>
                </c:pt>
                <c:pt idx="9">
                  <c:v>150.95945350902309</c:v>
                </c:pt>
                <c:pt idx="10">
                  <c:v>150.95945350902309</c:v>
                </c:pt>
                <c:pt idx="11">
                  <c:v>150.95945350902309</c:v>
                </c:pt>
                <c:pt idx="12">
                  <c:v>150.95945350902309</c:v>
                </c:pt>
                <c:pt idx="13">
                  <c:v>150.95945350902309</c:v>
                </c:pt>
                <c:pt idx="14">
                  <c:v>150.95945350902309</c:v>
                </c:pt>
                <c:pt idx="15">
                  <c:v>150.95945350902309</c:v>
                </c:pt>
                <c:pt idx="16">
                  <c:v>150.95945350902309</c:v>
                </c:pt>
                <c:pt idx="17">
                  <c:v>150.95945350902309</c:v>
                </c:pt>
                <c:pt idx="18">
                  <c:v>150.95945350902309</c:v>
                </c:pt>
                <c:pt idx="19">
                  <c:v>150.95945350902309</c:v>
                </c:pt>
                <c:pt idx="20">
                  <c:v>150.95945350902309</c:v>
                </c:pt>
                <c:pt idx="21">
                  <c:v>150.95945350902309</c:v>
                </c:pt>
                <c:pt idx="22">
                  <c:v>150.95945350902309</c:v>
                </c:pt>
                <c:pt idx="23">
                  <c:v>150.95945350902309</c:v>
                </c:pt>
                <c:pt idx="24">
                  <c:v>150.95945350902309</c:v>
                </c:pt>
                <c:pt idx="25">
                  <c:v>150.95945350902309</c:v>
                </c:pt>
                <c:pt idx="26">
                  <c:v>150.95945350902309</c:v>
                </c:pt>
                <c:pt idx="27">
                  <c:v>150.95945350902309</c:v>
                </c:pt>
                <c:pt idx="28">
                  <c:v>150.95945350902309</c:v>
                </c:pt>
                <c:pt idx="29">
                  <c:v>150.95945350902309</c:v>
                </c:pt>
                <c:pt idx="30">
                  <c:v>150.95945350902309</c:v>
                </c:pt>
                <c:pt idx="31">
                  <c:v>150.95945350902309</c:v>
                </c:pt>
                <c:pt idx="32">
                  <c:v>150.95945350902309</c:v>
                </c:pt>
                <c:pt idx="33">
                  <c:v>150.95945350902309</c:v>
                </c:pt>
                <c:pt idx="34">
                  <c:v>150.95945350902309</c:v>
                </c:pt>
                <c:pt idx="35">
                  <c:v>150.95945350902309</c:v>
                </c:pt>
                <c:pt idx="36">
                  <c:v>150.95945350902309</c:v>
                </c:pt>
                <c:pt idx="37">
                  <c:v>150.95945350902309</c:v>
                </c:pt>
                <c:pt idx="38">
                  <c:v>150.95945350902309</c:v>
                </c:pt>
                <c:pt idx="39">
                  <c:v>150.95945350902309</c:v>
                </c:pt>
                <c:pt idx="40">
                  <c:v>150.95945350902309</c:v>
                </c:pt>
                <c:pt idx="41">
                  <c:v>150.95945350902309</c:v>
                </c:pt>
                <c:pt idx="42">
                  <c:v>150.95945350902309</c:v>
                </c:pt>
                <c:pt idx="43">
                  <c:v>150.95945350902309</c:v>
                </c:pt>
                <c:pt idx="44">
                  <c:v>150.95945350902309</c:v>
                </c:pt>
                <c:pt idx="45">
                  <c:v>150.95945350902309</c:v>
                </c:pt>
                <c:pt idx="46">
                  <c:v>150.95945350902309</c:v>
                </c:pt>
                <c:pt idx="47">
                  <c:v>150.95945350902309</c:v>
                </c:pt>
                <c:pt idx="48">
                  <c:v>150.95945350902309</c:v>
                </c:pt>
                <c:pt idx="49">
                  <c:v>150.95945350902309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3A0-495C-9704-C7176F5DEE21}"/>
            </c:ext>
          </c:extLst>
        </c:ser>
        <c:ser>
          <c:idx val="8"/>
          <c:order val="8"/>
          <c:tx>
            <c:v>3 D.E.P. Abajo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Hoja1!$I$37:$BF$37</c:f>
              <c:numCache>
                <c:formatCode>General</c:formatCode>
                <c:ptCount val="50"/>
                <c:pt idx="0">
                  <c:v>140.21918026353464</c:v>
                </c:pt>
                <c:pt idx="1">
                  <c:v>140.21918026353464</c:v>
                </c:pt>
                <c:pt idx="2">
                  <c:v>140.21918026353464</c:v>
                </c:pt>
                <c:pt idx="3">
                  <c:v>140.21918026353464</c:v>
                </c:pt>
                <c:pt idx="4">
                  <c:v>140.21918026353464</c:v>
                </c:pt>
                <c:pt idx="5">
                  <c:v>140.21918026353464</c:v>
                </c:pt>
                <c:pt idx="6">
                  <c:v>140.21918026353464</c:v>
                </c:pt>
                <c:pt idx="7">
                  <c:v>140.21918026353464</c:v>
                </c:pt>
                <c:pt idx="8">
                  <c:v>140.21918026353464</c:v>
                </c:pt>
                <c:pt idx="9">
                  <c:v>140.21918026353464</c:v>
                </c:pt>
                <c:pt idx="10">
                  <c:v>140.21918026353464</c:v>
                </c:pt>
                <c:pt idx="11">
                  <c:v>140.21918026353464</c:v>
                </c:pt>
                <c:pt idx="12">
                  <c:v>140.21918026353464</c:v>
                </c:pt>
                <c:pt idx="13">
                  <c:v>140.21918026353464</c:v>
                </c:pt>
                <c:pt idx="14">
                  <c:v>140.21918026353464</c:v>
                </c:pt>
                <c:pt idx="15">
                  <c:v>140.21918026353464</c:v>
                </c:pt>
                <c:pt idx="16">
                  <c:v>140.21918026353464</c:v>
                </c:pt>
                <c:pt idx="17">
                  <c:v>140.21918026353464</c:v>
                </c:pt>
                <c:pt idx="18">
                  <c:v>140.21918026353464</c:v>
                </c:pt>
                <c:pt idx="19">
                  <c:v>140.21918026353464</c:v>
                </c:pt>
                <c:pt idx="20">
                  <c:v>140.21918026353464</c:v>
                </c:pt>
                <c:pt idx="21">
                  <c:v>140.21918026353464</c:v>
                </c:pt>
                <c:pt idx="22">
                  <c:v>140.21918026353464</c:v>
                </c:pt>
                <c:pt idx="23">
                  <c:v>140.21918026353464</c:v>
                </c:pt>
                <c:pt idx="24">
                  <c:v>140.21918026353464</c:v>
                </c:pt>
                <c:pt idx="25">
                  <c:v>140.21918026353464</c:v>
                </c:pt>
                <c:pt idx="26">
                  <c:v>140.21918026353464</c:v>
                </c:pt>
                <c:pt idx="27">
                  <c:v>140.21918026353464</c:v>
                </c:pt>
                <c:pt idx="28">
                  <c:v>140.21918026353464</c:v>
                </c:pt>
                <c:pt idx="29">
                  <c:v>140.21918026353464</c:v>
                </c:pt>
                <c:pt idx="30">
                  <c:v>140.21918026353464</c:v>
                </c:pt>
                <c:pt idx="31">
                  <c:v>140.21918026353464</c:v>
                </c:pt>
                <c:pt idx="32">
                  <c:v>140.21918026353464</c:v>
                </c:pt>
                <c:pt idx="33">
                  <c:v>140.21918026353464</c:v>
                </c:pt>
                <c:pt idx="34">
                  <c:v>140.21918026353464</c:v>
                </c:pt>
                <c:pt idx="35">
                  <c:v>140.21918026353464</c:v>
                </c:pt>
                <c:pt idx="36">
                  <c:v>140.21918026353464</c:v>
                </c:pt>
                <c:pt idx="37">
                  <c:v>140.21918026353464</c:v>
                </c:pt>
                <c:pt idx="38">
                  <c:v>140.21918026353464</c:v>
                </c:pt>
                <c:pt idx="39">
                  <c:v>140.21918026353464</c:v>
                </c:pt>
                <c:pt idx="40">
                  <c:v>140.21918026353464</c:v>
                </c:pt>
                <c:pt idx="41">
                  <c:v>140.21918026353464</c:v>
                </c:pt>
                <c:pt idx="42">
                  <c:v>140.21918026353464</c:v>
                </c:pt>
                <c:pt idx="43">
                  <c:v>140.21918026353464</c:v>
                </c:pt>
                <c:pt idx="44">
                  <c:v>140.21918026353464</c:v>
                </c:pt>
                <c:pt idx="45">
                  <c:v>140.21918026353464</c:v>
                </c:pt>
                <c:pt idx="46">
                  <c:v>140.21918026353464</c:v>
                </c:pt>
                <c:pt idx="47">
                  <c:v>140.21918026353464</c:v>
                </c:pt>
                <c:pt idx="48">
                  <c:v>140.21918026353464</c:v>
                </c:pt>
                <c:pt idx="49">
                  <c:v>140.21918026353464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3A0-495C-9704-C7176F5DEE21}"/>
            </c:ext>
          </c:extLst>
        </c:ser>
        <c:ser>
          <c:idx val="9"/>
          <c:order val="9"/>
          <c:tx>
            <c:v>4 D.E.P. Abajo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Hoja1!$I$38:$BF$38</c:f>
              <c:numCache>
                <c:formatCode>General</c:formatCode>
                <c:ptCount val="50"/>
                <c:pt idx="0">
                  <c:v>129.47890701804619</c:v>
                </c:pt>
                <c:pt idx="1">
                  <c:v>129.47890701804619</c:v>
                </c:pt>
                <c:pt idx="2">
                  <c:v>129.47890701804619</c:v>
                </c:pt>
                <c:pt idx="3">
                  <c:v>129.47890701804619</c:v>
                </c:pt>
                <c:pt idx="4">
                  <c:v>129.47890701804619</c:v>
                </c:pt>
                <c:pt idx="5">
                  <c:v>129.47890701804619</c:v>
                </c:pt>
                <c:pt idx="6">
                  <c:v>129.47890701804619</c:v>
                </c:pt>
                <c:pt idx="7">
                  <c:v>129.47890701804619</c:v>
                </c:pt>
                <c:pt idx="8">
                  <c:v>129.47890701804619</c:v>
                </c:pt>
                <c:pt idx="9">
                  <c:v>129.47890701804619</c:v>
                </c:pt>
                <c:pt idx="10">
                  <c:v>129.47890701804619</c:v>
                </c:pt>
                <c:pt idx="11">
                  <c:v>129.47890701804619</c:v>
                </c:pt>
                <c:pt idx="12">
                  <c:v>129.47890701804619</c:v>
                </c:pt>
                <c:pt idx="13">
                  <c:v>129.47890701804619</c:v>
                </c:pt>
                <c:pt idx="14">
                  <c:v>129.47890701804619</c:v>
                </c:pt>
                <c:pt idx="15">
                  <c:v>129.47890701804619</c:v>
                </c:pt>
                <c:pt idx="16">
                  <c:v>129.47890701804619</c:v>
                </c:pt>
                <c:pt idx="17">
                  <c:v>129.47890701804619</c:v>
                </c:pt>
                <c:pt idx="18">
                  <c:v>129.47890701804619</c:v>
                </c:pt>
                <c:pt idx="19">
                  <c:v>129.47890701804619</c:v>
                </c:pt>
                <c:pt idx="20">
                  <c:v>129.47890701804619</c:v>
                </c:pt>
                <c:pt idx="21">
                  <c:v>129.47890701804619</c:v>
                </c:pt>
                <c:pt idx="22">
                  <c:v>129.47890701804619</c:v>
                </c:pt>
                <c:pt idx="23">
                  <c:v>129.47890701804619</c:v>
                </c:pt>
                <c:pt idx="24">
                  <c:v>129.47890701804619</c:v>
                </c:pt>
                <c:pt idx="25">
                  <c:v>129.47890701804619</c:v>
                </c:pt>
                <c:pt idx="26">
                  <c:v>129.47890701804619</c:v>
                </c:pt>
                <c:pt idx="27">
                  <c:v>129.47890701804619</c:v>
                </c:pt>
                <c:pt idx="28">
                  <c:v>129.47890701804619</c:v>
                </c:pt>
                <c:pt idx="29">
                  <c:v>129.47890701804619</c:v>
                </c:pt>
                <c:pt idx="30">
                  <c:v>129.47890701804619</c:v>
                </c:pt>
                <c:pt idx="31">
                  <c:v>129.47890701804619</c:v>
                </c:pt>
                <c:pt idx="32">
                  <c:v>129.47890701804619</c:v>
                </c:pt>
                <c:pt idx="33">
                  <c:v>129.47890701804619</c:v>
                </c:pt>
                <c:pt idx="34">
                  <c:v>129.47890701804619</c:v>
                </c:pt>
                <c:pt idx="35">
                  <c:v>129.47890701804619</c:v>
                </c:pt>
                <c:pt idx="36">
                  <c:v>129.47890701804619</c:v>
                </c:pt>
                <c:pt idx="37">
                  <c:v>129.47890701804619</c:v>
                </c:pt>
                <c:pt idx="38">
                  <c:v>129.47890701804619</c:v>
                </c:pt>
                <c:pt idx="39">
                  <c:v>129.47890701804619</c:v>
                </c:pt>
                <c:pt idx="40">
                  <c:v>129.47890701804619</c:v>
                </c:pt>
                <c:pt idx="41">
                  <c:v>129.47890701804619</c:v>
                </c:pt>
                <c:pt idx="42">
                  <c:v>129.47890701804619</c:v>
                </c:pt>
                <c:pt idx="43">
                  <c:v>129.47890701804619</c:v>
                </c:pt>
                <c:pt idx="44">
                  <c:v>129.47890701804619</c:v>
                </c:pt>
                <c:pt idx="45">
                  <c:v>129.47890701804619</c:v>
                </c:pt>
                <c:pt idx="46">
                  <c:v>129.47890701804619</c:v>
                </c:pt>
                <c:pt idx="47">
                  <c:v>129.47890701804619</c:v>
                </c:pt>
                <c:pt idx="48">
                  <c:v>129.47890701804619</c:v>
                </c:pt>
                <c:pt idx="49">
                  <c:v>129.47890701804619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3A0-495C-9704-C7176F5DE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234288"/>
        <c:axId val="512242816"/>
      </c:scatterChart>
      <c:valAx>
        <c:axId val="512234288"/>
        <c:scaling>
          <c:orientation val="minMax"/>
          <c:max val="5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2242816"/>
        <c:crosses val="autoZero"/>
        <c:crossBetween val="midCat"/>
      </c:valAx>
      <c:valAx>
        <c:axId val="512242816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223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Función de densidad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Hoja1!$D$100:$D$530</c:f>
              <c:numCache>
                <c:formatCode>General</c:formatCode>
                <c:ptCount val="431"/>
                <c:pt idx="0">
                  <c:v>129.47890701804619</c:v>
                </c:pt>
                <c:pt idx="1">
                  <c:v>129.67890701804617</c:v>
                </c:pt>
                <c:pt idx="2">
                  <c:v>129.87890701804619</c:v>
                </c:pt>
                <c:pt idx="3">
                  <c:v>130.07890701804618</c:v>
                </c:pt>
                <c:pt idx="4">
                  <c:v>130.2789070180462</c:v>
                </c:pt>
                <c:pt idx="5">
                  <c:v>130.47890701804619</c:v>
                </c:pt>
                <c:pt idx="6">
                  <c:v>130.67890701804617</c:v>
                </c:pt>
                <c:pt idx="7">
                  <c:v>130.87890701804619</c:v>
                </c:pt>
                <c:pt idx="8">
                  <c:v>131.07890701804618</c:v>
                </c:pt>
                <c:pt idx="9">
                  <c:v>131.2789070180462</c:v>
                </c:pt>
                <c:pt idx="10">
                  <c:v>131.47890701804619</c:v>
                </c:pt>
                <c:pt idx="11">
                  <c:v>131.67890701804617</c:v>
                </c:pt>
                <c:pt idx="12">
                  <c:v>131.87890701804619</c:v>
                </c:pt>
                <c:pt idx="13">
                  <c:v>132.07890701804618</c:v>
                </c:pt>
                <c:pt idx="14">
                  <c:v>132.2789070180462</c:v>
                </c:pt>
                <c:pt idx="15">
                  <c:v>132.47890701804619</c:v>
                </c:pt>
                <c:pt idx="16">
                  <c:v>132.67890701804617</c:v>
                </c:pt>
                <c:pt idx="17">
                  <c:v>132.87890701804619</c:v>
                </c:pt>
                <c:pt idx="18">
                  <c:v>133.07890701804618</c:v>
                </c:pt>
                <c:pt idx="19">
                  <c:v>133.2789070180462</c:v>
                </c:pt>
                <c:pt idx="20">
                  <c:v>133.47890701804619</c:v>
                </c:pt>
                <c:pt idx="21">
                  <c:v>133.67890701804617</c:v>
                </c:pt>
                <c:pt idx="22">
                  <c:v>133.87890701804619</c:v>
                </c:pt>
                <c:pt idx="23">
                  <c:v>134.07890701804618</c:v>
                </c:pt>
                <c:pt idx="24">
                  <c:v>134.2789070180462</c:v>
                </c:pt>
                <c:pt idx="25">
                  <c:v>134.47890701804619</c:v>
                </c:pt>
                <c:pt idx="26">
                  <c:v>134.67890701804617</c:v>
                </c:pt>
                <c:pt idx="27">
                  <c:v>134.87890701804619</c:v>
                </c:pt>
                <c:pt idx="28">
                  <c:v>135.07890701804618</c:v>
                </c:pt>
                <c:pt idx="29">
                  <c:v>135.2789070180462</c:v>
                </c:pt>
                <c:pt idx="30">
                  <c:v>135.47890701804619</c:v>
                </c:pt>
                <c:pt idx="31">
                  <c:v>135.67890701804617</c:v>
                </c:pt>
                <c:pt idx="32">
                  <c:v>135.87890701804619</c:v>
                </c:pt>
                <c:pt idx="33">
                  <c:v>136.07890701804618</c:v>
                </c:pt>
                <c:pt idx="34">
                  <c:v>136.2789070180462</c:v>
                </c:pt>
                <c:pt idx="35">
                  <c:v>136.47890701804619</c:v>
                </c:pt>
                <c:pt idx="36">
                  <c:v>136.67890701804617</c:v>
                </c:pt>
                <c:pt idx="37">
                  <c:v>136.87890701804619</c:v>
                </c:pt>
                <c:pt idx="38">
                  <c:v>137.07890701804618</c:v>
                </c:pt>
                <c:pt idx="39">
                  <c:v>137.2789070180462</c:v>
                </c:pt>
                <c:pt idx="40">
                  <c:v>137.47890701804619</c:v>
                </c:pt>
                <c:pt idx="41">
                  <c:v>137.67890701804617</c:v>
                </c:pt>
                <c:pt idx="42">
                  <c:v>137.87890701804619</c:v>
                </c:pt>
                <c:pt idx="43">
                  <c:v>138.07890701804618</c:v>
                </c:pt>
                <c:pt idx="44">
                  <c:v>138.2789070180462</c:v>
                </c:pt>
                <c:pt idx="45">
                  <c:v>138.47890701804619</c:v>
                </c:pt>
                <c:pt idx="46">
                  <c:v>138.67890701804617</c:v>
                </c:pt>
                <c:pt idx="47">
                  <c:v>138.87890701804619</c:v>
                </c:pt>
                <c:pt idx="48">
                  <c:v>139.07890701804618</c:v>
                </c:pt>
                <c:pt idx="49">
                  <c:v>139.2789070180462</c:v>
                </c:pt>
                <c:pt idx="50">
                  <c:v>139.47890701804619</c:v>
                </c:pt>
                <c:pt idx="51">
                  <c:v>139.67890701804617</c:v>
                </c:pt>
                <c:pt idx="52">
                  <c:v>139.87890701804619</c:v>
                </c:pt>
                <c:pt idx="53">
                  <c:v>140.07890701804618</c:v>
                </c:pt>
                <c:pt idx="54">
                  <c:v>140.2789070180462</c:v>
                </c:pt>
                <c:pt idx="55">
                  <c:v>140.47890701804619</c:v>
                </c:pt>
                <c:pt idx="56">
                  <c:v>140.67890701804617</c:v>
                </c:pt>
                <c:pt idx="57">
                  <c:v>140.87890701804619</c:v>
                </c:pt>
                <c:pt idx="58">
                  <c:v>141.07890701804618</c:v>
                </c:pt>
                <c:pt idx="59">
                  <c:v>141.2789070180462</c:v>
                </c:pt>
                <c:pt idx="60">
                  <c:v>141.47890701804619</c:v>
                </c:pt>
                <c:pt idx="61">
                  <c:v>141.67890701804617</c:v>
                </c:pt>
                <c:pt idx="62">
                  <c:v>141.87890701804619</c:v>
                </c:pt>
                <c:pt idx="63">
                  <c:v>142.07890701804618</c:v>
                </c:pt>
                <c:pt idx="64">
                  <c:v>142.2789070180462</c:v>
                </c:pt>
                <c:pt idx="65">
                  <c:v>142.47890701804619</c:v>
                </c:pt>
                <c:pt idx="66">
                  <c:v>142.67890701804617</c:v>
                </c:pt>
                <c:pt idx="67">
                  <c:v>142.87890701804619</c:v>
                </c:pt>
                <c:pt idx="68">
                  <c:v>143.07890701804618</c:v>
                </c:pt>
                <c:pt idx="69">
                  <c:v>143.2789070180462</c:v>
                </c:pt>
                <c:pt idx="70">
                  <c:v>143.47890701804619</c:v>
                </c:pt>
                <c:pt idx="71">
                  <c:v>143.67890701804617</c:v>
                </c:pt>
                <c:pt idx="72">
                  <c:v>143.87890701804619</c:v>
                </c:pt>
                <c:pt idx="73">
                  <c:v>144.07890701804618</c:v>
                </c:pt>
                <c:pt idx="74">
                  <c:v>144.2789070180462</c:v>
                </c:pt>
                <c:pt idx="75">
                  <c:v>144.47890701804619</c:v>
                </c:pt>
                <c:pt idx="76">
                  <c:v>144.67890701804617</c:v>
                </c:pt>
                <c:pt idx="77">
                  <c:v>144.87890701804619</c:v>
                </c:pt>
                <c:pt idx="78">
                  <c:v>145.07890701804618</c:v>
                </c:pt>
                <c:pt idx="79">
                  <c:v>145.2789070180462</c:v>
                </c:pt>
                <c:pt idx="80">
                  <c:v>145.47890701804619</c:v>
                </c:pt>
                <c:pt idx="81">
                  <c:v>145.67890701804617</c:v>
                </c:pt>
                <c:pt idx="82">
                  <c:v>145.87890701804619</c:v>
                </c:pt>
                <c:pt idx="83">
                  <c:v>146.07890701804618</c:v>
                </c:pt>
                <c:pt idx="84">
                  <c:v>146.2789070180462</c:v>
                </c:pt>
                <c:pt idx="85">
                  <c:v>146.47890701804619</c:v>
                </c:pt>
                <c:pt idx="86">
                  <c:v>146.67890701804617</c:v>
                </c:pt>
                <c:pt idx="87">
                  <c:v>146.87890701804619</c:v>
                </c:pt>
                <c:pt idx="88">
                  <c:v>147.07890701804618</c:v>
                </c:pt>
                <c:pt idx="89">
                  <c:v>147.2789070180462</c:v>
                </c:pt>
                <c:pt idx="90">
                  <c:v>147.47890701804619</c:v>
                </c:pt>
                <c:pt idx="91">
                  <c:v>147.67890701804617</c:v>
                </c:pt>
                <c:pt idx="92">
                  <c:v>147.87890701804619</c:v>
                </c:pt>
                <c:pt idx="93">
                  <c:v>148.07890701804618</c:v>
                </c:pt>
                <c:pt idx="94">
                  <c:v>148.2789070180462</c:v>
                </c:pt>
                <c:pt idx="95">
                  <c:v>148.47890701804619</c:v>
                </c:pt>
                <c:pt idx="96">
                  <c:v>148.67890701804617</c:v>
                </c:pt>
                <c:pt idx="97">
                  <c:v>148.87890701804619</c:v>
                </c:pt>
                <c:pt idx="98">
                  <c:v>149.07890701804618</c:v>
                </c:pt>
                <c:pt idx="99">
                  <c:v>149.2789070180462</c:v>
                </c:pt>
                <c:pt idx="100">
                  <c:v>149.47890701804619</c:v>
                </c:pt>
                <c:pt idx="101">
                  <c:v>149.67890701804617</c:v>
                </c:pt>
                <c:pt idx="102">
                  <c:v>149.87890701804619</c:v>
                </c:pt>
                <c:pt idx="103">
                  <c:v>150.07890701804618</c:v>
                </c:pt>
                <c:pt idx="104">
                  <c:v>150.2789070180462</c:v>
                </c:pt>
                <c:pt idx="105">
                  <c:v>150.47890701804619</c:v>
                </c:pt>
                <c:pt idx="106">
                  <c:v>150.67890701804617</c:v>
                </c:pt>
                <c:pt idx="107">
                  <c:v>150.87890701804619</c:v>
                </c:pt>
                <c:pt idx="108">
                  <c:v>151.07890701804618</c:v>
                </c:pt>
                <c:pt idx="109">
                  <c:v>151.2789070180462</c:v>
                </c:pt>
                <c:pt idx="110">
                  <c:v>151.47890701804619</c:v>
                </c:pt>
                <c:pt idx="111">
                  <c:v>151.67890701804617</c:v>
                </c:pt>
                <c:pt idx="112">
                  <c:v>151.87890701804619</c:v>
                </c:pt>
                <c:pt idx="113">
                  <c:v>152.07890701804618</c:v>
                </c:pt>
                <c:pt idx="114">
                  <c:v>152.2789070180462</c:v>
                </c:pt>
                <c:pt idx="115">
                  <c:v>152.47890701804619</c:v>
                </c:pt>
                <c:pt idx="116">
                  <c:v>152.67890701804617</c:v>
                </c:pt>
                <c:pt idx="117">
                  <c:v>152.87890701804619</c:v>
                </c:pt>
                <c:pt idx="118">
                  <c:v>153.07890701804618</c:v>
                </c:pt>
                <c:pt idx="119">
                  <c:v>153.2789070180462</c:v>
                </c:pt>
                <c:pt idx="120">
                  <c:v>153.47890701804619</c:v>
                </c:pt>
                <c:pt idx="121">
                  <c:v>153.67890701804617</c:v>
                </c:pt>
                <c:pt idx="122">
                  <c:v>153.87890701804619</c:v>
                </c:pt>
                <c:pt idx="123">
                  <c:v>154.07890701804618</c:v>
                </c:pt>
                <c:pt idx="124">
                  <c:v>154.2789070180462</c:v>
                </c:pt>
                <c:pt idx="125">
                  <c:v>154.47890701804619</c:v>
                </c:pt>
                <c:pt idx="126">
                  <c:v>154.67890701804617</c:v>
                </c:pt>
                <c:pt idx="127">
                  <c:v>154.87890701804619</c:v>
                </c:pt>
                <c:pt idx="128">
                  <c:v>155.07890701804618</c:v>
                </c:pt>
                <c:pt idx="129">
                  <c:v>155.2789070180462</c:v>
                </c:pt>
                <c:pt idx="130">
                  <c:v>155.47890701804619</c:v>
                </c:pt>
                <c:pt idx="131">
                  <c:v>155.67890701804617</c:v>
                </c:pt>
                <c:pt idx="132">
                  <c:v>155.87890701804619</c:v>
                </c:pt>
                <c:pt idx="133">
                  <c:v>156.07890701804618</c:v>
                </c:pt>
                <c:pt idx="134">
                  <c:v>156.2789070180462</c:v>
                </c:pt>
                <c:pt idx="135">
                  <c:v>156.47890701804619</c:v>
                </c:pt>
                <c:pt idx="136">
                  <c:v>156.67890701804617</c:v>
                </c:pt>
                <c:pt idx="137">
                  <c:v>156.87890701804619</c:v>
                </c:pt>
                <c:pt idx="138">
                  <c:v>157.07890701804618</c:v>
                </c:pt>
                <c:pt idx="139">
                  <c:v>157.2789070180462</c:v>
                </c:pt>
                <c:pt idx="140">
                  <c:v>157.47890701804619</c:v>
                </c:pt>
                <c:pt idx="141">
                  <c:v>157.67890701804617</c:v>
                </c:pt>
                <c:pt idx="142">
                  <c:v>157.87890701804619</c:v>
                </c:pt>
                <c:pt idx="143">
                  <c:v>158.07890701804618</c:v>
                </c:pt>
                <c:pt idx="144">
                  <c:v>158.2789070180462</c:v>
                </c:pt>
                <c:pt idx="145">
                  <c:v>158.47890701804619</c:v>
                </c:pt>
                <c:pt idx="146">
                  <c:v>158.67890701804617</c:v>
                </c:pt>
                <c:pt idx="147">
                  <c:v>158.87890701804619</c:v>
                </c:pt>
                <c:pt idx="148">
                  <c:v>159.07890701804618</c:v>
                </c:pt>
                <c:pt idx="149">
                  <c:v>159.2789070180462</c:v>
                </c:pt>
                <c:pt idx="150">
                  <c:v>159.47890701804619</c:v>
                </c:pt>
                <c:pt idx="151">
                  <c:v>159.67890701804617</c:v>
                </c:pt>
                <c:pt idx="152">
                  <c:v>159.87890701804619</c:v>
                </c:pt>
                <c:pt idx="153">
                  <c:v>160.07890701804618</c:v>
                </c:pt>
                <c:pt idx="154">
                  <c:v>160.2789070180462</c:v>
                </c:pt>
                <c:pt idx="155">
                  <c:v>160.47890701804619</c:v>
                </c:pt>
                <c:pt idx="156">
                  <c:v>160.67890701804617</c:v>
                </c:pt>
                <c:pt idx="157">
                  <c:v>160.87890701804619</c:v>
                </c:pt>
                <c:pt idx="158">
                  <c:v>161.07890701804618</c:v>
                </c:pt>
                <c:pt idx="159">
                  <c:v>161.2789070180462</c:v>
                </c:pt>
                <c:pt idx="160">
                  <c:v>161.47890701804619</c:v>
                </c:pt>
                <c:pt idx="161">
                  <c:v>161.67890701804617</c:v>
                </c:pt>
                <c:pt idx="162">
                  <c:v>161.87890701804619</c:v>
                </c:pt>
                <c:pt idx="163">
                  <c:v>162.07890701804618</c:v>
                </c:pt>
                <c:pt idx="164">
                  <c:v>162.2789070180462</c:v>
                </c:pt>
                <c:pt idx="165">
                  <c:v>162.47890701804619</c:v>
                </c:pt>
                <c:pt idx="166">
                  <c:v>162.67890701804617</c:v>
                </c:pt>
                <c:pt idx="167">
                  <c:v>162.87890701804619</c:v>
                </c:pt>
                <c:pt idx="168">
                  <c:v>163.07890701804618</c:v>
                </c:pt>
                <c:pt idx="169">
                  <c:v>163.2789070180462</c:v>
                </c:pt>
                <c:pt idx="170">
                  <c:v>163.47890701804619</c:v>
                </c:pt>
                <c:pt idx="171">
                  <c:v>163.67890701804617</c:v>
                </c:pt>
                <c:pt idx="172">
                  <c:v>163.87890701804619</c:v>
                </c:pt>
                <c:pt idx="173">
                  <c:v>164.07890701804618</c:v>
                </c:pt>
                <c:pt idx="174">
                  <c:v>164.2789070180462</c:v>
                </c:pt>
                <c:pt idx="175">
                  <c:v>164.47890701804619</c:v>
                </c:pt>
                <c:pt idx="176">
                  <c:v>164.67890701804617</c:v>
                </c:pt>
                <c:pt idx="177">
                  <c:v>164.87890701804619</c:v>
                </c:pt>
                <c:pt idx="178">
                  <c:v>165.07890701804618</c:v>
                </c:pt>
                <c:pt idx="179">
                  <c:v>165.2789070180462</c:v>
                </c:pt>
                <c:pt idx="180">
                  <c:v>165.47890701804619</c:v>
                </c:pt>
                <c:pt idx="181">
                  <c:v>165.67890701804617</c:v>
                </c:pt>
                <c:pt idx="182">
                  <c:v>165.87890701804619</c:v>
                </c:pt>
                <c:pt idx="183">
                  <c:v>166.07890701804618</c:v>
                </c:pt>
                <c:pt idx="184">
                  <c:v>166.2789070180462</c:v>
                </c:pt>
                <c:pt idx="185">
                  <c:v>166.47890701804619</c:v>
                </c:pt>
                <c:pt idx="186">
                  <c:v>166.67890701804617</c:v>
                </c:pt>
                <c:pt idx="187">
                  <c:v>166.87890701804619</c:v>
                </c:pt>
                <c:pt idx="188">
                  <c:v>167.07890701804618</c:v>
                </c:pt>
                <c:pt idx="189">
                  <c:v>167.2789070180462</c:v>
                </c:pt>
                <c:pt idx="190">
                  <c:v>167.47890701804619</c:v>
                </c:pt>
                <c:pt idx="191">
                  <c:v>167.67890701804617</c:v>
                </c:pt>
                <c:pt idx="192">
                  <c:v>167.87890701804619</c:v>
                </c:pt>
                <c:pt idx="193">
                  <c:v>168.07890701804618</c:v>
                </c:pt>
                <c:pt idx="194">
                  <c:v>168.2789070180462</c:v>
                </c:pt>
                <c:pt idx="195">
                  <c:v>168.47890701804619</c:v>
                </c:pt>
                <c:pt idx="196">
                  <c:v>168.67890701804617</c:v>
                </c:pt>
                <c:pt idx="197">
                  <c:v>168.87890701804619</c:v>
                </c:pt>
                <c:pt idx="198">
                  <c:v>169.07890701804618</c:v>
                </c:pt>
                <c:pt idx="199">
                  <c:v>169.2789070180462</c:v>
                </c:pt>
                <c:pt idx="200">
                  <c:v>169.47890701804619</c:v>
                </c:pt>
                <c:pt idx="201">
                  <c:v>169.67890701804617</c:v>
                </c:pt>
                <c:pt idx="202">
                  <c:v>169.87890701804619</c:v>
                </c:pt>
                <c:pt idx="203">
                  <c:v>170.07890701804618</c:v>
                </c:pt>
                <c:pt idx="204">
                  <c:v>170.2789070180462</c:v>
                </c:pt>
                <c:pt idx="205">
                  <c:v>170.47890701804619</c:v>
                </c:pt>
                <c:pt idx="206">
                  <c:v>170.67890701804617</c:v>
                </c:pt>
                <c:pt idx="207">
                  <c:v>170.87890701804619</c:v>
                </c:pt>
                <c:pt idx="208">
                  <c:v>171.07890701804618</c:v>
                </c:pt>
                <c:pt idx="209">
                  <c:v>171.2789070180462</c:v>
                </c:pt>
                <c:pt idx="210">
                  <c:v>171.47890701804619</c:v>
                </c:pt>
                <c:pt idx="211">
                  <c:v>171.67890701804617</c:v>
                </c:pt>
                <c:pt idx="212">
                  <c:v>171.87890701804619</c:v>
                </c:pt>
                <c:pt idx="213">
                  <c:v>172.07890701804618</c:v>
                </c:pt>
                <c:pt idx="214">
                  <c:v>172.2789070180462</c:v>
                </c:pt>
                <c:pt idx="215">
                  <c:v>172.47890701804619</c:v>
                </c:pt>
                <c:pt idx="216">
                  <c:v>172.67890701804617</c:v>
                </c:pt>
                <c:pt idx="217">
                  <c:v>172.87890701804619</c:v>
                </c:pt>
                <c:pt idx="218">
                  <c:v>173.07890701804618</c:v>
                </c:pt>
                <c:pt idx="219">
                  <c:v>173.2789070180462</c:v>
                </c:pt>
                <c:pt idx="220">
                  <c:v>173.47890701804619</c:v>
                </c:pt>
                <c:pt idx="221">
                  <c:v>173.67890701804617</c:v>
                </c:pt>
                <c:pt idx="222">
                  <c:v>173.87890701804619</c:v>
                </c:pt>
                <c:pt idx="223">
                  <c:v>174.07890701804618</c:v>
                </c:pt>
                <c:pt idx="224">
                  <c:v>174.2789070180462</c:v>
                </c:pt>
                <c:pt idx="225">
                  <c:v>174.47890701804619</c:v>
                </c:pt>
                <c:pt idx="226">
                  <c:v>174.67890701804617</c:v>
                </c:pt>
                <c:pt idx="227">
                  <c:v>174.87890701804619</c:v>
                </c:pt>
                <c:pt idx="228">
                  <c:v>175.07890701804618</c:v>
                </c:pt>
                <c:pt idx="229">
                  <c:v>175.2789070180462</c:v>
                </c:pt>
                <c:pt idx="230">
                  <c:v>175.47890701804619</c:v>
                </c:pt>
                <c:pt idx="231">
                  <c:v>175.67890701804617</c:v>
                </c:pt>
                <c:pt idx="232">
                  <c:v>175.87890701804619</c:v>
                </c:pt>
                <c:pt idx="233">
                  <c:v>176.07890701804618</c:v>
                </c:pt>
                <c:pt idx="234">
                  <c:v>176.2789070180462</c:v>
                </c:pt>
                <c:pt idx="235">
                  <c:v>176.47890701804619</c:v>
                </c:pt>
                <c:pt idx="236">
                  <c:v>176.67890701804617</c:v>
                </c:pt>
                <c:pt idx="237">
                  <c:v>176.87890701804619</c:v>
                </c:pt>
                <c:pt idx="238">
                  <c:v>177.07890701804618</c:v>
                </c:pt>
                <c:pt idx="239">
                  <c:v>177.2789070180462</c:v>
                </c:pt>
                <c:pt idx="240">
                  <c:v>177.47890701804619</c:v>
                </c:pt>
                <c:pt idx="241">
                  <c:v>177.67890701804617</c:v>
                </c:pt>
                <c:pt idx="242">
                  <c:v>177.87890701804619</c:v>
                </c:pt>
                <c:pt idx="243">
                  <c:v>178.07890701804618</c:v>
                </c:pt>
                <c:pt idx="244">
                  <c:v>178.2789070180462</c:v>
                </c:pt>
                <c:pt idx="245">
                  <c:v>178.47890701804619</c:v>
                </c:pt>
                <c:pt idx="246">
                  <c:v>178.67890701804617</c:v>
                </c:pt>
                <c:pt idx="247">
                  <c:v>178.87890701804619</c:v>
                </c:pt>
                <c:pt idx="248">
                  <c:v>179.07890701804618</c:v>
                </c:pt>
                <c:pt idx="249">
                  <c:v>179.2789070180462</c:v>
                </c:pt>
                <c:pt idx="250">
                  <c:v>179.47890701804619</c:v>
                </c:pt>
                <c:pt idx="251">
                  <c:v>179.67890701804617</c:v>
                </c:pt>
                <c:pt idx="252">
                  <c:v>179.87890701804619</c:v>
                </c:pt>
                <c:pt idx="253">
                  <c:v>180.07890701804618</c:v>
                </c:pt>
                <c:pt idx="254">
                  <c:v>180.2789070180462</c:v>
                </c:pt>
                <c:pt idx="255">
                  <c:v>180.47890701804619</c:v>
                </c:pt>
                <c:pt idx="256">
                  <c:v>180.67890701804617</c:v>
                </c:pt>
                <c:pt idx="257">
                  <c:v>180.87890701804619</c:v>
                </c:pt>
                <c:pt idx="258">
                  <c:v>181.07890701804618</c:v>
                </c:pt>
                <c:pt idx="259">
                  <c:v>181.2789070180462</c:v>
                </c:pt>
                <c:pt idx="260">
                  <c:v>181.47890701804619</c:v>
                </c:pt>
                <c:pt idx="261">
                  <c:v>181.67890701804617</c:v>
                </c:pt>
                <c:pt idx="262">
                  <c:v>181.87890701804619</c:v>
                </c:pt>
                <c:pt idx="263">
                  <c:v>182.07890701804618</c:v>
                </c:pt>
                <c:pt idx="264">
                  <c:v>182.2789070180462</c:v>
                </c:pt>
                <c:pt idx="265">
                  <c:v>182.47890701804619</c:v>
                </c:pt>
                <c:pt idx="266">
                  <c:v>182.67890701804617</c:v>
                </c:pt>
                <c:pt idx="267">
                  <c:v>182.87890701804619</c:v>
                </c:pt>
                <c:pt idx="268">
                  <c:v>183.07890701804618</c:v>
                </c:pt>
                <c:pt idx="269">
                  <c:v>183.2789070180462</c:v>
                </c:pt>
                <c:pt idx="270">
                  <c:v>183.47890701804619</c:v>
                </c:pt>
                <c:pt idx="271">
                  <c:v>183.67890701804617</c:v>
                </c:pt>
                <c:pt idx="272">
                  <c:v>183.87890701804619</c:v>
                </c:pt>
                <c:pt idx="273">
                  <c:v>184.07890701804618</c:v>
                </c:pt>
                <c:pt idx="274">
                  <c:v>184.2789070180462</c:v>
                </c:pt>
                <c:pt idx="275">
                  <c:v>184.47890701804619</c:v>
                </c:pt>
                <c:pt idx="276">
                  <c:v>184.67890701804617</c:v>
                </c:pt>
                <c:pt idx="277">
                  <c:v>184.87890701804619</c:v>
                </c:pt>
                <c:pt idx="278">
                  <c:v>185.07890701804618</c:v>
                </c:pt>
                <c:pt idx="279">
                  <c:v>185.2789070180462</c:v>
                </c:pt>
                <c:pt idx="280">
                  <c:v>185.47890701804619</c:v>
                </c:pt>
                <c:pt idx="281">
                  <c:v>185.67890701804617</c:v>
                </c:pt>
                <c:pt idx="282">
                  <c:v>185.87890701804619</c:v>
                </c:pt>
                <c:pt idx="283">
                  <c:v>186.07890701804618</c:v>
                </c:pt>
                <c:pt idx="284">
                  <c:v>186.2789070180462</c:v>
                </c:pt>
                <c:pt idx="285">
                  <c:v>186.47890701804619</c:v>
                </c:pt>
                <c:pt idx="286">
                  <c:v>186.67890701804617</c:v>
                </c:pt>
                <c:pt idx="287">
                  <c:v>186.87890701804619</c:v>
                </c:pt>
                <c:pt idx="288">
                  <c:v>187.07890701804618</c:v>
                </c:pt>
                <c:pt idx="289">
                  <c:v>187.2789070180462</c:v>
                </c:pt>
                <c:pt idx="290">
                  <c:v>187.47890701804619</c:v>
                </c:pt>
                <c:pt idx="291">
                  <c:v>187.67890701804617</c:v>
                </c:pt>
                <c:pt idx="292">
                  <c:v>187.87890701804619</c:v>
                </c:pt>
                <c:pt idx="293">
                  <c:v>188.07890701804618</c:v>
                </c:pt>
                <c:pt idx="294">
                  <c:v>188.2789070180462</c:v>
                </c:pt>
                <c:pt idx="295">
                  <c:v>188.47890701804619</c:v>
                </c:pt>
                <c:pt idx="296">
                  <c:v>188.67890701804617</c:v>
                </c:pt>
                <c:pt idx="297">
                  <c:v>188.87890701804619</c:v>
                </c:pt>
                <c:pt idx="298">
                  <c:v>189.07890701804618</c:v>
                </c:pt>
                <c:pt idx="299">
                  <c:v>189.2789070180462</c:v>
                </c:pt>
                <c:pt idx="300">
                  <c:v>189.47890701804619</c:v>
                </c:pt>
                <c:pt idx="301">
                  <c:v>189.67890701804617</c:v>
                </c:pt>
                <c:pt idx="302">
                  <c:v>189.87890701804619</c:v>
                </c:pt>
                <c:pt idx="303">
                  <c:v>190.07890701804618</c:v>
                </c:pt>
                <c:pt idx="304">
                  <c:v>190.2789070180462</c:v>
                </c:pt>
                <c:pt idx="305">
                  <c:v>190.47890701804619</c:v>
                </c:pt>
                <c:pt idx="306">
                  <c:v>190.67890701804617</c:v>
                </c:pt>
                <c:pt idx="307">
                  <c:v>190.87890701804619</c:v>
                </c:pt>
                <c:pt idx="308">
                  <c:v>191.07890701804618</c:v>
                </c:pt>
                <c:pt idx="309">
                  <c:v>191.2789070180462</c:v>
                </c:pt>
                <c:pt idx="310">
                  <c:v>191.47890701804619</c:v>
                </c:pt>
                <c:pt idx="311">
                  <c:v>191.67890701804617</c:v>
                </c:pt>
                <c:pt idx="312">
                  <c:v>191.87890701804619</c:v>
                </c:pt>
                <c:pt idx="313">
                  <c:v>192.07890701804618</c:v>
                </c:pt>
                <c:pt idx="314">
                  <c:v>192.2789070180462</c:v>
                </c:pt>
                <c:pt idx="315">
                  <c:v>192.47890701804619</c:v>
                </c:pt>
                <c:pt idx="316">
                  <c:v>192.67890701804617</c:v>
                </c:pt>
                <c:pt idx="317">
                  <c:v>192.87890701804619</c:v>
                </c:pt>
                <c:pt idx="318">
                  <c:v>193.07890701804618</c:v>
                </c:pt>
                <c:pt idx="319">
                  <c:v>193.2789070180462</c:v>
                </c:pt>
                <c:pt idx="320">
                  <c:v>193.47890701804619</c:v>
                </c:pt>
                <c:pt idx="321">
                  <c:v>193.67890701804617</c:v>
                </c:pt>
                <c:pt idx="322">
                  <c:v>193.87890701804619</c:v>
                </c:pt>
                <c:pt idx="323">
                  <c:v>194.07890701804621</c:v>
                </c:pt>
                <c:pt idx="324">
                  <c:v>194.2789070180462</c:v>
                </c:pt>
                <c:pt idx="325">
                  <c:v>194.47890701804619</c:v>
                </c:pt>
                <c:pt idx="326">
                  <c:v>194.67890701804617</c:v>
                </c:pt>
                <c:pt idx="327">
                  <c:v>194.87890701804619</c:v>
                </c:pt>
                <c:pt idx="328">
                  <c:v>195.07890701804621</c:v>
                </c:pt>
                <c:pt idx="329">
                  <c:v>195.2789070180462</c:v>
                </c:pt>
                <c:pt idx="330">
                  <c:v>195.47890701804619</c:v>
                </c:pt>
                <c:pt idx="331">
                  <c:v>195.67890701804617</c:v>
                </c:pt>
                <c:pt idx="332">
                  <c:v>195.87890701804619</c:v>
                </c:pt>
                <c:pt idx="333">
                  <c:v>196.07890701804621</c:v>
                </c:pt>
                <c:pt idx="334">
                  <c:v>196.2789070180462</c:v>
                </c:pt>
                <c:pt idx="335">
                  <c:v>196.47890701804619</c:v>
                </c:pt>
                <c:pt idx="336">
                  <c:v>196.67890701804617</c:v>
                </c:pt>
                <c:pt idx="337">
                  <c:v>196.87890701804619</c:v>
                </c:pt>
                <c:pt idx="338">
                  <c:v>197.07890701804621</c:v>
                </c:pt>
                <c:pt idx="339">
                  <c:v>197.2789070180462</c:v>
                </c:pt>
                <c:pt idx="340">
                  <c:v>197.47890701804619</c:v>
                </c:pt>
                <c:pt idx="341">
                  <c:v>197.67890701804617</c:v>
                </c:pt>
                <c:pt idx="342">
                  <c:v>197.87890701804619</c:v>
                </c:pt>
                <c:pt idx="343">
                  <c:v>198.07890701804621</c:v>
                </c:pt>
                <c:pt idx="344">
                  <c:v>198.2789070180462</c:v>
                </c:pt>
                <c:pt idx="345">
                  <c:v>198.47890701804619</c:v>
                </c:pt>
                <c:pt idx="346">
                  <c:v>198.67890701804617</c:v>
                </c:pt>
                <c:pt idx="347">
                  <c:v>198.87890701804619</c:v>
                </c:pt>
                <c:pt idx="348">
                  <c:v>199.07890701804621</c:v>
                </c:pt>
                <c:pt idx="349">
                  <c:v>199.2789070180462</c:v>
                </c:pt>
                <c:pt idx="350">
                  <c:v>199.47890701804619</c:v>
                </c:pt>
                <c:pt idx="351">
                  <c:v>199.67890701804617</c:v>
                </c:pt>
                <c:pt idx="352">
                  <c:v>199.87890701804619</c:v>
                </c:pt>
                <c:pt idx="353">
                  <c:v>200.07890701804621</c:v>
                </c:pt>
                <c:pt idx="354">
                  <c:v>200.2789070180462</c:v>
                </c:pt>
                <c:pt idx="355">
                  <c:v>200.47890701804619</c:v>
                </c:pt>
                <c:pt idx="356">
                  <c:v>200.67890701804617</c:v>
                </c:pt>
                <c:pt idx="357">
                  <c:v>200.87890701804619</c:v>
                </c:pt>
                <c:pt idx="358">
                  <c:v>201.07890701804621</c:v>
                </c:pt>
                <c:pt idx="359">
                  <c:v>201.2789070180462</c:v>
                </c:pt>
                <c:pt idx="360">
                  <c:v>201.47890701804619</c:v>
                </c:pt>
                <c:pt idx="361">
                  <c:v>201.67890701804617</c:v>
                </c:pt>
                <c:pt idx="362">
                  <c:v>201.87890701804619</c:v>
                </c:pt>
                <c:pt idx="363">
                  <c:v>202.07890701804621</c:v>
                </c:pt>
                <c:pt idx="364">
                  <c:v>202.2789070180462</c:v>
                </c:pt>
                <c:pt idx="365">
                  <c:v>202.47890701804619</c:v>
                </c:pt>
                <c:pt idx="366">
                  <c:v>202.67890701804617</c:v>
                </c:pt>
                <c:pt idx="367">
                  <c:v>202.87890701804619</c:v>
                </c:pt>
                <c:pt idx="368">
                  <c:v>203.07890701804621</c:v>
                </c:pt>
                <c:pt idx="369">
                  <c:v>203.2789070180462</c:v>
                </c:pt>
                <c:pt idx="370">
                  <c:v>203.47890701804619</c:v>
                </c:pt>
                <c:pt idx="371">
                  <c:v>203.67890701804617</c:v>
                </c:pt>
                <c:pt idx="372">
                  <c:v>203.87890701804619</c:v>
                </c:pt>
                <c:pt idx="373">
                  <c:v>204.07890701804621</c:v>
                </c:pt>
                <c:pt idx="374">
                  <c:v>204.2789070180462</c:v>
                </c:pt>
                <c:pt idx="375">
                  <c:v>204.47890701804619</c:v>
                </c:pt>
                <c:pt idx="376">
                  <c:v>204.67890701804617</c:v>
                </c:pt>
                <c:pt idx="377">
                  <c:v>204.87890701804619</c:v>
                </c:pt>
                <c:pt idx="378">
                  <c:v>205.07890701804621</c:v>
                </c:pt>
                <c:pt idx="379">
                  <c:v>205.2789070180462</c:v>
                </c:pt>
                <c:pt idx="380">
                  <c:v>205.47890701804619</c:v>
                </c:pt>
                <c:pt idx="381">
                  <c:v>205.67890701804617</c:v>
                </c:pt>
                <c:pt idx="382">
                  <c:v>205.87890701804619</c:v>
                </c:pt>
                <c:pt idx="383">
                  <c:v>206.07890701804621</c:v>
                </c:pt>
                <c:pt idx="384">
                  <c:v>206.2789070180462</c:v>
                </c:pt>
                <c:pt idx="385">
                  <c:v>206.47890701804619</c:v>
                </c:pt>
                <c:pt idx="386">
                  <c:v>206.67890701804617</c:v>
                </c:pt>
                <c:pt idx="387">
                  <c:v>206.87890701804619</c:v>
                </c:pt>
                <c:pt idx="388">
                  <c:v>207.07890701804621</c:v>
                </c:pt>
                <c:pt idx="389">
                  <c:v>207.2789070180462</c:v>
                </c:pt>
                <c:pt idx="390">
                  <c:v>207.47890701804619</c:v>
                </c:pt>
                <c:pt idx="391">
                  <c:v>207.67890701804617</c:v>
                </c:pt>
                <c:pt idx="392">
                  <c:v>207.87890701804619</c:v>
                </c:pt>
                <c:pt idx="393">
                  <c:v>208.07890701804621</c:v>
                </c:pt>
                <c:pt idx="394">
                  <c:v>208.2789070180462</c:v>
                </c:pt>
                <c:pt idx="395">
                  <c:v>208.47890701804619</c:v>
                </c:pt>
                <c:pt idx="396">
                  <c:v>208.67890701804617</c:v>
                </c:pt>
                <c:pt idx="397">
                  <c:v>208.87890701804619</c:v>
                </c:pt>
                <c:pt idx="398">
                  <c:v>209.07890701804621</c:v>
                </c:pt>
                <c:pt idx="399">
                  <c:v>209.2789070180462</c:v>
                </c:pt>
                <c:pt idx="400">
                  <c:v>209.47890701804619</c:v>
                </c:pt>
                <c:pt idx="401">
                  <c:v>209.67890701804617</c:v>
                </c:pt>
                <c:pt idx="402">
                  <c:v>209.87890701804619</c:v>
                </c:pt>
                <c:pt idx="403">
                  <c:v>210.07890701804621</c:v>
                </c:pt>
                <c:pt idx="404">
                  <c:v>210.2789070180462</c:v>
                </c:pt>
                <c:pt idx="405">
                  <c:v>210.47890701804619</c:v>
                </c:pt>
                <c:pt idx="406">
                  <c:v>210.67890701804617</c:v>
                </c:pt>
                <c:pt idx="407">
                  <c:v>210.87890701804619</c:v>
                </c:pt>
                <c:pt idx="408">
                  <c:v>211.07890701804621</c:v>
                </c:pt>
                <c:pt idx="409">
                  <c:v>211.2789070180462</c:v>
                </c:pt>
                <c:pt idx="410">
                  <c:v>211.47890701804619</c:v>
                </c:pt>
                <c:pt idx="411">
                  <c:v>211.67890701804617</c:v>
                </c:pt>
                <c:pt idx="412">
                  <c:v>211.87890701804619</c:v>
                </c:pt>
                <c:pt idx="413">
                  <c:v>212.07890701804621</c:v>
                </c:pt>
                <c:pt idx="414">
                  <c:v>212.2789070180462</c:v>
                </c:pt>
                <c:pt idx="415">
                  <c:v>212.47890701804619</c:v>
                </c:pt>
                <c:pt idx="416">
                  <c:v>212.67890701804617</c:v>
                </c:pt>
                <c:pt idx="417">
                  <c:v>212.87890701804619</c:v>
                </c:pt>
                <c:pt idx="418">
                  <c:v>213.07890701804621</c:v>
                </c:pt>
                <c:pt idx="419">
                  <c:v>213.2789070180462</c:v>
                </c:pt>
                <c:pt idx="420">
                  <c:v>213.47890701804619</c:v>
                </c:pt>
                <c:pt idx="421">
                  <c:v>213.67890701804617</c:v>
                </c:pt>
                <c:pt idx="422">
                  <c:v>213.87890701804619</c:v>
                </c:pt>
                <c:pt idx="423">
                  <c:v>214.07890701804621</c:v>
                </c:pt>
                <c:pt idx="424">
                  <c:v>214.2789070180462</c:v>
                </c:pt>
                <c:pt idx="425">
                  <c:v>214.47890701804619</c:v>
                </c:pt>
                <c:pt idx="426">
                  <c:v>214.67890701804617</c:v>
                </c:pt>
                <c:pt idx="427">
                  <c:v>214.87890701804619</c:v>
                </c:pt>
                <c:pt idx="428">
                  <c:v>215.07890701804621</c:v>
                </c:pt>
                <c:pt idx="429">
                  <c:v>215.2789070180462</c:v>
                </c:pt>
                <c:pt idx="430">
                  <c:v>215.47890701804619</c:v>
                </c:pt>
              </c:numCache>
            </c:numRef>
          </c:xVal>
          <c:yVal>
            <c:numRef>
              <c:f>Hoja1!$E$100:$E$530</c:f>
              <c:numCache>
                <c:formatCode>General</c:formatCode>
                <c:ptCount val="431"/>
                <c:pt idx="0">
                  <c:v>1.0691056402183432E-5</c:v>
                </c:pt>
                <c:pt idx="1">
                  <c:v>1.1533279736958693E-5</c:v>
                </c:pt>
                <c:pt idx="2">
                  <c:v>1.2437450392138684E-5</c:v>
                </c:pt>
                <c:pt idx="3">
                  <c:v>1.3407760009157586E-5</c:v>
                </c:pt>
                <c:pt idx="4">
                  <c:v>1.4448655107604809E-5</c:v>
                </c:pt>
                <c:pt idx="5">
                  <c:v>1.5564850433123278E-5</c:v>
                </c:pt>
                <c:pt idx="6">
                  <c:v>1.6761342851329725E-5</c:v>
                </c:pt>
                <c:pt idx="7">
                  <c:v>1.8043425799519497E-5</c:v>
                </c:pt>
                <c:pt idx="8">
                  <c:v>1.9416704307400949E-5</c:v>
                </c:pt>
                <c:pt idx="9">
                  <c:v>2.0887110597507533E-5</c:v>
                </c:pt>
                <c:pt idx="10">
                  <c:v>2.246092027525772E-5</c:v>
                </c:pt>
                <c:pt idx="11">
                  <c:v>2.4144769117887591E-5</c:v>
                </c:pt>
                <c:pt idx="12">
                  <c:v>2.5945670470633362E-5</c:v>
                </c:pt>
                <c:pt idx="13">
                  <c:v>2.7871033257619289E-5</c:v>
                </c:pt>
                <c:pt idx="14">
                  <c:v>2.9928680613892294E-5</c:v>
                </c:pt>
                <c:pt idx="15">
                  <c:v>3.2126869143918075E-5</c:v>
                </c:pt>
                <c:pt idx="16">
                  <c:v>3.4474308810659928E-5</c:v>
                </c:pt>
                <c:pt idx="17">
                  <c:v>3.698018345802945E-5</c:v>
                </c:pt>
                <c:pt idx="18">
                  <c:v>3.9654171968090514E-5</c:v>
                </c:pt>
                <c:pt idx="19">
                  <c:v>4.2506470052870646E-5</c:v>
                </c:pt>
                <c:pt idx="20">
                  <c:v>4.554781267898318E-5</c:v>
                </c:pt>
                <c:pt idx="21">
                  <c:v>4.8789497121531355E-5</c:v>
                </c:pt>
                <c:pt idx="22">
                  <c:v>5.2243406641874803E-5</c:v>
                </c:pt>
                <c:pt idx="23">
                  <c:v>5.5922034781867434E-5</c:v>
                </c:pt>
                <c:pt idx="24">
                  <c:v>5.9838510265065687E-5</c:v>
                </c:pt>
                <c:pt idx="25">
                  <c:v>6.4006622493163675E-5</c:v>
                </c:pt>
                <c:pt idx="26">
                  <c:v>6.8440847623580227E-5</c:v>
                </c:pt>
                <c:pt idx="27">
                  <c:v>7.3156375211623424E-5</c:v>
                </c:pt>
                <c:pt idx="28">
                  <c:v>7.8169135398065484E-5</c:v>
                </c:pt>
                <c:pt idx="29">
                  <c:v>8.3495826620243961E-5</c:v>
                </c:pt>
                <c:pt idx="30">
                  <c:v>8.9153943821919536E-5</c:v>
                </c:pt>
                <c:pt idx="31">
                  <c:v>9.5161807134190693E-5</c:v>
                </c:pt>
                <c:pt idx="32">
                  <c:v>1.0153859099661748E-4</c:v>
                </c:pt>
                <c:pt idx="33">
                  <c:v>1.0830435368451983E-4</c:v>
                </c:pt>
                <c:pt idx="34">
                  <c:v>1.154800672050706E-4</c:v>
                </c:pt>
                <c:pt idx="35">
                  <c:v>1.2308764752132486E-4</c:v>
                </c:pt>
                <c:pt idx="36">
                  <c:v>1.3114998505980131E-4</c:v>
                </c:pt>
                <c:pt idx="37">
                  <c:v>1.396909754535148E-4</c:v>
                </c:pt>
                <c:pt idx="38">
                  <c:v>1.4873555046860282E-4</c:v>
                </c:pt>
                <c:pt idx="39">
                  <c:v>1.5830970905882861E-4</c:v>
                </c:pt>
                <c:pt idx="40">
                  <c:v>1.6844054848822373E-4</c:v>
                </c:pt>
                <c:pt idx="41">
                  <c:v>1.7915629545816168E-4</c:v>
                </c:pt>
                <c:pt idx="42">
                  <c:v>1.9048633717094494E-4</c:v>
                </c:pt>
                <c:pt idx="43">
                  <c:v>2.0246125225785363E-4</c:v>
                </c:pt>
                <c:pt idx="44">
                  <c:v>2.1511284149534253E-4</c:v>
                </c:pt>
                <c:pt idx="45">
                  <c:v>2.2847415822873209E-4</c:v>
                </c:pt>
                <c:pt idx="46">
                  <c:v>2.4257953841847659E-4</c:v>
                </c:pt>
                <c:pt idx="47">
                  <c:v>2.5746463021965684E-4</c:v>
                </c:pt>
                <c:pt idx="48">
                  <c:v>2.7316642300101901E-4</c:v>
                </c:pt>
                <c:pt idx="49">
                  <c:v>2.8972327570551926E-4</c:v>
                </c:pt>
                <c:pt idx="50">
                  <c:v>3.0717494444991412E-4</c:v>
                </c:pt>
                <c:pt idx="51">
                  <c:v>3.25562609256713E-4</c:v>
                </c:pt>
                <c:pt idx="52">
                  <c:v>3.4492889980743601E-4</c:v>
                </c:pt>
                <c:pt idx="53">
                  <c:v>3.6531792010195902E-4</c:v>
                </c:pt>
                <c:pt idx="54">
                  <c:v>3.867752719046415E-4</c:v>
                </c:pt>
                <c:pt idx="55">
                  <c:v>4.0934807685376475E-4</c:v>
                </c:pt>
                <c:pt idx="56">
                  <c:v>4.3308499710709782E-4</c:v>
                </c:pt>
                <c:pt idx="57">
                  <c:v>4.5803625439244129E-4</c:v>
                </c:pt>
                <c:pt idx="58">
                  <c:v>4.8425364732852626E-4</c:v>
                </c:pt>
                <c:pt idx="59">
                  <c:v>5.1179056687819698E-4</c:v>
                </c:pt>
                <c:pt idx="60">
                  <c:v>5.4070200979248941E-4</c:v>
                </c:pt>
                <c:pt idx="61">
                  <c:v>5.710445899013754E-4</c:v>
                </c:pt>
                <c:pt idx="62">
                  <c:v>6.028765471040446E-4</c:v>
                </c:pt>
                <c:pt idx="63">
                  <c:v>6.3625775390918507E-4</c:v>
                </c:pt>
                <c:pt idx="64">
                  <c:v>6.7124971937361077E-4</c:v>
                </c:pt>
                <c:pt idx="65">
                  <c:v>7.0791559028550715E-4</c:v>
                </c:pt>
                <c:pt idx="66">
                  <c:v>7.4632014943734788E-4</c:v>
                </c:pt>
                <c:pt idx="67">
                  <c:v>7.8652981083206241E-4</c:v>
                </c:pt>
                <c:pt idx="68">
                  <c:v>8.2861261166550248E-4</c:v>
                </c:pt>
                <c:pt idx="69">
                  <c:v>8.726382009278512E-4</c:v>
                </c:pt>
                <c:pt idx="70">
                  <c:v>9.1867782446656307E-4</c:v>
                </c:pt>
                <c:pt idx="71">
                  <c:v>9.6680430635424214E-4</c:v>
                </c:pt>
                <c:pt idx="72">
                  <c:v>1.017092026405623E-3</c:v>
                </c:pt>
                <c:pt idx="73">
                  <c:v>1.0696168936895126E-3</c:v>
                </c:pt>
                <c:pt idx="74">
                  <c:v>1.1244563158836957E-3</c:v>
                </c:pt>
                <c:pt idx="75">
                  <c:v>1.1816891643231342E-3</c:v>
                </c:pt>
                <c:pt idx="76">
                  <c:v>1.2413957345953823E-3</c:v>
                </c:pt>
                <c:pt idx="77">
                  <c:v>1.3036577025405498E-3</c:v>
                </c:pt>
                <c:pt idx="78">
                  <c:v>1.3685580755177253E-3</c:v>
                </c:pt>
                <c:pt idx="79">
                  <c:v>1.4361811388048811E-3</c:v>
                </c:pt>
                <c:pt idx="80">
                  <c:v>1.5066123970045393E-3</c:v>
                </c:pt>
                <c:pt idx="81">
                  <c:v>1.5799385103343504E-3</c:v>
                </c:pt>
                <c:pt idx="82">
                  <c:v>1.6562472256881171E-3</c:v>
                </c:pt>
                <c:pt idx="83">
                  <c:v>1.735627302360861E-3</c:v>
                </c:pt>
                <c:pt idx="84">
                  <c:v>1.8181684323397603E-3</c:v>
                </c:pt>
                <c:pt idx="85">
                  <c:v>1.9039611550715457E-3</c:v>
                </c:pt>
                <c:pt idx="86">
                  <c:v>1.9930967666271292E-3</c:v>
                </c:pt>
                <c:pt idx="87">
                  <c:v>2.0856672231941561E-3</c:v>
                </c:pt>
                <c:pt idx="88">
                  <c:v>2.1817650388395392E-3</c:v>
                </c:pt>
                <c:pt idx="89">
                  <c:v>2.2814831774959732E-3</c:v>
                </c:pt>
                <c:pt idx="90">
                  <c:v>2.3849149391383137E-3</c:v>
                </c:pt>
                <c:pt idx="91">
                  <c:v>2.4921538401297349E-3</c:v>
                </c:pt>
                <c:pt idx="92">
                  <c:v>2.6032934877305036E-3</c:v>
                </c:pt>
                <c:pt idx="93">
                  <c:v>2.7184274487772869E-3</c:v>
                </c:pt>
                <c:pt idx="94">
                  <c:v>2.8376491125559392E-3</c:v>
                </c:pt>
                <c:pt idx="95">
                  <c:v>2.9610515479059707E-3</c:v>
                </c:pt>
                <c:pt idx="96">
                  <c:v>3.0887273546119694E-3</c:v>
                </c:pt>
                <c:pt idx="97">
                  <c:v>3.220768509153378E-3</c:v>
                </c:pt>
                <c:pt idx="98">
                  <c:v>3.3572662049018024E-3</c:v>
                </c:pt>
                <c:pt idx="99">
                  <c:v>3.4983106868731744E-3</c:v>
                </c:pt>
                <c:pt idx="100">
                  <c:v>3.643991081159626E-3</c:v>
                </c:pt>
                <c:pt idx="101">
                  <c:v>3.7943952191858157E-3</c:v>
                </c:pt>
                <c:pt idx="102">
                  <c:v>3.9496094569526239E-3</c:v>
                </c:pt>
                <c:pt idx="103">
                  <c:v>4.1097184894511533E-3</c:v>
                </c:pt>
                <c:pt idx="104">
                  <c:v>4.2748051604499715E-3</c:v>
                </c:pt>
                <c:pt idx="105">
                  <c:v>4.4449502678775791E-3</c:v>
                </c:pt>
                <c:pt idx="106">
                  <c:v>4.6202323650436951E-3</c:v>
                </c:pt>
                <c:pt idx="107">
                  <c:v>4.8007275579618359E-3</c:v>
                </c:pt>
                <c:pt idx="108">
                  <c:v>4.9865092990569564E-3</c:v>
                </c:pt>
                <c:pt idx="109">
                  <c:v>5.1776481775621967E-3</c:v>
                </c:pt>
                <c:pt idx="110">
                  <c:v>5.3742117069283096E-3</c:v>
                </c:pt>
                <c:pt idx="111">
                  <c:v>5.5762641095906873E-3</c:v>
                </c:pt>
                <c:pt idx="112">
                  <c:v>5.7838660994576647E-3</c:v>
                </c:pt>
                <c:pt idx="113">
                  <c:v>5.9970746625040315E-3</c:v>
                </c:pt>
                <c:pt idx="114">
                  <c:v>6.2159428358732676E-3</c:v>
                </c:pt>
                <c:pt idx="115">
                  <c:v>6.4405194859096402E-3</c:v>
                </c:pt>
                <c:pt idx="116">
                  <c:v>6.6708490855613692E-3</c:v>
                </c:pt>
                <c:pt idx="117">
                  <c:v>6.9069714916120658E-3</c:v>
                </c:pt>
                <c:pt idx="118">
                  <c:v>7.1489217222158227E-3</c:v>
                </c:pt>
                <c:pt idx="119">
                  <c:v>7.3967297352276525E-3</c:v>
                </c:pt>
                <c:pt idx="120">
                  <c:v>7.6504202078352705E-3</c:v>
                </c:pt>
                <c:pt idx="121">
                  <c:v>7.9100123180146746E-3</c:v>
                </c:pt>
                <c:pt idx="122">
                  <c:v>8.1755195283435989E-3</c:v>
                </c:pt>
                <c:pt idx="123">
                  <c:v>8.4469493727206933E-3</c:v>
                </c:pt>
                <c:pt idx="124">
                  <c:v>8.7243032465496393E-3</c:v>
                </c:pt>
                <c:pt idx="125">
                  <c:v>9.0075762009562341E-3</c:v>
                </c:pt>
                <c:pt idx="126">
                  <c:v>9.2967567416174131E-3</c:v>
                </c:pt>
                <c:pt idx="127">
                  <c:v>9.5918266327865032E-3</c:v>
                </c:pt>
                <c:pt idx="128">
                  <c:v>9.8927607071064225E-3</c:v>
                </c:pt>
                <c:pt idx="129">
                  <c:v>1.0199526681807097E-2</c:v>
                </c:pt>
                <c:pt idx="130">
                  <c:v>1.0512084981884835E-2</c:v>
                </c:pt>
                <c:pt idx="131">
                  <c:v>1.0830388570865069E-2</c:v>
                </c:pt>
                <c:pt idx="132">
                  <c:v>1.1154382789747215E-2</c:v>
                </c:pt>
                <c:pt idx="133">
                  <c:v>1.1484005204729709E-2</c:v>
                </c:pt>
                <c:pt idx="134">
                  <c:v>1.1819185464309621E-2</c:v>
                </c:pt>
                <c:pt idx="135">
                  <c:v>1.2159845166343754E-2</c:v>
                </c:pt>
                <c:pt idx="136">
                  <c:v>1.2505897735653315E-2</c:v>
                </c:pt>
                <c:pt idx="137">
                  <c:v>1.2857248312742101E-2</c:v>
                </c:pt>
                <c:pt idx="138">
                  <c:v>1.3213793654188562E-2</c:v>
                </c:pt>
                <c:pt idx="139">
                  <c:v>1.3575422045258677E-2</c:v>
                </c:pt>
                <c:pt idx="140">
                  <c:v>1.3942013225269834E-2</c:v>
                </c:pt>
                <c:pt idx="141">
                  <c:v>1.4313438326221272E-2</c:v>
                </c:pt>
                <c:pt idx="142">
                  <c:v>1.4689559825184845E-2</c:v>
                </c:pt>
                <c:pt idx="143">
                  <c:v>1.5070231510930563E-2</c:v>
                </c:pt>
                <c:pt idx="144">
                  <c:v>1.5455298465238319E-2</c:v>
                </c:pt>
                <c:pt idx="145">
                  <c:v>1.5844597059320505E-2</c:v>
                </c:pt>
                <c:pt idx="146">
                  <c:v>1.6237954965756387E-2</c:v>
                </c:pt>
                <c:pt idx="147">
                  <c:v>1.6635191186307435E-2</c:v>
                </c:pt>
                <c:pt idx="148">
                  <c:v>1.7036116095954418E-2</c:v>
                </c:pt>
                <c:pt idx="149">
                  <c:v>1.7440531503464769E-2</c:v>
                </c:pt>
                <c:pt idx="150">
                  <c:v>1.7848230728763098E-2</c:v>
                </c:pt>
                <c:pt idx="151">
                  <c:v>1.825899869734527E-2</c:v>
                </c:pt>
                <c:pt idx="152">
                  <c:v>1.8672612051936391E-2</c:v>
                </c:pt>
                <c:pt idx="153">
                  <c:v>1.908883928155657E-2</c:v>
                </c:pt>
                <c:pt idx="154">
                  <c:v>1.9507440868118626E-2</c:v>
                </c:pt>
                <c:pt idx="155">
                  <c:v>1.9928169450638647E-2</c:v>
                </c:pt>
                <c:pt idx="156">
                  <c:v>2.0350770007101397E-2</c:v>
                </c:pt>
                <c:pt idx="157">
                  <c:v>2.0774980053975954E-2</c:v>
                </c:pt>
                <c:pt idx="158">
                  <c:v>2.1200529863334896E-2</c:v>
                </c:pt>
                <c:pt idx="159">
                  <c:v>2.1627142697485155E-2</c:v>
                </c:pt>
                <c:pt idx="160">
                  <c:v>2.2054535060970912E-2</c:v>
                </c:pt>
                <c:pt idx="161">
                  <c:v>2.2482416969765908E-2</c:v>
                </c:pt>
                <c:pt idx="162">
                  <c:v>2.2910492237422423E-2</c:v>
                </c:pt>
                <c:pt idx="163">
                  <c:v>2.3338458777899338E-2</c:v>
                </c:pt>
                <c:pt idx="164">
                  <c:v>2.3766008924744602E-2</c:v>
                </c:pt>
                <c:pt idx="165">
                  <c:v>2.4192829766257994E-2</c:v>
                </c:pt>
                <c:pt idx="166">
                  <c:v>2.4618603496216723E-2</c:v>
                </c:pt>
                <c:pt idx="167">
                  <c:v>2.5043007779696123E-2</c:v>
                </c:pt>
                <c:pt idx="168">
                  <c:v>2.546571613347394E-2</c:v>
                </c:pt>
                <c:pt idx="169">
                  <c:v>2.5886398320460944E-2</c:v>
                </c:pt>
                <c:pt idx="170">
                  <c:v>2.6304720757553964E-2</c:v>
                </c:pt>
                <c:pt idx="171">
                  <c:v>2.6720346936266737E-2</c:v>
                </c:pt>
                <c:pt idx="172">
                  <c:v>2.7132937855448153E-2</c:v>
                </c:pt>
                <c:pt idx="173">
                  <c:v>2.7542152465358082E-2</c:v>
                </c:pt>
                <c:pt idx="174">
                  <c:v>2.7947648122330908E-2</c:v>
                </c:pt>
                <c:pt idx="175">
                  <c:v>2.8349081053216492E-2</c:v>
                </c:pt>
                <c:pt idx="176">
                  <c:v>2.8746106828754642E-2</c:v>
                </c:pt>
                <c:pt idx="177">
                  <c:v>2.9138380845001231E-2</c:v>
                </c:pt>
                <c:pt idx="178">
                  <c:v>2.9525558811893067E-2</c:v>
                </c:pt>
                <c:pt idx="179">
                  <c:v>2.9907297248008086E-2</c:v>
                </c:pt>
                <c:pt idx="180">
                  <c:v>3.0283253980546765E-2</c:v>
                </c:pt>
                <c:pt idx="181">
                  <c:v>3.0653088649537724E-2</c:v>
                </c:pt>
                <c:pt idx="182">
                  <c:v>3.1016463215243831E-2</c:v>
                </c:pt>
                <c:pt idx="183">
                  <c:v>3.1373042467725938E-2</c:v>
                </c:pt>
                <c:pt idx="184">
                  <c:v>3.1722494537503282E-2</c:v>
                </c:pt>
                <c:pt idx="185">
                  <c:v>3.2064491406231944E-2</c:v>
                </c:pt>
                <c:pt idx="186">
                  <c:v>3.2398709416313148E-2</c:v>
                </c:pt>
                <c:pt idx="187">
                  <c:v>3.2724829778330869E-2</c:v>
                </c:pt>
                <c:pt idx="188">
                  <c:v>3.3042539075213026E-2</c:v>
                </c:pt>
                <c:pt idx="189">
                  <c:v>3.3351529762007059E-2</c:v>
                </c:pt>
                <c:pt idx="190">
                  <c:v>3.365150066015881E-2</c:v>
                </c:pt>
                <c:pt idx="191">
                  <c:v>3.3942157445188428E-2</c:v>
                </c:pt>
                <c:pt idx="192">
                  <c:v>3.422321312666092E-2</c:v>
                </c:pt>
                <c:pt idx="193">
                  <c:v>3.4494388519359168E-2</c:v>
                </c:pt>
                <c:pt idx="194">
                  <c:v>3.4755412704579582E-2</c:v>
                </c:pt>
                <c:pt idx="195">
                  <c:v>3.5006023480484781E-2</c:v>
                </c:pt>
                <c:pt idx="196">
                  <c:v>3.5245967800468035E-2</c:v>
                </c:pt>
                <c:pt idx="197">
                  <c:v>3.5475002198504149E-2</c:v>
                </c:pt>
                <c:pt idx="198">
                  <c:v>3.569289320048738E-2</c:v>
                </c:pt>
                <c:pt idx="199">
                  <c:v>3.5899417720584727E-2</c:v>
                </c:pt>
                <c:pt idx="200">
                  <c:v>3.6094363441662558E-2</c:v>
                </c:pt>
                <c:pt idx="201">
                  <c:v>3.6277529178879914E-2</c:v>
                </c:pt>
                <c:pt idx="202">
                  <c:v>3.6448725225576434E-2</c:v>
                </c:pt>
                <c:pt idx="203">
                  <c:v>3.6607773680623137E-2</c:v>
                </c:pt>
                <c:pt idx="204">
                  <c:v>3.6754508756445758E-2</c:v>
                </c:pt>
                <c:pt idx="205">
                  <c:v>3.6888777066973431E-2</c:v>
                </c:pt>
                <c:pt idx="206">
                  <c:v>3.7010437894813779E-2</c:v>
                </c:pt>
                <c:pt idx="207">
                  <c:v>3.7119363437002055E-2</c:v>
                </c:pt>
                <c:pt idx="208">
                  <c:v>3.7215439028724144E-2</c:v>
                </c:pt>
                <c:pt idx="209">
                  <c:v>3.7298563344465213E-2</c:v>
                </c:pt>
                <c:pt idx="210">
                  <c:v>3.7368648576089708E-2</c:v>
                </c:pt>
                <c:pt idx="211">
                  <c:v>3.7425620587415061E-2</c:v>
                </c:pt>
                <c:pt idx="212">
                  <c:v>3.746941904489786E-2</c:v>
                </c:pt>
                <c:pt idx="213">
                  <c:v>3.7499997524110089E-2</c:v>
                </c:pt>
                <c:pt idx="214">
                  <c:v>3.7517323591742549E-2</c:v>
                </c:pt>
                <c:pt idx="215">
                  <c:v>3.7521378862932463E-2</c:v>
                </c:pt>
                <c:pt idx="216">
                  <c:v>3.7512159033773605E-2</c:v>
                </c:pt>
                <c:pt idx="217">
                  <c:v>3.7489673888928383E-2</c:v>
                </c:pt>
                <c:pt idx="218">
                  <c:v>3.7453947284322997E-2</c:v>
                </c:pt>
                <c:pt idx="219">
                  <c:v>3.7405017104968678E-2</c:v>
                </c:pt>
                <c:pt idx="220">
                  <c:v>3.7342935198013211E-2</c:v>
                </c:pt>
                <c:pt idx="221">
                  <c:v>3.7267767281188476E-2</c:v>
                </c:pt>
                <c:pt idx="222">
                  <c:v>3.7179592826880187E-2</c:v>
                </c:pt>
                <c:pt idx="223">
                  <c:v>3.7078504922106369E-2</c:v>
                </c:pt>
                <c:pt idx="224">
                  <c:v>3.6964610104749496E-2</c:v>
                </c:pt>
                <c:pt idx="225">
                  <c:v>3.6838028176446082E-2</c:v>
                </c:pt>
                <c:pt idx="226">
                  <c:v>3.6698891992593227E-2</c:v>
                </c:pt>
                <c:pt idx="227">
                  <c:v>3.6547347229987842E-2</c:v>
                </c:pt>
                <c:pt idx="228">
                  <c:v>3.638355213266712E-2</c:v>
                </c:pt>
                <c:pt idx="229">
                  <c:v>3.6207677236570875E-2</c:v>
                </c:pt>
                <c:pt idx="230">
                  <c:v>3.6019905073696623E-2</c:v>
                </c:pt>
                <c:pt idx="231">
                  <c:v>3.5820429856465365E-2</c:v>
                </c:pt>
                <c:pt idx="232">
                  <c:v>3.560945714306215E-2</c:v>
                </c:pt>
                <c:pt idx="233">
                  <c:v>3.5387203484558573E-2</c:v>
                </c:pt>
                <c:pt idx="234">
                  <c:v>3.5153896054664319E-2</c:v>
                </c:pt>
                <c:pt idx="235">
                  <c:v>3.4909772262994375E-2</c:v>
                </c:pt>
                <c:pt idx="236">
                  <c:v>3.46550793527719E-2</c:v>
                </c:pt>
                <c:pt idx="237">
                  <c:v>3.439007398392116E-2</c:v>
                </c:pt>
                <c:pt idx="238">
                  <c:v>3.4115021802533403E-2</c:v>
                </c:pt>
                <c:pt idx="239">
                  <c:v>3.3830196997714827E-2</c:v>
                </c:pt>
                <c:pt idx="240">
                  <c:v>3.3535881846851169E-2</c:v>
                </c:pt>
                <c:pt idx="241">
                  <c:v>3.3232366250341448E-2</c:v>
                </c:pt>
                <c:pt idx="242">
                  <c:v>3.2919947256872903E-2</c:v>
                </c:pt>
                <c:pt idx="243">
                  <c:v>3.2598928580322345E-2</c:v>
                </c:pt>
                <c:pt idx="244">
                  <c:v>3.2269620109379643E-2</c:v>
                </c:pt>
                <c:pt idx="245">
                  <c:v>3.1932337410998671E-2</c:v>
                </c:pt>
                <c:pt idx="246">
                  <c:v>3.1587401228783257E-2</c:v>
                </c:pt>
                <c:pt idx="247">
                  <c:v>3.1235136977419496E-2</c:v>
                </c:pt>
                <c:pt idx="248">
                  <c:v>3.0875874234262652E-2</c:v>
                </c:pt>
                <c:pt idx="249">
                  <c:v>3.050994622918192E-2</c:v>
                </c:pt>
                <c:pt idx="250">
                  <c:v>3.0137689333760497E-2</c:v>
                </c:pt>
                <c:pt idx="251">
                  <c:v>2.9759442550934368E-2</c:v>
                </c:pt>
                <c:pt idx="252">
                  <c:v>2.9375547006142842E-2</c:v>
                </c:pt>
                <c:pt idx="253">
                  <c:v>2.8986345441044972E-2</c:v>
                </c:pt>
                <c:pt idx="254">
                  <c:v>2.859218171083687E-2</c:v>
                </c:pt>
                <c:pt idx="255">
                  <c:v>2.819340028618475E-2</c:v>
                </c:pt>
                <c:pt idx="256">
                  <c:v>2.7790345760760823E-2</c:v>
                </c:pt>
                <c:pt idx="257">
                  <c:v>2.7383362365345363E-2</c:v>
                </c:pt>
                <c:pt idx="258">
                  <c:v>2.6972793489426661E-2</c:v>
                </c:pt>
                <c:pt idx="259">
                  <c:v>2.6558981211199251E-2</c:v>
                </c:pt>
                <c:pt idx="260">
                  <c:v>2.614226583682884E-2</c:v>
                </c:pt>
                <c:pt idx="261">
                  <c:v>2.572298544981386E-2</c:v>
                </c:pt>
                <c:pt idx="262">
                  <c:v>2.5301475471239163E-2</c:v>
                </c:pt>
                <c:pt idx="263">
                  <c:v>2.4878068231676254E-2</c:v>
                </c:pt>
                <c:pt idx="264">
                  <c:v>2.4453092555444051E-2</c:v>
                </c:pt>
                <c:pt idx="265">
                  <c:v>2.4026873357904002E-2</c:v>
                </c:pt>
                <c:pt idx="266">
                  <c:v>2.3599731256417327E-2</c:v>
                </c:pt>
                <c:pt idx="267">
                  <c:v>2.3171982195550937E-2</c:v>
                </c:pt>
                <c:pt idx="268">
                  <c:v>2.2743937087071717E-2</c:v>
                </c:pt>
                <c:pt idx="269">
                  <c:v>2.2315901465222748E-2</c:v>
                </c:pt>
                <c:pt idx="270">
                  <c:v>2.1888175157731088E-2</c:v>
                </c:pt>
                <c:pt idx="271">
                  <c:v>2.1461051972946413E-2</c:v>
                </c:pt>
                <c:pt idx="272">
                  <c:v>2.1034819403466219E-2</c:v>
                </c:pt>
                <c:pt idx="273">
                  <c:v>2.0609758346553923E-2</c:v>
                </c:pt>
                <c:pt idx="274">
                  <c:v>2.018614284160922E-2</c:v>
                </c:pt>
                <c:pt idx="275">
                  <c:v>1.9764239824905085E-2</c:v>
                </c:pt>
                <c:pt idx="276">
                  <c:v>1.9344308901756098E-2</c:v>
                </c:pt>
                <c:pt idx="277">
                  <c:v>1.8926602136239774E-2</c:v>
                </c:pt>
                <c:pt idx="278">
                  <c:v>1.8511363858545151E-2</c:v>
                </c:pt>
                <c:pt idx="279">
                  <c:v>1.8098830489978065E-2</c:v>
                </c:pt>
                <c:pt idx="280">
                  <c:v>1.7689230385610683E-2</c:v>
                </c:pt>
                <c:pt idx="281">
                  <c:v>1.7282783694516836E-2</c:v>
                </c:pt>
                <c:pt idx="282">
                  <c:v>1.6879702237495967E-2</c:v>
                </c:pt>
                <c:pt idx="283">
                  <c:v>1.6480189402146034E-2</c:v>
                </c:pt>
                <c:pt idx="284">
                  <c:v>1.6084440055106303E-2</c:v>
                </c:pt>
                <c:pt idx="285">
                  <c:v>1.5692640471255109E-2</c:v>
                </c:pt>
                <c:pt idx="286">
                  <c:v>1.5304968279608202E-2</c:v>
                </c:pt>
                <c:pt idx="287">
                  <c:v>1.4921592425631468E-2</c:v>
                </c:pt>
                <c:pt idx="288">
                  <c:v>1.4542673149646782E-2</c:v>
                </c:pt>
                <c:pt idx="289">
                  <c:v>1.4168361980978116E-2</c:v>
                </c:pt>
                <c:pt idx="290">
                  <c:v>1.3798801747457411E-2</c:v>
                </c:pt>
                <c:pt idx="291">
                  <c:v>1.3434126599878627E-2</c:v>
                </c:pt>
                <c:pt idx="292">
                  <c:v>1.3074462050965458E-2</c:v>
                </c:pt>
                <c:pt idx="293">
                  <c:v>1.2719925028391995E-2</c:v>
                </c:pt>
                <c:pt idx="294">
                  <c:v>1.2370623941373554E-2</c:v>
                </c:pt>
                <c:pt idx="295">
                  <c:v>1.2026658760326218E-2</c:v>
                </c:pt>
                <c:pt idx="296">
                  <c:v>1.1688121109072538E-2</c:v>
                </c:pt>
                <c:pt idx="297">
                  <c:v>1.1355094369057158E-2</c:v>
                </c:pt>
                <c:pt idx="298">
                  <c:v>1.1027653795019967E-2</c:v>
                </c:pt>
                <c:pt idx="299">
                  <c:v>1.070586664156177E-2</c:v>
                </c:pt>
                <c:pt idx="300">
                  <c:v>1.0389792300028658E-2</c:v>
                </c:pt>
                <c:pt idx="301">
                  <c:v>1.0079482445129814E-2</c:v>
                </c:pt>
                <c:pt idx="302">
                  <c:v>9.7749811906994218E-3</c:v>
                </c:pt>
                <c:pt idx="303">
                  <c:v>9.4763252540066012E-3</c:v>
                </c:pt>
                <c:pt idx="304">
                  <c:v>9.1835441280141896E-3</c:v>
                </c:pt>
                <c:pt idx="305">
                  <c:v>8.8966602609873852E-3</c:v>
                </c:pt>
                <c:pt idx="306">
                  <c:v>8.6156892428511239E-3</c:v>
                </c:pt>
                <c:pt idx="307">
                  <c:v>8.3406399976993922E-3</c:v>
                </c:pt>
                <c:pt idx="308">
                  <c:v>8.0715149818617934E-3</c:v>
                </c:pt>
                <c:pt idx="309">
                  <c:v>7.8083103869378548E-3</c:v>
                </c:pt>
                <c:pt idx="310">
                  <c:v>7.5510163472174915E-3</c:v>
                </c:pt>
                <c:pt idx="311">
                  <c:v>7.2996171509119301E-3</c:v>
                </c:pt>
                <c:pt idx="312">
                  <c:v>7.0540914546308921E-3</c:v>
                </c:pt>
                <c:pt idx="313">
                  <c:v>6.8144125005510396E-3</c:v>
                </c:pt>
                <c:pt idx="314">
                  <c:v>6.580548335732659E-3</c:v>
                </c:pt>
                <c:pt idx="315">
                  <c:v>6.352462033055558E-3</c:v>
                </c:pt>
                <c:pt idx="316">
                  <c:v>6.1301119132573592E-3</c:v>
                </c:pt>
                <c:pt idx="317">
                  <c:v>5.9134517675740626E-3</c:v>
                </c:pt>
                <c:pt idx="318">
                  <c:v>5.7024310804974663E-3</c:v>
                </c:pt>
                <c:pt idx="319">
                  <c:v>5.4969952521805743E-3</c:v>
                </c:pt>
                <c:pt idx="320">
                  <c:v>5.2970858200406586E-3</c:v>
                </c:pt>
                <c:pt idx="321">
                  <c:v>5.1026406791258062E-3</c:v>
                </c:pt>
                <c:pt idx="322">
                  <c:v>4.9135943008310696E-3</c:v>
                </c:pt>
                <c:pt idx="323">
                  <c:v>4.729877949568197E-3</c:v>
                </c:pt>
                <c:pt idx="324">
                  <c:v>4.5514198970126856E-3</c:v>
                </c:pt>
                <c:pt idx="325">
                  <c:v>4.3781456335718043E-3</c:v>
                </c:pt>
                <c:pt idx="326">
                  <c:v>4.2099780767372065E-3</c:v>
                </c:pt>
                <c:pt idx="327">
                  <c:v>4.0468377760057286E-3</c:v>
                </c:pt>
                <c:pt idx="328">
                  <c:v>3.8886431140725667E-3</c:v>
                </c:pt>
                <c:pt idx="329">
                  <c:v>3.7353105040211698E-3</c:v>
                </c:pt>
                <c:pt idx="330">
                  <c:v>3.586754582254631E-3</c:v>
                </c:pt>
                <c:pt idx="331">
                  <c:v>3.4428883969337964E-3</c:v>
                </c:pt>
                <c:pt idx="332">
                  <c:v>3.3036235917070786E-3</c:v>
                </c:pt>
                <c:pt idx="333">
                  <c:v>3.1688705845372002E-3</c:v>
                </c:pt>
                <c:pt idx="334">
                  <c:v>3.0385387414495666E-3</c:v>
                </c:pt>
                <c:pt idx="335">
                  <c:v>2.9125365450464184E-3</c:v>
                </c:pt>
                <c:pt idx="336">
                  <c:v>2.7907717576501519E-3</c:v>
                </c:pt>
                <c:pt idx="337">
                  <c:v>2.67315157895731E-3</c:v>
                </c:pt>
                <c:pt idx="338">
                  <c:v>2.5595827981035333E-3</c:v>
                </c:pt>
                <c:pt idx="339">
                  <c:v>2.4499719400568943E-3</c:v>
                </c:pt>
                <c:pt idx="340">
                  <c:v>2.344225406274728E-3</c:v>
                </c:pt>
                <c:pt idx="341">
                  <c:v>2.2422496095754691E-3</c:v>
                </c:pt>
                <c:pt idx="342">
                  <c:v>2.1439511031930919E-3</c:v>
                </c:pt>
                <c:pt idx="343">
                  <c:v>2.0492367039973208E-3</c:v>
                </c:pt>
                <c:pt idx="344">
                  <c:v>1.958013609877548E-3</c:v>
                </c:pt>
                <c:pt idx="345">
                  <c:v>1.8701895113026332E-3</c:v>
                </c:pt>
                <c:pt idx="346">
                  <c:v>1.7856726970825159E-3</c:v>
                </c:pt>
                <c:pt idx="347">
                  <c:v>1.7043721543700541E-3</c:v>
                </c:pt>
                <c:pt idx="348">
                  <c:v>1.6261976629541942E-3</c:v>
                </c:pt>
                <c:pt idx="349">
                  <c:v>1.551059883906635E-3</c:v>
                </c:pt>
                <c:pt idx="350">
                  <c:v>1.4788704426553661E-3</c:v>
                </c:pt>
                <c:pt idx="351">
                  <c:v>1.4095420065684066E-3</c:v>
                </c:pt>
                <c:pt idx="352">
                  <c:v>1.3429883571404976E-3</c:v>
                </c:pt>
                <c:pt idx="353">
                  <c:v>1.2791244568843346E-3</c:v>
                </c:pt>
                <c:pt idx="354">
                  <c:v>1.2178665110358993E-3</c:v>
                </c:pt>
                <c:pt idx="355">
                  <c:v>1.1591320241908724E-3</c:v>
                </c:pt>
                <c:pt idx="356">
                  <c:v>1.1028398519959024E-3</c:v>
                </c:pt>
                <c:pt idx="357">
                  <c:v>1.0489102480243477E-3</c:v>
                </c:pt>
                <c:pt idx="358">
                  <c:v>9.9726490597171723E-4</c:v>
                </c:pt>
                <c:pt idx="359">
                  <c:v>9.4782699731064967E-4</c:v>
                </c:pt>
                <c:pt idx="360">
                  <c:v>9.0052120454949263E-4</c:v>
                </c:pt>
                <c:pt idx="361">
                  <c:v>8.5527375024215078E-4</c:v>
                </c:pt>
                <c:pt idx="362">
                  <c:v>8.1201242189965343E-4</c:v>
                </c:pt>
                <c:pt idx="363">
                  <c:v>7.7066659295652127E-4</c:v>
                </c:pt>
                <c:pt idx="364">
                  <c:v>7.3116723994666119E-4</c:v>
                </c:pt>
                <c:pt idx="365">
                  <c:v>6.9344695604502832E-4</c:v>
                </c:pt>
                <c:pt idx="366">
                  <c:v>6.5743996113206598E-4</c:v>
                </c:pt>
                <c:pt idx="367">
                  <c:v>6.2308210853828021E-4</c:v>
                </c:pt>
                <c:pt idx="368">
                  <c:v>5.9031088862627242E-4</c:v>
                </c:pt>
                <c:pt idx="369">
                  <c:v>5.5906542936698769E-4</c:v>
                </c:pt>
                <c:pt idx="370">
                  <c:v>5.2928649406604601E-4</c:v>
                </c:pt>
                <c:pt idx="371">
                  <c:v>5.0091647639476523E-4</c:v>
                </c:pt>
                <c:pt idx="372">
                  <c:v>4.7389939287871297E-4</c:v>
                </c:pt>
                <c:pt idx="373">
                  <c:v>4.4818087299476009E-4</c:v>
                </c:pt>
                <c:pt idx="374">
                  <c:v>4.2370814702519737E-4</c:v>
                </c:pt>
                <c:pt idx="375">
                  <c:v>4.0043003181497168E-4</c:v>
                </c:pt>
                <c:pt idx="376">
                  <c:v>3.7829691457522786E-4</c:v>
                </c:pt>
                <c:pt idx="377">
                  <c:v>3.5726073487321369E-4</c:v>
                </c:pt>
                <c:pt idx="378">
                  <c:v>3.3727496494536009E-4</c:v>
                </c:pt>
                <c:pt idx="379">
                  <c:v>3.1829458846679466E-4</c:v>
                </c:pt>
                <c:pt idx="380">
                  <c:v>3.0027607790690622E-4</c:v>
                </c:pt>
                <c:pt idx="381">
                  <c:v>2.8317737059676689E-4</c:v>
                </c:pt>
                <c:pt idx="382">
                  <c:v>2.6695784363020374E-4</c:v>
                </c:pt>
                <c:pt idx="383">
                  <c:v>2.5157828771630398E-4</c:v>
                </c:pt>
                <c:pt idx="384">
                  <c:v>2.3700088009693136E-4</c:v>
                </c:pt>
                <c:pt idx="385">
                  <c:v>2.2318915663861134E-4</c:v>
                </c:pt>
                <c:pt idx="386">
                  <c:v>2.1010798320386862E-4</c:v>
                </c:pt>
                <c:pt idx="387">
                  <c:v>1.9772352640270644E-4</c:v>
                </c:pt>
                <c:pt idx="388">
                  <c:v>1.8600322382062069E-4</c:v>
                </c:pt>
                <c:pt idx="389">
                  <c:v>1.7491575381510798E-4</c:v>
                </c:pt>
                <c:pt idx="390">
                  <c:v>1.6443100496830865E-4</c:v>
                </c:pt>
                <c:pt idx="391">
                  <c:v>1.545200452790469E-4</c:v>
                </c:pt>
                <c:pt idx="392">
                  <c:v>1.4515509117320798E-4</c:v>
                </c:pt>
                <c:pt idx="393">
                  <c:v>1.3630947640711931E-4</c:v>
                </c:pt>
                <c:pt idx="394">
                  <c:v>1.2795762093436376E-4</c:v>
                </c:pt>
                <c:pt idx="395">
                  <c:v>1.2007499980228915E-4</c:v>
                </c:pt>
                <c:pt idx="396">
                  <c:v>1.1263811214039189E-4</c:v>
                </c:pt>
                <c:pt idx="397">
                  <c:v>1.0562445029870528E-4</c:v>
                </c:pt>
                <c:pt idx="398">
                  <c:v>9.9012469190426589E-5</c:v>
                </c:pt>
                <c:pt idx="399">
                  <c:v>9.2781555889144752E-5</c:v>
                </c:pt>
                <c:pt idx="400">
                  <c:v>8.691199952731982E-5</c:v>
                </c:pt>
                <c:pt idx="401">
                  <c:v>8.1384961539020503E-5</c:v>
                </c:pt>
                <c:pt idx="402">
                  <c:v>7.6182446286396249E-5</c:v>
                </c:pt>
                <c:pt idx="403">
                  <c:v>7.1287272105960984E-5</c:v>
                </c:pt>
                <c:pt idx="404">
                  <c:v>6.6683042807463234E-5</c:v>
                </c:pt>
                <c:pt idx="405">
                  <c:v>6.2354119654947008E-5</c:v>
                </c:pt>
                <c:pt idx="406">
                  <c:v>5.8285593856562729E-5</c:v>
                </c:pt>
                <c:pt idx="407">
                  <c:v>5.4463259586741747E-5</c:v>
                </c:pt>
                <c:pt idx="408">
                  <c:v>5.0873587561563218E-5</c:v>
                </c:pt>
                <c:pt idx="409">
                  <c:v>4.7503699185445268E-5</c:v>
                </c:pt>
                <c:pt idx="410">
                  <c:v>4.4341341284750726E-5</c:v>
                </c:pt>
                <c:pt idx="411">
                  <c:v>4.1374861441467368E-5</c:v>
                </c:pt>
                <c:pt idx="412">
                  <c:v>3.8593183937807085E-5</c:v>
                </c:pt>
                <c:pt idx="413">
                  <c:v>3.5985786320400531E-5</c:v>
                </c:pt>
                <c:pt idx="414">
                  <c:v>3.3542676590689811E-5</c:v>
                </c:pt>
                <c:pt idx="415">
                  <c:v>3.1254371026191178E-5</c:v>
                </c:pt>
                <c:pt idx="416">
                  <c:v>2.9111872635472494E-5</c:v>
                </c:pt>
                <c:pt idx="417">
                  <c:v>2.7106650247980363E-5</c:v>
                </c:pt>
                <c:pt idx="418">
                  <c:v>2.5230618238260388E-5</c:v>
                </c:pt>
                <c:pt idx="419">
                  <c:v>2.3476116882626655E-5</c:v>
                </c:pt>
                <c:pt idx="420">
                  <c:v>2.1835893344958985E-5</c:v>
                </c:pt>
                <c:pt idx="421">
                  <c:v>2.0303083287036246E-5</c:v>
                </c:pt>
                <c:pt idx="422">
                  <c:v>1.887119309763327E-5</c:v>
                </c:pt>
                <c:pt idx="423">
                  <c:v>1.753408273354152E-5</c:v>
                </c:pt>
                <c:pt idx="424">
                  <c:v>1.628594916468349E-5</c:v>
                </c:pt>
                <c:pt idx="425">
                  <c:v>1.5121310414605893E-5</c:v>
                </c:pt>
                <c:pt idx="426">
                  <c:v>1.403499018682776E-5</c:v>
                </c:pt>
                <c:pt idx="427">
                  <c:v>1.3022103066797928E-5</c:v>
                </c:pt>
                <c:pt idx="428">
                  <c:v>1.2078040288574259E-5</c:v>
                </c:pt>
                <c:pt idx="429">
                  <c:v>1.119845605476926E-5</c:v>
                </c:pt>
                <c:pt idx="430">
                  <c:v>1.0379254397811629E-5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1-4355-A9B3-8F891BE45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887184"/>
        <c:axId val="642888168"/>
      </c:scatterChart>
      <c:valAx>
        <c:axId val="642887184"/>
        <c:scaling>
          <c:orientation val="minMax"/>
          <c:max val="190"/>
          <c:min val="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2888168"/>
        <c:crosses val="autoZero"/>
        <c:crossBetween val="midCat"/>
      </c:valAx>
      <c:valAx>
        <c:axId val="64288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288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7</xdr:row>
      <xdr:rowOff>42862</xdr:rowOff>
    </xdr:from>
    <xdr:to>
      <xdr:col>15</xdr:col>
      <xdr:colOff>152400</xdr:colOff>
      <xdr:row>24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097477-7CC8-4629-81B3-618FF7AAD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347737</xdr:colOff>
      <xdr:row>39</xdr:row>
      <xdr:rowOff>77106</xdr:rowOff>
    </xdr:from>
    <xdr:to>
      <xdr:col>21</xdr:col>
      <xdr:colOff>317499</xdr:colOff>
      <xdr:row>61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4A38EBE-3952-489A-B4B5-A50AFE045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328083</xdr:colOff>
      <xdr:row>99</xdr:row>
      <xdr:rowOff>127000</xdr:rowOff>
    </xdr:from>
    <xdr:to>
      <xdr:col>16</xdr:col>
      <xdr:colOff>416011</xdr:colOff>
      <xdr:row>108</xdr:row>
      <xdr:rowOff>174405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041886C-7377-4808-A3D1-3A84F274F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95583" y="19134667"/>
          <a:ext cx="7771428" cy="1761905"/>
        </a:xfrm>
        <a:prstGeom prst="rect">
          <a:avLst/>
        </a:prstGeom>
      </xdr:spPr>
    </xdr:pic>
    <xdr:clientData/>
  </xdr:twoCellAnchor>
  <xdr:twoCellAnchor>
    <xdr:from>
      <xdr:col>6</xdr:col>
      <xdr:colOff>662778</xdr:colOff>
      <xdr:row>110</xdr:row>
      <xdr:rowOff>14817</xdr:rowOff>
    </xdr:from>
    <xdr:to>
      <xdr:col>17</xdr:col>
      <xdr:colOff>476249</xdr:colOff>
      <xdr:row>130</xdr:row>
      <xdr:rowOff>148166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8C63A22-6944-4E40-91B4-504747A25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10583</xdr:colOff>
      <xdr:row>136</xdr:row>
      <xdr:rowOff>116417</xdr:rowOff>
    </xdr:from>
    <xdr:to>
      <xdr:col>10</xdr:col>
      <xdr:colOff>334202</xdr:colOff>
      <xdr:row>139</xdr:row>
      <xdr:rowOff>183012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8AD465F-E829-403F-86CC-D3A09B23D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027583" y="26172584"/>
          <a:ext cx="1847619" cy="6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143</xdr:row>
      <xdr:rowOff>0</xdr:rowOff>
    </xdr:from>
    <xdr:to>
      <xdr:col>13</xdr:col>
      <xdr:colOff>609048</xdr:colOff>
      <xdr:row>149</xdr:row>
      <xdr:rowOff>47476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C1B230A-118D-4AFB-9A65-760B56926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67500" y="27199167"/>
          <a:ext cx="4419048" cy="11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B0B39-51E5-4F5E-8BA1-E0453CD653D3}">
  <dimension ref="A1:BF530"/>
  <sheetViews>
    <sheetView tabSelected="1" zoomScale="80" zoomScaleNormal="80" workbookViewId="0">
      <selection activeCell="L134" sqref="L134"/>
    </sheetView>
  </sheetViews>
  <sheetFormatPr baseColWidth="10" defaultRowHeight="15" x14ac:dyDescent="0.25"/>
  <cols>
    <col min="1" max="1" width="19.140625" customWidth="1"/>
    <col min="2" max="2" width="34.140625" customWidth="1"/>
    <col min="4" max="5" width="11.85546875" bestFit="1" customWidth="1"/>
    <col min="7" max="8" width="11.85546875" bestFit="1" customWidth="1"/>
  </cols>
  <sheetData>
    <row r="1" spans="1:54" ht="27" customHeight="1" thickBot="1" x14ac:dyDescent="0.3">
      <c r="A1" s="14" t="s">
        <v>39</v>
      </c>
      <c r="B1" s="14" t="s">
        <v>40</v>
      </c>
    </row>
    <row r="2" spans="1:54" x14ac:dyDescent="0.25">
      <c r="A2" s="13">
        <v>1</v>
      </c>
      <c r="B2" s="13">
        <v>171</v>
      </c>
      <c r="D2" s="19" t="s">
        <v>41</v>
      </c>
      <c r="E2" s="19"/>
      <c r="F2" s="19"/>
    </row>
    <row r="3" spans="1:54" x14ac:dyDescent="0.25">
      <c r="A3" s="1">
        <v>2</v>
      </c>
      <c r="B3" s="1">
        <v>170</v>
      </c>
    </row>
    <row r="4" spans="1:54" x14ac:dyDescent="0.25">
      <c r="A4" s="2">
        <v>3</v>
      </c>
      <c r="B4" s="2">
        <v>173</v>
      </c>
      <c r="D4" s="3" t="s">
        <v>1</v>
      </c>
      <c r="E4" s="3">
        <f>SUM(B2:B51)</f>
        <v>8622</v>
      </c>
    </row>
    <row r="5" spans="1:54" x14ac:dyDescent="0.25">
      <c r="A5" s="1">
        <v>4</v>
      </c>
      <c r="B5" s="1">
        <v>184</v>
      </c>
      <c r="D5" s="3" t="s">
        <v>0</v>
      </c>
      <c r="E5" s="3">
        <f>AVERAGE(B2:B51)</f>
        <v>172.44</v>
      </c>
      <c r="F5">
        <f>E5</f>
        <v>172.44</v>
      </c>
      <c r="G5">
        <f t="shared" ref="G5:BB5" si="0">F5</f>
        <v>172.44</v>
      </c>
      <c r="H5">
        <f t="shared" si="0"/>
        <v>172.44</v>
      </c>
      <c r="I5">
        <f t="shared" si="0"/>
        <v>172.44</v>
      </c>
      <c r="J5">
        <f t="shared" si="0"/>
        <v>172.44</v>
      </c>
      <c r="K5">
        <f t="shared" si="0"/>
        <v>172.44</v>
      </c>
      <c r="L5">
        <f t="shared" si="0"/>
        <v>172.44</v>
      </c>
      <c r="M5">
        <f t="shared" si="0"/>
        <v>172.44</v>
      </c>
      <c r="N5">
        <f t="shared" si="0"/>
        <v>172.44</v>
      </c>
      <c r="O5">
        <f t="shared" si="0"/>
        <v>172.44</v>
      </c>
      <c r="P5">
        <f t="shared" si="0"/>
        <v>172.44</v>
      </c>
      <c r="Q5">
        <f t="shared" si="0"/>
        <v>172.44</v>
      </c>
      <c r="R5">
        <f t="shared" si="0"/>
        <v>172.44</v>
      </c>
      <c r="S5">
        <f t="shared" si="0"/>
        <v>172.44</v>
      </c>
      <c r="T5">
        <f t="shared" si="0"/>
        <v>172.44</v>
      </c>
      <c r="U5">
        <f t="shared" si="0"/>
        <v>172.44</v>
      </c>
      <c r="V5">
        <f t="shared" si="0"/>
        <v>172.44</v>
      </c>
      <c r="W5">
        <f t="shared" si="0"/>
        <v>172.44</v>
      </c>
      <c r="X5">
        <f t="shared" si="0"/>
        <v>172.44</v>
      </c>
      <c r="Y5">
        <f t="shared" si="0"/>
        <v>172.44</v>
      </c>
      <c r="Z5">
        <f t="shared" si="0"/>
        <v>172.44</v>
      </c>
      <c r="AA5">
        <f t="shared" si="0"/>
        <v>172.44</v>
      </c>
      <c r="AB5">
        <f t="shared" si="0"/>
        <v>172.44</v>
      </c>
      <c r="AC5">
        <f t="shared" si="0"/>
        <v>172.44</v>
      </c>
      <c r="AD5">
        <f t="shared" si="0"/>
        <v>172.44</v>
      </c>
      <c r="AE5">
        <f t="shared" si="0"/>
        <v>172.44</v>
      </c>
      <c r="AF5">
        <f t="shared" si="0"/>
        <v>172.44</v>
      </c>
      <c r="AG5">
        <f t="shared" si="0"/>
        <v>172.44</v>
      </c>
      <c r="AH5">
        <f t="shared" si="0"/>
        <v>172.44</v>
      </c>
      <c r="AI5">
        <f t="shared" si="0"/>
        <v>172.44</v>
      </c>
      <c r="AJ5">
        <f t="shared" si="0"/>
        <v>172.44</v>
      </c>
      <c r="AK5">
        <f t="shared" si="0"/>
        <v>172.44</v>
      </c>
      <c r="AL5">
        <f t="shared" si="0"/>
        <v>172.44</v>
      </c>
      <c r="AM5">
        <f t="shared" si="0"/>
        <v>172.44</v>
      </c>
      <c r="AN5">
        <f t="shared" si="0"/>
        <v>172.44</v>
      </c>
      <c r="AO5">
        <f t="shared" si="0"/>
        <v>172.44</v>
      </c>
      <c r="AP5">
        <f t="shared" si="0"/>
        <v>172.44</v>
      </c>
      <c r="AQ5">
        <f t="shared" si="0"/>
        <v>172.44</v>
      </c>
      <c r="AR5">
        <f t="shared" si="0"/>
        <v>172.44</v>
      </c>
      <c r="AS5">
        <f t="shared" si="0"/>
        <v>172.44</v>
      </c>
      <c r="AT5">
        <f t="shared" si="0"/>
        <v>172.44</v>
      </c>
      <c r="AU5">
        <f t="shared" si="0"/>
        <v>172.44</v>
      </c>
      <c r="AV5">
        <f t="shared" si="0"/>
        <v>172.44</v>
      </c>
      <c r="AW5">
        <f t="shared" si="0"/>
        <v>172.44</v>
      </c>
      <c r="AX5">
        <f t="shared" si="0"/>
        <v>172.44</v>
      </c>
      <c r="AY5">
        <f t="shared" si="0"/>
        <v>172.44</v>
      </c>
      <c r="AZ5">
        <f t="shared" si="0"/>
        <v>172.44</v>
      </c>
      <c r="BA5">
        <f t="shared" si="0"/>
        <v>172.44</v>
      </c>
      <c r="BB5">
        <f t="shared" si="0"/>
        <v>172.44</v>
      </c>
    </row>
    <row r="6" spans="1:54" x14ac:dyDescent="0.25">
      <c r="A6" s="2">
        <v>5</v>
      </c>
      <c r="B6" s="2">
        <v>176</v>
      </c>
      <c r="D6" s="3" t="s">
        <v>2</v>
      </c>
      <c r="E6" s="3">
        <f>MIN(B2:B51)</f>
        <v>154</v>
      </c>
    </row>
    <row r="7" spans="1:54" x14ac:dyDescent="0.25">
      <c r="A7" s="1">
        <v>6</v>
      </c>
      <c r="B7" s="1">
        <v>157</v>
      </c>
      <c r="D7" s="3" t="s">
        <v>3</v>
      </c>
      <c r="E7" s="3">
        <f>MAX(B2:B51)</f>
        <v>190</v>
      </c>
    </row>
    <row r="8" spans="1:54" x14ac:dyDescent="0.25">
      <c r="A8" s="2">
        <v>7</v>
      </c>
      <c r="B8" s="2">
        <v>171</v>
      </c>
    </row>
    <row r="9" spans="1:54" x14ac:dyDescent="0.25">
      <c r="A9" s="1">
        <v>8</v>
      </c>
      <c r="B9" s="1">
        <v>179</v>
      </c>
    </row>
    <row r="10" spans="1:54" x14ac:dyDescent="0.25">
      <c r="A10" s="2">
        <v>9</v>
      </c>
      <c r="B10" s="2">
        <v>159</v>
      </c>
    </row>
    <row r="11" spans="1:54" x14ac:dyDescent="0.25">
      <c r="A11" s="1">
        <v>10</v>
      </c>
      <c r="B11" s="1">
        <v>169</v>
      </c>
    </row>
    <row r="12" spans="1:54" x14ac:dyDescent="0.25">
      <c r="A12" s="2">
        <v>11</v>
      </c>
      <c r="B12" s="2">
        <v>186</v>
      </c>
    </row>
    <row r="13" spans="1:54" x14ac:dyDescent="0.25">
      <c r="A13" s="1">
        <v>12</v>
      </c>
      <c r="B13" s="1">
        <v>170</v>
      </c>
    </row>
    <row r="14" spans="1:54" x14ac:dyDescent="0.25">
      <c r="A14" s="2">
        <v>13</v>
      </c>
      <c r="B14" s="2">
        <v>172</v>
      </c>
    </row>
    <row r="15" spans="1:54" x14ac:dyDescent="0.25">
      <c r="A15" s="1">
        <v>14</v>
      </c>
      <c r="B15" s="1">
        <v>184</v>
      </c>
    </row>
    <row r="16" spans="1:54" x14ac:dyDescent="0.25">
      <c r="A16" s="2">
        <v>15</v>
      </c>
      <c r="B16" s="2">
        <v>162</v>
      </c>
    </row>
    <row r="17" spans="1:58" x14ac:dyDescent="0.25">
      <c r="A17" s="1">
        <v>16</v>
      </c>
      <c r="B17" s="1">
        <v>170</v>
      </c>
    </row>
    <row r="18" spans="1:58" x14ac:dyDescent="0.25">
      <c r="A18" s="2">
        <v>17</v>
      </c>
      <c r="B18" s="2">
        <v>165</v>
      </c>
    </row>
    <row r="19" spans="1:58" x14ac:dyDescent="0.25">
      <c r="A19" s="1">
        <v>18</v>
      </c>
      <c r="B19" s="1">
        <v>177</v>
      </c>
    </row>
    <row r="20" spans="1:58" x14ac:dyDescent="0.25">
      <c r="A20" s="2">
        <v>19</v>
      </c>
      <c r="B20" s="2">
        <v>157</v>
      </c>
    </row>
    <row r="21" spans="1:58" x14ac:dyDescent="0.25">
      <c r="A21" s="1">
        <v>20</v>
      </c>
      <c r="B21" s="1">
        <v>184</v>
      </c>
    </row>
    <row r="22" spans="1:58" x14ac:dyDescent="0.25">
      <c r="A22" s="2">
        <v>21</v>
      </c>
      <c r="B22" s="2">
        <v>162</v>
      </c>
    </row>
    <row r="23" spans="1:58" x14ac:dyDescent="0.25">
      <c r="A23" s="1">
        <v>22</v>
      </c>
      <c r="B23" s="1">
        <v>187</v>
      </c>
    </row>
    <row r="24" spans="1:58" x14ac:dyDescent="0.25">
      <c r="A24" s="2">
        <v>23</v>
      </c>
      <c r="B24" s="2">
        <v>159</v>
      </c>
    </row>
    <row r="25" spans="1:58" x14ac:dyDescent="0.25">
      <c r="A25" s="1">
        <v>24</v>
      </c>
      <c r="B25" s="1">
        <v>190</v>
      </c>
    </row>
    <row r="26" spans="1:58" x14ac:dyDescent="0.25">
      <c r="A26" s="2">
        <v>25</v>
      </c>
      <c r="B26" s="2">
        <v>167</v>
      </c>
    </row>
    <row r="27" spans="1:58" x14ac:dyDescent="0.25">
      <c r="A27" s="1">
        <v>26</v>
      </c>
      <c r="B27" s="1">
        <v>178</v>
      </c>
      <c r="D27" s="20"/>
      <c r="E27" s="20"/>
      <c r="F27" s="20"/>
    </row>
    <row r="28" spans="1:58" x14ac:dyDescent="0.25">
      <c r="A28" s="2">
        <v>27</v>
      </c>
      <c r="B28" s="2">
        <v>170</v>
      </c>
      <c r="H28" s="3" t="s">
        <v>13</v>
      </c>
      <c r="I28" s="3"/>
    </row>
    <row r="29" spans="1:58" x14ac:dyDescent="0.25">
      <c r="A29" s="1">
        <v>28</v>
      </c>
      <c r="B29" s="1">
        <v>164</v>
      </c>
      <c r="D29" s="3" t="s">
        <v>4</v>
      </c>
      <c r="E29" s="3"/>
      <c r="F29" s="3">
        <f>_xlfn.VAR.P(B2:B51)</f>
        <v>113.04639999999999</v>
      </c>
      <c r="H29" s="3" t="s">
        <v>14</v>
      </c>
      <c r="I29" s="3">
        <f>$E$5+$F$32</f>
        <v>183.18027324548845</v>
      </c>
      <c r="J29">
        <f>I29</f>
        <v>183.18027324548845</v>
      </c>
      <c r="K29">
        <f t="shared" ref="K29:BF29" si="1">J29</f>
        <v>183.18027324548845</v>
      </c>
      <c r="L29">
        <f t="shared" si="1"/>
        <v>183.18027324548845</v>
      </c>
      <c r="M29">
        <f t="shared" si="1"/>
        <v>183.18027324548845</v>
      </c>
      <c r="N29">
        <f t="shared" si="1"/>
        <v>183.18027324548845</v>
      </c>
      <c r="O29">
        <f t="shared" si="1"/>
        <v>183.18027324548845</v>
      </c>
      <c r="P29">
        <f t="shared" si="1"/>
        <v>183.18027324548845</v>
      </c>
      <c r="Q29">
        <f t="shared" si="1"/>
        <v>183.18027324548845</v>
      </c>
      <c r="R29">
        <f t="shared" si="1"/>
        <v>183.18027324548845</v>
      </c>
      <c r="S29">
        <f t="shared" si="1"/>
        <v>183.18027324548845</v>
      </c>
      <c r="T29">
        <f t="shared" si="1"/>
        <v>183.18027324548845</v>
      </c>
      <c r="U29">
        <f t="shared" si="1"/>
        <v>183.18027324548845</v>
      </c>
      <c r="V29">
        <f t="shared" si="1"/>
        <v>183.18027324548845</v>
      </c>
      <c r="W29">
        <f t="shared" si="1"/>
        <v>183.18027324548845</v>
      </c>
      <c r="X29">
        <f t="shared" si="1"/>
        <v>183.18027324548845</v>
      </c>
      <c r="Y29">
        <f t="shared" si="1"/>
        <v>183.18027324548845</v>
      </c>
      <c r="Z29">
        <f t="shared" si="1"/>
        <v>183.18027324548845</v>
      </c>
      <c r="AA29">
        <f t="shared" si="1"/>
        <v>183.18027324548845</v>
      </c>
      <c r="AB29">
        <f t="shared" si="1"/>
        <v>183.18027324548845</v>
      </c>
      <c r="AC29">
        <f t="shared" si="1"/>
        <v>183.18027324548845</v>
      </c>
      <c r="AD29">
        <f t="shared" si="1"/>
        <v>183.18027324548845</v>
      </c>
      <c r="AE29">
        <f t="shared" si="1"/>
        <v>183.18027324548845</v>
      </c>
      <c r="AF29">
        <f t="shared" si="1"/>
        <v>183.18027324548845</v>
      </c>
      <c r="AG29">
        <f t="shared" si="1"/>
        <v>183.18027324548845</v>
      </c>
      <c r="AH29">
        <f t="shared" si="1"/>
        <v>183.18027324548845</v>
      </c>
      <c r="AI29">
        <f t="shared" si="1"/>
        <v>183.18027324548845</v>
      </c>
      <c r="AJ29">
        <f t="shared" si="1"/>
        <v>183.18027324548845</v>
      </c>
      <c r="AK29">
        <f t="shared" si="1"/>
        <v>183.18027324548845</v>
      </c>
      <c r="AL29">
        <f t="shared" si="1"/>
        <v>183.18027324548845</v>
      </c>
      <c r="AM29">
        <f t="shared" si="1"/>
        <v>183.18027324548845</v>
      </c>
      <c r="AN29">
        <f t="shared" si="1"/>
        <v>183.18027324548845</v>
      </c>
      <c r="AO29">
        <f t="shared" si="1"/>
        <v>183.18027324548845</v>
      </c>
      <c r="AP29">
        <f>AO29</f>
        <v>183.18027324548845</v>
      </c>
      <c r="AQ29">
        <f t="shared" si="1"/>
        <v>183.18027324548845</v>
      </c>
      <c r="AR29">
        <f t="shared" si="1"/>
        <v>183.18027324548845</v>
      </c>
      <c r="AS29">
        <f t="shared" si="1"/>
        <v>183.18027324548845</v>
      </c>
      <c r="AT29">
        <f t="shared" si="1"/>
        <v>183.18027324548845</v>
      </c>
      <c r="AU29">
        <f t="shared" si="1"/>
        <v>183.18027324548845</v>
      </c>
      <c r="AV29">
        <f t="shared" si="1"/>
        <v>183.18027324548845</v>
      </c>
      <c r="AW29">
        <f t="shared" si="1"/>
        <v>183.18027324548845</v>
      </c>
      <c r="AX29">
        <f t="shared" si="1"/>
        <v>183.18027324548845</v>
      </c>
      <c r="AY29">
        <f t="shared" si="1"/>
        <v>183.18027324548845</v>
      </c>
      <c r="AZ29">
        <f t="shared" si="1"/>
        <v>183.18027324548845</v>
      </c>
      <c r="BA29">
        <f t="shared" si="1"/>
        <v>183.18027324548845</v>
      </c>
      <c r="BB29">
        <f t="shared" si="1"/>
        <v>183.18027324548845</v>
      </c>
      <c r="BC29">
        <f t="shared" si="1"/>
        <v>183.18027324548845</v>
      </c>
      <c r="BD29">
        <f t="shared" si="1"/>
        <v>183.18027324548845</v>
      </c>
      <c r="BE29">
        <f t="shared" si="1"/>
        <v>183.18027324548845</v>
      </c>
      <c r="BF29">
        <f t="shared" si="1"/>
        <v>183.18027324548845</v>
      </c>
    </row>
    <row r="30" spans="1:58" x14ac:dyDescent="0.25">
      <c r="A30" s="2">
        <v>29</v>
      </c>
      <c r="B30" s="2">
        <v>176</v>
      </c>
      <c r="D30" s="3" t="s">
        <v>5</v>
      </c>
      <c r="E30" s="3"/>
      <c r="F30" s="3">
        <f>_xlfn.VAR.S(B2:B51)</f>
        <v>115.3534693877551</v>
      </c>
      <c r="H30" s="3" t="s">
        <v>15</v>
      </c>
      <c r="I30" s="3">
        <f>$E$5+($F$32*2)</f>
        <v>193.9205464909769</v>
      </c>
      <c r="J30">
        <f>I30</f>
        <v>193.9205464909769</v>
      </c>
      <c r="K30">
        <f t="shared" ref="K30:BF30" si="2">J30</f>
        <v>193.9205464909769</v>
      </c>
      <c r="L30">
        <f t="shared" si="2"/>
        <v>193.9205464909769</v>
      </c>
      <c r="M30">
        <f t="shared" si="2"/>
        <v>193.9205464909769</v>
      </c>
      <c r="N30">
        <f t="shared" si="2"/>
        <v>193.9205464909769</v>
      </c>
      <c r="O30">
        <f t="shared" si="2"/>
        <v>193.9205464909769</v>
      </c>
      <c r="P30">
        <f t="shared" si="2"/>
        <v>193.9205464909769</v>
      </c>
      <c r="Q30">
        <f t="shared" si="2"/>
        <v>193.9205464909769</v>
      </c>
      <c r="R30">
        <f t="shared" si="2"/>
        <v>193.9205464909769</v>
      </c>
      <c r="S30">
        <f t="shared" si="2"/>
        <v>193.9205464909769</v>
      </c>
      <c r="T30">
        <f t="shared" si="2"/>
        <v>193.9205464909769</v>
      </c>
      <c r="U30">
        <f t="shared" si="2"/>
        <v>193.9205464909769</v>
      </c>
      <c r="V30">
        <f t="shared" si="2"/>
        <v>193.9205464909769</v>
      </c>
      <c r="W30">
        <f t="shared" si="2"/>
        <v>193.9205464909769</v>
      </c>
      <c r="X30">
        <f t="shared" si="2"/>
        <v>193.9205464909769</v>
      </c>
      <c r="Y30">
        <f t="shared" si="2"/>
        <v>193.9205464909769</v>
      </c>
      <c r="Z30">
        <f t="shared" si="2"/>
        <v>193.9205464909769</v>
      </c>
      <c r="AA30">
        <f t="shared" si="2"/>
        <v>193.9205464909769</v>
      </c>
      <c r="AB30">
        <f t="shared" si="2"/>
        <v>193.9205464909769</v>
      </c>
      <c r="AC30">
        <f t="shared" si="2"/>
        <v>193.9205464909769</v>
      </c>
      <c r="AD30">
        <f t="shared" si="2"/>
        <v>193.9205464909769</v>
      </c>
      <c r="AE30">
        <f t="shared" si="2"/>
        <v>193.9205464909769</v>
      </c>
      <c r="AF30">
        <f t="shared" si="2"/>
        <v>193.9205464909769</v>
      </c>
      <c r="AG30">
        <f t="shared" si="2"/>
        <v>193.9205464909769</v>
      </c>
      <c r="AH30">
        <f t="shared" si="2"/>
        <v>193.9205464909769</v>
      </c>
      <c r="AI30">
        <f t="shared" si="2"/>
        <v>193.9205464909769</v>
      </c>
      <c r="AJ30">
        <f t="shared" si="2"/>
        <v>193.9205464909769</v>
      </c>
      <c r="AK30">
        <f t="shared" si="2"/>
        <v>193.9205464909769</v>
      </c>
      <c r="AL30">
        <f t="shared" si="2"/>
        <v>193.9205464909769</v>
      </c>
      <c r="AM30">
        <f t="shared" si="2"/>
        <v>193.9205464909769</v>
      </c>
      <c r="AN30">
        <f t="shared" si="2"/>
        <v>193.9205464909769</v>
      </c>
      <c r="AO30">
        <f t="shared" si="2"/>
        <v>193.9205464909769</v>
      </c>
      <c r="AP30">
        <f t="shared" si="2"/>
        <v>193.9205464909769</v>
      </c>
      <c r="AQ30">
        <f t="shared" si="2"/>
        <v>193.9205464909769</v>
      </c>
      <c r="AR30">
        <f t="shared" si="2"/>
        <v>193.9205464909769</v>
      </c>
      <c r="AS30">
        <f t="shared" si="2"/>
        <v>193.9205464909769</v>
      </c>
      <c r="AT30">
        <f t="shared" si="2"/>
        <v>193.9205464909769</v>
      </c>
      <c r="AU30">
        <f t="shared" si="2"/>
        <v>193.9205464909769</v>
      </c>
      <c r="AV30">
        <f t="shared" si="2"/>
        <v>193.9205464909769</v>
      </c>
      <c r="AW30">
        <f t="shared" si="2"/>
        <v>193.9205464909769</v>
      </c>
      <c r="AX30">
        <f t="shared" si="2"/>
        <v>193.9205464909769</v>
      </c>
      <c r="AY30">
        <f t="shared" si="2"/>
        <v>193.9205464909769</v>
      </c>
      <c r="AZ30">
        <f t="shared" si="2"/>
        <v>193.9205464909769</v>
      </c>
      <c r="BA30">
        <f t="shared" si="2"/>
        <v>193.9205464909769</v>
      </c>
      <c r="BB30">
        <f t="shared" si="2"/>
        <v>193.9205464909769</v>
      </c>
      <c r="BC30">
        <f t="shared" si="2"/>
        <v>193.9205464909769</v>
      </c>
      <c r="BD30">
        <f t="shared" si="2"/>
        <v>193.9205464909769</v>
      </c>
      <c r="BE30">
        <f t="shared" si="2"/>
        <v>193.9205464909769</v>
      </c>
      <c r="BF30">
        <f t="shared" si="2"/>
        <v>193.9205464909769</v>
      </c>
    </row>
    <row r="31" spans="1:58" x14ac:dyDescent="0.25">
      <c r="A31" s="1">
        <v>30</v>
      </c>
      <c r="B31" s="1">
        <v>161</v>
      </c>
      <c r="D31" s="3" t="s">
        <v>9</v>
      </c>
      <c r="E31" s="3"/>
      <c r="F31" s="3">
        <f>_xlfn.STDEV.P(B2:B51)</f>
        <v>10.632328061153869</v>
      </c>
      <c r="H31" s="3" t="s">
        <v>16</v>
      </c>
      <c r="I31" s="3">
        <f>$E$5+($F$32*3)</f>
        <v>204.66081973646536</v>
      </c>
      <c r="J31">
        <f>I31</f>
        <v>204.66081973646536</v>
      </c>
      <c r="K31">
        <f t="shared" ref="K31:BF31" si="3">J31</f>
        <v>204.66081973646536</v>
      </c>
      <c r="L31">
        <f t="shared" si="3"/>
        <v>204.66081973646536</v>
      </c>
      <c r="M31">
        <f t="shared" si="3"/>
        <v>204.66081973646536</v>
      </c>
      <c r="N31">
        <f t="shared" si="3"/>
        <v>204.66081973646536</v>
      </c>
      <c r="O31">
        <f t="shared" si="3"/>
        <v>204.66081973646536</v>
      </c>
      <c r="P31">
        <f t="shared" si="3"/>
        <v>204.66081973646536</v>
      </c>
      <c r="Q31">
        <f t="shared" si="3"/>
        <v>204.66081973646536</v>
      </c>
      <c r="R31">
        <f t="shared" si="3"/>
        <v>204.66081973646536</v>
      </c>
      <c r="S31">
        <f t="shared" si="3"/>
        <v>204.66081973646536</v>
      </c>
      <c r="T31">
        <f t="shared" si="3"/>
        <v>204.66081973646536</v>
      </c>
      <c r="U31">
        <f t="shared" si="3"/>
        <v>204.66081973646536</v>
      </c>
      <c r="V31">
        <f t="shared" si="3"/>
        <v>204.66081973646536</v>
      </c>
      <c r="W31">
        <f t="shared" si="3"/>
        <v>204.66081973646536</v>
      </c>
      <c r="X31">
        <f t="shared" si="3"/>
        <v>204.66081973646536</v>
      </c>
      <c r="Y31">
        <f t="shared" si="3"/>
        <v>204.66081973646536</v>
      </c>
      <c r="Z31">
        <f t="shared" si="3"/>
        <v>204.66081973646536</v>
      </c>
      <c r="AA31">
        <f t="shared" si="3"/>
        <v>204.66081973646536</v>
      </c>
      <c r="AB31">
        <f t="shared" si="3"/>
        <v>204.66081973646536</v>
      </c>
      <c r="AC31">
        <f t="shared" si="3"/>
        <v>204.66081973646536</v>
      </c>
      <c r="AD31">
        <f t="shared" si="3"/>
        <v>204.66081973646536</v>
      </c>
      <c r="AE31">
        <f t="shared" si="3"/>
        <v>204.66081973646536</v>
      </c>
      <c r="AF31">
        <f t="shared" si="3"/>
        <v>204.66081973646536</v>
      </c>
      <c r="AG31">
        <f t="shared" si="3"/>
        <v>204.66081973646536</v>
      </c>
      <c r="AH31">
        <f t="shared" si="3"/>
        <v>204.66081973646536</v>
      </c>
      <c r="AI31">
        <f t="shared" si="3"/>
        <v>204.66081973646536</v>
      </c>
      <c r="AJ31">
        <f t="shared" si="3"/>
        <v>204.66081973646536</v>
      </c>
      <c r="AK31">
        <f t="shared" si="3"/>
        <v>204.66081973646536</v>
      </c>
      <c r="AL31">
        <f t="shared" si="3"/>
        <v>204.66081973646536</v>
      </c>
      <c r="AM31">
        <f t="shared" si="3"/>
        <v>204.66081973646536</v>
      </c>
      <c r="AN31">
        <f t="shared" si="3"/>
        <v>204.66081973646536</v>
      </c>
      <c r="AO31">
        <f t="shared" si="3"/>
        <v>204.66081973646536</v>
      </c>
      <c r="AP31">
        <f t="shared" si="3"/>
        <v>204.66081973646536</v>
      </c>
      <c r="AQ31">
        <f t="shared" si="3"/>
        <v>204.66081973646536</v>
      </c>
      <c r="AR31">
        <f t="shared" si="3"/>
        <v>204.66081973646536</v>
      </c>
      <c r="AS31">
        <f t="shared" si="3"/>
        <v>204.66081973646536</v>
      </c>
      <c r="AT31">
        <f t="shared" si="3"/>
        <v>204.66081973646536</v>
      </c>
      <c r="AU31">
        <f t="shared" si="3"/>
        <v>204.66081973646536</v>
      </c>
      <c r="AV31">
        <f t="shared" si="3"/>
        <v>204.66081973646536</v>
      </c>
      <c r="AW31">
        <f t="shared" si="3"/>
        <v>204.66081973646536</v>
      </c>
      <c r="AX31">
        <f t="shared" si="3"/>
        <v>204.66081973646536</v>
      </c>
      <c r="AY31">
        <f t="shared" si="3"/>
        <v>204.66081973646536</v>
      </c>
      <c r="AZ31">
        <f t="shared" si="3"/>
        <v>204.66081973646536</v>
      </c>
      <c r="BA31">
        <f t="shared" si="3"/>
        <v>204.66081973646536</v>
      </c>
      <c r="BB31">
        <f t="shared" si="3"/>
        <v>204.66081973646536</v>
      </c>
      <c r="BC31">
        <f t="shared" si="3"/>
        <v>204.66081973646536</v>
      </c>
      <c r="BD31">
        <f t="shared" si="3"/>
        <v>204.66081973646536</v>
      </c>
      <c r="BE31">
        <f t="shared" si="3"/>
        <v>204.66081973646536</v>
      </c>
      <c r="BF31">
        <f t="shared" si="3"/>
        <v>204.66081973646536</v>
      </c>
    </row>
    <row r="32" spans="1:58" x14ac:dyDescent="0.25">
      <c r="A32" s="2">
        <v>31</v>
      </c>
      <c r="B32" s="2">
        <v>189</v>
      </c>
      <c r="D32" s="3" t="s">
        <v>10</v>
      </c>
      <c r="E32" s="3"/>
      <c r="F32" s="3">
        <f>_xlfn.STDEV.S(B2:B51)</f>
        <v>10.740273245488455</v>
      </c>
      <c r="H32" s="3" t="s">
        <v>17</v>
      </c>
      <c r="I32" s="3">
        <f>$E$5+($F$32*4)</f>
        <v>215.40109298195381</v>
      </c>
      <c r="J32">
        <f>I32</f>
        <v>215.40109298195381</v>
      </c>
      <c r="K32">
        <f t="shared" ref="K32:BF32" si="4">J32</f>
        <v>215.40109298195381</v>
      </c>
      <c r="L32">
        <f t="shared" si="4"/>
        <v>215.40109298195381</v>
      </c>
      <c r="M32">
        <f t="shared" si="4"/>
        <v>215.40109298195381</v>
      </c>
      <c r="N32">
        <f t="shared" si="4"/>
        <v>215.40109298195381</v>
      </c>
      <c r="O32">
        <f t="shared" si="4"/>
        <v>215.40109298195381</v>
      </c>
      <c r="P32">
        <f t="shared" si="4"/>
        <v>215.40109298195381</v>
      </c>
      <c r="Q32">
        <f t="shared" si="4"/>
        <v>215.40109298195381</v>
      </c>
      <c r="R32">
        <f t="shared" si="4"/>
        <v>215.40109298195381</v>
      </c>
      <c r="S32">
        <f t="shared" si="4"/>
        <v>215.40109298195381</v>
      </c>
      <c r="T32">
        <f t="shared" si="4"/>
        <v>215.40109298195381</v>
      </c>
      <c r="U32">
        <f t="shared" si="4"/>
        <v>215.40109298195381</v>
      </c>
      <c r="V32">
        <f t="shared" si="4"/>
        <v>215.40109298195381</v>
      </c>
      <c r="W32">
        <f t="shared" si="4"/>
        <v>215.40109298195381</v>
      </c>
      <c r="X32">
        <f t="shared" si="4"/>
        <v>215.40109298195381</v>
      </c>
      <c r="Y32">
        <f t="shared" si="4"/>
        <v>215.40109298195381</v>
      </c>
      <c r="Z32">
        <f t="shared" si="4"/>
        <v>215.40109298195381</v>
      </c>
      <c r="AA32">
        <f t="shared" si="4"/>
        <v>215.40109298195381</v>
      </c>
      <c r="AB32">
        <f t="shared" si="4"/>
        <v>215.40109298195381</v>
      </c>
      <c r="AC32">
        <f t="shared" si="4"/>
        <v>215.40109298195381</v>
      </c>
      <c r="AD32">
        <f t="shared" si="4"/>
        <v>215.40109298195381</v>
      </c>
      <c r="AE32">
        <f t="shared" si="4"/>
        <v>215.40109298195381</v>
      </c>
      <c r="AF32">
        <f t="shared" si="4"/>
        <v>215.40109298195381</v>
      </c>
      <c r="AG32">
        <f t="shared" si="4"/>
        <v>215.40109298195381</v>
      </c>
      <c r="AH32">
        <f t="shared" si="4"/>
        <v>215.40109298195381</v>
      </c>
      <c r="AI32">
        <f t="shared" si="4"/>
        <v>215.40109298195381</v>
      </c>
      <c r="AJ32">
        <f t="shared" si="4"/>
        <v>215.40109298195381</v>
      </c>
      <c r="AK32">
        <f t="shared" si="4"/>
        <v>215.40109298195381</v>
      </c>
      <c r="AL32">
        <f t="shared" si="4"/>
        <v>215.40109298195381</v>
      </c>
      <c r="AM32">
        <f t="shared" si="4"/>
        <v>215.40109298195381</v>
      </c>
      <c r="AN32">
        <f t="shared" si="4"/>
        <v>215.40109298195381</v>
      </c>
      <c r="AO32">
        <f t="shared" si="4"/>
        <v>215.40109298195381</v>
      </c>
      <c r="AP32">
        <f t="shared" si="4"/>
        <v>215.40109298195381</v>
      </c>
      <c r="AQ32">
        <f t="shared" si="4"/>
        <v>215.40109298195381</v>
      </c>
      <c r="AR32">
        <f t="shared" si="4"/>
        <v>215.40109298195381</v>
      </c>
      <c r="AS32">
        <f t="shared" si="4"/>
        <v>215.40109298195381</v>
      </c>
      <c r="AT32">
        <f t="shared" si="4"/>
        <v>215.40109298195381</v>
      </c>
      <c r="AU32">
        <f t="shared" si="4"/>
        <v>215.40109298195381</v>
      </c>
      <c r="AV32">
        <f t="shared" si="4"/>
        <v>215.40109298195381</v>
      </c>
      <c r="AW32">
        <f t="shared" si="4"/>
        <v>215.40109298195381</v>
      </c>
      <c r="AX32">
        <f t="shared" si="4"/>
        <v>215.40109298195381</v>
      </c>
      <c r="AY32">
        <f t="shared" si="4"/>
        <v>215.40109298195381</v>
      </c>
      <c r="AZ32">
        <f t="shared" si="4"/>
        <v>215.40109298195381</v>
      </c>
      <c r="BA32">
        <f t="shared" si="4"/>
        <v>215.40109298195381</v>
      </c>
      <c r="BB32">
        <f t="shared" si="4"/>
        <v>215.40109298195381</v>
      </c>
      <c r="BC32">
        <f t="shared" si="4"/>
        <v>215.40109298195381</v>
      </c>
      <c r="BD32">
        <f t="shared" si="4"/>
        <v>215.40109298195381</v>
      </c>
      <c r="BE32">
        <f t="shared" si="4"/>
        <v>215.40109298195381</v>
      </c>
      <c r="BF32">
        <f t="shared" si="4"/>
        <v>215.40109298195381</v>
      </c>
    </row>
    <row r="33" spans="1:58" x14ac:dyDescent="0.25">
      <c r="A33" s="1">
        <v>32</v>
      </c>
      <c r="B33" s="1">
        <v>187</v>
      </c>
    </row>
    <row r="34" spans="1:58" x14ac:dyDescent="0.25">
      <c r="A34" s="2">
        <v>33</v>
      </c>
      <c r="B34" s="2">
        <v>187</v>
      </c>
      <c r="H34" s="3" t="s">
        <v>18</v>
      </c>
      <c r="I34" s="3"/>
    </row>
    <row r="35" spans="1:58" x14ac:dyDescent="0.25">
      <c r="A35" s="1">
        <v>34</v>
      </c>
      <c r="B35" s="1">
        <v>155</v>
      </c>
      <c r="H35" s="3" t="s">
        <v>14</v>
      </c>
      <c r="I35" s="3">
        <f>$E$5-$F$32</f>
        <v>161.69972675451154</v>
      </c>
      <c r="J35">
        <f>I35</f>
        <v>161.69972675451154</v>
      </c>
      <c r="K35">
        <f t="shared" ref="K35:BF35" si="5">J35</f>
        <v>161.69972675451154</v>
      </c>
      <c r="L35">
        <f t="shared" si="5"/>
        <v>161.69972675451154</v>
      </c>
      <c r="M35">
        <f t="shared" si="5"/>
        <v>161.69972675451154</v>
      </c>
      <c r="N35">
        <f t="shared" si="5"/>
        <v>161.69972675451154</v>
      </c>
      <c r="O35">
        <f t="shared" si="5"/>
        <v>161.69972675451154</v>
      </c>
      <c r="P35">
        <f t="shared" si="5"/>
        <v>161.69972675451154</v>
      </c>
      <c r="Q35">
        <f t="shared" si="5"/>
        <v>161.69972675451154</v>
      </c>
      <c r="R35">
        <f t="shared" si="5"/>
        <v>161.69972675451154</v>
      </c>
      <c r="S35">
        <f t="shared" si="5"/>
        <v>161.69972675451154</v>
      </c>
      <c r="T35">
        <f t="shared" si="5"/>
        <v>161.69972675451154</v>
      </c>
      <c r="U35">
        <f t="shared" si="5"/>
        <v>161.69972675451154</v>
      </c>
      <c r="V35">
        <f t="shared" si="5"/>
        <v>161.69972675451154</v>
      </c>
      <c r="W35">
        <f t="shared" si="5"/>
        <v>161.69972675451154</v>
      </c>
      <c r="X35">
        <f t="shared" si="5"/>
        <v>161.69972675451154</v>
      </c>
      <c r="Y35">
        <f t="shared" si="5"/>
        <v>161.69972675451154</v>
      </c>
      <c r="Z35">
        <f t="shared" si="5"/>
        <v>161.69972675451154</v>
      </c>
      <c r="AA35">
        <f t="shared" si="5"/>
        <v>161.69972675451154</v>
      </c>
      <c r="AB35">
        <f t="shared" si="5"/>
        <v>161.69972675451154</v>
      </c>
      <c r="AC35">
        <f t="shared" si="5"/>
        <v>161.69972675451154</v>
      </c>
      <c r="AD35">
        <f t="shared" si="5"/>
        <v>161.69972675451154</v>
      </c>
      <c r="AE35">
        <f t="shared" si="5"/>
        <v>161.69972675451154</v>
      </c>
      <c r="AF35">
        <f t="shared" si="5"/>
        <v>161.69972675451154</v>
      </c>
      <c r="AG35">
        <f t="shared" si="5"/>
        <v>161.69972675451154</v>
      </c>
      <c r="AH35">
        <f t="shared" si="5"/>
        <v>161.69972675451154</v>
      </c>
      <c r="AI35">
        <f t="shared" si="5"/>
        <v>161.69972675451154</v>
      </c>
      <c r="AJ35">
        <f t="shared" si="5"/>
        <v>161.69972675451154</v>
      </c>
      <c r="AK35">
        <f t="shared" si="5"/>
        <v>161.69972675451154</v>
      </c>
      <c r="AL35">
        <f t="shared" si="5"/>
        <v>161.69972675451154</v>
      </c>
      <c r="AM35">
        <f t="shared" si="5"/>
        <v>161.69972675451154</v>
      </c>
      <c r="AN35">
        <f t="shared" si="5"/>
        <v>161.69972675451154</v>
      </c>
      <c r="AO35">
        <f t="shared" si="5"/>
        <v>161.69972675451154</v>
      </c>
      <c r="AP35">
        <f t="shared" si="5"/>
        <v>161.69972675451154</v>
      </c>
      <c r="AQ35">
        <f t="shared" si="5"/>
        <v>161.69972675451154</v>
      </c>
      <c r="AR35">
        <f t="shared" si="5"/>
        <v>161.69972675451154</v>
      </c>
      <c r="AS35">
        <f t="shared" si="5"/>
        <v>161.69972675451154</v>
      </c>
      <c r="AT35">
        <f t="shared" si="5"/>
        <v>161.69972675451154</v>
      </c>
      <c r="AU35">
        <f t="shared" si="5"/>
        <v>161.69972675451154</v>
      </c>
      <c r="AV35">
        <f t="shared" si="5"/>
        <v>161.69972675451154</v>
      </c>
      <c r="AW35">
        <f t="shared" si="5"/>
        <v>161.69972675451154</v>
      </c>
      <c r="AX35">
        <f t="shared" si="5"/>
        <v>161.69972675451154</v>
      </c>
      <c r="AY35">
        <f t="shared" si="5"/>
        <v>161.69972675451154</v>
      </c>
      <c r="AZ35">
        <f t="shared" si="5"/>
        <v>161.69972675451154</v>
      </c>
      <c r="BA35">
        <f t="shared" si="5"/>
        <v>161.69972675451154</v>
      </c>
      <c r="BB35">
        <f t="shared" si="5"/>
        <v>161.69972675451154</v>
      </c>
      <c r="BC35">
        <f t="shared" si="5"/>
        <v>161.69972675451154</v>
      </c>
      <c r="BD35">
        <f t="shared" si="5"/>
        <v>161.69972675451154</v>
      </c>
      <c r="BE35">
        <f t="shared" si="5"/>
        <v>161.69972675451154</v>
      </c>
      <c r="BF35">
        <f t="shared" si="5"/>
        <v>161.69972675451154</v>
      </c>
    </row>
    <row r="36" spans="1:58" x14ac:dyDescent="0.25">
      <c r="A36" s="2">
        <v>35</v>
      </c>
      <c r="B36" s="2">
        <v>167</v>
      </c>
      <c r="H36" s="3" t="s">
        <v>15</v>
      </c>
      <c r="I36" s="3">
        <f>$E$5-($F$32*2)</f>
        <v>150.95945350902309</v>
      </c>
      <c r="J36">
        <f>I36</f>
        <v>150.95945350902309</v>
      </c>
      <c r="K36">
        <f t="shared" ref="K36:BF36" si="6">J36</f>
        <v>150.95945350902309</v>
      </c>
      <c r="L36">
        <f t="shared" si="6"/>
        <v>150.95945350902309</v>
      </c>
      <c r="M36">
        <f t="shared" si="6"/>
        <v>150.95945350902309</v>
      </c>
      <c r="N36">
        <f t="shared" si="6"/>
        <v>150.95945350902309</v>
      </c>
      <c r="O36">
        <f t="shared" si="6"/>
        <v>150.95945350902309</v>
      </c>
      <c r="P36">
        <f t="shared" si="6"/>
        <v>150.95945350902309</v>
      </c>
      <c r="Q36">
        <f t="shared" si="6"/>
        <v>150.95945350902309</v>
      </c>
      <c r="R36">
        <f t="shared" si="6"/>
        <v>150.95945350902309</v>
      </c>
      <c r="S36">
        <f t="shared" si="6"/>
        <v>150.95945350902309</v>
      </c>
      <c r="T36">
        <f t="shared" si="6"/>
        <v>150.95945350902309</v>
      </c>
      <c r="U36">
        <f t="shared" si="6"/>
        <v>150.95945350902309</v>
      </c>
      <c r="V36">
        <f t="shared" si="6"/>
        <v>150.95945350902309</v>
      </c>
      <c r="W36">
        <f t="shared" si="6"/>
        <v>150.95945350902309</v>
      </c>
      <c r="X36">
        <f t="shared" si="6"/>
        <v>150.95945350902309</v>
      </c>
      <c r="Y36">
        <f t="shared" si="6"/>
        <v>150.95945350902309</v>
      </c>
      <c r="Z36">
        <f t="shared" si="6"/>
        <v>150.95945350902309</v>
      </c>
      <c r="AA36">
        <f t="shared" si="6"/>
        <v>150.95945350902309</v>
      </c>
      <c r="AB36">
        <f t="shared" si="6"/>
        <v>150.95945350902309</v>
      </c>
      <c r="AC36">
        <f t="shared" si="6"/>
        <v>150.95945350902309</v>
      </c>
      <c r="AD36">
        <f t="shared" si="6"/>
        <v>150.95945350902309</v>
      </c>
      <c r="AE36">
        <f t="shared" si="6"/>
        <v>150.95945350902309</v>
      </c>
      <c r="AF36">
        <f t="shared" si="6"/>
        <v>150.95945350902309</v>
      </c>
      <c r="AG36">
        <f t="shared" si="6"/>
        <v>150.95945350902309</v>
      </c>
      <c r="AH36">
        <f t="shared" si="6"/>
        <v>150.95945350902309</v>
      </c>
      <c r="AI36">
        <f t="shared" si="6"/>
        <v>150.95945350902309</v>
      </c>
      <c r="AJ36">
        <f t="shared" si="6"/>
        <v>150.95945350902309</v>
      </c>
      <c r="AK36">
        <f t="shared" si="6"/>
        <v>150.95945350902309</v>
      </c>
      <c r="AL36">
        <f t="shared" si="6"/>
        <v>150.95945350902309</v>
      </c>
      <c r="AM36">
        <f t="shared" si="6"/>
        <v>150.95945350902309</v>
      </c>
      <c r="AN36">
        <f t="shared" si="6"/>
        <v>150.95945350902309</v>
      </c>
      <c r="AO36">
        <f t="shared" si="6"/>
        <v>150.95945350902309</v>
      </c>
      <c r="AP36">
        <f t="shared" si="6"/>
        <v>150.95945350902309</v>
      </c>
      <c r="AQ36">
        <f t="shared" si="6"/>
        <v>150.95945350902309</v>
      </c>
      <c r="AR36">
        <f t="shared" si="6"/>
        <v>150.95945350902309</v>
      </c>
      <c r="AS36">
        <f t="shared" si="6"/>
        <v>150.95945350902309</v>
      </c>
      <c r="AT36">
        <f t="shared" si="6"/>
        <v>150.95945350902309</v>
      </c>
      <c r="AU36">
        <f t="shared" si="6"/>
        <v>150.95945350902309</v>
      </c>
      <c r="AV36">
        <f t="shared" si="6"/>
        <v>150.95945350902309</v>
      </c>
      <c r="AW36">
        <f t="shared" si="6"/>
        <v>150.95945350902309</v>
      </c>
      <c r="AX36">
        <f t="shared" si="6"/>
        <v>150.95945350902309</v>
      </c>
      <c r="AY36">
        <f t="shared" si="6"/>
        <v>150.95945350902309</v>
      </c>
      <c r="AZ36">
        <f t="shared" si="6"/>
        <v>150.95945350902309</v>
      </c>
      <c r="BA36">
        <f t="shared" si="6"/>
        <v>150.95945350902309</v>
      </c>
      <c r="BB36">
        <f t="shared" si="6"/>
        <v>150.95945350902309</v>
      </c>
      <c r="BC36">
        <f t="shared" si="6"/>
        <v>150.95945350902309</v>
      </c>
      <c r="BD36">
        <f t="shared" si="6"/>
        <v>150.95945350902309</v>
      </c>
      <c r="BE36">
        <f t="shared" si="6"/>
        <v>150.95945350902309</v>
      </c>
      <c r="BF36">
        <f t="shared" si="6"/>
        <v>150.95945350902309</v>
      </c>
    </row>
    <row r="37" spans="1:58" x14ac:dyDescent="0.25">
      <c r="A37" s="1">
        <v>36</v>
      </c>
      <c r="B37" s="1">
        <v>169</v>
      </c>
      <c r="H37" s="3" t="s">
        <v>16</v>
      </c>
      <c r="I37" s="3">
        <f>$E$5-($F$32*3)</f>
        <v>140.21918026353464</v>
      </c>
      <c r="J37">
        <f>I37</f>
        <v>140.21918026353464</v>
      </c>
      <c r="K37">
        <f t="shared" ref="K37:BF37" si="7">J37</f>
        <v>140.21918026353464</v>
      </c>
      <c r="L37">
        <f t="shared" si="7"/>
        <v>140.21918026353464</v>
      </c>
      <c r="M37">
        <f t="shared" si="7"/>
        <v>140.21918026353464</v>
      </c>
      <c r="N37">
        <f t="shared" si="7"/>
        <v>140.21918026353464</v>
      </c>
      <c r="O37">
        <f t="shared" si="7"/>
        <v>140.21918026353464</v>
      </c>
      <c r="P37">
        <f t="shared" si="7"/>
        <v>140.21918026353464</v>
      </c>
      <c r="Q37">
        <f t="shared" si="7"/>
        <v>140.21918026353464</v>
      </c>
      <c r="R37">
        <f t="shared" si="7"/>
        <v>140.21918026353464</v>
      </c>
      <c r="S37">
        <f t="shared" si="7"/>
        <v>140.21918026353464</v>
      </c>
      <c r="T37">
        <f t="shared" si="7"/>
        <v>140.21918026353464</v>
      </c>
      <c r="U37">
        <f t="shared" si="7"/>
        <v>140.21918026353464</v>
      </c>
      <c r="V37">
        <f t="shared" si="7"/>
        <v>140.21918026353464</v>
      </c>
      <c r="W37">
        <f t="shared" si="7"/>
        <v>140.21918026353464</v>
      </c>
      <c r="X37">
        <f t="shared" si="7"/>
        <v>140.21918026353464</v>
      </c>
      <c r="Y37">
        <f t="shared" si="7"/>
        <v>140.21918026353464</v>
      </c>
      <c r="Z37">
        <f t="shared" si="7"/>
        <v>140.21918026353464</v>
      </c>
      <c r="AA37">
        <f t="shared" si="7"/>
        <v>140.21918026353464</v>
      </c>
      <c r="AB37">
        <f t="shared" si="7"/>
        <v>140.21918026353464</v>
      </c>
      <c r="AC37">
        <f t="shared" si="7"/>
        <v>140.21918026353464</v>
      </c>
      <c r="AD37">
        <f t="shared" si="7"/>
        <v>140.21918026353464</v>
      </c>
      <c r="AE37">
        <f t="shared" si="7"/>
        <v>140.21918026353464</v>
      </c>
      <c r="AF37">
        <f t="shared" si="7"/>
        <v>140.21918026353464</v>
      </c>
      <c r="AG37">
        <f t="shared" si="7"/>
        <v>140.21918026353464</v>
      </c>
      <c r="AH37">
        <f t="shared" si="7"/>
        <v>140.21918026353464</v>
      </c>
      <c r="AI37">
        <f t="shared" si="7"/>
        <v>140.21918026353464</v>
      </c>
      <c r="AJ37">
        <f t="shared" si="7"/>
        <v>140.21918026353464</v>
      </c>
      <c r="AK37">
        <f t="shared" si="7"/>
        <v>140.21918026353464</v>
      </c>
      <c r="AL37">
        <f t="shared" si="7"/>
        <v>140.21918026353464</v>
      </c>
      <c r="AM37">
        <f t="shared" si="7"/>
        <v>140.21918026353464</v>
      </c>
      <c r="AN37">
        <f t="shared" si="7"/>
        <v>140.21918026353464</v>
      </c>
      <c r="AO37">
        <f t="shared" si="7"/>
        <v>140.21918026353464</v>
      </c>
      <c r="AP37">
        <f t="shared" si="7"/>
        <v>140.21918026353464</v>
      </c>
      <c r="AQ37">
        <f t="shared" si="7"/>
        <v>140.21918026353464</v>
      </c>
      <c r="AR37">
        <f t="shared" si="7"/>
        <v>140.21918026353464</v>
      </c>
      <c r="AS37">
        <f t="shared" si="7"/>
        <v>140.21918026353464</v>
      </c>
      <c r="AT37">
        <f t="shared" si="7"/>
        <v>140.21918026353464</v>
      </c>
      <c r="AU37">
        <f t="shared" si="7"/>
        <v>140.21918026353464</v>
      </c>
      <c r="AV37">
        <f t="shared" si="7"/>
        <v>140.21918026353464</v>
      </c>
      <c r="AW37">
        <f t="shared" si="7"/>
        <v>140.21918026353464</v>
      </c>
      <c r="AX37">
        <f t="shared" si="7"/>
        <v>140.21918026353464</v>
      </c>
      <c r="AY37">
        <f t="shared" si="7"/>
        <v>140.21918026353464</v>
      </c>
      <c r="AZ37">
        <f t="shared" si="7"/>
        <v>140.21918026353464</v>
      </c>
      <c r="BA37">
        <f t="shared" si="7"/>
        <v>140.21918026353464</v>
      </c>
      <c r="BB37">
        <f t="shared" si="7"/>
        <v>140.21918026353464</v>
      </c>
      <c r="BC37">
        <f t="shared" si="7"/>
        <v>140.21918026353464</v>
      </c>
      <c r="BD37">
        <f t="shared" si="7"/>
        <v>140.21918026353464</v>
      </c>
      <c r="BE37">
        <f t="shared" si="7"/>
        <v>140.21918026353464</v>
      </c>
      <c r="BF37">
        <f t="shared" si="7"/>
        <v>140.21918026353464</v>
      </c>
    </row>
    <row r="38" spans="1:58" x14ac:dyDescent="0.25">
      <c r="A38" s="2">
        <v>37</v>
      </c>
      <c r="B38" s="2">
        <v>175</v>
      </c>
      <c r="D38" t="s">
        <v>6</v>
      </c>
      <c r="H38" s="3" t="s">
        <v>17</v>
      </c>
      <c r="I38" s="3">
        <f>$E$5-($F$32*4)</f>
        <v>129.47890701804619</v>
      </c>
      <c r="J38">
        <f>I38</f>
        <v>129.47890701804619</v>
      </c>
      <c r="K38">
        <f t="shared" ref="K38:BF38" si="8">J38</f>
        <v>129.47890701804619</v>
      </c>
      <c r="L38">
        <f t="shared" si="8"/>
        <v>129.47890701804619</v>
      </c>
      <c r="M38">
        <f t="shared" si="8"/>
        <v>129.47890701804619</v>
      </c>
      <c r="N38">
        <f t="shared" si="8"/>
        <v>129.47890701804619</v>
      </c>
      <c r="O38">
        <f t="shared" si="8"/>
        <v>129.47890701804619</v>
      </c>
      <c r="P38">
        <f t="shared" si="8"/>
        <v>129.47890701804619</v>
      </c>
      <c r="Q38">
        <f t="shared" si="8"/>
        <v>129.47890701804619</v>
      </c>
      <c r="R38">
        <f t="shared" si="8"/>
        <v>129.47890701804619</v>
      </c>
      <c r="S38">
        <f t="shared" si="8"/>
        <v>129.47890701804619</v>
      </c>
      <c r="T38">
        <f t="shared" si="8"/>
        <v>129.47890701804619</v>
      </c>
      <c r="U38">
        <f t="shared" si="8"/>
        <v>129.47890701804619</v>
      </c>
      <c r="V38">
        <f t="shared" si="8"/>
        <v>129.47890701804619</v>
      </c>
      <c r="W38">
        <f t="shared" si="8"/>
        <v>129.47890701804619</v>
      </c>
      <c r="X38">
        <f t="shared" si="8"/>
        <v>129.47890701804619</v>
      </c>
      <c r="Y38">
        <f t="shared" si="8"/>
        <v>129.47890701804619</v>
      </c>
      <c r="Z38">
        <f t="shared" si="8"/>
        <v>129.47890701804619</v>
      </c>
      <c r="AA38">
        <f t="shared" si="8"/>
        <v>129.47890701804619</v>
      </c>
      <c r="AB38">
        <f t="shared" si="8"/>
        <v>129.47890701804619</v>
      </c>
      <c r="AC38">
        <f t="shared" si="8"/>
        <v>129.47890701804619</v>
      </c>
      <c r="AD38">
        <f t="shared" si="8"/>
        <v>129.47890701804619</v>
      </c>
      <c r="AE38">
        <f t="shared" si="8"/>
        <v>129.47890701804619</v>
      </c>
      <c r="AF38">
        <f t="shared" si="8"/>
        <v>129.47890701804619</v>
      </c>
      <c r="AG38">
        <f t="shared" si="8"/>
        <v>129.47890701804619</v>
      </c>
      <c r="AH38">
        <f t="shared" si="8"/>
        <v>129.47890701804619</v>
      </c>
      <c r="AI38">
        <f t="shared" si="8"/>
        <v>129.47890701804619</v>
      </c>
      <c r="AJ38">
        <f t="shared" si="8"/>
        <v>129.47890701804619</v>
      </c>
      <c r="AK38">
        <f t="shared" si="8"/>
        <v>129.47890701804619</v>
      </c>
      <c r="AL38">
        <f t="shared" si="8"/>
        <v>129.47890701804619</v>
      </c>
      <c r="AM38">
        <f t="shared" si="8"/>
        <v>129.47890701804619</v>
      </c>
      <c r="AN38">
        <f t="shared" si="8"/>
        <v>129.47890701804619</v>
      </c>
      <c r="AO38">
        <f t="shared" si="8"/>
        <v>129.47890701804619</v>
      </c>
      <c r="AP38">
        <f t="shared" si="8"/>
        <v>129.47890701804619</v>
      </c>
      <c r="AQ38">
        <f t="shared" si="8"/>
        <v>129.47890701804619</v>
      </c>
      <c r="AR38">
        <f t="shared" si="8"/>
        <v>129.47890701804619</v>
      </c>
      <c r="AS38">
        <f t="shared" si="8"/>
        <v>129.47890701804619</v>
      </c>
      <c r="AT38">
        <f t="shared" si="8"/>
        <v>129.47890701804619</v>
      </c>
      <c r="AU38">
        <f t="shared" si="8"/>
        <v>129.47890701804619</v>
      </c>
      <c r="AV38">
        <f t="shared" si="8"/>
        <v>129.47890701804619</v>
      </c>
      <c r="AW38">
        <f t="shared" si="8"/>
        <v>129.47890701804619</v>
      </c>
      <c r="AX38">
        <f t="shared" si="8"/>
        <v>129.47890701804619</v>
      </c>
      <c r="AY38">
        <f t="shared" si="8"/>
        <v>129.47890701804619</v>
      </c>
      <c r="AZ38">
        <f t="shared" si="8"/>
        <v>129.47890701804619</v>
      </c>
      <c r="BA38">
        <f t="shared" si="8"/>
        <v>129.47890701804619</v>
      </c>
      <c r="BB38">
        <f t="shared" si="8"/>
        <v>129.47890701804619</v>
      </c>
      <c r="BC38">
        <f t="shared" si="8"/>
        <v>129.47890701804619</v>
      </c>
      <c r="BD38">
        <f t="shared" si="8"/>
        <v>129.47890701804619</v>
      </c>
      <c r="BE38">
        <f t="shared" si="8"/>
        <v>129.47890701804619</v>
      </c>
      <c r="BF38">
        <f t="shared" si="8"/>
        <v>129.47890701804619</v>
      </c>
    </row>
    <row r="39" spans="1:58" x14ac:dyDescent="0.25">
      <c r="A39" s="1">
        <v>38</v>
      </c>
      <c r="B39" s="1">
        <v>170</v>
      </c>
      <c r="D39">
        <f>(B2-$E$5)^2</f>
        <v>2.0735999999999937</v>
      </c>
    </row>
    <row r="40" spans="1:58" x14ac:dyDescent="0.25">
      <c r="A40" s="2">
        <v>39</v>
      </c>
      <c r="B40" s="2">
        <v>173</v>
      </c>
      <c r="D40">
        <f>(B3-$E$5)^2</f>
        <v>5.9535999999999891</v>
      </c>
      <c r="E40" t="s">
        <v>8</v>
      </c>
      <c r="G40">
        <f>SUM(D39:D88)/COUNT(D39:D88)</f>
        <v>113.04639999999999</v>
      </c>
    </row>
    <row r="41" spans="1:58" x14ac:dyDescent="0.25">
      <c r="A41" s="1">
        <v>40</v>
      </c>
      <c r="B41" s="1">
        <v>160</v>
      </c>
      <c r="D41">
        <f>(B4-$E$5)^2</f>
        <v>0.31360000000000254</v>
      </c>
      <c r="E41" t="s">
        <v>7</v>
      </c>
      <c r="G41">
        <f>SUM(D39:D88)/(COUNT(D39:D88)-1)</f>
        <v>115.3534693877551</v>
      </c>
    </row>
    <row r="42" spans="1:58" x14ac:dyDescent="0.25">
      <c r="A42" s="2">
        <v>41</v>
      </c>
      <c r="B42" s="2">
        <v>189</v>
      </c>
      <c r="D42">
        <f>(B5-$E$5)^2</f>
        <v>133.63360000000006</v>
      </c>
      <c r="E42" t="s">
        <v>11</v>
      </c>
      <c r="G42">
        <f>SQRT(G40)</f>
        <v>10.632328061153869</v>
      </c>
    </row>
    <row r="43" spans="1:58" x14ac:dyDescent="0.25">
      <c r="A43" s="1">
        <v>42</v>
      </c>
      <c r="B43" s="1">
        <v>179</v>
      </c>
      <c r="D43">
        <f>(B6-$E$5)^2</f>
        <v>12.673600000000016</v>
      </c>
      <c r="E43" t="s">
        <v>12</v>
      </c>
      <c r="G43">
        <f>SQRT(G41)</f>
        <v>10.740273245488455</v>
      </c>
    </row>
    <row r="44" spans="1:58" x14ac:dyDescent="0.25">
      <c r="A44" s="2">
        <v>43</v>
      </c>
      <c r="B44" s="2">
        <v>170</v>
      </c>
      <c r="D44">
        <f>(B7-$E$5)^2</f>
        <v>238.39359999999994</v>
      </c>
    </row>
    <row r="45" spans="1:58" x14ac:dyDescent="0.25">
      <c r="A45" s="1">
        <v>44</v>
      </c>
      <c r="B45" s="1">
        <v>187</v>
      </c>
      <c r="D45">
        <f>(B8-$E$5)^2</f>
        <v>2.0735999999999937</v>
      </c>
    </row>
    <row r="46" spans="1:58" x14ac:dyDescent="0.25">
      <c r="A46" s="2">
        <v>45</v>
      </c>
      <c r="B46" s="2">
        <v>154</v>
      </c>
      <c r="D46">
        <f>(B9-$E$5)^2</f>
        <v>43.033600000000028</v>
      </c>
    </row>
    <row r="47" spans="1:58" x14ac:dyDescent="0.25">
      <c r="A47" s="1">
        <v>46</v>
      </c>
      <c r="B47" s="1">
        <v>188</v>
      </c>
      <c r="D47">
        <f>(B10-$E$5)^2</f>
        <v>180.63359999999994</v>
      </c>
    </row>
    <row r="48" spans="1:58" x14ac:dyDescent="0.25">
      <c r="A48" s="2">
        <v>47</v>
      </c>
      <c r="B48" s="2">
        <v>190</v>
      </c>
      <c r="D48">
        <f>(B11-$E$5)^2</f>
        <v>11.833599999999985</v>
      </c>
    </row>
    <row r="49" spans="1:4" x14ac:dyDescent="0.25">
      <c r="A49" s="1">
        <v>48</v>
      </c>
      <c r="B49" s="1">
        <v>158</v>
      </c>
      <c r="D49">
        <f>(B12-$E$5)^2</f>
        <v>183.87360000000007</v>
      </c>
    </row>
    <row r="50" spans="1:4" x14ac:dyDescent="0.25">
      <c r="A50" s="2">
        <v>49</v>
      </c>
      <c r="B50" s="2">
        <v>163</v>
      </c>
      <c r="D50">
        <f>(B13-$E$5)^2</f>
        <v>5.9535999999999891</v>
      </c>
    </row>
    <row r="51" spans="1:4" x14ac:dyDescent="0.25">
      <c r="A51" s="1">
        <v>50</v>
      </c>
      <c r="B51" s="1">
        <v>162</v>
      </c>
      <c r="D51">
        <f>(B14-$E$5)^2</f>
        <v>0.193599999999998</v>
      </c>
    </row>
    <row r="52" spans="1:4" x14ac:dyDescent="0.25">
      <c r="D52">
        <f>(B15-$E$5)^2</f>
        <v>133.63360000000006</v>
      </c>
    </row>
    <row r="53" spans="1:4" x14ac:dyDescent="0.25">
      <c r="D53">
        <f>(B16-$E$5)^2</f>
        <v>108.99359999999996</v>
      </c>
    </row>
    <row r="54" spans="1:4" x14ac:dyDescent="0.25">
      <c r="D54">
        <f>(B17-$E$5)^2</f>
        <v>5.9535999999999891</v>
      </c>
    </row>
    <row r="55" spans="1:4" x14ac:dyDescent="0.25">
      <c r="D55">
        <f>(B18-$E$5)^2</f>
        <v>55.353599999999965</v>
      </c>
    </row>
    <row r="56" spans="1:4" x14ac:dyDescent="0.25">
      <c r="D56">
        <f>(B19-$E$5)^2</f>
        <v>20.793600000000019</v>
      </c>
    </row>
    <row r="57" spans="1:4" x14ac:dyDescent="0.25">
      <c r="D57">
        <f>(B20-$E$5)^2</f>
        <v>238.39359999999994</v>
      </c>
    </row>
    <row r="58" spans="1:4" x14ac:dyDescent="0.25">
      <c r="D58">
        <f>(B21-$E$5)^2</f>
        <v>133.63360000000006</v>
      </c>
    </row>
    <row r="59" spans="1:4" x14ac:dyDescent="0.25">
      <c r="D59">
        <f>(B22-$E$5)^2</f>
        <v>108.99359999999996</v>
      </c>
    </row>
    <row r="60" spans="1:4" x14ac:dyDescent="0.25">
      <c r="D60">
        <f>(B23-$E$5)^2</f>
        <v>211.99360000000007</v>
      </c>
    </row>
    <row r="61" spans="1:4" x14ac:dyDescent="0.25">
      <c r="D61">
        <f>(B24-$E$5)^2</f>
        <v>180.63359999999994</v>
      </c>
    </row>
    <row r="62" spans="1:4" x14ac:dyDescent="0.25">
      <c r="D62">
        <f>(B25-$E$5)^2</f>
        <v>308.35360000000009</v>
      </c>
    </row>
    <row r="63" spans="1:4" x14ac:dyDescent="0.25">
      <c r="D63">
        <f>(B26-$E$5)^2</f>
        <v>29.593599999999974</v>
      </c>
    </row>
    <row r="64" spans="1:4" x14ac:dyDescent="0.25">
      <c r="D64">
        <f>(B27-$E$5)^2</f>
        <v>30.913600000000024</v>
      </c>
    </row>
    <row r="65" spans="4:4" x14ac:dyDescent="0.25">
      <c r="D65">
        <f>(B28-$E$5)^2</f>
        <v>5.9535999999999891</v>
      </c>
    </row>
    <row r="66" spans="4:4" x14ac:dyDescent="0.25">
      <c r="D66">
        <f>(B29-$E$5)^2</f>
        <v>71.233599999999967</v>
      </c>
    </row>
    <row r="67" spans="4:4" x14ac:dyDescent="0.25">
      <c r="D67">
        <f>(B30-$E$5)^2</f>
        <v>12.673600000000016</v>
      </c>
    </row>
    <row r="68" spans="4:4" x14ac:dyDescent="0.25">
      <c r="D68">
        <f>(B31-$E$5)^2</f>
        <v>130.87359999999995</v>
      </c>
    </row>
    <row r="69" spans="4:4" x14ac:dyDescent="0.25">
      <c r="D69">
        <f>(B32-$E$5)^2</f>
        <v>274.23360000000008</v>
      </c>
    </row>
    <row r="70" spans="4:4" x14ac:dyDescent="0.25">
      <c r="D70">
        <f>(B33-$E$5)^2</f>
        <v>211.99360000000007</v>
      </c>
    </row>
    <row r="71" spans="4:4" x14ac:dyDescent="0.25">
      <c r="D71">
        <f>(B34-$E$5)^2</f>
        <v>211.99360000000007</v>
      </c>
    </row>
    <row r="72" spans="4:4" x14ac:dyDescent="0.25">
      <c r="D72">
        <f>(B35-$E$5)^2</f>
        <v>304.15359999999993</v>
      </c>
    </row>
    <row r="73" spans="4:4" x14ac:dyDescent="0.25">
      <c r="D73">
        <f>(B36-$E$5)^2</f>
        <v>29.593599999999974</v>
      </c>
    </row>
    <row r="74" spans="4:4" x14ac:dyDescent="0.25">
      <c r="D74">
        <f>(B37-$E$5)^2</f>
        <v>11.833599999999985</v>
      </c>
    </row>
    <row r="75" spans="4:4" x14ac:dyDescent="0.25">
      <c r="D75">
        <f>(B38-$E$5)^2</f>
        <v>6.5536000000000119</v>
      </c>
    </row>
    <row r="76" spans="4:4" x14ac:dyDescent="0.25">
      <c r="D76">
        <f>(B39-$E$5)^2</f>
        <v>5.9535999999999891</v>
      </c>
    </row>
    <row r="77" spans="4:4" x14ac:dyDescent="0.25">
      <c r="D77">
        <f>(B40-$E$5)^2</f>
        <v>0.31360000000000254</v>
      </c>
    </row>
    <row r="78" spans="4:4" x14ac:dyDescent="0.25">
      <c r="D78">
        <f>(B41-$E$5)^2</f>
        <v>154.75359999999995</v>
      </c>
    </row>
    <row r="79" spans="4:4" x14ac:dyDescent="0.25">
      <c r="D79">
        <f>(B42-$E$5)^2</f>
        <v>274.23360000000008</v>
      </c>
    </row>
    <row r="80" spans="4:4" x14ac:dyDescent="0.25">
      <c r="D80">
        <f>(B43-$E$5)^2</f>
        <v>43.033600000000028</v>
      </c>
    </row>
    <row r="81" spans="4:8" x14ac:dyDescent="0.25">
      <c r="D81">
        <f>(B44-$E$5)^2</f>
        <v>5.9535999999999891</v>
      </c>
    </row>
    <row r="82" spans="4:8" x14ac:dyDescent="0.25">
      <c r="D82">
        <f>(B45-$E$5)^2</f>
        <v>211.99360000000007</v>
      </c>
    </row>
    <row r="83" spans="4:8" x14ac:dyDescent="0.25">
      <c r="D83">
        <f>(B46-$E$5)^2</f>
        <v>340.03359999999992</v>
      </c>
    </row>
    <row r="84" spans="4:8" x14ac:dyDescent="0.25">
      <c r="D84">
        <f>(B47-$E$5)^2</f>
        <v>242.11360000000008</v>
      </c>
    </row>
    <row r="85" spans="4:8" x14ac:dyDescent="0.25">
      <c r="D85">
        <f>(B48-$E$5)^2</f>
        <v>308.35360000000009</v>
      </c>
    </row>
    <row r="86" spans="4:8" x14ac:dyDescent="0.25">
      <c r="D86">
        <f>(B49-$E$5)^2</f>
        <v>208.51359999999994</v>
      </c>
    </row>
    <row r="87" spans="4:8" x14ac:dyDescent="0.25">
      <c r="D87">
        <f>(B50-$E$5)^2</f>
        <v>89.113599999999963</v>
      </c>
    </row>
    <row r="88" spans="4:8" x14ac:dyDescent="0.25">
      <c r="D88">
        <f>(B51-$E$5)^2</f>
        <v>108.99359999999996</v>
      </c>
    </row>
    <row r="91" spans="4:8" x14ac:dyDescent="0.25">
      <c r="D91" s="21"/>
      <c r="E91" s="21"/>
      <c r="F91" s="21"/>
    </row>
    <row r="93" spans="4:8" x14ac:dyDescent="0.25">
      <c r="D93" s="22" t="s">
        <v>19</v>
      </c>
      <c r="E93" s="22"/>
      <c r="G93" s="9" t="s">
        <v>26</v>
      </c>
      <c r="H93" s="9"/>
    </row>
    <row r="94" spans="4:8" x14ac:dyDescent="0.25">
      <c r="D94" s="3" t="s">
        <v>20</v>
      </c>
      <c r="E94" s="3">
        <f>I38</f>
        <v>129.47890701804619</v>
      </c>
      <c r="G94" s="3" t="s">
        <v>27</v>
      </c>
      <c r="H94" s="3">
        <f>E5</f>
        <v>172.44</v>
      </c>
    </row>
    <row r="95" spans="4:8" x14ac:dyDescent="0.25">
      <c r="D95" s="3" t="s">
        <v>21</v>
      </c>
      <c r="E95" s="3">
        <f>I32</f>
        <v>215.40109298195381</v>
      </c>
      <c r="G95" s="6" t="s">
        <v>29</v>
      </c>
      <c r="H95" s="4">
        <f>F31</f>
        <v>10.632328061153869</v>
      </c>
    </row>
    <row r="96" spans="4:8" x14ac:dyDescent="0.25">
      <c r="D96" s="3" t="s">
        <v>25</v>
      </c>
      <c r="E96" s="3">
        <v>0.2</v>
      </c>
      <c r="G96" s="7" t="s">
        <v>28</v>
      </c>
      <c r="H96" s="5"/>
    </row>
    <row r="98" spans="1:7" x14ac:dyDescent="0.25">
      <c r="D98" s="3" t="s">
        <v>22</v>
      </c>
      <c r="E98" s="3"/>
      <c r="F98" s="17" t="s">
        <v>37</v>
      </c>
      <c r="G98" s="18"/>
    </row>
    <row r="99" spans="1:7" x14ac:dyDescent="0.25">
      <c r="D99" s="8" t="s">
        <v>23</v>
      </c>
      <c r="E99" s="8" t="s">
        <v>24</v>
      </c>
      <c r="F99" t="s">
        <v>32</v>
      </c>
    </row>
    <row r="100" spans="1:7" x14ac:dyDescent="0.25">
      <c r="A100">
        <v>0</v>
      </c>
      <c r="D100" s="3">
        <f>E94</f>
        <v>129.47890701804619</v>
      </c>
      <c r="E100" s="3">
        <f t="shared" ref="E100:E131" si="9">_xlfn.NORM.DIST(D100,$H$94,$H$95,0)</f>
        <v>1.0691056402183432E-5</v>
      </c>
      <c r="F100" s="3">
        <f t="shared" ref="F100:F131" si="10">_xlfn.NORM.DIST($E$6+A101*$J$142,$H$94,$H$95,0)</f>
        <v>8.6132741588543643E-3</v>
      </c>
    </row>
    <row r="101" spans="1:7" x14ac:dyDescent="0.25">
      <c r="A101">
        <v>1</v>
      </c>
      <c r="D101" s="3">
        <f>$D$100+($E$96*A101)</f>
        <v>129.67890701804617</v>
      </c>
      <c r="E101" s="3">
        <f t="shared" si="9"/>
        <v>1.1533279736958693E-5</v>
      </c>
      <c r="F101" s="3">
        <f t="shared" si="10"/>
        <v>8.8932788784558976E-3</v>
      </c>
    </row>
    <row r="102" spans="1:7" x14ac:dyDescent="0.25">
      <c r="A102">
        <v>2</v>
      </c>
      <c r="D102" s="3">
        <f t="shared" ref="D102:D165" si="11">$D$100+($E$96*A102)</f>
        <v>129.87890701804619</v>
      </c>
      <c r="E102" s="3">
        <f t="shared" si="9"/>
        <v>1.2437450392138684E-5</v>
      </c>
      <c r="F102" s="3">
        <f t="shared" si="10"/>
        <v>9.1791585430620135E-3</v>
      </c>
    </row>
    <row r="103" spans="1:7" x14ac:dyDescent="0.25">
      <c r="A103">
        <v>3</v>
      </c>
      <c r="D103" s="3">
        <f t="shared" si="11"/>
        <v>130.07890701804618</v>
      </c>
      <c r="E103" s="3">
        <f t="shared" si="9"/>
        <v>1.3407760009157586E-5</v>
      </c>
      <c r="F103" s="3">
        <f t="shared" si="10"/>
        <v>9.4708978037027023E-3</v>
      </c>
    </row>
    <row r="104" spans="1:7" x14ac:dyDescent="0.25">
      <c r="A104">
        <v>4</v>
      </c>
      <c r="D104" s="3">
        <f t="shared" si="11"/>
        <v>130.2789070180462</v>
      </c>
      <c r="E104" s="3">
        <f t="shared" si="9"/>
        <v>1.4448655107604809E-5</v>
      </c>
      <c r="F104" s="3">
        <f t="shared" si="10"/>
        <v>9.7684745438820168E-3</v>
      </c>
    </row>
    <row r="105" spans="1:7" x14ac:dyDescent="0.25">
      <c r="A105">
        <v>5</v>
      </c>
      <c r="D105" s="3">
        <f t="shared" si="11"/>
        <v>130.47890701804619</v>
      </c>
      <c r="E105" s="3">
        <f t="shared" si="9"/>
        <v>1.5564850433123278E-5</v>
      </c>
      <c r="F105" s="3">
        <f t="shared" si="10"/>
        <v>1.0071859696097052E-2</v>
      </c>
    </row>
    <row r="106" spans="1:7" x14ac:dyDescent="0.25">
      <c r="A106">
        <v>6</v>
      </c>
      <c r="D106" s="3">
        <f t="shared" si="11"/>
        <v>130.67890701804617</v>
      </c>
      <c r="E106" s="3">
        <f t="shared" si="9"/>
        <v>1.6761342851329725E-5</v>
      </c>
      <c r="F106" s="3">
        <f t="shared" si="10"/>
        <v>1.0381017064966436E-2</v>
      </c>
    </row>
    <row r="107" spans="1:7" x14ac:dyDescent="0.25">
      <c r="A107">
        <v>7</v>
      </c>
      <c r="D107" s="3">
        <f t="shared" si="11"/>
        <v>130.87890701804619</v>
      </c>
      <c r="E107" s="3">
        <f t="shared" si="9"/>
        <v>1.8043425799519497E-5</v>
      </c>
      <c r="F107" s="3">
        <f t="shared" si="10"/>
        <v>1.0695903157553938E-2</v>
      </c>
    </row>
    <row r="108" spans="1:7" x14ac:dyDescent="0.25">
      <c r="A108">
        <v>8</v>
      </c>
      <c r="D108" s="3">
        <f t="shared" si="11"/>
        <v>131.07890701804618</v>
      </c>
      <c r="E108" s="3">
        <f t="shared" si="9"/>
        <v>1.9416704307400949E-5</v>
      </c>
      <c r="F108" s="3">
        <f t="shared" si="10"/>
        <v>1.1016467021474321E-2</v>
      </c>
    </row>
    <row r="109" spans="1:7" x14ac:dyDescent="0.25">
      <c r="A109">
        <v>9</v>
      </c>
      <c r="D109" s="3">
        <f t="shared" si="11"/>
        <v>131.2789070180462</v>
      </c>
      <c r="E109" s="3">
        <f t="shared" si="9"/>
        <v>2.0887110597507533E-5</v>
      </c>
      <c r="F109" s="3">
        <f t="shared" si="10"/>
        <v>1.1342650091367231E-2</v>
      </c>
    </row>
    <row r="110" spans="1:7" x14ac:dyDescent="0.25">
      <c r="A110">
        <v>10</v>
      </c>
      <c r="D110" s="3">
        <f t="shared" si="11"/>
        <v>131.47890701804619</v>
      </c>
      <c r="E110" s="3">
        <f t="shared" si="9"/>
        <v>2.246092027525772E-5</v>
      </c>
      <c r="F110" s="3">
        <f t="shared" si="10"/>
        <v>1.1674386044320721E-2</v>
      </c>
    </row>
    <row r="111" spans="1:7" x14ac:dyDescent="0.25">
      <c r="A111">
        <v>11</v>
      </c>
      <c r="D111" s="3">
        <f t="shared" si="11"/>
        <v>131.67890701804617</v>
      </c>
      <c r="E111" s="3">
        <f t="shared" si="9"/>
        <v>2.4144769117887591E-5</v>
      </c>
      <c r="F111" s="3">
        <f t="shared" si="10"/>
        <v>1.2011600664822366E-2</v>
      </c>
    </row>
    <row r="112" spans="1:7" x14ac:dyDescent="0.25">
      <c r="A112">
        <v>12</v>
      </c>
      <c r="D112" s="3">
        <f t="shared" si="11"/>
        <v>131.87890701804619</v>
      </c>
      <c r="E112" s="3">
        <f t="shared" si="9"/>
        <v>2.5945670470633362E-5</v>
      </c>
      <c r="F112" s="3">
        <f t="shared" si="10"/>
        <v>1.2354211719809398E-2</v>
      </c>
    </row>
    <row r="113" spans="1:6" x14ac:dyDescent="0.25">
      <c r="A113">
        <v>13</v>
      </c>
      <c r="D113" s="3">
        <f t="shared" si="11"/>
        <v>132.07890701804618</v>
      </c>
      <c r="E113" s="3">
        <f t="shared" si="9"/>
        <v>2.7871033257619289E-5</v>
      </c>
      <c r="F113" s="3">
        <f t="shared" si="10"/>
        <v>1.2702128844379604E-2</v>
      </c>
    </row>
    <row r="114" spans="1:6" x14ac:dyDescent="0.25">
      <c r="A114">
        <v>14</v>
      </c>
      <c r="D114" s="3">
        <f t="shared" si="11"/>
        <v>132.2789070180462</v>
      </c>
      <c r="E114" s="3">
        <f t="shared" si="9"/>
        <v>2.9928680613892294E-5</v>
      </c>
      <c r="F114" s="3">
        <f t="shared" si="10"/>
        <v>1.3055253438716012E-2</v>
      </c>
    </row>
    <row r="115" spans="1:6" x14ac:dyDescent="0.25">
      <c r="A115">
        <v>15</v>
      </c>
      <c r="D115" s="3">
        <f t="shared" si="11"/>
        <v>132.47890701804619</v>
      </c>
      <c r="E115" s="3">
        <f t="shared" si="9"/>
        <v>3.2126869143918075E-5</v>
      </c>
      <c r="F115" s="3">
        <f t="shared" si="10"/>
        <v>1.3413478576765081E-2</v>
      </c>
    </row>
    <row r="116" spans="1:6" x14ac:dyDescent="0.25">
      <c r="A116">
        <v>16</v>
      </c>
      <c r="D116" s="3">
        <f t="shared" si="11"/>
        <v>132.67890701804617</v>
      </c>
      <c r="E116" s="3">
        <f t="shared" si="9"/>
        <v>3.4474308810659928E-5</v>
      </c>
      <c r="F116" s="3">
        <f t="shared" si="10"/>
        <v>1.3776688927195337E-2</v>
      </c>
    </row>
    <row r="117" spans="1:6" x14ac:dyDescent="0.25">
      <c r="A117">
        <v>17</v>
      </c>
      <c r="D117" s="3">
        <f t="shared" si="11"/>
        <v>132.87890701804619</v>
      </c>
      <c r="E117" s="3">
        <f t="shared" si="9"/>
        <v>3.698018345802945E-5</v>
      </c>
      <c r="F117" s="3">
        <f t="shared" si="10"/>
        <v>1.4144760687145822E-2</v>
      </c>
    </row>
    <row r="118" spans="1:6" x14ac:dyDescent="0.25">
      <c r="A118">
        <v>18</v>
      </c>
      <c r="D118" s="3">
        <f t="shared" si="11"/>
        <v>133.07890701804618</v>
      </c>
      <c r="E118" s="3">
        <f t="shared" si="9"/>
        <v>3.9654171968090514E-5</v>
      </c>
      <c r="F118" s="3">
        <f t="shared" si="10"/>
        <v>1.4517561529257305E-2</v>
      </c>
    </row>
    <row r="119" spans="1:6" x14ac:dyDescent="0.25">
      <c r="A119">
        <v>19</v>
      </c>
      <c r="D119" s="3">
        <f t="shared" si="11"/>
        <v>133.2789070180462</v>
      </c>
      <c r="E119" s="3">
        <f t="shared" si="9"/>
        <v>4.2506470052870646E-5</v>
      </c>
      <c r="F119" s="3">
        <f t="shared" si="10"/>
        <v>1.4894950562459475E-2</v>
      </c>
    </row>
    <row r="120" spans="1:6" x14ac:dyDescent="0.25">
      <c r="A120">
        <v>20</v>
      </c>
      <c r="D120" s="3">
        <f t="shared" si="11"/>
        <v>133.47890701804619</v>
      </c>
      <c r="E120" s="3">
        <f t="shared" si="9"/>
        <v>4.554781267898318E-5</v>
      </c>
      <c r="F120" s="3">
        <f t="shared" si="10"/>
        <v>1.5276778306964531E-2</v>
      </c>
    </row>
    <row r="121" spans="1:6" x14ac:dyDescent="0.25">
      <c r="A121">
        <v>21</v>
      </c>
      <c r="D121" s="3">
        <f t="shared" si="11"/>
        <v>133.67890701804617</v>
      </c>
      <c r="E121" s="3">
        <f t="shared" si="9"/>
        <v>4.8789497121531355E-5</v>
      </c>
      <c r="F121" s="3">
        <f t="shared" si="10"/>
        <v>1.5662886683895212E-2</v>
      </c>
    </row>
    <row r="122" spans="1:6" x14ac:dyDescent="0.25">
      <c r="A122">
        <v>22</v>
      </c>
      <c r="D122" s="3">
        <f t="shared" si="11"/>
        <v>133.87890701804619</v>
      </c>
      <c r="E122" s="3">
        <f t="shared" si="9"/>
        <v>5.2243406641874803E-5</v>
      </c>
      <c r="F122" s="3">
        <f t="shared" si="10"/>
        <v>1.6053109019950513E-2</v>
      </c>
    </row>
    <row r="123" spans="1:6" x14ac:dyDescent="0.25">
      <c r="A123">
        <v>23</v>
      </c>
      <c r="D123" s="3">
        <f t="shared" si="11"/>
        <v>134.07890701804618</v>
      </c>
      <c r="E123" s="3">
        <f t="shared" si="9"/>
        <v>5.5922034781867434E-5</v>
      </c>
      <c r="F123" s="3">
        <f t="shared" si="10"/>
        <v>1.6447270067483349E-2</v>
      </c>
    </row>
    <row r="124" spans="1:6" x14ac:dyDescent="0.25">
      <c r="A124">
        <v>24</v>
      </c>
      <c r="D124" s="3">
        <f t="shared" si="11"/>
        <v>134.2789070180462</v>
      </c>
      <c r="E124" s="3">
        <f t="shared" si="9"/>
        <v>5.9838510265065687E-5</v>
      </c>
      <c r="F124" s="3">
        <f t="shared" si="10"/>
        <v>1.6845186040337398E-2</v>
      </c>
    </row>
    <row r="125" spans="1:6" x14ac:dyDescent="0.25">
      <c r="A125">
        <v>25</v>
      </c>
      <c r="D125" s="3">
        <f t="shared" si="11"/>
        <v>134.47890701804619</v>
      </c>
      <c r="E125" s="3">
        <f t="shared" si="9"/>
        <v>6.4006622493163675E-5</v>
      </c>
      <c r="F125" s="3">
        <f t="shared" si="10"/>
        <v>1.7246664665759574E-2</v>
      </c>
    </row>
    <row r="126" spans="1:6" x14ac:dyDescent="0.25">
      <c r="A126">
        <v>26</v>
      </c>
      <c r="D126" s="3">
        <f t="shared" si="11"/>
        <v>134.67890701804617</v>
      </c>
      <c r="E126" s="3">
        <f t="shared" si="9"/>
        <v>6.8440847623580227E-5</v>
      </c>
      <c r="F126" s="3">
        <f t="shared" si="10"/>
        <v>1.7651505252671028E-2</v>
      </c>
    </row>
    <row r="127" spans="1:6" x14ac:dyDescent="0.25">
      <c r="A127">
        <v>27</v>
      </c>
      <c r="D127" s="3">
        <f>$D$100+($E$96*A127)</f>
        <v>134.87890701804619</v>
      </c>
      <c r="E127" s="3">
        <f t="shared" si="9"/>
        <v>7.3156375211623424E-5</v>
      </c>
      <c r="F127" s="3">
        <f t="shared" si="10"/>
        <v>1.8059498776547171E-2</v>
      </c>
    </row>
    <row r="128" spans="1:6" x14ac:dyDescent="0.25">
      <c r="A128">
        <v>28</v>
      </c>
      <c r="D128" s="3">
        <f t="shared" si="11"/>
        <v>135.07890701804618</v>
      </c>
      <c r="E128" s="3">
        <f t="shared" si="9"/>
        <v>7.8169135398065484E-5</v>
      </c>
      <c r="F128" s="3">
        <f t="shared" si="10"/>
        <v>1.8470427981121924E-2</v>
      </c>
    </row>
    <row r="129" spans="1:13" x14ac:dyDescent="0.25">
      <c r="A129">
        <v>29</v>
      </c>
      <c r="D129" s="3">
        <f t="shared" si="11"/>
        <v>135.2789070180462</v>
      </c>
      <c r="E129" s="3">
        <f t="shared" si="9"/>
        <v>8.3495826620243961E-5</v>
      </c>
      <c r="F129" s="3">
        <f t="shared" si="10"/>
        <v>1.8884067497093052E-2</v>
      </c>
    </row>
    <row r="130" spans="1:13" x14ac:dyDescent="0.25">
      <c r="A130">
        <v>30</v>
      </c>
      <c r="D130" s="3">
        <f t="shared" si="11"/>
        <v>135.47890701804619</v>
      </c>
      <c r="E130" s="3">
        <f t="shared" si="9"/>
        <v>8.9153943821919536E-5</v>
      </c>
      <c r="F130" s="3">
        <f t="shared" si="10"/>
        <v>1.9300183977968784E-2</v>
      </c>
    </row>
    <row r="131" spans="1:13" x14ac:dyDescent="0.25">
      <c r="A131">
        <v>31</v>
      </c>
      <c r="D131" s="3">
        <f t="shared" si="11"/>
        <v>135.67890701804617</v>
      </c>
      <c r="E131" s="3">
        <f t="shared" si="9"/>
        <v>9.5161807134190693E-5</v>
      </c>
      <c r="F131" s="3">
        <f t="shared" si="10"/>
        <v>1.9718536253156626E-2</v>
      </c>
    </row>
    <row r="132" spans="1:13" x14ac:dyDescent="0.25">
      <c r="A132">
        <v>32</v>
      </c>
      <c r="D132" s="3">
        <f t="shared" si="11"/>
        <v>135.87890701804619</v>
      </c>
      <c r="E132" s="3">
        <f t="shared" ref="E132:E163" si="12">_xlfn.NORM.DIST(D132,$H$94,$H$95,0)</f>
        <v>1.0153859099661748E-4</v>
      </c>
      <c r="F132" s="3">
        <f t="shared" ref="F132:F163" si="13">_xlfn.NORM.DIST($E$6+A133*$J$142,$H$94,$H$95,0)</f>
        <v>2.0138875498352835E-2</v>
      </c>
    </row>
    <row r="133" spans="1:13" x14ac:dyDescent="0.25">
      <c r="A133">
        <v>33</v>
      </c>
      <c r="D133" s="3">
        <f t="shared" si="11"/>
        <v>136.07890701804618</v>
      </c>
      <c r="E133" s="3">
        <f t="shared" si="12"/>
        <v>1.0830435368451983E-4</v>
      </c>
      <c r="F133" s="3">
        <f t="shared" si="13"/>
        <v>2.0560945423251157E-2</v>
      </c>
    </row>
    <row r="134" spans="1:13" x14ac:dyDescent="0.25">
      <c r="A134">
        <v>34</v>
      </c>
      <c r="D134" s="3">
        <f t="shared" si="11"/>
        <v>136.2789070180462</v>
      </c>
      <c r="E134" s="3">
        <f t="shared" si="12"/>
        <v>1.154800672050706E-4</v>
      </c>
      <c r="F134" s="3">
        <f t="shared" si="13"/>
        <v>2.0984482476546523E-2</v>
      </c>
      <c r="I134" t="s">
        <v>38</v>
      </c>
    </row>
    <row r="135" spans="1:13" x14ac:dyDescent="0.25">
      <c r="A135">
        <v>35</v>
      </c>
      <c r="D135" s="3">
        <f t="shared" si="11"/>
        <v>136.47890701804619</v>
      </c>
      <c r="E135" s="3">
        <f t="shared" si="12"/>
        <v>1.2308764752132486E-4</v>
      </c>
      <c r="F135" s="3">
        <f t="shared" si="13"/>
        <v>2.1409216068164542E-2</v>
      </c>
    </row>
    <row r="136" spans="1:13" x14ac:dyDescent="0.25">
      <c r="A136">
        <v>36</v>
      </c>
      <c r="D136" s="3">
        <f t="shared" si="11"/>
        <v>136.67890701804617</v>
      </c>
      <c r="E136" s="3">
        <f t="shared" si="12"/>
        <v>1.3114998505980131E-4</v>
      </c>
      <c r="F136" s="3">
        <f t="shared" si="13"/>
        <v>2.1834868808604583E-2</v>
      </c>
      <c r="I136" t="s">
        <v>31</v>
      </c>
      <c r="J136">
        <f>COUNT(E100:E530)</f>
        <v>431</v>
      </c>
    </row>
    <row r="137" spans="1:13" x14ac:dyDescent="0.25">
      <c r="A137">
        <v>37</v>
      </c>
      <c r="D137" s="3">
        <f t="shared" si="11"/>
        <v>136.87890701804619</v>
      </c>
      <c r="E137" s="3">
        <f t="shared" si="12"/>
        <v>1.396909754535148E-4</v>
      </c>
      <c r="F137" s="3">
        <f t="shared" si="13"/>
        <v>2.2261156765239851E-2</v>
      </c>
    </row>
    <row r="138" spans="1:13" x14ac:dyDescent="0.25">
      <c r="A138">
        <v>38</v>
      </c>
      <c r="D138" s="3">
        <f t="shared" si="11"/>
        <v>137.07890701804618</v>
      </c>
      <c r="E138" s="3">
        <f t="shared" si="12"/>
        <v>1.4873555046860282E-4</v>
      </c>
      <c r="F138" s="3">
        <f t="shared" si="13"/>
        <v>2.2687789735370417E-2</v>
      </c>
    </row>
    <row r="139" spans="1:13" x14ac:dyDescent="0.25">
      <c r="A139">
        <v>39</v>
      </c>
      <c r="D139" s="3">
        <f>$D$100+($E$96*A139)</f>
        <v>137.2789070180462</v>
      </c>
      <c r="E139" s="3">
        <f t="shared" si="12"/>
        <v>1.5830970905882861E-4</v>
      </c>
      <c r="F139" s="3">
        <f t="shared" si="13"/>
        <v>2.3114471535781809E-2</v>
      </c>
    </row>
    <row r="140" spans="1:13" x14ac:dyDescent="0.25">
      <c r="A140">
        <v>40</v>
      </c>
      <c r="D140" s="3">
        <f t="shared" si="11"/>
        <v>137.47890701804619</v>
      </c>
      <c r="E140" s="3">
        <f t="shared" si="12"/>
        <v>1.6844054848822373E-4</v>
      </c>
      <c r="F140" s="3">
        <f t="shared" si="13"/>
        <v>2.3540900308514093E-2</v>
      </c>
      <c r="L140" t="s">
        <v>33</v>
      </c>
      <c r="M140">
        <f>SUM(F100:F530)</f>
        <v>4.8124963790487705</v>
      </c>
    </row>
    <row r="141" spans="1:13" x14ac:dyDescent="0.25">
      <c r="A141">
        <v>41</v>
      </c>
      <c r="D141" s="3">
        <f t="shared" si="11"/>
        <v>137.67890701804617</v>
      </c>
      <c r="E141" s="3">
        <f t="shared" si="12"/>
        <v>1.7915629545816168E-4</v>
      </c>
      <c r="F141" s="3">
        <f t="shared" si="13"/>
        <v>2.3966768842502224E-2</v>
      </c>
      <c r="L141" t="s">
        <v>34</v>
      </c>
      <c r="M141">
        <f>J142*M140</f>
        <v>0.95939723626742579</v>
      </c>
    </row>
    <row r="142" spans="1:13" x14ac:dyDescent="0.25">
      <c r="A142">
        <v>42</v>
      </c>
      <c r="D142" s="3">
        <f t="shared" si="11"/>
        <v>137.87890701804619</v>
      </c>
      <c r="E142" s="3">
        <f t="shared" si="12"/>
        <v>1.9048633717094494E-4</v>
      </c>
      <c r="F142" s="3">
        <f t="shared" si="13"/>
        <v>2.4391764910700262E-2</v>
      </c>
      <c r="I142" t="s">
        <v>30</v>
      </c>
      <c r="J142">
        <f>(E95-E94)/J136</f>
        <v>0.19935541986985528</v>
      </c>
    </row>
    <row r="143" spans="1:13" x14ac:dyDescent="0.25">
      <c r="A143">
        <v>43</v>
      </c>
      <c r="D143" s="3">
        <f t="shared" si="11"/>
        <v>138.07890701804618</v>
      </c>
      <c r="E143" s="3">
        <f t="shared" si="12"/>
        <v>2.0246125225785363E-4</v>
      </c>
      <c r="F143" s="3">
        <f t="shared" si="13"/>
        <v>2.4815571622258361E-2</v>
      </c>
    </row>
    <row r="144" spans="1:13" x14ac:dyDescent="0.25">
      <c r="A144">
        <v>44</v>
      </c>
      <c r="D144" s="3">
        <f t="shared" si="11"/>
        <v>138.2789070180462</v>
      </c>
      <c r="E144" s="3">
        <f t="shared" si="12"/>
        <v>2.1511284149534253E-4</v>
      </c>
      <c r="F144" s="3">
        <f t="shared" si="13"/>
        <v>2.5237867789275961E-2</v>
      </c>
    </row>
    <row r="145" spans="1:10" x14ac:dyDescent="0.25">
      <c r="A145">
        <v>45</v>
      </c>
      <c r="D145" s="3">
        <f t="shared" si="11"/>
        <v>138.47890701804619</v>
      </c>
      <c r="E145" s="3">
        <f t="shared" si="12"/>
        <v>2.2847415822873209E-4</v>
      </c>
      <c r="F145" s="3">
        <f t="shared" si="13"/>
        <v>2.5658328307608429E-2</v>
      </c>
    </row>
    <row r="146" spans="1:10" x14ac:dyDescent="0.25">
      <c r="A146">
        <v>46</v>
      </c>
      <c r="D146" s="3">
        <f t="shared" si="11"/>
        <v>138.67890701804617</v>
      </c>
      <c r="E146" s="3">
        <f t="shared" si="12"/>
        <v>2.4257953841847659E-4</v>
      </c>
      <c r="F146" s="3">
        <f t="shared" si="13"/>
        <v>2.6076624551161855E-2</v>
      </c>
    </row>
    <row r="147" spans="1:10" x14ac:dyDescent="0.25">
      <c r="A147">
        <v>47</v>
      </c>
      <c r="D147" s="3">
        <f t="shared" si="11"/>
        <v>138.87890701804619</v>
      </c>
      <c r="E147" s="3">
        <f t="shared" si="12"/>
        <v>2.5746463021965684E-4</v>
      </c>
      <c r="F147" s="3">
        <f t="shared" si="13"/>
        <v>2.6492424779067682E-2</v>
      </c>
    </row>
    <row r="148" spans="1:10" x14ac:dyDescent="0.25">
      <c r="A148">
        <v>48</v>
      </c>
      <c r="D148" s="3">
        <f t="shared" si="11"/>
        <v>139.07890701804618</v>
      </c>
      <c r="E148" s="3">
        <f t="shared" si="12"/>
        <v>2.7316642300101901E-4</v>
      </c>
      <c r="F148" s="3">
        <f t="shared" si="13"/>
        <v>2.690539455508488E-2</v>
      </c>
    </row>
    <row r="149" spans="1:10" x14ac:dyDescent="0.25">
      <c r="A149">
        <v>49</v>
      </c>
      <c r="D149" s="3">
        <f t="shared" si="11"/>
        <v>139.2789070180462</v>
      </c>
      <c r="E149" s="3">
        <f t="shared" si="12"/>
        <v>2.8972327570551926E-4</v>
      </c>
      <c r="F149" s="3">
        <f t="shared" si="13"/>
        <v>2.7315197178537972E-2</v>
      </c>
    </row>
    <row r="150" spans="1:10" s="11" customFormat="1" x14ac:dyDescent="0.25">
      <c r="A150" s="11">
        <v>50</v>
      </c>
      <c r="D150" s="10">
        <f t="shared" si="11"/>
        <v>139.47890701804619</v>
      </c>
      <c r="E150" s="10">
        <f t="shared" si="12"/>
        <v>3.0717494444991412E-4</v>
      </c>
      <c r="F150" s="10">
        <f t="shared" si="13"/>
        <v>2.7721494126059603E-2</v>
      </c>
    </row>
    <row r="151" spans="1:10" x14ac:dyDescent="0.25">
      <c r="A151">
        <v>51</v>
      </c>
      <c r="D151" s="3">
        <f t="shared" si="11"/>
        <v>139.67890701804617</v>
      </c>
      <c r="E151" s="3">
        <f t="shared" si="12"/>
        <v>3.25562609256713E-4</v>
      </c>
      <c r="F151" s="3">
        <f t="shared" si="13"/>
        <v>2.8123945503366048E-2</v>
      </c>
    </row>
    <row r="152" spans="1:10" x14ac:dyDescent="0.25">
      <c r="A152">
        <v>52</v>
      </c>
      <c r="D152" s="3">
        <f t="shared" si="11"/>
        <v>139.87890701804619</v>
      </c>
      <c r="E152" s="3">
        <f t="shared" si="12"/>
        <v>3.4492889980743601E-4</v>
      </c>
      <c r="F152" s="3">
        <f t="shared" si="13"/>
        <v>2.8522210506259485E-2</v>
      </c>
    </row>
    <row r="153" spans="1:10" x14ac:dyDescent="0.25">
      <c r="A153">
        <v>53</v>
      </c>
      <c r="D153" s="3">
        <f t="shared" si="11"/>
        <v>140.07890701804618</v>
      </c>
      <c r="E153" s="3">
        <f t="shared" si="12"/>
        <v>3.6531792010195902E-4</v>
      </c>
      <c r="F153" s="3">
        <f t="shared" si="13"/>
        <v>2.8915947890015233E-2</v>
      </c>
    </row>
    <row r="154" spans="1:10" x14ac:dyDescent="0.25">
      <c r="A154">
        <v>54</v>
      </c>
      <c r="D154" s="3">
        <f t="shared" si="11"/>
        <v>140.2789070180462</v>
      </c>
      <c r="E154" s="3">
        <f t="shared" si="12"/>
        <v>3.867752719046415E-4</v>
      </c>
      <c r="F154" s="3">
        <f t="shared" si="13"/>
        <v>2.9304816446277807E-2</v>
      </c>
      <c r="I154" t="s">
        <v>35</v>
      </c>
      <c r="J154">
        <f>SUM(E100:E530)</f>
        <v>4.999747938667741</v>
      </c>
    </row>
    <row r="155" spans="1:10" x14ac:dyDescent="0.25">
      <c r="A155">
        <v>55</v>
      </c>
      <c r="D155" s="3">
        <f t="shared" si="11"/>
        <v>140.47890701804619</v>
      </c>
      <c r="E155" s="3">
        <f t="shared" si="12"/>
        <v>4.0934807685376475E-4</v>
      </c>
      <c r="F155" s="3">
        <f t="shared" si="13"/>
        <v>2.9688475486560093E-2</v>
      </c>
      <c r="I155" t="s">
        <v>36</v>
      </c>
      <c r="J155">
        <f>J154*E96</f>
        <v>0.99994958773354825</v>
      </c>
    </row>
    <row r="156" spans="1:10" x14ac:dyDescent="0.25">
      <c r="A156">
        <v>56</v>
      </c>
      <c r="D156" s="3">
        <f t="shared" si="11"/>
        <v>140.67890701804617</v>
      </c>
      <c r="E156" s="3">
        <f t="shared" si="12"/>
        <v>4.3308499710709782E-4</v>
      </c>
      <c r="F156" s="3">
        <f t="shared" si="13"/>
        <v>3.0066585331410562E-2</v>
      </c>
    </row>
    <row r="157" spans="1:10" x14ac:dyDescent="0.25">
      <c r="A157">
        <v>57</v>
      </c>
      <c r="D157" s="3">
        <f>$D$100+($E$96*A157)</f>
        <v>140.87890701804619</v>
      </c>
      <c r="E157" s="3">
        <f t="shared" si="12"/>
        <v>4.5803625439244129E-4</v>
      </c>
      <c r="F157" s="3">
        <f t="shared" si="13"/>
        <v>3.0438807804285525E-2</v>
      </c>
    </row>
    <row r="158" spans="1:10" x14ac:dyDescent="0.25">
      <c r="A158">
        <v>58</v>
      </c>
      <c r="D158" s="3">
        <f t="shared" si="11"/>
        <v>141.07890701804618</v>
      </c>
      <c r="E158" s="3">
        <f t="shared" si="12"/>
        <v>4.8425364732852626E-4</v>
      </c>
      <c r="F158" s="3">
        <f t="shared" si="13"/>
        <v>3.0804806729140332E-2</v>
      </c>
    </row>
    <row r="159" spans="1:10" x14ac:dyDescent="0.25">
      <c r="A159">
        <v>59</v>
      </c>
      <c r="D159" s="3">
        <f t="shared" si="11"/>
        <v>141.2789070180462</v>
      </c>
      <c r="E159" s="3">
        <f t="shared" si="12"/>
        <v>5.1179056687819698E-4</v>
      </c>
      <c r="F159" s="3">
        <f t="shared" si="13"/>
        <v>3.1164248430731473E-2</v>
      </c>
    </row>
    <row r="160" spans="1:10" x14ac:dyDescent="0.25">
      <c r="A160">
        <v>60</v>
      </c>
      <c r="D160" s="3">
        <f t="shared" si="11"/>
        <v>141.47890701804619</v>
      </c>
      <c r="E160" s="3">
        <f t="shared" si="12"/>
        <v>5.4070200979248941E-4</v>
      </c>
      <c r="F160" s="3">
        <f t="shared" si="13"/>
        <v>3.1516802236600652E-2</v>
      </c>
    </row>
    <row r="161" spans="1:6" x14ac:dyDescent="0.25">
      <c r="A161">
        <v>61</v>
      </c>
      <c r="D161" s="3">
        <f t="shared" si="11"/>
        <v>141.67890701804617</v>
      </c>
      <c r="E161" s="3">
        <f t="shared" si="12"/>
        <v>5.710445899013754E-4</v>
      </c>
      <c r="F161" s="3">
        <f t="shared" si="13"/>
        <v>3.1862140979696973E-2</v>
      </c>
    </row>
    <row r="162" spans="1:6" s="11" customFormat="1" x14ac:dyDescent="0.25">
      <c r="A162" s="11">
        <v>62</v>
      </c>
      <c r="D162" s="10">
        <f t="shared" si="11"/>
        <v>141.87890701804619</v>
      </c>
      <c r="E162" s="10">
        <f t="shared" si="12"/>
        <v>6.028765471040446E-4</v>
      </c>
      <c r="F162" s="10">
        <f t="shared" si="13"/>
        <v>3.2199941500578887E-2</v>
      </c>
    </row>
    <row r="163" spans="1:6" x14ac:dyDescent="0.25">
      <c r="A163">
        <v>63</v>
      </c>
      <c r="D163" s="3">
        <f t="shared" si="11"/>
        <v>142.07890701804618</v>
      </c>
      <c r="E163" s="3">
        <f t="shared" si="12"/>
        <v>6.3625775390918507E-4</v>
      </c>
      <c r="F163" s="3">
        <f t="shared" si="13"/>
        <v>3.2529885148125395E-2</v>
      </c>
    </row>
    <row r="164" spans="1:6" x14ac:dyDescent="0.25">
      <c r="A164">
        <v>64</v>
      </c>
      <c r="D164" s="3">
        <f t="shared" si="11"/>
        <v>142.2789070180462</v>
      </c>
      <c r="E164" s="3">
        <f t="shared" ref="E164:E195" si="14">_xlfn.NORM.DIST(D164,$H$94,$H$95,0)</f>
        <v>6.7124971937361077E-4</v>
      </c>
      <c r="F164" s="3">
        <f t="shared" ref="F164:F195" si="15">_xlfn.NORM.DIST($E$6+A165*$J$142,$H$94,$H$95,0)</f>
        <v>3.2851658277679545E-2</v>
      </c>
    </row>
    <row r="165" spans="1:6" x14ac:dyDescent="0.25">
      <c r="A165">
        <v>65</v>
      </c>
      <c r="D165" s="3">
        <f t="shared" si="11"/>
        <v>142.47890701804619</v>
      </c>
      <c r="E165" s="3">
        <f t="shared" si="14"/>
        <v>7.0791559028550715E-4</v>
      </c>
      <c r="F165" s="3">
        <f t="shared" si="15"/>
        <v>3.3164952745540252E-2</v>
      </c>
    </row>
    <row r="166" spans="1:6" x14ac:dyDescent="0.25">
      <c r="A166">
        <v>66</v>
      </c>
      <c r="D166" s="3">
        <f t="shared" ref="D166:D169" si="16">$D$100+($E$96*A166)</f>
        <v>142.67890701804617</v>
      </c>
      <c r="E166" s="3">
        <f t="shared" si="14"/>
        <v>7.4632014943734788E-4</v>
      </c>
      <c r="F166" s="3">
        <f t="shared" si="15"/>
        <v>3.3469466398717992E-2</v>
      </c>
    </row>
    <row r="167" spans="1:6" x14ac:dyDescent="0.25">
      <c r="A167">
        <v>67</v>
      </c>
      <c r="D167" s="3">
        <f t="shared" si="16"/>
        <v>142.87890701804619</v>
      </c>
      <c r="E167" s="3">
        <f t="shared" si="14"/>
        <v>7.8652981083206241E-4</v>
      </c>
      <c r="F167" s="3">
        <f t="shared" si="15"/>
        <v>3.3764903558868846E-2</v>
      </c>
    </row>
    <row r="168" spans="1:6" x14ac:dyDescent="0.25">
      <c r="A168">
        <v>68</v>
      </c>
      <c r="D168" s="3">
        <f t="shared" si="16"/>
        <v>143.07890701804618</v>
      </c>
      <c r="E168" s="3">
        <f t="shared" si="14"/>
        <v>8.2861261166550248E-4</v>
      </c>
      <c r="F168" s="3">
        <f t="shared" si="15"/>
        <v>3.405097549932639E-2</v>
      </c>
    </row>
    <row r="169" spans="1:6" x14ac:dyDescent="0.25">
      <c r="A169">
        <v>69</v>
      </c>
      <c r="D169" s="3">
        <f t="shared" si="16"/>
        <v>143.2789070180462</v>
      </c>
      <c r="E169" s="3">
        <f t="shared" si="14"/>
        <v>8.726382009278512E-4</v>
      </c>
      <c r="F169" s="3">
        <f t="shared" si="15"/>
        <v>3.4327400914158243E-2</v>
      </c>
    </row>
    <row r="170" spans="1:6" x14ac:dyDescent="0.25">
      <c r="A170">
        <v>70</v>
      </c>
      <c r="D170" s="3">
        <f>$D$100+($E$96*A170)</f>
        <v>143.47890701804619</v>
      </c>
      <c r="E170" s="3">
        <f t="shared" si="14"/>
        <v>9.1867782446656307E-4</v>
      </c>
      <c r="F170" s="3">
        <f t="shared" si="15"/>
        <v>3.4593906378182437E-2</v>
      </c>
    </row>
    <row r="171" spans="1:6" x14ac:dyDescent="0.25">
      <c r="A171">
        <v>71</v>
      </c>
      <c r="D171" s="3">
        <f t="shared" ref="D171:D180" si="17">$D$100+($E$96*A171)</f>
        <v>143.67890701804617</v>
      </c>
      <c r="E171" s="3">
        <f t="shared" si="14"/>
        <v>9.6680430635424214E-4</v>
      </c>
      <c r="F171" s="3">
        <f t="shared" si="15"/>
        <v>3.4850226796893653E-2</v>
      </c>
    </row>
    <row r="172" spans="1:6" x14ac:dyDescent="0.25">
      <c r="A172">
        <v>72</v>
      </c>
      <c r="D172" s="3">
        <f t="shared" si="17"/>
        <v>143.87890701804619</v>
      </c>
      <c r="E172" s="3">
        <f t="shared" si="14"/>
        <v>1.017092026405623E-3</v>
      </c>
      <c r="F172" s="3">
        <f t="shared" si="15"/>
        <v>3.5096105845264979E-2</v>
      </c>
    </row>
    <row r="173" spans="1:6" x14ac:dyDescent="0.25">
      <c r="A173">
        <v>73</v>
      </c>
      <c r="D173" s="3">
        <f t="shared" si="17"/>
        <v>144.07890701804618</v>
      </c>
      <c r="E173" s="3">
        <f t="shared" si="14"/>
        <v>1.0696168936895126E-3</v>
      </c>
      <c r="F173" s="3">
        <f t="shared" si="15"/>
        <v>3.533129639440942E-2</v>
      </c>
    </row>
    <row r="174" spans="1:6" x14ac:dyDescent="0.25">
      <c r="A174">
        <v>74</v>
      </c>
      <c r="D174" s="3">
        <f t="shared" si="17"/>
        <v>144.2789070180462</v>
      </c>
      <c r="E174" s="3">
        <f t="shared" si="14"/>
        <v>1.1244563158836957E-3</v>
      </c>
      <c r="F174" s="3">
        <f t="shared" si="15"/>
        <v>3.5555560925108656E-2</v>
      </c>
    </row>
    <row r="175" spans="1:6" x14ac:dyDescent="0.25">
      <c r="A175">
        <v>75</v>
      </c>
      <c r="D175" s="3">
        <f t="shared" si="17"/>
        <v>144.47890701804619</v>
      </c>
      <c r="E175" s="3">
        <f t="shared" si="14"/>
        <v>1.1816891643231342E-3</v>
      </c>
      <c r="F175" s="3">
        <f t="shared" si="15"/>
        <v>3.5768671927241584E-2</v>
      </c>
    </row>
    <row r="176" spans="1:6" x14ac:dyDescent="0.25">
      <c r="A176">
        <v>76</v>
      </c>
      <c r="D176" s="3">
        <f t="shared" si="17"/>
        <v>144.67890701804617</v>
      </c>
      <c r="E176" s="3">
        <f t="shared" si="14"/>
        <v>1.2413957345953823E-3</v>
      </c>
      <c r="F176" s="3">
        <f t="shared" si="15"/>
        <v>3.5970412284172602E-2</v>
      </c>
    </row>
    <row r="177" spans="1:6" x14ac:dyDescent="0.25">
      <c r="A177">
        <v>77</v>
      </c>
      <c r="D177" s="3">
        <f t="shared" si="17"/>
        <v>144.87890701804619</v>
      </c>
      <c r="E177" s="3">
        <f t="shared" si="14"/>
        <v>1.3036577025405498E-3</v>
      </c>
      <c r="F177" s="3">
        <f t="shared" si="15"/>
        <v>3.6160575641191385E-2</v>
      </c>
    </row>
    <row r="178" spans="1:6" x14ac:dyDescent="0.25">
      <c r="A178">
        <v>78</v>
      </c>
      <c r="D178" s="3">
        <f t="shared" si="17"/>
        <v>145.07890701804618</v>
      </c>
      <c r="E178" s="3">
        <f t="shared" si="14"/>
        <v>1.3685580755177253E-3</v>
      </c>
      <c r="F178" s="3">
        <f t="shared" si="15"/>
        <v>3.6338966757129672E-2</v>
      </c>
    </row>
    <row r="179" spans="1:6" x14ac:dyDescent="0.25">
      <c r="A179">
        <v>79</v>
      </c>
      <c r="D179" s="3">
        <f t="shared" si="17"/>
        <v>145.2789070180462</v>
      </c>
      <c r="E179" s="3">
        <f t="shared" si="14"/>
        <v>1.4361811388048811E-3</v>
      </c>
      <c r="F179" s="3">
        <f t="shared" si="15"/>
        <v>3.6505401838316104E-2</v>
      </c>
    </row>
    <row r="180" spans="1:6" x14ac:dyDescent="0.25">
      <c r="A180">
        <v>80</v>
      </c>
      <c r="D180" s="3">
        <f t="shared" si="17"/>
        <v>145.47890701804619</v>
      </c>
      <c r="E180" s="3">
        <f t="shared" si="14"/>
        <v>1.5066123970045393E-3</v>
      </c>
      <c r="F180" s="3">
        <f t="shared" si="15"/>
        <v>3.6659708854070078E-2</v>
      </c>
    </row>
    <row r="181" spans="1:6" x14ac:dyDescent="0.25">
      <c r="A181">
        <v>81</v>
      </c>
      <c r="D181" s="3">
        <f>$D$100+($E$96*A181)</f>
        <v>145.67890701804617</v>
      </c>
      <c r="E181" s="3">
        <f t="shared" si="14"/>
        <v>1.5799385103343504E-3</v>
      </c>
      <c r="F181" s="3">
        <f t="shared" si="15"/>
        <v>3.6801727832976916E-2</v>
      </c>
    </row>
    <row r="182" spans="1:6" x14ac:dyDescent="0.25">
      <c r="A182">
        <v>82</v>
      </c>
      <c r="D182" s="3">
        <f t="shared" ref="D182:D189" si="18">$D$100+($E$96*A182)</f>
        <v>145.87890701804619</v>
      </c>
      <c r="E182" s="3">
        <f t="shared" si="14"/>
        <v>1.6562472256881171E-3</v>
      </c>
      <c r="F182" s="3">
        <f t="shared" si="15"/>
        <v>3.6931311139229588E-2</v>
      </c>
    </row>
    <row r="183" spans="1:6" x14ac:dyDescent="0.25">
      <c r="A183">
        <v>83</v>
      </c>
      <c r="D183" s="3">
        <f t="shared" si="18"/>
        <v>146.07890701804618</v>
      </c>
      <c r="E183" s="3">
        <f t="shared" si="14"/>
        <v>1.735627302360861E-3</v>
      </c>
      <c r="F183" s="3">
        <f t="shared" si="15"/>
        <v>3.7048323728369359E-2</v>
      </c>
    </row>
    <row r="184" spans="1:6" x14ac:dyDescent="0.25">
      <c r="A184">
        <v>84</v>
      </c>
      <c r="D184" s="3">
        <f t="shared" si="18"/>
        <v>146.2789070180462</v>
      </c>
      <c r="E184" s="3">
        <f t="shared" si="14"/>
        <v>1.8181684323397603E-3</v>
      </c>
      <c r="F184" s="3">
        <f t="shared" si="15"/>
        <v>3.7152643381805087E-2</v>
      </c>
    </row>
    <row r="185" spans="1:6" x14ac:dyDescent="0.25">
      <c r="A185">
        <v>85</v>
      </c>
      <c r="D185" s="3">
        <f t="shared" si="18"/>
        <v>146.47890701804619</v>
      </c>
      <c r="E185" s="3">
        <f t="shared" si="14"/>
        <v>1.9039611550715457E-3</v>
      </c>
      <c r="F185" s="3">
        <f t="shared" si="15"/>
        <v>3.7244160919541129E-2</v>
      </c>
    </row>
    <row r="186" spans="1:6" x14ac:dyDescent="0.25">
      <c r="A186">
        <v>86</v>
      </c>
      <c r="D186" s="3">
        <f t="shared" si="18"/>
        <v>146.67890701804617</v>
      </c>
      <c r="E186" s="3">
        <f t="shared" si="14"/>
        <v>1.9930967666271292E-3</v>
      </c>
      <c r="F186" s="3">
        <f t="shared" si="15"/>
        <v>3.7322780390595341E-2</v>
      </c>
    </row>
    <row r="187" spans="1:6" x14ac:dyDescent="0.25">
      <c r="A187">
        <v>87</v>
      </c>
      <c r="D187" s="3">
        <f t="shared" si="18"/>
        <v>146.87890701804619</v>
      </c>
      <c r="E187" s="3">
        <f t="shared" si="14"/>
        <v>2.0856672231941561E-3</v>
      </c>
      <c r="F187" s="3">
        <f t="shared" si="15"/>
        <v>3.7388419240642831E-2</v>
      </c>
    </row>
    <row r="188" spans="1:6" x14ac:dyDescent="0.25">
      <c r="A188">
        <v>88</v>
      </c>
      <c r="D188" s="3">
        <f t="shared" si="18"/>
        <v>147.07890701804618</v>
      </c>
      <c r="E188" s="3">
        <f t="shared" si="14"/>
        <v>2.1817650388395392E-3</v>
      </c>
      <c r="F188" s="3">
        <f t="shared" si="15"/>
        <v>3.7441008456474793E-2</v>
      </c>
    </row>
    <row r="189" spans="1:6" x14ac:dyDescent="0.25">
      <c r="A189">
        <v>89</v>
      </c>
      <c r="D189" s="3">
        <f t="shared" si="18"/>
        <v>147.2789070180462</v>
      </c>
      <c r="E189" s="3">
        <f t="shared" si="14"/>
        <v>2.2814831774959732E-3</v>
      </c>
      <c r="F189" s="3">
        <f t="shared" si="15"/>
        <v>3.7480492686919102E-2</v>
      </c>
    </row>
    <row r="190" spans="1:6" x14ac:dyDescent="0.25">
      <c r="A190">
        <v>90</v>
      </c>
      <c r="D190" s="3">
        <f>$D$100+($E$96*A190)</f>
        <v>147.47890701804619</v>
      </c>
      <c r="E190" s="3">
        <f t="shared" si="14"/>
        <v>2.3849149391383137E-3</v>
      </c>
      <c r="F190" s="3">
        <f t="shared" si="15"/>
        <v>3.7506830339925738E-2</v>
      </c>
    </row>
    <row r="191" spans="1:6" x14ac:dyDescent="0.25">
      <c r="A191">
        <v>91</v>
      </c>
      <c r="D191" s="3">
        <f t="shared" ref="D191:D205" si="19">$D$100+($E$96*A191)</f>
        <v>147.67890701804617</v>
      </c>
      <c r="E191" s="3">
        <f t="shared" si="14"/>
        <v>2.4921538401297349E-3</v>
      </c>
      <c r="F191" s="3">
        <f t="shared" si="15"/>
        <v>3.7519993655578898E-2</v>
      </c>
    </row>
    <row r="192" spans="1:6" x14ac:dyDescent="0.25">
      <c r="A192">
        <v>92</v>
      </c>
      <c r="D192" s="3">
        <f t="shared" si="19"/>
        <v>147.87890701804619</v>
      </c>
      <c r="E192" s="3">
        <f t="shared" si="14"/>
        <v>2.6032934877305036E-3</v>
      </c>
      <c r="F192" s="3">
        <f t="shared" si="15"/>
        <v>3.7519968754856241E-2</v>
      </c>
    </row>
    <row r="193" spans="1:6" x14ac:dyDescent="0.25">
      <c r="A193">
        <v>93</v>
      </c>
      <c r="D193" s="3">
        <f t="shared" si="19"/>
        <v>148.07890701804618</v>
      </c>
      <c r="E193" s="3">
        <f t="shared" si="14"/>
        <v>2.7184274487772869E-3</v>
      </c>
      <c r="F193" s="3">
        <f t="shared" si="15"/>
        <v>3.7506755664015456E-2</v>
      </c>
    </row>
    <row r="194" spans="1:6" x14ac:dyDescent="0.25">
      <c r="A194">
        <v>94</v>
      </c>
      <c r="D194" s="3">
        <f t="shared" si="19"/>
        <v>148.2789070180462</v>
      </c>
      <c r="E194" s="3">
        <f t="shared" si="14"/>
        <v>2.8376491125559392E-3</v>
      </c>
      <c r="F194" s="3">
        <f t="shared" si="15"/>
        <v>3.7480368314548061E-2</v>
      </c>
    </row>
    <row r="195" spans="1:6" x14ac:dyDescent="0.25">
      <c r="A195">
        <v>95</v>
      </c>
      <c r="D195" s="3">
        <f t="shared" si="19"/>
        <v>148.47890701804619</v>
      </c>
      <c r="E195" s="3">
        <f t="shared" si="14"/>
        <v>2.9610515479059707E-3</v>
      </c>
      <c r="F195" s="3">
        <f t="shared" si="15"/>
        <v>3.7440834518700748E-2</v>
      </c>
    </row>
    <row r="196" spans="1:6" x14ac:dyDescent="0.25">
      <c r="A196">
        <v>96</v>
      </c>
      <c r="D196" s="3">
        <f t="shared" si="19"/>
        <v>148.67890701804617</v>
      </c>
      <c r="E196" s="3">
        <f t="shared" ref="E196:E227" si="20">_xlfn.NORM.DIST(D196,$H$94,$H$95,0)</f>
        <v>3.0887273546119694E-3</v>
      </c>
      <c r="F196" s="3">
        <f t="shared" ref="F196:F227" si="21">_xlfn.NORM.DIST($E$6+A197*$J$142,$H$94,$H$95,0)</f>
        <v>3.7388195920624298E-2</v>
      </c>
    </row>
    <row r="197" spans="1:6" x14ac:dyDescent="0.25">
      <c r="A197">
        <v>97</v>
      </c>
      <c r="D197" s="3">
        <f t="shared" si="19"/>
        <v>148.87890701804619</v>
      </c>
      <c r="E197" s="3">
        <f t="shared" si="20"/>
        <v>3.220768509153378E-3</v>
      </c>
      <c r="F197" s="3">
        <f t="shared" si="21"/>
        <v>3.732250792327018E-2</v>
      </c>
    </row>
    <row r="198" spans="1:6" x14ac:dyDescent="0.25">
      <c r="A198">
        <v>98</v>
      </c>
      <c r="D198" s="3">
        <f t="shared" si="19"/>
        <v>149.07890701804618</v>
      </c>
      <c r="E198" s="3">
        <f t="shared" si="20"/>
        <v>3.3572662049018024E-3</v>
      </c>
      <c r="F198" s="3">
        <f t="shared" si="21"/>
        <v>3.7243839591214613E-2</v>
      </c>
    </row>
    <row r="199" spans="1:6" x14ac:dyDescent="0.25">
      <c r="A199">
        <v>99</v>
      </c>
      <c r="D199" s="3">
        <f t="shared" si="19"/>
        <v>149.2789070180462</v>
      </c>
      <c r="E199" s="3">
        <f t="shared" si="20"/>
        <v>3.4983106868731744E-3</v>
      </c>
      <c r="F199" s="3">
        <f t="shared" si="21"/>
        <v>3.7152273529648658E-2</v>
      </c>
    </row>
    <row r="200" spans="1:6" x14ac:dyDescent="0.25">
      <c r="A200">
        <v>100</v>
      </c>
      <c r="D200" s="3">
        <f t="shared" si="19"/>
        <v>149.47890701804619</v>
      </c>
      <c r="E200" s="3">
        <f t="shared" si="20"/>
        <v>3.643991081159626E-3</v>
      </c>
      <c r="F200" s="3">
        <f t="shared" si="21"/>
        <v>3.7047905739830911E-2</v>
      </c>
    </row>
    <row r="201" spans="1:6" x14ac:dyDescent="0.25">
      <c r="A201">
        <v>101</v>
      </c>
      <c r="D201" s="3">
        <f t="shared" si="19"/>
        <v>149.67890701804617</v>
      </c>
      <c r="E201" s="3">
        <f t="shared" si="20"/>
        <v>3.7943952191858157E-3</v>
      </c>
      <c r="F201" s="3">
        <f t="shared" si="21"/>
        <v>3.6930845451357171E-2</v>
      </c>
    </row>
    <row r="202" spans="1:6" x14ac:dyDescent="0.25">
      <c r="A202">
        <v>102</v>
      </c>
      <c r="D202" s="3">
        <f t="shared" si="19"/>
        <v>149.87890701804619</v>
      </c>
      <c r="E202" s="3">
        <f t="shared" si="20"/>
        <v>3.9496094569526239E-3</v>
      </c>
      <c r="F202" s="3">
        <f t="shared" si="21"/>
        <v>3.680121493165725E-2</v>
      </c>
    </row>
    <row r="203" spans="1:6" x14ac:dyDescent="0.25">
      <c r="A203">
        <v>103</v>
      </c>
      <c r="D203" s="3">
        <f t="shared" si="19"/>
        <v>150.07890701804618</v>
      </c>
      <c r="E203" s="3">
        <f t="shared" si="20"/>
        <v>4.1097184894511533E-3</v>
      </c>
      <c r="F203" s="3">
        <f t="shared" si="21"/>
        <v>3.6659149273183658E-2</v>
      </c>
    </row>
    <row r="204" spans="1:6" x14ac:dyDescent="0.25">
      <c r="A204">
        <v>104</v>
      </c>
      <c r="D204" s="3">
        <f t="shared" si="19"/>
        <v>150.2789070180462</v>
      </c>
      <c r="E204" s="3">
        <f t="shared" si="20"/>
        <v>4.2748051604499715E-3</v>
      </c>
      <c r="F204" s="3">
        <f t="shared" si="21"/>
        <v>3.6504796158811206E-2</v>
      </c>
    </row>
    <row r="205" spans="1:6" x14ac:dyDescent="0.25">
      <c r="A205">
        <v>105</v>
      </c>
      <c r="D205" s="3">
        <f t="shared" si="19"/>
        <v>150.47890701804619</v>
      </c>
      <c r="E205" s="3">
        <f t="shared" si="20"/>
        <v>4.4449502678775791E-3</v>
      </c>
      <c r="F205" s="3">
        <f t="shared" si="21"/>
        <v>3.6338315606017468E-2</v>
      </c>
    </row>
    <row r="206" spans="1:6" x14ac:dyDescent="0.25">
      <c r="A206">
        <v>106</v>
      </c>
      <c r="D206" s="3">
        <f>$D$100+($E$96*A206)</f>
        <v>150.67890701804617</v>
      </c>
      <c r="E206" s="3">
        <f t="shared" si="20"/>
        <v>4.6202323650436951E-3</v>
      </c>
      <c r="F206" s="3">
        <f t="shared" si="21"/>
        <v>3.6159879690464192E-2</v>
      </c>
    </row>
    <row r="207" spans="1:6" x14ac:dyDescent="0.25">
      <c r="A207">
        <v>107</v>
      </c>
      <c r="D207" s="3">
        <f t="shared" ref="D207:D215" si="22">$D$100+($E$96*A207)</f>
        <v>150.87890701804619</v>
      </c>
      <c r="E207" s="3">
        <f t="shared" si="20"/>
        <v>4.8007275579618359E-3</v>
      </c>
      <c r="F207" s="3">
        <f t="shared" si="21"/>
        <v>3.5969672249648504E-2</v>
      </c>
    </row>
    <row r="208" spans="1:6" x14ac:dyDescent="0.25">
      <c r="A208">
        <v>108</v>
      </c>
      <c r="D208" s="3">
        <f t="shared" si="22"/>
        <v>151.07890701804618</v>
      </c>
      <c r="E208" s="3">
        <f t="shared" si="20"/>
        <v>4.9865092990569564E-3</v>
      </c>
      <c r="F208" s="3">
        <f t="shared" si="21"/>
        <v>3.576788856733789E-2</v>
      </c>
    </row>
    <row r="209" spans="1:6" x14ac:dyDescent="0.25">
      <c r="A209">
        <v>109</v>
      </c>
      <c r="D209" s="3">
        <f t="shared" si="22"/>
        <v>151.2789070180462</v>
      </c>
      <c r="E209" s="3">
        <f t="shared" si="20"/>
        <v>5.1776481775621967E-3</v>
      </c>
      <c r="F209" s="3">
        <f t="shared" si="21"/>
        <v>3.5554735039546863E-2</v>
      </c>
    </row>
    <row r="210" spans="1:6" x14ac:dyDescent="0.25">
      <c r="A210">
        <v>110</v>
      </c>
      <c r="D210" s="3">
        <f t="shared" si="22"/>
        <v>151.47890701804619</v>
      </c>
      <c r="E210" s="3">
        <f t="shared" si="20"/>
        <v>5.3742117069283096E-3</v>
      </c>
      <c r="F210" s="3">
        <f t="shared" si="21"/>
        <v>3.533042882285535E-2</v>
      </c>
    </row>
    <row r="211" spans="1:6" x14ac:dyDescent="0.25">
      <c r="A211">
        <v>111</v>
      </c>
      <c r="D211" s="3">
        <f t="shared" si="22"/>
        <v>151.67890701804617</v>
      </c>
      <c r="E211" s="3">
        <f t="shared" si="20"/>
        <v>5.5762641095906873E-3</v>
      </c>
      <c r="F211" s="3">
        <f t="shared" si="21"/>
        <v>3.5095197465907023E-2</v>
      </c>
    </row>
    <row r="212" spans="1:6" x14ac:dyDescent="0.25">
      <c r="A212">
        <v>112</v>
      </c>
      <c r="D212" s="3">
        <f t="shared" si="22"/>
        <v>151.87890701804619</v>
      </c>
      <c r="E212" s="3">
        <f t="shared" si="20"/>
        <v>5.7838660994576647E-3</v>
      </c>
      <c r="F212" s="3">
        <f t="shared" si="21"/>
        <v>3.4849278524962231E-2</v>
      </c>
    </row>
    <row r="213" spans="1:6" x14ac:dyDescent="0.25">
      <c r="A213">
        <v>113</v>
      </c>
      <c r="D213" s="3">
        <f t="shared" si="22"/>
        <v>152.07890701804618</v>
      </c>
      <c r="E213" s="3">
        <f t="shared" si="20"/>
        <v>5.9970746625040315E-3</v>
      </c>
      <c r="F213" s="3">
        <f t="shared" si="21"/>
        <v>3.4592919164414725E-2</v>
      </c>
    </row>
    <row r="214" spans="1:6" x14ac:dyDescent="0.25">
      <c r="A214">
        <v>114</v>
      </c>
      <c r="D214" s="3">
        <f t="shared" si="22"/>
        <v>152.2789070180462</v>
      </c>
      <c r="E214" s="3">
        <f t="shared" si="20"/>
        <v>6.2159428358732676E-3</v>
      </c>
      <c r="F214" s="3">
        <f t="shared" si="21"/>
        <v>3.4326375743211381E-2</v>
      </c>
    </row>
    <row r="215" spans="1:6" x14ac:dyDescent="0.25">
      <c r="A215">
        <v>115</v>
      </c>
      <c r="D215" s="3">
        <f t="shared" si="22"/>
        <v>152.47890701804619</v>
      </c>
      <c r="E215" s="3">
        <f t="shared" si="20"/>
        <v>6.4405194859096402E-3</v>
      </c>
      <c r="F215" s="3">
        <f t="shared" si="21"/>
        <v>3.4049913388142915E-2</v>
      </c>
    </row>
    <row r="216" spans="1:6" x14ac:dyDescent="0.25">
      <c r="A216">
        <v>116</v>
      </c>
      <c r="D216" s="3">
        <f>$D$100+($E$96*A216)</f>
        <v>152.67890701804617</v>
      </c>
      <c r="E216" s="3">
        <f t="shared" si="20"/>
        <v>6.6708490855613692E-3</v>
      </c>
      <c r="F216" s="3">
        <f t="shared" si="21"/>
        <v>3.3763805554998243E-2</v>
      </c>
    </row>
    <row r="217" spans="1:6" x14ac:dyDescent="0.25">
      <c r="A217">
        <v>117</v>
      </c>
      <c r="D217" s="3">
        <f t="shared" ref="D217:D224" si="23">$D$100+($E$96*A217)</f>
        <v>152.87890701804619</v>
      </c>
      <c r="E217" s="3">
        <f t="shared" si="20"/>
        <v>6.9069714916120658E-3</v>
      </c>
      <c r="F217" s="3">
        <f t="shared" si="21"/>
        <v>3.346833357859836E-2</v>
      </c>
    </row>
    <row r="218" spans="1:6" x14ac:dyDescent="0.25">
      <c r="A218">
        <v>118</v>
      </c>
      <c r="D218" s="3">
        <f t="shared" si="23"/>
        <v>153.07890701804618</v>
      </c>
      <c r="E218" s="3">
        <f t="shared" si="20"/>
        <v>7.1489217222158227E-3</v>
      </c>
      <c r="F218" s="3">
        <f t="shared" si="21"/>
        <v>3.3163786212743421E-2</v>
      </c>
    </row>
    <row r="219" spans="1:6" x14ac:dyDescent="0.25">
      <c r="A219">
        <v>119</v>
      </c>
      <c r="D219" s="3">
        <f t="shared" si="23"/>
        <v>153.2789070180462</v>
      </c>
      <c r="E219" s="3">
        <f t="shared" si="20"/>
        <v>7.3967297352276525E-3</v>
      </c>
      <c r="F219" s="3">
        <f t="shared" si="21"/>
        <v>3.2850459161124557E-2</v>
      </c>
    </row>
    <row r="220" spans="1:6" x14ac:dyDescent="0.25">
      <c r="A220">
        <v>120</v>
      </c>
      <c r="D220" s="3">
        <f t="shared" si="23"/>
        <v>153.47890701804619</v>
      </c>
      <c r="E220" s="3">
        <f t="shared" si="20"/>
        <v>7.6504202078352705E-3</v>
      </c>
      <c r="F220" s="3">
        <f t="shared" si="21"/>
        <v>3.2528654600263593E-2</v>
      </c>
    </row>
    <row r="221" spans="1:6" x14ac:dyDescent="0.25">
      <c r="A221">
        <v>121</v>
      </c>
      <c r="D221" s="3">
        <f t="shared" si="23"/>
        <v>153.67890701804617</v>
      </c>
      <c r="E221" s="3">
        <f t="shared" si="20"/>
        <v>7.9100123180146746E-3</v>
      </c>
      <c r="F221" s="3">
        <f t="shared" si="21"/>
        <v>3.2198680695555135E-2</v>
      </c>
    </row>
    <row r="222" spans="1:6" x14ac:dyDescent="0.25">
      <c r="A222">
        <v>122</v>
      </c>
      <c r="D222" s="3">
        <f t="shared" si="23"/>
        <v>153.87890701804619</v>
      </c>
      <c r="E222" s="3">
        <f t="shared" si="20"/>
        <v>8.1755195283435989E-3</v>
      </c>
      <c r="F222" s="3">
        <f t="shared" si="21"/>
        <v>3.1860851111490882E-2</v>
      </c>
    </row>
    <row r="223" spans="1:6" x14ac:dyDescent="0.25">
      <c r="A223">
        <v>123</v>
      </c>
      <c r="D223" s="3">
        <f t="shared" si="23"/>
        <v>154.07890701804618</v>
      </c>
      <c r="E223" s="3">
        <f t="shared" si="20"/>
        <v>8.4469493727206933E-3</v>
      </c>
      <c r="F223" s="3">
        <f t="shared" si="21"/>
        <v>3.1515484517151943E-2</v>
      </c>
    </row>
    <row r="224" spans="1:6" x14ac:dyDescent="0.25">
      <c r="A224">
        <v>124</v>
      </c>
      <c r="D224" s="3">
        <f t="shared" si="23"/>
        <v>154.2789070180462</v>
      </c>
      <c r="E224" s="3">
        <f t="shared" si="20"/>
        <v>8.7243032465496393E-3</v>
      </c>
      <c r="F224" s="3">
        <f t="shared" si="21"/>
        <v>3.1162904088053868E-2</v>
      </c>
    </row>
    <row r="225" spans="1:6" x14ac:dyDescent="0.25">
      <c r="A225">
        <v>125</v>
      </c>
      <c r="D225" s="3">
        <f>$D$100+($E$96*A225)</f>
        <v>154.47890701804619</v>
      </c>
      <c r="E225" s="3">
        <f t="shared" si="20"/>
        <v>9.0075762009562341E-3</v>
      </c>
      <c r="F225" s="3">
        <f t="shared" si="21"/>
        <v>3.0803437005427328E-2</v>
      </c>
    </row>
    <row r="226" spans="1:6" x14ac:dyDescent="0.25">
      <c r="A226">
        <v>126</v>
      </c>
      <c r="D226" s="3">
        <f t="shared" ref="D226:D234" si="24">$D$100+($E$96*A226)</f>
        <v>154.67890701804617</v>
      </c>
      <c r="E226" s="3">
        <f t="shared" si="20"/>
        <v>9.2967567416174131E-3</v>
      </c>
      <c r="F226" s="3">
        <f t="shared" si="21"/>
        <v>3.0437413954012914E-2</v>
      </c>
    </row>
    <row r="227" spans="1:6" x14ac:dyDescent="0.25">
      <c r="A227">
        <v>127</v>
      </c>
      <c r="D227" s="3">
        <f t="shared" si="24"/>
        <v>154.87890701804619</v>
      </c>
      <c r="E227" s="3">
        <f t="shared" si="20"/>
        <v>9.5918266327865032E-3</v>
      </c>
      <c r="F227" s="3">
        <f t="shared" si="21"/>
        <v>3.0065168619439551E-2</v>
      </c>
    </row>
    <row r="228" spans="1:6" x14ac:dyDescent="0.25">
      <c r="A228">
        <v>128</v>
      </c>
      <c r="D228" s="3">
        <f t="shared" si="24"/>
        <v>155.07890701804618</v>
      </c>
      <c r="E228" s="3">
        <f t="shared" ref="E228:E237" si="25">_xlfn.NORM.DIST(D228,$H$94,$H$95,0)</f>
        <v>9.8927607071064225E-3</v>
      </c>
      <c r="F228" s="3">
        <f t="shared" ref="F228:F237" si="26">_xlfn.NORM.DIST($E$6+A229*$J$142,$H$94,$H$95,0)</f>
        <v>2.9687037186244204E-2</v>
      </c>
    </row>
    <row r="229" spans="1:6" x14ac:dyDescent="0.25">
      <c r="A229">
        <v>129</v>
      </c>
      <c r="D229" s="3">
        <f t="shared" si="24"/>
        <v>155.2789070180462</v>
      </c>
      <c r="E229" s="3">
        <f t="shared" si="25"/>
        <v>1.0199526681807097E-2</v>
      </c>
      <c r="F229" s="3">
        <f t="shared" si="26"/>
        <v>2.930335783757862E-2</v>
      </c>
    </row>
    <row r="230" spans="1:6" x14ac:dyDescent="0.25">
      <c r="A230">
        <v>130</v>
      </c>
      <c r="D230" s="3">
        <f t="shared" si="24"/>
        <v>155.47890701804619</v>
      </c>
      <c r="E230" s="3">
        <f t="shared" si="25"/>
        <v>1.0512084981884835E-2</v>
      </c>
      <c r="F230" s="3">
        <f t="shared" si="26"/>
        <v>2.8914470257630307E-2</v>
      </c>
    </row>
    <row r="231" spans="1:6" x14ac:dyDescent="0.25">
      <c r="A231">
        <v>131</v>
      </c>
      <c r="D231" s="3">
        <f t="shared" si="24"/>
        <v>155.67890701804617</v>
      </c>
      <c r="E231" s="3">
        <f t="shared" si="25"/>
        <v>1.0830388570865069E-2</v>
      </c>
      <c r="F231" s="3">
        <f t="shared" si="26"/>
        <v>2.8520715137765683E-2</v>
      </c>
    </row>
    <row r="232" spans="1:6" x14ac:dyDescent="0.25">
      <c r="A232">
        <v>132</v>
      </c>
      <c r="D232" s="3">
        <f t="shared" si="24"/>
        <v>155.87890701804619</v>
      </c>
      <c r="E232" s="3">
        <f t="shared" si="25"/>
        <v>1.1154382789747215E-2</v>
      </c>
      <c r="F232" s="3">
        <f t="shared" si="26"/>
        <v>2.8122433687382965E-2</v>
      </c>
    </row>
    <row r="233" spans="1:6" x14ac:dyDescent="0.25">
      <c r="A233">
        <v>133</v>
      </c>
      <c r="D233" s="3">
        <f t="shared" si="24"/>
        <v>156.07890701804618</v>
      </c>
      <c r="E233" s="3">
        <f t="shared" si="25"/>
        <v>1.1484005204729709E-2</v>
      </c>
      <c r="F233" s="3">
        <f t="shared" si="26"/>
        <v>2.7719967150436221E-2</v>
      </c>
    </row>
    <row r="234" spans="1:6" x14ac:dyDescent="0.25">
      <c r="A234">
        <v>134</v>
      </c>
      <c r="D234" s="3">
        <f t="shared" si="24"/>
        <v>156.2789070180462</v>
      </c>
      <c r="E234" s="3">
        <f t="shared" si="25"/>
        <v>1.1819185464309621E-2</v>
      </c>
      <c r="F234" s="3">
        <f t="shared" si="26"/>
        <v>2.7313656328565417E-2</v>
      </c>
    </row>
    <row r="235" spans="1:6" x14ac:dyDescent="0.25">
      <c r="A235">
        <v>135</v>
      </c>
      <c r="D235" s="3">
        <f>$D$100+($E$96*A235)</f>
        <v>156.47890701804619</v>
      </c>
      <c r="E235" s="3">
        <f t="shared" si="25"/>
        <v>1.2159845166343754E-2</v>
      </c>
      <c r="F235" s="3">
        <f t="shared" si="26"/>
        <v>2.6903841111739737E-2</v>
      </c>
    </row>
    <row r="236" spans="1:6" x14ac:dyDescent="0.25">
      <c r="A236">
        <v>136</v>
      </c>
      <c r="D236" s="3">
        <f t="shared" ref="D236:D240" si="27">$D$100+($E$96*A236)</f>
        <v>156.67890701804617</v>
      </c>
      <c r="E236" s="3">
        <f t="shared" si="25"/>
        <v>1.2505897735653315E-2</v>
      </c>
      <c r="F236" s="3">
        <f t="shared" si="26"/>
        <v>2.6490860017288637E-2</v>
      </c>
    </row>
    <row r="237" spans="1:6" s="11" customFormat="1" x14ac:dyDescent="0.25">
      <c r="A237" s="11">
        <v>137</v>
      </c>
      <c r="D237" s="10">
        <f t="shared" si="27"/>
        <v>156.87890701804619</v>
      </c>
      <c r="E237" s="10">
        <f t="shared" si="25"/>
        <v>1.2857248312742101E-2</v>
      </c>
      <c r="F237" s="10">
        <f t="shared" si="26"/>
        <v>2.6075049738162118E-2</v>
      </c>
    </row>
    <row r="238" spans="1:6" x14ac:dyDescent="0.25">
      <c r="A238">
        <v>138</v>
      </c>
      <c r="D238" s="3">
        <f t="shared" si="27"/>
        <v>157.07890701804618</v>
      </c>
      <c r="E238" s="10">
        <f t="shared" ref="E238:E301" si="28">_xlfn.NORM.DIST(D238,$H$94,$H$95,0)</f>
        <v>1.3213793654188562E-2</v>
      </c>
      <c r="F238" s="3">
        <f t="shared" ref="F238:F301" si="29">_xlfn.NORM.DIST($E$6+A239*$J$142,$H$94,$H$95,0)</f>
        <v>2.5656744701228196E-2</v>
      </c>
    </row>
    <row r="239" spans="1:6" x14ac:dyDescent="0.25">
      <c r="A239">
        <v>139</v>
      </c>
      <c r="D239" s="3">
        <f t="shared" si="27"/>
        <v>157.2789070180462</v>
      </c>
      <c r="E239" s="10">
        <f t="shared" si="28"/>
        <v>1.3575422045258677E-2</v>
      </c>
      <c r="F239" s="3">
        <f t="shared" si="29"/>
        <v>2.5236276636376689E-2</v>
      </c>
    </row>
    <row r="240" spans="1:6" x14ac:dyDescent="0.25">
      <c r="A240">
        <v>140</v>
      </c>
      <c r="D240" s="3">
        <f t="shared" si="27"/>
        <v>157.47890701804619</v>
      </c>
      <c r="E240" s="10">
        <f t="shared" si="28"/>
        <v>1.3942013225269834E-2</v>
      </c>
      <c r="F240" s="3">
        <f t="shared" si="29"/>
        <v>2.4813974157162067E-2</v>
      </c>
    </row>
    <row r="241" spans="1:6" x14ac:dyDescent="0.25">
      <c r="A241">
        <v>141</v>
      </c>
      <c r="D241" s="3">
        <f>$D$100+($E$96*A241)</f>
        <v>157.67890701804617</v>
      </c>
      <c r="E241" s="10">
        <f t="shared" si="28"/>
        <v>1.4313438326221272E-2</v>
      </c>
      <c r="F241" s="3">
        <f t="shared" si="29"/>
        <v>2.4390162353676175E-2</v>
      </c>
    </row>
    <row r="242" spans="1:6" x14ac:dyDescent="0.25">
      <c r="A242">
        <v>142</v>
      </c>
      <c r="D242" s="3">
        <f t="shared" ref="D242:D306" si="30">$D$100+($E$96*A242)</f>
        <v>157.87890701804619</v>
      </c>
      <c r="E242" s="10">
        <f t="shared" si="28"/>
        <v>1.4689559825184845E-2</v>
      </c>
      <c r="F242" s="3">
        <f t="shared" si="29"/>
        <v>2.3965162398303524E-2</v>
      </c>
    </row>
    <row r="243" spans="1:6" x14ac:dyDescent="0.25">
      <c r="A243">
        <v>143</v>
      </c>
      <c r="D243" s="3">
        <f t="shared" si="30"/>
        <v>158.07890701804618</v>
      </c>
      <c r="E243" s="10">
        <f t="shared" si="28"/>
        <v>1.5070231510930563E-2</v>
      </c>
      <c r="F243" s="3">
        <f t="shared" si="29"/>
        <v>2.3539291164966072E-2</v>
      </c>
    </row>
    <row r="244" spans="1:6" x14ac:dyDescent="0.25">
      <c r="A244">
        <v>144</v>
      </c>
      <c r="D244" s="3">
        <f t="shared" si="30"/>
        <v>158.2789070180462</v>
      </c>
      <c r="E244" s="10">
        <f t="shared" si="28"/>
        <v>1.5455298465238319E-2</v>
      </c>
      <c r="F244" s="3">
        <f t="shared" si="29"/>
        <v>2.3112860862424756E-2</v>
      </c>
    </row>
    <row r="245" spans="1:6" x14ac:dyDescent="0.25">
      <c r="A245">
        <v>145</v>
      </c>
      <c r="D245" s="3">
        <f t="shared" si="30"/>
        <v>158.47890701804619</v>
      </c>
      <c r="E245" s="10">
        <f t="shared" si="28"/>
        <v>1.5844597059320505E-2</v>
      </c>
      <c r="F245" s="3">
        <f t="shared" si="29"/>
        <v>2.2686178682158092E-2</v>
      </c>
    </row>
    <row r="246" spans="1:6" x14ac:dyDescent="0.25">
      <c r="A246">
        <v>146</v>
      </c>
      <c r="D246" s="3">
        <f t="shared" si="30"/>
        <v>158.67890701804617</v>
      </c>
      <c r="E246" s="10">
        <f t="shared" si="28"/>
        <v>1.6237954965756387E-2</v>
      </c>
      <c r="F246" s="3">
        <f t="shared" si="29"/>
        <v>2.2259546461295781E-2</v>
      </c>
    </row>
    <row r="247" spans="1:6" x14ac:dyDescent="0.25">
      <c r="A247">
        <v>147</v>
      </c>
      <c r="D247" s="3">
        <f t="shared" si="30"/>
        <v>158.87890701804619</v>
      </c>
      <c r="E247" s="10">
        <f t="shared" si="28"/>
        <v>1.6635191186307435E-2</v>
      </c>
      <c r="F247" s="3">
        <f t="shared" si="29"/>
        <v>2.1833260361037509E-2</v>
      </c>
    </row>
    <row r="248" spans="1:6" x14ac:dyDescent="0.25">
      <c r="A248">
        <v>148</v>
      </c>
      <c r="D248" s="3">
        <f t="shared" si="30"/>
        <v>159.07890701804618</v>
      </c>
      <c r="E248" s="10">
        <f t="shared" si="28"/>
        <v>1.7036116095954418E-2</v>
      </c>
      <c r="F248" s="3">
        <f t="shared" si="29"/>
        <v>2.1407610560944441E-2</v>
      </c>
    </row>
    <row r="249" spans="1:6" x14ac:dyDescent="0.25">
      <c r="A249">
        <v>149</v>
      </c>
      <c r="D249" s="3">
        <f t="shared" si="30"/>
        <v>159.2789070180462</v>
      </c>
      <c r="E249" s="10">
        <f t="shared" si="28"/>
        <v>1.7440531503464769E-2</v>
      </c>
      <c r="F249" s="3">
        <f t="shared" si="29"/>
        <v>2.0982880969442719E-2</v>
      </c>
    </row>
    <row r="250" spans="1:6" x14ac:dyDescent="0.25">
      <c r="A250">
        <v>150</v>
      </c>
      <c r="D250" s="3">
        <f t="shared" si="30"/>
        <v>159.47890701804619</v>
      </c>
      <c r="E250" s="10">
        <f t="shared" si="28"/>
        <v>1.7848230728763098E-2</v>
      </c>
      <c r="F250" s="3">
        <f t="shared" si="29"/>
        <v>2.0559348950832619E-2</v>
      </c>
    </row>
    <row r="251" spans="1:6" x14ac:dyDescent="0.25">
      <c r="A251">
        <v>151</v>
      </c>
      <c r="D251" s="3">
        <f t="shared" si="30"/>
        <v>159.67890701804617</v>
      </c>
      <c r="E251" s="10">
        <f t="shared" si="28"/>
        <v>1.825899869734527E-2</v>
      </c>
      <c r="F251" s="3">
        <f t="shared" si="29"/>
        <v>2.0137285069052737E-2</v>
      </c>
    </row>
    <row r="252" spans="1:6" x14ac:dyDescent="0.25">
      <c r="A252">
        <v>152</v>
      </c>
      <c r="D252" s="3">
        <f t="shared" si="30"/>
        <v>159.87890701804619</v>
      </c>
      <c r="E252" s="10">
        <f t="shared" si="28"/>
        <v>1.8672612051936391E-2</v>
      </c>
      <c r="F252" s="3">
        <f t="shared" si="29"/>
        <v>1.9716952848401189E-2</v>
      </c>
    </row>
    <row r="253" spans="1:6" x14ac:dyDescent="0.25">
      <c r="A253">
        <v>153</v>
      </c>
      <c r="D253" s="3">
        <f t="shared" si="30"/>
        <v>160.07890701804618</v>
      </c>
      <c r="E253" s="10">
        <f t="shared" si="28"/>
        <v>1.908883928155657E-2</v>
      </c>
      <c r="F253" s="3">
        <f t="shared" si="29"/>
        <v>1.9298608551370472E-2</v>
      </c>
    </row>
    <row r="254" spans="1:6" x14ac:dyDescent="0.25">
      <c r="A254">
        <v>154</v>
      </c>
      <c r="D254" s="3">
        <f t="shared" si="30"/>
        <v>160.2789070180462</v>
      </c>
      <c r="E254" s="10">
        <f t="shared" si="28"/>
        <v>1.9507440868118626E-2</v>
      </c>
      <c r="F254" s="3">
        <f t="shared" si="29"/>
        <v>1.8882500973709495E-2</v>
      </c>
    </row>
    <row r="255" spans="1:6" x14ac:dyDescent="0.25">
      <c r="A255">
        <v>155</v>
      </c>
      <c r="D255" s="3">
        <f t="shared" si="30"/>
        <v>160.47890701804619</v>
      </c>
      <c r="E255" s="10">
        <f t="shared" si="28"/>
        <v>1.9928169450638647E-2</v>
      </c>
      <c r="F255" s="3">
        <f t="shared" si="29"/>
        <v>1.8468871256780216E-2</v>
      </c>
    </row>
    <row r="256" spans="1:6" x14ac:dyDescent="0.25">
      <c r="A256">
        <v>156</v>
      </c>
      <c r="D256" s="3">
        <f t="shared" si="30"/>
        <v>160.67890701804617</v>
      </c>
      <c r="E256" s="10">
        <f t="shared" si="28"/>
        <v>2.0350770007101397E-2</v>
      </c>
      <c r="F256" s="3">
        <f t="shared" si="29"/>
        <v>1.8057952717232983E-2</v>
      </c>
    </row>
    <row r="257" spans="1:6" x14ac:dyDescent="0.25">
      <c r="A257">
        <v>157</v>
      </c>
      <c r="D257" s="3">
        <f t="shared" si="30"/>
        <v>160.87890701804619</v>
      </c>
      <c r="E257" s="10">
        <f t="shared" si="28"/>
        <v>2.0774980053975954E-2</v>
      </c>
      <c r="F257" s="3">
        <f t="shared" si="29"/>
        <v>1.7649970693983545E-2</v>
      </c>
    </row>
    <row r="258" spans="1:6" x14ac:dyDescent="0.25">
      <c r="A258">
        <v>158</v>
      </c>
      <c r="D258" s="3">
        <f t="shared" si="30"/>
        <v>161.07890701804618</v>
      </c>
      <c r="E258" s="10">
        <f t="shared" si="28"/>
        <v>2.1200529863334896E-2</v>
      </c>
      <c r="F258" s="3">
        <f t="shared" si="29"/>
        <v>1.7245142412431323E-2</v>
      </c>
    </row>
    <row r="259" spans="1:6" x14ac:dyDescent="0.25">
      <c r="A259">
        <v>159</v>
      </c>
      <c r="D259" s="3">
        <f t="shared" si="30"/>
        <v>161.2789070180462</v>
      </c>
      <c r="E259" s="10">
        <f t="shared" si="28"/>
        <v>2.1627142697485155E-2</v>
      </c>
      <c r="F259" s="3">
        <f t="shared" si="29"/>
        <v>1.6843676865818013E-2</v>
      </c>
    </row>
    <row r="260" spans="1:6" x14ac:dyDescent="0.25">
      <c r="A260">
        <v>160</v>
      </c>
      <c r="D260" s="3">
        <f t="shared" si="30"/>
        <v>161.47890701804619</v>
      </c>
      <c r="E260" s="10">
        <f t="shared" si="28"/>
        <v>2.2054535060970912E-2</v>
      </c>
      <c r="F260" s="3">
        <f t="shared" si="29"/>
        <v>1.6445774713587796E-2</v>
      </c>
    </row>
    <row r="261" spans="1:6" x14ac:dyDescent="0.25">
      <c r="A261">
        <v>161</v>
      </c>
      <c r="D261" s="3">
        <f t="shared" si="30"/>
        <v>161.67890701804617</v>
      </c>
      <c r="E261" s="10">
        <f t="shared" si="28"/>
        <v>2.2482416969765908E-2</v>
      </c>
      <c r="F261" s="3">
        <f t="shared" si="29"/>
        <v>1.605162819657038E-2</v>
      </c>
    </row>
    <row r="262" spans="1:6" x14ac:dyDescent="0.25">
      <c r="A262">
        <v>162</v>
      </c>
      <c r="D262" s="3">
        <f t="shared" si="30"/>
        <v>161.87890701804619</v>
      </c>
      <c r="E262" s="10">
        <f t="shared" si="28"/>
        <v>2.2910492237422423E-2</v>
      </c>
      <c r="F262" s="3">
        <f t="shared" si="29"/>
        <v>1.5661421068771799E-2</v>
      </c>
    </row>
    <row r="263" spans="1:6" x14ac:dyDescent="0.25">
      <c r="A263">
        <v>163</v>
      </c>
      <c r="D263" s="3">
        <f t="shared" si="30"/>
        <v>162.07890701804618</v>
      </c>
      <c r="E263" s="10">
        <f t="shared" si="28"/>
        <v>2.3338458777899338E-2</v>
      </c>
      <c r="F263" s="3">
        <f t="shared" si="29"/>
        <v>1.5275328545523716E-2</v>
      </c>
    </row>
    <row r="264" spans="1:6" x14ac:dyDescent="0.25">
      <c r="A264">
        <v>164</v>
      </c>
      <c r="D264" s="3">
        <f t="shared" si="30"/>
        <v>162.2789070180462</v>
      </c>
      <c r="E264" s="10">
        <f t="shared" si="28"/>
        <v>2.3766008924744602E-2</v>
      </c>
      <c r="F264" s="3">
        <f t="shared" si="29"/>
        <v>1.4893517267706423E-2</v>
      </c>
    </row>
    <row r="265" spans="1:6" x14ac:dyDescent="0.25">
      <c r="A265">
        <v>165</v>
      </c>
      <c r="D265" s="3">
        <f t="shared" si="30"/>
        <v>162.47890701804619</v>
      </c>
      <c r="E265" s="10">
        <f t="shared" si="28"/>
        <v>2.4192829766257994E-2</v>
      </c>
      <c r="F265" s="3">
        <f t="shared" si="29"/>
        <v>1.4516145281730094E-2</v>
      </c>
    </row>
    <row r="266" spans="1:6" x14ac:dyDescent="0.25">
      <c r="A266">
        <v>166</v>
      </c>
      <c r="D266" s="3">
        <f t="shared" si="30"/>
        <v>162.67890701804617</v>
      </c>
      <c r="E266" s="10">
        <f t="shared" si="28"/>
        <v>2.4618603496216723E-2</v>
      </c>
      <c r="F266" s="3">
        <f t="shared" si="29"/>
        <v>1.4143362034926533E-2</v>
      </c>
    </row>
    <row r="267" spans="1:6" x14ac:dyDescent="0.25">
      <c r="A267">
        <v>167</v>
      </c>
      <c r="D267" s="3">
        <f t="shared" si="30"/>
        <v>162.87890701804619</v>
      </c>
      <c r="E267" s="10">
        <f t="shared" si="28"/>
        <v>2.5043007779696123E-2</v>
      </c>
      <c r="F267" s="3">
        <f t="shared" si="29"/>
        <v>1.3775308385977392E-2</v>
      </c>
    </row>
    <row r="268" spans="1:6" x14ac:dyDescent="0.25">
      <c r="A268">
        <v>168</v>
      </c>
      <c r="D268" s="3">
        <f t="shared" si="30"/>
        <v>163.07890701804618</v>
      </c>
      <c r="E268" s="10">
        <f t="shared" si="28"/>
        <v>2.546571613347394E-2</v>
      </c>
      <c r="F268" s="3">
        <f t="shared" si="29"/>
        <v>1.3412116629974546E-2</v>
      </c>
    </row>
    <row r="269" spans="1:6" x14ac:dyDescent="0.25">
      <c r="A269">
        <v>169</v>
      </c>
      <c r="D269" s="3">
        <f t="shared" si="30"/>
        <v>163.2789070180462</v>
      </c>
      <c r="E269" s="10">
        <f t="shared" si="28"/>
        <v>2.5886398320460944E-2</v>
      </c>
      <c r="F269" s="3">
        <f t="shared" si="29"/>
        <v>1.3053910537686226E-2</v>
      </c>
    </row>
    <row r="270" spans="1:6" x14ac:dyDescent="0.25">
      <c r="A270">
        <v>170</v>
      </c>
      <c r="D270" s="3">
        <f t="shared" si="30"/>
        <v>163.47890701804619</v>
      </c>
      <c r="E270" s="10">
        <f t="shared" si="28"/>
        <v>2.6304720757553964E-2</v>
      </c>
      <c r="F270" s="3">
        <f t="shared" si="29"/>
        <v>1.2700805408576566E-2</v>
      </c>
    </row>
    <row r="271" spans="1:6" x14ac:dyDescent="0.25">
      <c r="A271">
        <v>171</v>
      </c>
      <c r="D271" s="3">
        <f t="shared" si="30"/>
        <v>163.67890701804617</v>
      </c>
      <c r="E271" s="10">
        <f t="shared" si="28"/>
        <v>2.6720346936266737E-2</v>
      </c>
      <c r="F271" s="3">
        <f t="shared" si="29"/>
        <v>1.2352908137106466E-2</v>
      </c>
    </row>
    <row r="272" spans="1:6" x14ac:dyDescent="0.25">
      <c r="A272">
        <v>172</v>
      </c>
      <c r="D272" s="3">
        <f t="shared" si="30"/>
        <v>163.87890701804619</v>
      </c>
      <c r="E272" s="10">
        <f t="shared" si="28"/>
        <v>2.7132937855448153E-2</v>
      </c>
      <c r="F272" s="3">
        <f t="shared" si="29"/>
        <v>1.2010317291822227E-2</v>
      </c>
    </row>
    <row r="273" spans="1:6" x14ac:dyDescent="0.25">
      <c r="A273">
        <v>173</v>
      </c>
      <c r="D273" s="3">
        <f t="shared" si="30"/>
        <v>164.07890701804618</v>
      </c>
      <c r="E273" s="10">
        <f t="shared" si="28"/>
        <v>2.7542152465358082E-2</v>
      </c>
      <c r="F273" s="3">
        <f t="shared" si="29"/>
        <v>1.1673123206722945E-2</v>
      </c>
    </row>
    <row r="274" spans="1:6" x14ac:dyDescent="0.25">
      <c r="A274">
        <v>174</v>
      </c>
      <c r="D274" s="3">
        <f t="shared" si="30"/>
        <v>164.2789070180462</v>
      </c>
      <c r="E274" s="10">
        <f t="shared" si="28"/>
        <v>2.7947648122330908E-2</v>
      </c>
      <c r="F274" s="3">
        <f t="shared" si="29"/>
        <v>1.1341408084378909E-2</v>
      </c>
    </row>
    <row r="275" spans="1:6" s="11" customFormat="1" x14ac:dyDescent="0.25">
      <c r="A275" s="11">
        <v>175</v>
      </c>
      <c r="D275" s="10">
        <f t="shared" si="30"/>
        <v>164.47890701804619</v>
      </c>
      <c r="E275" s="10">
        <f t="shared" si="28"/>
        <v>2.8349081053216492E-2</v>
      </c>
      <c r="F275" s="10">
        <f t="shared" si="29"/>
        <v>1.1015246110262044E-2</v>
      </c>
    </row>
    <row r="276" spans="1:6" x14ac:dyDescent="0.25">
      <c r="A276">
        <v>176</v>
      </c>
      <c r="D276" s="3">
        <f t="shared" si="30"/>
        <v>164.67890701804617</v>
      </c>
      <c r="E276" s="10">
        <f t="shared" si="28"/>
        <v>2.8746106828754642E-2</v>
      </c>
      <c r="F276" s="3">
        <f t="shared" si="29"/>
        <v>1.0694703577735143E-2</v>
      </c>
    </row>
    <row r="277" spans="1:6" x14ac:dyDescent="0.25">
      <c r="A277">
        <v>177</v>
      </c>
      <c r="D277" s="3">
        <f t="shared" si="30"/>
        <v>164.87890701804619</v>
      </c>
      <c r="E277" s="10">
        <f t="shared" si="28"/>
        <v>2.9138380845001231E-2</v>
      </c>
      <c r="F277" s="3">
        <f t="shared" si="29"/>
        <v>1.0379839023137825E-2</v>
      </c>
    </row>
    <row r="278" spans="1:6" x14ac:dyDescent="0.25">
      <c r="A278">
        <v>178</v>
      </c>
      <c r="D278" s="3">
        <f t="shared" si="30"/>
        <v>165.07890701804618</v>
      </c>
      <c r="E278" s="10">
        <f t="shared" si="28"/>
        <v>2.9525558811893067E-2</v>
      </c>
      <c r="F278" s="3">
        <f t="shared" si="29"/>
        <v>1.0070703370397508E-2</v>
      </c>
    </row>
    <row r="279" spans="1:6" x14ac:dyDescent="0.25">
      <c r="A279">
        <v>179</v>
      </c>
      <c r="D279" s="3">
        <f t="shared" si="30"/>
        <v>165.2789070180462</v>
      </c>
      <c r="E279" s="10">
        <f t="shared" si="28"/>
        <v>2.9907297248008086E-2</v>
      </c>
      <c r="F279" s="3">
        <f t="shared" si="29"/>
        <v>9.7673400845886132E-3</v>
      </c>
    </row>
    <row r="280" spans="1:6" x14ac:dyDescent="0.25">
      <c r="A280">
        <v>180</v>
      </c>
      <c r="D280" s="3">
        <f t="shared" si="30"/>
        <v>165.47890701804619</v>
      </c>
      <c r="E280" s="10">
        <f t="shared" si="28"/>
        <v>3.0283253980546765E-2</v>
      </c>
      <c r="F280" s="3">
        <f t="shared" si="29"/>
        <v>9.4697853338571846E-3</v>
      </c>
    </row>
    <row r="281" spans="1:6" x14ac:dyDescent="0.25">
      <c r="A281">
        <v>181</v>
      </c>
      <c r="D281" s="3">
        <f t="shared" si="30"/>
        <v>165.67890701804617</v>
      </c>
      <c r="E281" s="10">
        <f t="shared" si="28"/>
        <v>3.0653088649537724E-2</v>
      </c>
      <c r="F281" s="3">
        <f t="shared" si="29"/>
        <v>9.178068159125162E-3</v>
      </c>
    </row>
    <row r="282" spans="1:6" x14ac:dyDescent="0.25">
      <c r="A282">
        <v>182</v>
      </c>
      <c r="D282" s="3">
        <f t="shared" si="30"/>
        <v>165.87890701804619</v>
      </c>
      <c r="E282" s="10">
        <f t="shared" si="28"/>
        <v>3.1016463215243831E-2</v>
      </c>
      <c r="F282" s="3">
        <f t="shared" si="29"/>
        <v>8.8922106509883789E-3</v>
      </c>
    </row>
    <row r="283" spans="1:6" x14ac:dyDescent="0.25">
      <c r="A283">
        <v>183</v>
      </c>
      <c r="D283" s="3">
        <f t="shared" si="30"/>
        <v>166.07890701804618</v>
      </c>
      <c r="E283" s="10">
        <f t="shared" si="28"/>
        <v>3.1373042467725938E-2</v>
      </c>
      <c r="F283" s="3">
        <f t="shared" si="29"/>
        <v>8.6122281332212062E-3</v>
      </c>
    </row>
    <row r="284" spans="1:6" x14ac:dyDescent="0.25">
      <c r="A284">
        <v>184</v>
      </c>
      <c r="D284" s="3">
        <f t="shared" si="30"/>
        <v>166.2789070180462</v>
      </c>
      <c r="E284" s="10">
        <f t="shared" si="28"/>
        <v>3.1722494537503282E-2</v>
      </c>
      <c r="F284" s="3">
        <f t="shared" si="29"/>
        <v>8.3381293523039027E-3</v>
      </c>
    </row>
    <row r="285" spans="1:6" x14ac:dyDescent="0.25">
      <c r="A285">
        <v>185</v>
      </c>
      <c r="D285" s="3">
        <f t="shared" si="30"/>
        <v>166.47890701804619</v>
      </c>
      <c r="E285" s="10">
        <f t="shared" si="28"/>
        <v>3.2064491406231944E-2</v>
      </c>
      <c r="F285" s="3">
        <f t="shared" si="29"/>
        <v>8.0699166723910802E-3</v>
      </c>
    </row>
    <row r="286" spans="1:6" x14ac:dyDescent="0.25">
      <c r="A286">
        <v>186</v>
      </c>
      <c r="D286" s="3">
        <f t="shared" si="30"/>
        <v>166.67890701804617</v>
      </c>
      <c r="E286" s="10">
        <f t="shared" si="28"/>
        <v>3.2398709416313148E-2</v>
      </c>
      <c r="F286" s="3">
        <f t="shared" si="29"/>
        <v>7.8075862751464283E-3</v>
      </c>
    </row>
    <row r="287" spans="1:6" x14ac:dyDescent="0.25">
      <c r="A287">
        <v>187</v>
      </c>
      <c r="D287" s="3">
        <f t="shared" si="30"/>
        <v>166.87890701804619</v>
      </c>
      <c r="E287" s="10">
        <f t="shared" si="28"/>
        <v>3.2724829778330869E-2</v>
      </c>
      <c r="F287" s="3">
        <f t="shared" si="29"/>
        <v>7.5511283638730409E-3</v>
      </c>
    </row>
    <row r="288" spans="1:6" x14ac:dyDescent="0.25">
      <c r="A288">
        <v>188</v>
      </c>
      <c r="D288" s="3">
        <f t="shared" si="30"/>
        <v>167.07890701804618</v>
      </c>
      <c r="E288" s="10">
        <f t="shared" si="28"/>
        <v>3.3042539075213026E-2</v>
      </c>
      <c r="F288" s="3">
        <f t="shared" si="29"/>
        <v>7.300527371378737E-3</v>
      </c>
    </row>
    <row r="289" spans="1:6" x14ac:dyDescent="0.25">
      <c r="A289">
        <v>189</v>
      </c>
      <c r="D289" s="3">
        <f t="shared" si="30"/>
        <v>167.2789070180462</v>
      </c>
      <c r="E289" s="10">
        <f t="shared" si="28"/>
        <v>3.3351529762007059E-2</v>
      </c>
      <c r="F289" s="3">
        <f t="shared" si="29"/>
        <v>7.0557621710232192E-3</v>
      </c>
    </row>
    <row r="290" spans="1:6" x14ac:dyDescent="0.25">
      <c r="A290">
        <v>190</v>
      </c>
      <c r="D290" s="3">
        <f t="shared" si="30"/>
        <v>167.47890701804619</v>
      </c>
      <c r="E290" s="10">
        <f t="shared" si="28"/>
        <v>3.365150066015881E-2</v>
      </c>
      <c r="F290" s="3">
        <f t="shared" si="29"/>
        <v>6.8168062904053212E-3</v>
      </c>
    </row>
    <row r="291" spans="1:6" x14ac:dyDescent="0.25">
      <c r="A291">
        <v>191</v>
      </c>
      <c r="D291" s="3">
        <f t="shared" si="30"/>
        <v>167.67890701804617</v>
      </c>
      <c r="E291" s="10">
        <f t="shared" si="28"/>
        <v>3.3942157445188428E-2</v>
      </c>
      <c r="F291" s="3">
        <f t="shared" si="29"/>
        <v>6.5836281271591333E-3</v>
      </c>
    </row>
    <row r="292" spans="1:6" x14ac:dyDescent="0.25">
      <c r="A292">
        <v>192</v>
      </c>
      <c r="D292" s="3">
        <f t="shared" si="30"/>
        <v>167.87890701804619</v>
      </c>
      <c r="E292" s="10">
        <f t="shared" si="28"/>
        <v>3.422321312666092E-2</v>
      </c>
      <c r="F292" s="3">
        <f t="shared" si="29"/>
        <v>6.3561911663418107E-3</v>
      </c>
    </row>
    <row r="293" spans="1:6" x14ac:dyDescent="0.25">
      <c r="A293">
        <v>193</v>
      </c>
      <c r="D293" s="3">
        <f t="shared" si="30"/>
        <v>168.07890701804618</v>
      </c>
      <c r="E293" s="10">
        <f t="shared" si="28"/>
        <v>3.4494388519359168E-2</v>
      </c>
      <c r="F293" s="3">
        <f t="shared" si="29"/>
        <v>6.1344541989076518E-3</v>
      </c>
    </row>
    <row r="294" spans="1:6" x14ac:dyDescent="0.25">
      <c r="A294">
        <v>194</v>
      </c>
      <c r="D294" s="3">
        <f t="shared" si="30"/>
        <v>168.2789070180462</v>
      </c>
      <c r="E294" s="10">
        <f t="shared" si="28"/>
        <v>3.4755412704579582E-2</v>
      </c>
      <c r="F294" s="3">
        <f t="shared" si="29"/>
        <v>5.9183715407793384E-3</v>
      </c>
    </row>
    <row r="295" spans="1:6" x14ac:dyDescent="0.25">
      <c r="A295">
        <v>195</v>
      </c>
      <c r="D295" s="3">
        <f t="shared" si="30"/>
        <v>168.47890701804619</v>
      </c>
      <c r="E295" s="10">
        <f t="shared" si="28"/>
        <v>3.5006023480484781E-2</v>
      </c>
      <c r="F295" s="3">
        <f t="shared" si="29"/>
        <v>5.7078932520413257E-3</v>
      </c>
    </row>
    <row r="296" spans="1:6" x14ac:dyDescent="0.25">
      <c r="A296">
        <v>196</v>
      </c>
      <c r="D296" s="3">
        <f t="shared" si="30"/>
        <v>168.67890701804617</v>
      </c>
      <c r="E296" s="10">
        <f t="shared" si="28"/>
        <v>3.5245967800468035E-2</v>
      </c>
      <c r="F296" s="3">
        <f t="shared" si="29"/>
        <v>5.5029653557973806E-3</v>
      </c>
    </row>
    <row r="297" spans="1:6" x14ac:dyDescent="0.25">
      <c r="A297">
        <v>197</v>
      </c>
      <c r="D297" s="3">
        <f t="shared" si="30"/>
        <v>168.87890701804619</v>
      </c>
      <c r="E297" s="10">
        <f t="shared" si="28"/>
        <v>3.5475002198504149E-2</v>
      </c>
      <c r="F297" s="3">
        <f t="shared" si="29"/>
        <v>5.3035300562503055E-3</v>
      </c>
    </row>
    <row r="298" spans="1:6" x14ac:dyDescent="0.25">
      <c r="A298">
        <v>198</v>
      </c>
      <c r="D298" s="3">
        <f t="shared" si="30"/>
        <v>169.07890701804618</v>
      </c>
      <c r="E298" s="10">
        <f t="shared" si="28"/>
        <v>3.569289320048738E-2</v>
      </c>
      <c r="F298" s="3">
        <f t="shared" si="29"/>
        <v>5.1095259555806712E-3</v>
      </c>
    </row>
    <row r="299" spans="1:6" x14ac:dyDescent="0.25">
      <c r="A299">
        <v>199</v>
      </c>
      <c r="D299" s="3">
        <f t="shared" si="30"/>
        <v>169.2789070180462</v>
      </c>
      <c r="E299" s="10">
        <f t="shared" si="28"/>
        <v>3.5899417720584727E-2</v>
      </c>
      <c r="F299" s="3">
        <f t="shared" si="29"/>
        <v>4.9208882692177202E-3</v>
      </c>
    </row>
    <row r="300" spans="1:6" x14ac:dyDescent="0.25">
      <c r="A300">
        <v>200</v>
      </c>
      <c r="D300" s="3">
        <f t="shared" si="30"/>
        <v>169.47890701804619</v>
      </c>
      <c r="E300" s="10">
        <f t="shared" si="28"/>
        <v>3.6094363441662558E-2</v>
      </c>
      <c r="F300" s="3">
        <f t="shared" si="29"/>
        <v>4.7375490391158475E-3</v>
      </c>
    </row>
    <row r="301" spans="1:6" x14ac:dyDescent="0.25">
      <c r="A301">
        <v>201</v>
      </c>
      <c r="D301" s="3">
        <f t="shared" si="30"/>
        <v>169.67890701804617</v>
      </c>
      <c r="E301" s="10">
        <f t="shared" si="28"/>
        <v>3.6277529178879914E-2</v>
      </c>
      <c r="F301" s="3">
        <f t="shared" si="29"/>
        <v>4.5594373446676845E-3</v>
      </c>
    </row>
    <row r="302" spans="1:6" x14ac:dyDescent="0.25">
      <c r="A302">
        <v>202</v>
      </c>
      <c r="D302" s="3">
        <f t="shared" si="30"/>
        <v>169.87890701804619</v>
      </c>
      <c r="E302" s="10">
        <f t="shared" ref="E302:E365" si="31">_xlfn.NORM.DIST(D302,$H$94,$H$95,0)</f>
        <v>3.6448725225576434E-2</v>
      </c>
      <c r="F302" s="3">
        <f t="shared" ref="F302:F365" si="32">_xlfn.NORM.DIST($E$6+A303*$J$142,$H$94,$H$95,0)</f>
        <v>4.3864795109048622E-3</v>
      </c>
    </row>
    <row r="303" spans="1:6" x14ac:dyDescent="0.25">
      <c r="A303">
        <v>203</v>
      </c>
      <c r="D303" s="3">
        <f t="shared" si="30"/>
        <v>170.07890701804618</v>
      </c>
      <c r="E303" s="10">
        <f t="shared" si="31"/>
        <v>3.6607773680623137E-2</v>
      </c>
      <c r="F303" s="3">
        <f t="shared" si="32"/>
        <v>4.2185993136563144E-3</v>
      </c>
    </row>
    <row r="304" spans="1:6" x14ac:dyDescent="0.25">
      <c r="A304">
        <v>204</v>
      </c>
      <c r="D304" s="3">
        <f t="shared" si="30"/>
        <v>170.2789070180462</v>
      </c>
      <c r="E304" s="10">
        <f t="shared" si="31"/>
        <v>3.6754508756445758E-2</v>
      </c>
      <c r="F304" s="3">
        <f t="shared" si="32"/>
        <v>4.0557181813546004E-3</v>
      </c>
    </row>
    <row r="305" spans="1:10" s="15" customFormat="1" x14ac:dyDescent="0.25">
      <c r="A305" s="15">
        <v>205</v>
      </c>
      <c r="D305" s="16">
        <f t="shared" si="30"/>
        <v>170.47890701804619</v>
      </c>
      <c r="E305" s="16">
        <f t="shared" si="31"/>
        <v>3.6888777066973431E-2</v>
      </c>
      <c r="F305" s="16">
        <f t="shared" si="32"/>
        <v>3.8977553931996713E-3</v>
      </c>
    </row>
    <row r="306" spans="1:10" x14ac:dyDescent="0.25">
      <c r="A306">
        <v>206</v>
      </c>
      <c r="B306" s="12"/>
      <c r="C306" s="12"/>
      <c r="D306" s="3">
        <f t="shared" si="30"/>
        <v>170.67890701804617</v>
      </c>
      <c r="E306" s="10">
        <f t="shared" si="31"/>
        <v>3.7010437894813779E-2</v>
      </c>
      <c r="F306" s="3">
        <f t="shared" si="32"/>
        <v>3.7446282734095422E-3</v>
      </c>
    </row>
    <row r="307" spans="1:10" x14ac:dyDescent="0.25">
      <c r="A307">
        <v>207</v>
      </c>
      <c r="B307" s="12"/>
      <c r="C307" s="12"/>
      <c r="D307" s="3">
        <f t="shared" ref="D307:D370" si="33">$D$100+($E$96*A307)</f>
        <v>170.87890701804619</v>
      </c>
      <c r="E307" s="10">
        <f t="shared" si="31"/>
        <v>3.7119363437002055E-2</v>
      </c>
      <c r="F307" s="3">
        <f t="shared" si="32"/>
        <v>3.596252381307688E-3</v>
      </c>
    </row>
    <row r="308" spans="1:10" x14ac:dyDescent="0.25">
      <c r="A308">
        <v>208</v>
      </c>
      <c r="B308" s="12"/>
      <c r="C308" s="12"/>
      <c r="D308" s="3">
        <f t="shared" si="33"/>
        <v>171.07890701804618</v>
      </c>
      <c r="E308" s="10">
        <f t="shared" si="31"/>
        <v>3.7215439028724144E-2</v>
      </c>
      <c r="F308" s="3">
        <f t="shared" si="32"/>
        <v>3.4525416970160065E-3</v>
      </c>
    </row>
    <row r="309" spans="1:10" x14ac:dyDescent="0.25">
      <c r="A309">
        <v>209</v>
      </c>
      <c r="B309" s="12"/>
      <c r="C309" s="12"/>
      <c r="D309" s="16">
        <f t="shared" si="33"/>
        <v>171.2789070180462</v>
      </c>
      <c r="E309" s="10">
        <f t="shared" si="31"/>
        <v>3.7298563344465213E-2</v>
      </c>
      <c r="F309" s="3">
        <f t="shared" si="32"/>
        <v>3.3134088025423697E-3</v>
      </c>
    </row>
    <row r="310" spans="1:10" x14ac:dyDescent="0.25">
      <c r="A310" s="15">
        <v>210</v>
      </c>
      <c r="B310" s="12"/>
      <c r="C310" s="12"/>
      <c r="D310" s="3">
        <f t="shared" si="33"/>
        <v>171.47890701804619</v>
      </c>
      <c r="E310" s="10">
        <f t="shared" si="31"/>
        <v>3.7368648576089708E-2</v>
      </c>
      <c r="F310" s="3">
        <f t="shared" si="32"/>
        <v>3.1787650580706946E-3</v>
      </c>
    </row>
    <row r="311" spans="1:10" x14ac:dyDescent="0.25">
      <c r="A311">
        <v>211</v>
      </c>
      <c r="B311" s="12"/>
      <c r="C311" s="12"/>
      <c r="D311" s="3">
        <f t="shared" si="33"/>
        <v>171.67890701804617</v>
      </c>
      <c r="E311" s="10">
        <f t="shared" si="31"/>
        <v>3.7425620587415061E-2</v>
      </c>
      <c r="F311" s="3">
        <f t="shared" si="32"/>
        <v>3.0485207732814695E-3</v>
      </c>
      <c r="J311" s="11"/>
    </row>
    <row r="312" spans="1:10" x14ac:dyDescent="0.25">
      <c r="A312">
        <v>212</v>
      </c>
      <c r="B312" s="12"/>
      <c r="C312" s="12"/>
      <c r="D312" s="3">
        <f t="shared" si="33"/>
        <v>171.87890701804619</v>
      </c>
      <c r="E312" s="10">
        <f t="shared" si="31"/>
        <v>3.746941904489786E-2</v>
      </c>
      <c r="F312" s="16">
        <f t="shared" si="32"/>
        <v>2.922585373548454E-3</v>
      </c>
    </row>
    <row r="313" spans="1:10" x14ac:dyDescent="0.25">
      <c r="A313">
        <v>213</v>
      </c>
      <c r="B313" s="12"/>
      <c r="C313" s="12"/>
      <c r="D313" s="16">
        <f t="shared" si="33"/>
        <v>172.07890701804618</v>
      </c>
      <c r="E313" s="16">
        <f t="shared" si="31"/>
        <v>3.7499997524110089E-2</v>
      </c>
      <c r="F313" s="3">
        <f t="shared" si="32"/>
        <v>2.8008675608770057E-3</v>
      </c>
    </row>
    <row r="314" spans="1:10" x14ac:dyDescent="0.25">
      <c r="A314">
        <v>214</v>
      </c>
      <c r="B314" s="12"/>
      <c r="C314" s="12"/>
      <c r="D314" s="3">
        <f t="shared" si="33"/>
        <v>172.2789070180462</v>
      </c>
      <c r="E314" s="10">
        <f t="shared" si="31"/>
        <v>3.7517323591742549E-2</v>
      </c>
      <c r="F314" s="3">
        <f t="shared" si="32"/>
        <v>2.6832754694667269E-3</v>
      </c>
    </row>
    <row r="315" spans="1:10" x14ac:dyDescent="0.25">
      <c r="A315" s="15">
        <v>215</v>
      </c>
      <c r="B315" s="12"/>
      <c r="C315" s="12"/>
      <c r="D315" s="3">
        <f t="shared" si="33"/>
        <v>172.47890701804619</v>
      </c>
      <c r="E315" s="10">
        <f t="shared" si="31"/>
        <v>3.7521378862932463E-2</v>
      </c>
      <c r="F315" s="3">
        <f t="shared" si="32"/>
        <v>2.569716815799527E-3</v>
      </c>
    </row>
    <row r="316" spans="1:10" x14ac:dyDescent="0.25">
      <c r="A316">
        <v>216</v>
      </c>
      <c r="B316" s="12"/>
      <c r="C316" s="12"/>
      <c r="D316" s="3">
        <f t="shared" si="33"/>
        <v>172.67890701804617</v>
      </c>
      <c r="E316" s="10">
        <f t="shared" si="31"/>
        <v>3.7512159033773605E-2</v>
      </c>
      <c r="F316" s="3">
        <f t="shared" si="32"/>
        <v>2.4600990431709311E-3</v>
      </c>
    </row>
    <row r="317" spans="1:10" x14ac:dyDescent="0.25">
      <c r="A317">
        <v>217</v>
      </c>
      <c r="B317" s="12"/>
      <c r="C317" s="12"/>
      <c r="D317" s="16">
        <f t="shared" si="33"/>
        <v>172.87890701804619</v>
      </c>
      <c r="E317" s="10">
        <f t="shared" si="31"/>
        <v>3.7489673888928383E-2</v>
      </c>
      <c r="F317" s="3">
        <f t="shared" si="32"/>
        <v>2.3543294605999996E-3</v>
      </c>
    </row>
    <row r="318" spans="1:10" x14ac:dyDescent="0.25">
      <c r="A318">
        <v>218</v>
      </c>
      <c r="B318" s="12"/>
      <c r="C318" s="12"/>
      <c r="D318" s="3">
        <f t="shared" si="33"/>
        <v>173.07890701804618</v>
      </c>
      <c r="E318" s="10">
        <f t="shared" si="31"/>
        <v>3.7453947284322997E-2</v>
      </c>
      <c r="F318" s="3">
        <f t="shared" si="32"/>
        <v>2.252315376068586E-3</v>
      </c>
    </row>
    <row r="319" spans="1:10" x14ac:dyDescent="0.25">
      <c r="A319">
        <v>219</v>
      </c>
      <c r="B319" s="12"/>
      <c r="C319" s="12"/>
      <c r="D319" s="3">
        <f t="shared" si="33"/>
        <v>173.2789070180462</v>
      </c>
      <c r="E319" s="10">
        <f t="shared" si="31"/>
        <v>3.7405017104968678E-2</v>
      </c>
      <c r="F319" s="16">
        <f t="shared" si="32"/>
        <v>2.1539642240572996E-3</v>
      </c>
    </row>
    <row r="320" spans="1:10" x14ac:dyDescent="0.25">
      <c r="A320" s="15">
        <v>220</v>
      </c>
      <c r="B320" s="12"/>
      <c r="C320" s="12"/>
      <c r="D320" s="3">
        <f t="shared" si="33"/>
        <v>173.47890701804619</v>
      </c>
      <c r="E320" s="10">
        <f t="shared" si="31"/>
        <v>3.7342935198013211E-2</v>
      </c>
      <c r="F320" s="3">
        <f t="shared" si="32"/>
        <v>2.0591836873599507E-3</v>
      </c>
    </row>
    <row r="321" spans="1:6" x14ac:dyDescent="0.25">
      <c r="A321">
        <v>221</v>
      </c>
      <c r="B321" s="12"/>
      <c r="C321" s="12"/>
      <c r="D321" s="16">
        <f t="shared" si="33"/>
        <v>173.67890701804617</v>
      </c>
      <c r="E321" s="16">
        <f t="shared" si="31"/>
        <v>3.7267767281188476E-2</v>
      </c>
      <c r="F321" s="3">
        <f t="shared" si="32"/>
        <v>1.9678818131733298E-3</v>
      </c>
    </row>
    <row r="322" spans="1:6" x14ac:dyDescent="0.25">
      <c r="A322">
        <v>222</v>
      </c>
      <c r="B322" s="12"/>
      <c r="C322" s="12"/>
      <c r="D322" s="3">
        <f t="shared" si="33"/>
        <v>173.87890701804619</v>
      </c>
      <c r="E322" s="10">
        <f t="shared" si="31"/>
        <v>3.7179592826880187E-2</v>
      </c>
      <c r="F322" s="3">
        <f t="shared" si="32"/>
        <v>1.8799671234725685E-3</v>
      </c>
    </row>
    <row r="323" spans="1:6" x14ac:dyDescent="0.25">
      <c r="A323">
        <v>223</v>
      </c>
      <c r="B323" s="12"/>
      <c r="C323" s="12"/>
      <c r="D323" s="3">
        <f t="shared" si="33"/>
        <v>174.07890701804618</v>
      </c>
      <c r="E323" s="10">
        <f t="shared" si="31"/>
        <v>3.7078504922106369E-2</v>
      </c>
      <c r="F323" s="3">
        <f t="shared" si="32"/>
        <v>1.7953487196962952E-3</v>
      </c>
    </row>
    <row r="324" spans="1:6" x14ac:dyDescent="0.25">
      <c r="A324">
        <v>224</v>
      </c>
      <c r="B324" s="12"/>
      <c r="C324" s="12"/>
      <c r="D324" s="3">
        <f t="shared" si="33"/>
        <v>174.2789070180462</v>
      </c>
      <c r="E324" s="10">
        <f t="shared" si="31"/>
        <v>3.6964610104749496E-2</v>
      </c>
      <c r="F324" s="3">
        <f t="shared" si="32"/>
        <v>1.7139363817776376E-3</v>
      </c>
    </row>
    <row r="325" spans="1:6" x14ac:dyDescent="0.25">
      <c r="A325" s="15">
        <v>225</v>
      </c>
      <c r="B325" s="12"/>
      <c r="C325" s="12"/>
      <c r="D325" s="16">
        <f t="shared" si="33"/>
        <v>174.47890701804619</v>
      </c>
      <c r="E325" s="10">
        <f t="shared" si="31"/>
        <v>3.6838028176446082E-2</v>
      </c>
      <c r="F325" s="3">
        <f t="shared" si="32"/>
        <v>1.63564066156984E-3</v>
      </c>
    </row>
    <row r="326" spans="1:6" x14ac:dyDescent="0.25">
      <c r="A326">
        <v>226</v>
      </c>
      <c r="B326" s="12"/>
      <c r="C326" s="12"/>
      <c r="D326" s="3">
        <f t="shared" si="33"/>
        <v>174.67890701804617</v>
      </c>
      <c r="E326" s="10">
        <f t="shared" si="31"/>
        <v>3.6698891992593227E-2</v>
      </c>
      <c r="F326" s="16">
        <f t="shared" si="32"/>
        <v>1.5603729707260171E-3</v>
      </c>
    </row>
    <row r="327" spans="1:6" x14ac:dyDescent="0.25">
      <c r="A327">
        <v>227</v>
      </c>
      <c r="B327" s="12"/>
      <c r="C327" s="12"/>
      <c r="D327" s="3">
        <f t="shared" si="33"/>
        <v>174.87890701804619</v>
      </c>
      <c r="E327" s="10">
        <f t="shared" si="31"/>
        <v>3.6547347229987842E-2</v>
      </c>
      <c r="F327" s="3">
        <f t="shared" si="32"/>
        <v>1.4880456631035592E-3</v>
      </c>
    </row>
    <row r="328" spans="1:6" x14ac:dyDescent="0.25">
      <c r="A328">
        <v>228</v>
      </c>
      <c r="B328" s="12"/>
      <c r="C328" s="12"/>
      <c r="D328" s="3">
        <f t="shared" si="33"/>
        <v>175.07890701804618</v>
      </c>
      <c r="E328" s="10">
        <f t="shared" si="31"/>
        <v>3.638355213266712E-2</v>
      </c>
      <c r="F328" s="3">
        <f t="shared" si="32"/>
        <v>1.4185721117733429E-3</v>
      </c>
    </row>
    <row r="329" spans="1:6" x14ac:dyDescent="0.25">
      <c r="A329">
        <v>229</v>
      </c>
      <c r="B329" s="12"/>
      <c r="C329" s="12"/>
      <c r="D329" s="16">
        <f t="shared" si="33"/>
        <v>175.2789070180462</v>
      </c>
      <c r="E329" s="16">
        <f t="shared" si="31"/>
        <v>3.6207677236570875E-2</v>
      </c>
      <c r="F329" s="3">
        <f t="shared" si="32"/>
        <v>1.3518667807235632E-3</v>
      </c>
    </row>
    <row r="330" spans="1:6" x14ac:dyDescent="0.25">
      <c r="A330" s="15">
        <v>230</v>
      </c>
      <c r="B330" s="12"/>
      <c r="C330" s="12"/>
      <c r="D330" s="3">
        <f t="shared" si="33"/>
        <v>175.47890701804619</v>
      </c>
      <c r="E330" s="10">
        <f t="shared" si="31"/>
        <v>3.6019905073696623E-2</v>
      </c>
      <c r="F330" s="3">
        <f t="shared" si="32"/>
        <v>1.2878452913563003E-3</v>
      </c>
    </row>
    <row r="331" spans="1:6" x14ac:dyDescent="0.25">
      <c r="A331">
        <v>231</v>
      </c>
      <c r="B331" s="12"/>
      <c r="C331" s="12"/>
      <c r="D331" s="3">
        <f t="shared" si="33"/>
        <v>175.67890701804617</v>
      </c>
      <c r="E331" s="10">
        <f t="shared" si="31"/>
        <v>3.5820429856465365E-2</v>
      </c>
      <c r="F331" s="3">
        <f t="shared" si="32"/>
        <v>1.2264244838829073E-3</v>
      </c>
    </row>
    <row r="332" spans="1:6" x14ac:dyDescent="0.25">
      <c r="A332">
        <v>232</v>
      </c>
      <c r="B332" s="12"/>
      <c r="C332" s="12"/>
      <c r="D332" s="3">
        <f t="shared" si="33"/>
        <v>175.87890701804619</v>
      </c>
      <c r="E332" s="10">
        <f t="shared" si="31"/>
        <v>3.560945714306215E-2</v>
      </c>
      <c r="F332" s="3">
        <f t="shared" si="32"/>
        <v>1.1675224737318296E-3</v>
      </c>
    </row>
    <row r="333" spans="1:6" x14ac:dyDescent="0.25">
      <c r="A333">
        <v>233</v>
      </c>
      <c r="B333" s="12"/>
      <c r="C333" s="12"/>
      <c r="D333" s="16">
        <f t="shared" si="33"/>
        <v>176.07890701804618</v>
      </c>
      <c r="E333" s="10">
        <f t="shared" si="31"/>
        <v>3.5387203484558573E-2</v>
      </c>
      <c r="F333" s="16">
        <f t="shared" si="32"/>
        <v>1.1110587030888201E-3</v>
      </c>
    </row>
    <row r="334" spans="1:6" x14ac:dyDescent="0.25">
      <c r="A334">
        <v>234</v>
      </c>
      <c r="B334" s="12"/>
      <c r="C334" s="12"/>
      <c r="D334" s="3">
        <f t="shared" si="33"/>
        <v>176.2789070180462</v>
      </c>
      <c r="E334" s="10">
        <f t="shared" si="31"/>
        <v>3.5153896054664319E-2</v>
      </c>
      <c r="F334" s="3">
        <f t="shared" si="32"/>
        <v>1.0569539876955361E-3</v>
      </c>
    </row>
    <row r="335" spans="1:6" x14ac:dyDescent="0.25">
      <c r="A335" s="15">
        <v>235</v>
      </c>
      <c r="B335" s="12"/>
      <c r="C335" s="12"/>
      <c r="D335" s="3">
        <f t="shared" si="33"/>
        <v>176.47890701804619</v>
      </c>
      <c r="E335" s="10">
        <f t="shared" si="31"/>
        <v>3.4909772262994375E-2</v>
      </c>
      <c r="F335" s="3">
        <f t="shared" si="32"/>
        <v>1.0051305590380588E-3</v>
      </c>
    </row>
    <row r="336" spans="1:6" x14ac:dyDescent="0.25">
      <c r="A336">
        <v>236</v>
      </c>
      <c r="B336" s="12"/>
      <c r="C336" s="12"/>
      <c r="D336" s="3">
        <f t="shared" si="33"/>
        <v>176.67890701804617</v>
      </c>
      <c r="E336" s="10">
        <f t="shared" si="31"/>
        <v>3.46550793527719E-2</v>
      </c>
      <c r="F336" s="3">
        <f t="shared" si="32"/>
        <v>9.5551210206138739E-4</v>
      </c>
    </row>
    <row r="337" spans="1:6" x14ac:dyDescent="0.25">
      <c r="A337">
        <v>237</v>
      </c>
      <c r="B337" s="12"/>
      <c r="C337" s="12"/>
      <c r="D337" s="16">
        <f t="shared" si="33"/>
        <v>176.87890701804619</v>
      </c>
      <c r="E337" s="16">
        <f t="shared" si="31"/>
        <v>3.439007398392116E-2</v>
      </c>
      <c r="F337" s="3">
        <f t="shared" si="32"/>
        <v>9.0802378855010389E-4</v>
      </c>
    </row>
    <row r="338" spans="1:6" x14ac:dyDescent="0.25">
      <c r="A338">
        <v>238</v>
      </c>
      <c r="B338" s="12"/>
      <c r="C338" s="12"/>
      <c r="D338" s="3">
        <f t="shared" si="33"/>
        <v>177.07890701804618</v>
      </c>
      <c r="E338" s="10">
        <f t="shared" si="31"/>
        <v>3.4115021802533403E-2</v>
      </c>
      <c r="F338" s="3">
        <f t="shared" si="32"/>
        <v>8.6259230631916266E-4</v>
      </c>
    </row>
    <row r="339" spans="1:6" x14ac:dyDescent="0.25">
      <c r="A339">
        <v>239</v>
      </c>
      <c r="B339" s="12"/>
      <c r="C339" s="12"/>
      <c r="D339" s="3">
        <f t="shared" si="33"/>
        <v>177.2789070180462</v>
      </c>
      <c r="E339" s="10">
        <f t="shared" si="31"/>
        <v>3.3830196997714827E-2</v>
      </c>
      <c r="F339" s="3">
        <f t="shared" si="32"/>
        <v>8.1914588436145849E-4</v>
      </c>
    </row>
    <row r="340" spans="1:6" x14ac:dyDescent="0.25">
      <c r="A340" s="15">
        <v>240</v>
      </c>
      <c r="B340" s="12"/>
      <c r="C340" s="12"/>
      <c r="D340" s="3">
        <f t="shared" si="33"/>
        <v>177.47890701804619</v>
      </c>
      <c r="E340" s="10">
        <f t="shared" si="31"/>
        <v>3.3535881846851169E-2</v>
      </c>
      <c r="F340" s="16">
        <f t="shared" si="32"/>
        <v>7.7761431410148271E-4</v>
      </c>
    </row>
    <row r="341" spans="1:6" x14ac:dyDescent="0.25">
      <c r="A341">
        <v>241</v>
      </c>
      <c r="B341" s="12"/>
      <c r="C341" s="12"/>
      <c r="D341" s="16">
        <f t="shared" si="33"/>
        <v>177.67890701804617</v>
      </c>
      <c r="E341" s="10">
        <f t="shared" si="31"/>
        <v>3.3232366250341448E-2</v>
      </c>
      <c r="F341" s="3">
        <f t="shared" si="32"/>
        <v>7.3792896690605652E-4</v>
      </c>
    </row>
    <row r="342" spans="1:6" x14ac:dyDescent="0.25">
      <c r="A342">
        <v>242</v>
      </c>
      <c r="B342" s="12"/>
      <c r="C342" s="12"/>
      <c r="D342" s="3">
        <f t="shared" si="33"/>
        <v>177.87890701804619</v>
      </c>
      <c r="E342" s="10">
        <f t="shared" si="31"/>
        <v>3.2919947256872903E-2</v>
      </c>
      <c r="F342" s="3">
        <f t="shared" si="32"/>
        <v>7.0002280800481064E-4</v>
      </c>
    </row>
    <row r="343" spans="1:6" x14ac:dyDescent="0.25">
      <c r="A343">
        <v>243</v>
      </c>
      <c r="B343" s="12"/>
      <c r="C343" s="12"/>
      <c r="D343" s="3">
        <f t="shared" si="33"/>
        <v>178.07890701804618</v>
      </c>
      <c r="E343" s="10">
        <f t="shared" si="31"/>
        <v>3.2598928580322345E-2</v>
      </c>
      <c r="F343" s="3">
        <f t="shared" si="32"/>
        <v>6.6383040697362821E-4</v>
      </c>
    </row>
    <row r="344" spans="1:6" x14ac:dyDescent="0.25">
      <c r="A344">
        <v>244</v>
      </c>
      <c r="B344" s="12"/>
      <c r="C344" s="12"/>
      <c r="D344" s="3">
        <f t="shared" si="33"/>
        <v>178.2789070180462</v>
      </c>
      <c r="E344" s="10">
        <f t="shared" si="31"/>
        <v>3.2269620109379643E-2</v>
      </c>
      <c r="F344" s="3">
        <f t="shared" si="32"/>
        <v>6.2928794493504489E-4</v>
      </c>
    </row>
    <row r="345" spans="1:6" x14ac:dyDescent="0.25">
      <c r="A345" s="15">
        <v>245</v>
      </c>
      <c r="B345" s="12"/>
      <c r="C345" s="12"/>
      <c r="D345" s="16">
        <f t="shared" si="33"/>
        <v>178.47890701804619</v>
      </c>
      <c r="E345" s="16">
        <f t="shared" si="31"/>
        <v>3.1932337410998671E-2</v>
      </c>
      <c r="F345" s="3">
        <f t="shared" si="32"/>
        <v>5.9633321862933436E-4</v>
      </c>
    </row>
    <row r="346" spans="1:6" x14ac:dyDescent="0.25">
      <c r="A346">
        <v>246</v>
      </c>
      <c r="B346" s="12"/>
      <c r="C346" s="12"/>
      <c r="D346" s="3">
        <f t="shared" si="33"/>
        <v>178.67890701804617</v>
      </c>
      <c r="E346" s="10">
        <f t="shared" si="31"/>
        <v>3.1587401228783257E-2</v>
      </c>
      <c r="F346" s="3">
        <f t="shared" si="32"/>
        <v>5.6490564150974364E-4</v>
      </c>
    </row>
    <row r="347" spans="1:6" x14ac:dyDescent="0.25">
      <c r="A347">
        <v>247</v>
      </c>
      <c r="B347" s="12"/>
      <c r="C347" s="12"/>
      <c r="D347" s="3">
        <f t="shared" si="33"/>
        <v>178.87890701804619</v>
      </c>
      <c r="E347" s="10">
        <f t="shared" si="31"/>
        <v>3.1235136977419496E-2</v>
      </c>
      <c r="F347" s="16">
        <f t="shared" si="32"/>
        <v>5.3494624201437752E-4</v>
      </c>
    </row>
    <row r="348" spans="1:6" x14ac:dyDescent="0.25">
      <c r="A348">
        <v>248</v>
      </c>
      <c r="B348" s="12"/>
      <c r="C348" s="12"/>
      <c r="D348" s="3">
        <f t="shared" si="33"/>
        <v>179.07890701804618</v>
      </c>
      <c r="E348" s="10">
        <f t="shared" si="31"/>
        <v>3.0875874234262652E-2</v>
      </c>
      <c r="F348" s="3">
        <f t="shared" si="32"/>
        <v>5.0639765916622032E-4</v>
      </c>
    </row>
    <row r="349" spans="1:6" x14ac:dyDescent="0.25">
      <c r="A349">
        <v>249</v>
      </c>
      <c r="B349" s="12"/>
      <c r="C349" s="12"/>
      <c r="D349" s="16">
        <f t="shared" si="33"/>
        <v>179.2789070180462</v>
      </c>
      <c r="E349" s="10">
        <f t="shared" si="31"/>
        <v>3.050994622918192E-2</v>
      </c>
      <c r="F349" s="3">
        <f t="shared" si="32"/>
        <v>4.7920413565098123E-4</v>
      </c>
    </row>
    <row r="350" spans="1:6" x14ac:dyDescent="0.25">
      <c r="A350" s="15">
        <v>250</v>
      </c>
      <c r="B350" s="12"/>
      <c r="C350" s="12"/>
      <c r="D350" s="3">
        <f t="shared" si="33"/>
        <v>179.47890701804619</v>
      </c>
      <c r="E350" s="10">
        <f t="shared" si="31"/>
        <v>3.0137689333760497E-2</v>
      </c>
      <c r="F350" s="3">
        <f t="shared" si="32"/>
        <v>4.533115085208227E-4</v>
      </c>
    </row>
    <row r="351" spans="1:6" x14ac:dyDescent="0.25">
      <c r="A351">
        <v>251</v>
      </c>
      <c r="B351" s="12"/>
      <c r="C351" s="12"/>
      <c r="D351" s="3">
        <f t="shared" si="33"/>
        <v>179.67890701804617</v>
      </c>
      <c r="E351" s="10">
        <f t="shared" si="31"/>
        <v>2.9759442550934368E-2</v>
      </c>
      <c r="F351" s="3">
        <f t="shared" si="32"/>
        <v>4.2866719766965222E-4</v>
      </c>
    </row>
    <row r="352" spans="1:6" x14ac:dyDescent="0.25">
      <c r="A352">
        <v>252</v>
      </c>
      <c r="B352" s="12"/>
      <c r="C352" s="12"/>
      <c r="D352" s="3">
        <f t="shared" si="33"/>
        <v>179.87890701804619</v>
      </c>
      <c r="E352" s="10">
        <f t="shared" si="31"/>
        <v>2.9375547006142842E-2</v>
      </c>
      <c r="F352" s="3">
        <f t="shared" si="32"/>
        <v>4.0522019222330555E-4</v>
      </c>
    </row>
    <row r="353" spans="1:6" x14ac:dyDescent="0.25">
      <c r="A353">
        <v>253</v>
      </c>
      <c r="B353" s="12"/>
      <c r="C353" s="12"/>
      <c r="D353" s="16">
        <f t="shared" si="33"/>
        <v>180.07890701804618</v>
      </c>
      <c r="E353" s="16">
        <f t="shared" si="31"/>
        <v>2.8986345441044972E-2</v>
      </c>
      <c r="F353" s="3">
        <f t="shared" si="32"/>
        <v>3.8292103498513527E-4</v>
      </c>
    </row>
    <row r="354" spans="1:6" x14ac:dyDescent="0.25">
      <c r="A354">
        <v>254</v>
      </c>
      <c r="B354" s="12"/>
      <c r="C354" s="12"/>
      <c r="D354" s="3">
        <f t="shared" si="33"/>
        <v>180.2789070180462</v>
      </c>
      <c r="E354" s="10">
        <f t="shared" si="31"/>
        <v>2.859218171083687E-2</v>
      </c>
      <c r="F354" s="16">
        <f t="shared" si="32"/>
        <v>3.6172180507466038E-4</v>
      </c>
    </row>
    <row r="355" spans="1:6" x14ac:dyDescent="0.25">
      <c r="A355" s="15">
        <v>255</v>
      </c>
      <c r="B355" s="12"/>
      <c r="C355" s="12"/>
      <c r="D355" s="3">
        <f t="shared" si="33"/>
        <v>180.47890701804619</v>
      </c>
      <c r="E355" s="10">
        <f t="shared" si="31"/>
        <v>2.819340028618475E-2</v>
      </c>
      <c r="F355" s="3">
        <f t="shared" si="32"/>
        <v>3.4157609889366069E-4</v>
      </c>
    </row>
    <row r="356" spans="1:6" x14ac:dyDescent="0.25">
      <c r="A356">
        <v>256</v>
      </c>
      <c r="B356" s="12"/>
      <c r="C356" s="12"/>
      <c r="D356" s="3">
        <f t="shared" si="33"/>
        <v>180.67890701804617</v>
      </c>
      <c r="E356" s="10">
        <f t="shared" si="31"/>
        <v>2.7790345760760823E-2</v>
      </c>
      <c r="F356" s="3">
        <f t="shared" si="32"/>
        <v>3.2243900955073623E-4</v>
      </c>
    </row>
    <row r="357" spans="1:6" x14ac:dyDescent="0.25">
      <c r="A357">
        <v>257</v>
      </c>
      <c r="B357" s="12"/>
      <c r="C357" s="12"/>
      <c r="D357" s="16">
        <f t="shared" si="33"/>
        <v>180.87890701804619</v>
      </c>
      <c r="E357" s="10">
        <f t="shared" si="31"/>
        <v>2.7383362365345363E-2</v>
      </c>
      <c r="F357" s="3">
        <f t="shared" si="32"/>
        <v>3.0426710487188667E-4</v>
      </c>
    </row>
    <row r="358" spans="1:6" x14ac:dyDescent="0.25">
      <c r="A358">
        <v>258</v>
      </c>
      <c r="B358" s="12"/>
      <c r="C358" s="12"/>
      <c r="D358" s="3">
        <f t="shared" si="33"/>
        <v>181.07890701804618</v>
      </c>
      <c r="E358" s="10">
        <f t="shared" si="31"/>
        <v>2.6972793489426661E-2</v>
      </c>
      <c r="F358" s="3">
        <f t="shared" si="32"/>
        <v>2.8701840412087711E-4</v>
      </c>
    </row>
    <row r="359" spans="1:6" x14ac:dyDescent="0.25">
      <c r="A359">
        <v>259</v>
      </c>
      <c r="B359" s="12"/>
      <c r="C359" s="12"/>
      <c r="D359" s="3">
        <f t="shared" si="33"/>
        <v>181.2789070180462</v>
      </c>
      <c r="E359" s="10">
        <f t="shared" si="31"/>
        <v>2.6558981211199251E-2</v>
      </c>
      <c r="F359" s="3">
        <f t="shared" si="32"/>
        <v>2.7065235354934418E-4</v>
      </c>
    </row>
    <row r="360" spans="1:6" x14ac:dyDescent="0.25">
      <c r="A360" s="15">
        <v>260</v>
      </c>
      <c r="B360" s="12"/>
      <c r="C360" s="12"/>
      <c r="D360" s="3">
        <f t="shared" si="33"/>
        <v>181.47890701804619</v>
      </c>
      <c r="E360" s="10">
        <f t="shared" si="31"/>
        <v>2.614226583682884E-2</v>
      </c>
      <c r="F360" s="3">
        <f t="shared" si="32"/>
        <v>2.5512980089271726E-4</v>
      </c>
    </row>
    <row r="361" spans="1:6" x14ac:dyDescent="0.25">
      <c r="A361">
        <v>261</v>
      </c>
      <c r="B361" s="12"/>
      <c r="C361" s="12"/>
      <c r="D361" s="16">
        <f t="shared" si="33"/>
        <v>181.67890701804617</v>
      </c>
      <c r="E361" s="16">
        <f t="shared" si="31"/>
        <v>2.572298544981386E-2</v>
      </c>
      <c r="F361" s="16">
        <f t="shared" si="32"/>
        <v>2.4041296892391735E-4</v>
      </c>
    </row>
    <row r="362" spans="1:6" x14ac:dyDescent="0.25">
      <c r="A362">
        <v>262</v>
      </c>
      <c r="B362" s="12"/>
      <c r="C362" s="12"/>
      <c r="D362" s="3">
        <f t="shared" si="33"/>
        <v>181.87890701804619</v>
      </c>
      <c r="E362" s="10">
        <f t="shared" si="31"/>
        <v>2.5301475471239163E-2</v>
      </c>
      <c r="F362" s="3">
        <f t="shared" si="32"/>
        <v>2.2646542817269242E-4</v>
      </c>
    </row>
    <row r="363" spans="1:6" x14ac:dyDescent="0.25">
      <c r="A363">
        <v>263</v>
      </c>
      <c r="B363" s="12"/>
      <c r="C363" s="12"/>
      <c r="D363" s="3">
        <f t="shared" si="33"/>
        <v>182.07890701804618</v>
      </c>
      <c r="E363" s="10">
        <f t="shared" si="31"/>
        <v>2.4878068231676254E-2</v>
      </c>
      <c r="F363" s="3">
        <f t="shared" si="32"/>
        <v>2.1325206891433215E-4</v>
      </c>
    </row>
    <row r="364" spans="1:6" x14ac:dyDescent="0.25">
      <c r="A364">
        <v>264</v>
      </c>
      <c r="B364" s="12"/>
      <c r="C364" s="12"/>
      <c r="D364" s="3">
        <f t="shared" si="33"/>
        <v>182.2789070180462</v>
      </c>
      <c r="E364" s="10">
        <f t="shared" si="31"/>
        <v>2.4453092555444051E-2</v>
      </c>
      <c r="F364" s="3">
        <f t="shared" si="32"/>
        <v>2.0073907252720954E-4</v>
      </c>
    </row>
    <row r="365" spans="1:6" x14ac:dyDescent="0.25">
      <c r="A365" s="15">
        <v>265</v>
      </c>
      <c r="B365" s="12"/>
      <c r="C365" s="12"/>
      <c r="D365" s="16">
        <f t="shared" si="33"/>
        <v>182.47890701804619</v>
      </c>
      <c r="E365" s="10">
        <f t="shared" si="31"/>
        <v>2.4026873357904002E-2</v>
      </c>
      <c r="F365" s="3">
        <f t="shared" si="32"/>
        <v>1.888938823144049E-4</v>
      </c>
    </row>
    <row r="366" spans="1:6" x14ac:dyDescent="0.25">
      <c r="A366">
        <v>266</v>
      </c>
      <c r="B366" s="12"/>
      <c r="C366" s="12"/>
      <c r="D366" s="3">
        <f t="shared" si="33"/>
        <v>182.67890701804617</v>
      </c>
      <c r="E366" s="10">
        <f t="shared" ref="E366:E429" si="34">_xlfn.NORM.DIST(D366,$H$94,$H$95,0)</f>
        <v>2.3599731256417327E-2</v>
      </c>
      <c r="F366" s="3">
        <f t="shared" ref="F366:F429" si="35">_xlfn.NORM.DIST($E$6+A367*$J$142,$H$94,$H$95,0)</f>
        <v>1.7768517388036737E-4</v>
      </c>
    </row>
    <row r="367" spans="1:6" x14ac:dyDescent="0.25">
      <c r="A367">
        <v>267</v>
      </c>
      <c r="B367" s="12"/>
      <c r="C367" s="12"/>
      <c r="D367" s="3">
        <f t="shared" si="33"/>
        <v>182.87890701804619</v>
      </c>
      <c r="E367" s="10">
        <f t="shared" si="34"/>
        <v>2.3171982195550937E-2</v>
      </c>
      <c r="F367" s="3">
        <f t="shared" si="35"/>
        <v>1.6708282514936153E-4</v>
      </c>
    </row>
    <row r="368" spans="1:6" x14ac:dyDescent="0.25">
      <c r="A368">
        <v>268</v>
      </c>
      <c r="B368" s="12"/>
      <c r="C368" s="12"/>
      <c r="D368" s="3">
        <f t="shared" si="33"/>
        <v>183.07890701804618</v>
      </c>
      <c r="E368" s="10">
        <f t="shared" si="34"/>
        <v>2.2743937087071717E-2</v>
      </c>
      <c r="F368" s="16">
        <f t="shared" si="35"/>
        <v>1.5705788610812782E-4</v>
      </c>
    </row>
    <row r="369" spans="1:6" x14ac:dyDescent="0.25">
      <c r="A369">
        <v>269</v>
      </c>
      <c r="B369" s="12"/>
      <c r="C369" s="12"/>
      <c r="D369" s="16">
        <f t="shared" si="33"/>
        <v>183.2789070180462</v>
      </c>
      <c r="E369" s="16">
        <f t="shared" si="34"/>
        <v>2.2315901465222748E-2</v>
      </c>
      <c r="F369" s="3">
        <f t="shared" si="35"/>
        <v>1.4758254835104393E-4</v>
      </c>
    </row>
    <row r="370" spans="1:6" x14ac:dyDescent="0.25">
      <c r="A370" s="15">
        <v>270</v>
      </c>
      <c r="B370" s="12"/>
      <c r="C370" s="12"/>
      <c r="D370" s="3">
        <f t="shared" si="33"/>
        <v>183.47890701804619</v>
      </c>
      <c r="E370" s="10">
        <f t="shared" si="34"/>
        <v>2.1888175157731088E-2</v>
      </c>
      <c r="F370" s="3">
        <f t="shared" si="35"/>
        <v>1.3863011450182251E-4</v>
      </c>
    </row>
    <row r="371" spans="1:6" x14ac:dyDescent="0.25">
      <c r="A371">
        <v>271</v>
      </c>
      <c r="B371" s="12"/>
      <c r="C371" s="12"/>
      <c r="D371" s="3">
        <f t="shared" ref="D371:D434" si="36">$D$100+($E$96*A371)</f>
        <v>183.67890701804617</v>
      </c>
      <c r="E371" s="10">
        <f t="shared" si="34"/>
        <v>2.1461051972946413E-2</v>
      </c>
      <c r="F371" s="3">
        <f t="shared" si="35"/>
        <v>1.3017496758169439E-4</v>
      </c>
    </row>
    <row r="372" spans="1:6" x14ac:dyDescent="0.25">
      <c r="A372">
        <v>272</v>
      </c>
      <c r="B372" s="12"/>
      <c r="C372" s="12"/>
      <c r="D372" s="3">
        <f t="shared" si="36"/>
        <v>183.87890701804619</v>
      </c>
      <c r="E372" s="10">
        <f t="shared" si="34"/>
        <v>2.1034819403466219E-2</v>
      </c>
      <c r="F372" s="3">
        <f t="shared" si="35"/>
        <v>1.2219254038990139E-4</v>
      </c>
    </row>
    <row r="373" spans="1:6" x14ac:dyDescent="0.25">
      <c r="A373">
        <v>273</v>
      </c>
      <c r="B373" s="12"/>
      <c r="C373" s="12"/>
      <c r="D373" s="16">
        <f t="shared" si="36"/>
        <v>184.07890701804618</v>
      </c>
      <c r="E373" s="10">
        <f t="shared" si="34"/>
        <v>2.0609758346553923E-2</v>
      </c>
      <c r="F373" s="3">
        <f t="shared" si="35"/>
        <v>1.1465928495837073E-4</v>
      </c>
    </row>
    <row r="374" spans="1:6" x14ac:dyDescent="0.25">
      <c r="A374">
        <v>274</v>
      </c>
      <c r="B374" s="12"/>
      <c r="C374" s="12"/>
      <c r="D374" s="3">
        <f t="shared" si="36"/>
        <v>184.2789070180462</v>
      </c>
      <c r="E374" s="10">
        <f t="shared" si="34"/>
        <v>2.018614284160922E-2</v>
      </c>
      <c r="F374" s="3">
        <f t="shared" si="35"/>
        <v>1.0755264213843279E-4</v>
      </c>
    </row>
    <row r="375" spans="1:6" x14ac:dyDescent="0.25">
      <c r="A375" s="15">
        <v>275</v>
      </c>
      <c r="B375" s="12"/>
      <c r="C375" s="12"/>
      <c r="D375" s="3">
        <f t="shared" si="36"/>
        <v>184.47890701804619</v>
      </c>
      <c r="E375" s="10">
        <f t="shared" si="34"/>
        <v>1.9764239824905085E-2</v>
      </c>
      <c r="F375" s="16">
        <f t="shared" si="35"/>
        <v>1.0085101137365778E-4</v>
      </c>
    </row>
    <row r="376" spans="1:6" x14ac:dyDescent="0.25">
      <c r="A376">
        <v>276</v>
      </c>
      <c r="B376" s="12"/>
      <c r="C376" s="12"/>
      <c r="D376" s="3">
        <f t="shared" si="36"/>
        <v>184.67890701804617</v>
      </c>
      <c r="E376" s="10">
        <f t="shared" si="34"/>
        <v>1.9344308901756098E-2</v>
      </c>
      <c r="F376" s="3">
        <f t="shared" si="35"/>
        <v>9.4533720709072619E-5</v>
      </c>
    </row>
    <row r="377" spans="1:6" x14ac:dyDescent="0.25">
      <c r="A377">
        <v>277</v>
      </c>
      <c r="B377" s="12"/>
      <c r="C377" s="12"/>
      <c r="D377" s="16">
        <f t="shared" si="36"/>
        <v>184.87890701804619</v>
      </c>
      <c r="E377" s="16">
        <f t="shared" si="34"/>
        <v>1.8926602136239774E-2</v>
      </c>
      <c r="F377" s="3">
        <f t="shared" si="35"/>
        <v>8.8580997083375197E-5</v>
      </c>
    </row>
    <row r="378" spans="1:6" x14ac:dyDescent="0.25">
      <c r="A378">
        <v>278</v>
      </c>
      <c r="B378" s="12"/>
      <c r="C378" s="12"/>
      <c r="D378" s="3">
        <f t="shared" si="36"/>
        <v>185.07890701804618</v>
      </c>
      <c r="E378" s="10">
        <f t="shared" si="34"/>
        <v>1.8511363858545151E-2</v>
      </c>
      <c r="F378" s="3">
        <f t="shared" si="35"/>
        <v>8.2973936947172984E-5</v>
      </c>
    </row>
    <row r="379" spans="1:6" x14ac:dyDescent="0.25">
      <c r="A379">
        <v>279</v>
      </c>
      <c r="B379" s="12"/>
      <c r="C379" s="12"/>
      <c r="D379" s="3">
        <f t="shared" si="36"/>
        <v>185.2789070180462</v>
      </c>
      <c r="E379" s="10">
        <f t="shared" si="34"/>
        <v>1.8098830489978065E-2</v>
      </c>
      <c r="F379" s="3">
        <f t="shared" si="35"/>
        <v>7.7694477246833339E-5</v>
      </c>
    </row>
    <row r="380" spans="1:6" x14ac:dyDescent="0.25">
      <c r="A380" s="15">
        <v>280</v>
      </c>
      <c r="B380" s="12"/>
      <c r="C380" s="12"/>
      <c r="D380" s="3">
        <f t="shared" si="36"/>
        <v>185.47890701804619</v>
      </c>
      <c r="E380" s="10">
        <f t="shared" si="34"/>
        <v>1.7689230385610683E-2</v>
      </c>
      <c r="F380" s="3">
        <f t="shared" si="35"/>
        <v>7.2725366810155606E-5</v>
      </c>
    </row>
    <row r="381" spans="1:6" x14ac:dyDescent="0.25">
      <c r="A381">
        <v>281</v>
      </c>
      <c r="B381" s="12"/>
      <c r="C381" s="12"/>
      <c r="D381" s="16">
        <f t="shared" si="36"/>
        <v>185.67890701804617</v>
      </c>
      <c r="E381" s="10">
        <f t="shared" si="34"/>
        <v>1.7282783694516836E-2</v>
      </c>
      <c r="F381" s="3">
        <f t="shared" si="35"/>
        <v>6.8050138166833146E-5</v>
      </c>
    </row>
    <row r="382" spans="1:6" x14ac:dyDescent="0.25">
      <c r="A382">
        <v>282</v>
      </c>
      <c r="B382" s="12"/>
      <c r="C382" s="12"/>
      <c r="D382" s="3">
        <f t="shared" si="36"/>
        <v>185.87890701804619</v>
      </c>
      <c r="E382" s="10">
        <f t="shared" si="34"/>
        <v>1.6879702237495967E-2</v>
      </c>
      <c r="F382" s="16">
        <f t="shared" si="35"/>
        <v>6.3653079833565196E-5</v>
      </c>
    </row>
    <row r="383" spans="1:6" x14ac:dyDescent="0.25">
      <c r="A383">
        <v>283</v>
      </c>
      <c r="B383" s="12"/>
      <c r="C383" s="12"/>
      <c r="D383" s="3">
        <f t="shared" si="36"/>
        <v>186.07890701804618</v>
      </c>
      <c r="E383" s="10">
        <f t="shared" si="34"/>
        <v>1.6480189402146034E-2</v>
      </c>
      <c r="F383" s="3">
        <f t="shared" si="35"/>
        <v>5.9519209090649523E-5</v>
      </c>
    </row>
    <row r="384" spans="1:6" x14ac:dyDescent="0.25">
      <c r="A384">
        <v>284</v>
      </c>
      <c r="B384" s="12"/>
      <c r="C384" s="12"/>
      <c r="D384" s="3">
        <f t="shared" si="36"/>
        <v>186.2789070180462</v>
      </c>
      <c r="E384" s="10">
        <f t="shared" si="34"/>
        <v>1.6084440055106303E-2</v>
      </c>
      <c r="F384" s="3">
        <f t="shared" si="35"/>
        <v>5.5634245273995907E-5</v>
      </c>
    </row>
    <row r="385" spans="1:6" x14ac:dyDescent="0.25">
      <c r="A385" s="15">
        <v>285</v>
      </c>
      <c r="B385" s="12"/>
      <c r="C385" s="12"/>
      <c r="D385" s="16">
        <f t="shared" si="36"/>
        <v>186.47890701804619</v>
      </c>
      <c r="E385" s="16">
        <f t="shared" si="34"/>
        <v>1.5692640471255109E-2</v>
      </c>
      <c r="F385" s="3">
        <f t="shared" si="35"/>
        <v>5.198458360375117E-5</v>
      </c>
    </row>
    <row r="386" spans="1:6" x14ac:dyDescent="0.25">
      <c r="A386">
        <v>286</v>
      </c>
      <c r="B386" s="12"/>
      <c r="C386" s="12"/>
      <c r="D386" s="3">
        <f t="shared" si="36"/>
        <v>186.67890701804617</v>
      </c>
      <c r="E386" s="10">
        <f t="shared" si="34"/>
        <v>1.5304968279608202E-2</v>
      </c>
      <c r="F386" s="3">
        <f t="shared" si="35"/>
        <v>4.8557269568057197E-5</v>
      </c>
    </row>
    <row r="387" spans="1:6" x14ac:dyDescent="0.25">
      <c r="A387">
        <v>287</v>
      </c>
      <c r="B387" s="12"/>
      <c r="C387" s="12"/>
      <c r="D387" s="3">
        <f t="shared" si="36"/>
        <v>186.87890701804619</v>
      </c>
      <c r="E387" s="10">
        <f t="shared" si="34"/>
        <v>1.4921592425631468E-2</v>
      </c>
      <c r="F387" s="3">
        <f t="shared" si="35"/>
        <v>4.5339973877939447E-5</v>
      </c>
    </row>
    <row r="388" spans="1:6" x14ac:dyDescent="0.25">
      <c r="A388">
        <v>288</v>
      </c>
      <c r="B388" s="12"/>
      <c r="C388" s="12"/>
      <c r="D388" s="3">
        <f t="shared" si="36"/>
        <v>187.07890701804618</v>
      </c>
      <c r="E388" s="10">
        <f t="shared" si="34"/>
        <v>1.4542673149646782E-2</v>
      </c>
      <c r="F388" s="3">
        <f t="shared" si="35"/>
        <v>4.2320968006934939E-5</v>
      </c>
    </row>
    <row r="389" spans="1:6" x14ac:dyDescent="0.25">
      <c r="A389">
        <v>289</v>
      </c>
      <c r="B389" s="12"/>
      <c r="C389" s="12"/>
      <c r="D389" s="16">
        <f t="shared" si="36"/>
        <v>187.2789070180462</v>
      </c>
      <c r="E389" s="10">
        <f t="shared" si="34"/>
        <v>1.4168361980978116E-2</v>
      </c>
      <c r="F389" s="16">
        <f t="shared" si="35"/>
        <v>3.9489100326761162E-5</v>
      </c>
    </row>
    <row r="390" spans="1:6" x14ac:dyDescent="0.25">
      <c r="A390" s="15">
        <v>290</v>
      </c>
      <c r="B390" s="12"/>
      <c r="C390" s="12"/>
      <c r="D390" s="3">
        <f t="shared" si="36"/>
        <v>187.47890701804619</v>
      </c>
      <c r="E390" s="10">
        <f t="shared" si="34"/>
        <v>1.3798801747457411E-2</v>
      </c>
      <c r="F390" s="3">
        <f t="shared" si="35"/>
        <v>3.6833772848180544E-5</v>
      </c>
    </row>
    <row r="391" spans="1:6" x14ac:dyDescent="0.25">
      <c r="A391">
        <v>291</v>
      </c>
      <c r="B391" s="12"/>
      <c r="C391" s="12"/>
      <c r="D391" s="3">
        <f t="shared" si="36"/>
        <v>187.67890701804617</v>
      </c>
      <c r="E391" s="10">
        <f t="shared" si="34"/>
        <v>1.3434126599878627E-2</v>
      </c>
      <c r="F391" s="3">
        <f t="shared" si="35"/>
        <v>3.4344918574154967E-5</v>
      </c>
    </row>
    <row r="392" spans="1:6" x14ac:dyDescent="0.25">
      <c r="A392">
        <v>292</v>
      </c>
      <c r="B392" s="12"/>
      <c r="C392" s="12"/>
      <c r="D392" s="3">
        <f t="shared" si="36"/>
        <v>187.87890701804619</v>
      </c>
      <c r="E392" s="10">
        <f t="shared" si="34"/>
        <v>1.3074462050965458E-2</v>
      </c>
      <c r="F392" s="3">
        <f t="shared" si="35"/>
        <v>3.201297947047208E-5</v>
      </c>
    </row>
    <row r="393" spans="1:6" x14ac:dyDescent="0.25">
      <c r="A393">
        <v>293</v>
      </c>
      <c r="B393" s="12"/>
      <c r="C393" s="12"/>
      <c r="D393" s="16">
        <f t="shared" si="36"/>
        <v>188.07890701804618</v>
      </c>
      <c r="E393" s="16">
        <f t="shared" si="34"/>
        <v>1.2719925028391995E-2</v>
      </c>
      <c r="F393" s="3">
        <f t="shared" si="35"/>
        <v>2.982888505719053E-5</v>
      </c>
    </row>
    <row r="394" spans="1:6" x14ac:dyDescent="0.25">
      <c r="A394">
        <v>294</v>
      </c>
      <c r="B394" s="12"/>
      <c r="C394" s="12"/>
      <c r="D394" s="3">
        <f t="shared" si="36"/>
        <v>188.2789070180462</v>
      </c>
      <c r="E394" s="10">
        <f t="shared" si="34"/>
        <v>1.2370623941373554E-2</v>
      </c>
      <c r="F394" s="3">
        <f t="shared" si="35"/>
        <v>2.778403162257014E-5</v>
      </c>
    </row>
    <row r="395" spans="1:6" x14ac:dyDescent="0.25">
      <c r="A395" s="15">
        <v>295</v>
      </c>
      <c r="B395" s="12"/>
      <c r="C395" s="12"/>
      <c r="D395" s="3">
        <f t="shared" si="36"/>
        <v>188.47890701804619</v>
      </c>
      <c r="E395" s="10">
        <f t="shared" si="34"/>
        <v>1.2026658760326218E-2</v>
      </c>
      <c r="F395" s="3">
        <f t="shared" si="35"/>
        <v>2.5870262059546756E-5</v>
      </c>
    </row>
    <row r="396" spans="1:6" x14ac:dyDescent="0.25">
      <c r="A396">
        <v>296</v>
      </c>
      <c r="B396" s="12"/>
      <c r="C396" s="12"/>
      <c r="D396" s="3">
        <f t="shared" si="36"/>
        <v>188.67890701804617</v>
      </c>
      <c r="E396" s="10">
        <f t="shared" si="34"/>
        <v>1.1688121109072538E-2</v>
      </c>
      <c r="F396" s="16">
        <f t="shared" si="35"/>
        <v>2.4079846323337665E-5</v>
      </c>
    </row>
    <row r="397" spans="1:6" x14ac:dyDescent="0.25">
      <c r="A397">
        <v>297</v>
      </c>
      <c r="B397" s="12"/>
      <c r="C397" s="12"/>
      <c r="D397" s="16">
        <f t="shared" si="36"/>
        <v>188.87890701804619</v>
      </c>
      <c r="E397" s="10">
        <f t="shared" si="34"/>
        <v>1.1355094369057158E-2</v>
      </c>
      <c r="F397" s="3">
        <f t="shared" si="35"/>
        <v>2.2405462507378089E-5</v>
      </c>
    </row>
    <row r="398" spans="1:6" x14ac:dyDescent="0.25">
      <c r="A398">
        <v>298</v>
      </c>
      <c r="B398" s="12"/>
      <c r="C398" s="12"/>
      <c r="D398" s="3">
        <f t="shared" si="36"/>
        <v>189.07890701804618</v>
      </c>
      <c r="E398" s="10">
        <f t="shared" si="34"/>
        <v>1.1027653795019967E-2</v>
      </c>
      <c r="F398" s="3">
        <f t="shared" si="35"/>
        <v>2.084017853352336E-5</v>
      </c>
    </row>
    <row r="399" spans="1:6" x14ac:dyDescent="0.25">
      <c r="A399">
        <v>299</v>
      </c>
      <c r="B399" s="12"/>
      <c r="C399" s="12"/>
      <c r="D399" s="3">
        <f t="shared" si="36"/>
        <v>189.2789070180462</v>
      </c>
      <c r="E399" s="10">
        <f t="shared" si="34"/>
        <v>1.070586664156177E-2</v>
      </c>
      <c r="F399" s="3">
        <f t="shared" si="35"/>
        <v>1.9377434451260792E-5</v>
      </c>
    </row>
    <row r="400" spans="1:6" x14ac:dyDescent="0.25">
      <c r="A400" s="15">
        <v>300</v>
      </c>
      <c r="B400" s="12"/>
      <c r="C400" s="12"/>
      <c r="D400" s="3">
        <f t="shared" si="36"/>
        <v>189.47890701804619</v>
      </c>
      <c r="E400" s="10">
        <f t="shared" si="34"/>
        <v>1.0389792300028658E-2</v>
      </c>
      <c r="F400" s="3">
        <f t="shared" si="35"/>
        <v>1.8011025339607085E-5</v>
      </c>
    </row>
    <row r="401" spans="1:6" x14ac:dyDescent="0.25">
      <c r="A401">
        <v>301</v>
      </c>
      <c r="B401" s="12"/>
      <c r="C401" s="12"/>
      <c r="D401" s="16">
        <f t="shared" si="36"/>
        <v>189.67890701804617</v>
      </c>
      <c r="E401" s="16">
        <f t="shared" si="34"/>
        <v>1.0079482445129814E-2</v>
      </c>
      <c r="F401" s="3">
        <f t="shared" si="35"/>
        <v>1.6735084804368119E-5</v>
      </c>
    </row>
    <row r="402" spans="1:6" x14ac:dyDescent="0.25">
      <c r="A402">
        <v>302</v>
      </c>
      <c r="B402" s="12"/>
      <c r="C402" s="12"/>
      <c r="D402" s="3">
        <f t="shared" si="36"/>
        <v>189.87890701804619</v>
      </c>
      <c r="E402" s="10">
        <f t="shared" si="34"/>
        <v>9.7749811906994218E-3</v>
      </c>
      <c r="F402" s="3">
        <f t="shared" si="35"/>
        <v>1.5544069062544121E-5</v>
      </c>
    </row>
    <row r="403" spans="1:6" x14ac:dyDescent="0.25">
      <c r="A403">
        <v>303</v>
      </c>
      <c r="B403" s="12"/>
      <c r="C403" s="12"/>
      <c r="D403" s="3">
        <f t="shared" si="36"/>
        <v>190.07890701804618</v>
      </c>
      <c r="E403" s="10">
        <f t="shared" si="34"/>
        <v>9.4763252540066012E-3</v>
      </c>
      <c r="F403" s="16">
        <f t="shared" si="35"/>
        <v>1.4432741604842719E-5</v>
      </c>
    </row>
    <row r="404" spans="1:6" x14ac:dyDescent="0.25">
      <c r="A404">
        <v>304</v>
      </c>
      <c r="B404" s="12"/>
      <c r="C404" s="12"/>
      <c r="D404" s="3">
        <f t="shared" si="36"/>
        <v>190.2789070180462</v>
      </c>
      <c r="E404" s="10">
        <f t="shared" si="34"/>
        <v>9.1835441280141896E-3</v>
      </c>
      <c r="F404" s="3">
        <f t="shared" si="35"/>
        <v>1.3396158426537629E-5</v>
      </c>
    </row>
    <row r="405" spans="1:6" x14ac:dyDescent="0.25">
      <c r="A405" s="15">
        <v>305</v>
      </c>
      <c r="B405" s="12"/>
      <c r="C405" s="12"/>
      <c r="D405" s="16">
        <f t="shared" si="36"/>
        <v>190.47890701804619</v>
      </c>
      <c r="E405" s="10">
        <f t="shared" si="34"/>
        <v>8.8966602609873852E-3</v>
      </c>
      <c r="F405" s="3">
        <f t="shared" si="35"/>
        <v>1.242965381624621E-5</v>
      </c>
    </row>
    <row r="406" spans="1:6" x14ac:dyDescent="0.25">
      <c r="A406">
        <v>306</v>
      </c>
      <c r="B406" s="12"/>
      <c r="C406" s="12"/>
      <c r="D406" s="3">
        <f t="shared" si="36"/>
        <v>190.67890701804617</v>
      </c>
      <c r="E406" s="10">
        <f t="shared" si="34"/>
        <v>8.6156892428511239E-3</v>
      </c>
      <c r="F406" s="3">
        <f t="shared" si="35"/>
        <v>1.1528826691629262E-5</v>
      </c>
    </row>
    <row r="407" spans="1:6" x14ac:dyDescent="0.25">
      <c r="A407">
        <v>307</v>
      </c>
      <c r="B407" s="12"/>
      <c r="C407" s="12"/>
      <c r="D407" s="3">
        <f t="shared" si="36"/>
        <v>190.87890701804619</v>
      </c>
      <c r="E407" s="10">
        <f t="shared" si="34"/>
        <v>8.3406399976993922E-3</v>
      </c>
      <c r="F407" s="3">
        <f t="shared" si="35"/>
        <v>1.0689527470500828E-5</v>
      </c>
    </row>
    <row r="408" spans="1:6" x14ac:dyDescent="0.25">
      <c r="A408">
        <v>308</v>
      </c>
      <c r="B408" s="12"/>
      <c r="C408" s="12"/>
      <c r="D408" s="3">
        <f t="shared" si="36"/>
        <v>191.07890701804618</v>
      </c>
      <c r="E408" s="10">
        <f t="shared" si="34"/>
        <v>8.0715149818617934E-3</v>
      </c>
      <c r="F408" s="3">
        <f t="shared" si="35"/>
        <v>9.907845465399517E-6</v>
      </c>
    </row>
    <row r="409" spans="1:6" x14ac:dyDescent="0.25">
      <c r="A409">
        <v>309</v>
      </c>
      <c r="B409" s="12"/>
      <c r="C409" s="12"/>
      <c r="D409" s="16">
        <f t="shared" si="36"/>
        <v>191.2789070180462</v>
      </c>
      <c r="E409" s="16">
        <f t="shared" si="34"/>
        <v>7.8083103869378548E-3</v>
      </c>
      <c r="F409" s="3">
        <f t="shared" si="35"/>
        <v>9.1800967892928198E-6</v>
      </c>
    </row>
    <row r="410" spans="1:6" x14ac:dyDescent="0.25">
      <c r="A410" s="15">
        <v>310</v>
      </c>
      <c r="B410" s="12"/>
      <c r="C410" s="12"/>
      <c r="D410" s="3">
        <f t="shared" si="36"/>
        <v>191.47890701804619</v>
      </c>
      <c r="E410" s="10">
        <f t="shared" si="34"/>
        <v>7.5510163472174915E-3</v>
      </c>
      <c r="F410" s="16">
        <f t="shared" si="35"/>
        <v>8.502812759773892E-6</v>
      </c>
    </row>
    <row r="411" spans="1:6" x14ac:dyDescent="0.25">
      <c r="A411">
        <v>311</v>
      </c>
      <c r="B411" s="12"/>
      <c r="C411" s="12"/>
      <c r="D411" s="3">
        <f t="shared" si="36"/>
        <v>191.67890701804617</v>
      </c>
      <c r="E411" s="10">
        <f t="shared" si="34"/>
        <v>7.2996171509119301E-3</v>
      </c>
      <c r="F411" s="3">
        <f t="shared" si="35"/>
        <v>7.8727287888486193E-6</v>
      </c>
    </row>
    <row r="412" spans="1:6" x14ac:dyDescent="0.25">
      <c r="A412">
        <v>312</v>
      </c>
      <c r="B412" s="12"/>
      <c r="C412" s="12"/>
      <c r="D412" s="3">
        <f t="shared" si="36"/>
        <v>191.87890701804619</v>
      </c>
      <c r="E412" s="10">
        <f t="shared" si="34"/>
        <v>7.0540914546308921E-3</v>
      </c>
      <c r="F412" s="3">
        <f t="shared" si="35"/>
        <v>7.2867737452060139E-6</v>
      </c>
    </row>
    <row r="413" spans="1:6" x14ac:dyDescent="0.25">
      <c r="A413">
        <v>313</v>
      </c>
      <c r="B413" s="12"/>
      <c r="C413" s="12"/>
      <c r="D413" s="16">
        <f t="shared" si="36"/>
        <v>192.07890701804618</v>
      </c>
      <c r="E413" s="10">
        <f t="shared" si="34"/>
        <v>6.8144125005510396E-3</v>
      </c>
      <c r="F413" s="3">
        <f t="shared" si="35"/>
        <v>6.7420597757134233E-6</v>
      </c>
    </row>
    <row r="414" spans="1:6" x14ac:dyDescent="0.25">
      <c r="A414">
        <v>314</v>
      </c>
      <c r="B414" s="12"/>
      <c r="C414" s="12"/>
      <c r="D414" s="3">
        <f t="shared" si="36"/>
        <v>192.2789070180462</v>
      </c>
      <c r="E414" s="10">
        <f t="shared" si="34"/>
        <v>6.580548335732659E-3</v>
      </c>
      <c r="F414" s="3">
        <f t="shared" si="35"/>
        <v>6.2358725727675913E-6</v>
      </c>
    </row>
    <row r="415" spans="1:6" x14ac:dyDescent="0.25">
      <c r="A415" s="15">
        <v>315</v>
      </c>
      <c r="B415" s="12"/>
      <c r="C415" s="12"/>
      <c r="D415" s="3">
        <f t="shared" si="36"/>
        <v>192.47890701804619</v>
      </c>
      <c r="E415" s="10">
        <f t="shared" si="34"/>
        <v>6.352462033055558E-3</v>
      </c>
      <c r="F415" s="3">
        <f t="shared" si="35"/>
        <v>5.7656620740722112E-6</v>
      </c>
    </row>
    <row r="416" spans="1:6" x14ac:dyDescent="0.25">
      <c r="A416">
        <v>316</v>
      </c>
      <c r="B416" s="12"/>
      <c r="C416" s="12"/>
      <c r="D416" s="3">
        <f t="shared" si="36"/>
        <v>192.67890701804617</v>
      </c>
      <c r="E416" s="10">
        <f t="shared" si="34"/>
        <v>6.1301119132573592E-3</v>
      </c>
      <c r="F416" s="3">
        <f t="shared" si="35"/>
        <v>5.3290335813884746E-6</v>
      </c>
    </row>
    <row r="417" spans="1:6" x14ac:dyDescent="0.25">
      <c r="A417">
        <v>317</v>
      </c>
      <c r="B417" s="12"/>
      <c r="C417" s="12"/>
      <c r="D417" s="16">
        <f t="shared" si="36"/>
        <v>192.87890701804619</v>
      </c>
      <c r="E417" s="16">
        <f t="shared" si="34"/>
        <v>5.9134517675740626E-3</v>
      </c>
      <c r="F417" s="16">
        <f t="shared" si="35"/>
        <v>4.9237392848241357E-6</v>
      </c>
    </row>
    <row r="418" spans="1:6" x14ac:dyDescent="0.25">
      <c r="A418">
        <v>318</v>
      </c>
      <c r="B418" s="12"/>
      <c r="C418" s="12"/>
      <c r="D418" s="3">
        <f t="shared" si="36"/>
        <v>193.07890701804618</v>
      </c>
      <c r="E418" s="10">
        <f t="shared" si="34"/>
        <v>5.7024310804974663E-3</v>
      </c>
      <c r="F418" s="3">
        <f t="shared" si="35"/>
        <v>4.5476701792741558E-6</v>
      </c>
    </row>
    <row r="419" spans="1:6" x14ac:dyDescent="0.25">
      <c r="A419">
        <v>319</v>
      </c>
      <c r="B419" s="12"/>
      <c r="C419" s="12"/>
      <c r="D419" s="3">
        <f t="shared" si="36"/>
        <v>193.2789070180462</v>
      </c>
      <c r="E419" s="10">
        <f t="shared" si="34"/>
        <v>5.4969952521805743E-3</v>
      </c>
      <c r="F419" s="3">
        <f t="shared" si="35"/>
        <v>4.1988483597131138E-6</v>
      </c>
    </row>
    <row r="420" spans="1:6" x14ac:dyDescent="0.25">
      <c r="A420" s="15">
        <v>320</v>
      </c>
      <c r="B420" s="12"/>
      <c r="C420" s="12"/>
      <c r="D420" s="3">
        <f t="shared" si="36"/>
        <v>193.47890701804619</v>
      </c>
      <c r="E420" s="10">
        <f t="shared" si="34"/>
        <v>5.2970858200406586E-3</v>
      </c>
      <c r="F420" s="3">
        <f t="shared" si="35"/>
        <v>3.8754196821500216E-6</v>
      </c>
    </row>
    <row r="421" spans="1:6" x14ac:dyDescent="0.25">
      <c r="A421">
        <v>321</v>
      </c>
      <c r="B421" s="12"/>
      <c r="C421" s="12"/>
      <c r="D421" s="16">
        <f t="shared" si="36"/>
        <v>193.67890701804617</v>
      </c>
      <c r="E421" s="10">
        <f t="shared" si="34"/>
        <v>5.1026406791258062E-3</v>
      </c>
      <c r="F421" s="3">
        <f t="shared" si="35"/>
        <v>3.575646777198234E-6</v>
      </c>
    </row>
    <row r="422" spans="1:6" x14ac:dyDescent="0.25">
      <c r="A422">
        <v>322</v>
      </c>
      <c r="B422" s="12"/>
      <c r="C422" s="12"/>
      <c r="D422" s="3">
        <f t="shared" si="36"/>
        <v>193.87890701804619</v>
      </c>
      <c r="E422" s="10">
        <f t="shared" si="34"/>
        <v>4.9135943008310696E-3</v>
      </c>
      <c r="F422" s="3">
        <f t="shared" si="35"/>
        <v>3.2979024033762687E-6</v>
      </c>
    </row>
    <row r="423" spans="1:6" x14ac:dyDescent="0.25">
      <c r="A423">
        <v>323</v>
      </c>
      <c r="B423" s="12"/>
      <c r="C423" s="12"/>
      <c r="D423" s="3">
        <f t="shared" si="36"/>
        <v>194.07890701804621</v>
      </c>
      <c r="E423" s="10">
        <f t="shared" si="34"/>
        <v>4.729877949568197E-3</v>
      </c>
      <c r="F423" s="3">
        <f t="shared" si="35"/>
        <v>3.040663127444385E-6</v>
      </c>
    </row>
    <row r="424" spans="1:6" x14ac:dyDescent="0.25">
      <c r="A424">
        <v>324</v>
      </c>
      <c r="B424" s="12"/>
      <c r="C424" s="12"/>
      <c r="D424" s="3">
        <f t="shared" si="36"/>
        <v>194.2789070180462</v>
      </c>
      <c r="E424" s="10">
        <f t="shared" si="34"/>
        <v>4.5514198970126856E-3</v>
      </c>
      <c r="F424" s="16">
        <f t="shared" si="35"/>
        <v>2.8025033192861461E-6</v>
      </c>
    </row>
    <row r="425" spans="1:6" x14ac:dyDescent="0.25">
      <c r="A425" s="15">
        <v>325</v>
      </c>
      <c r="B425" s="12"/>
      <c r="C425" s="12"/>
      <c r="D425" s="16">
        <f t="shared" si="36"/>
        <v>194.47890701804619</v>
      </c>
      <c r="E425" s="16">
        <f t="shared" si="34"/>
        <v>4.3781456335718043E-3</v>
      </c>
      <c r="F425" s="3">
        <f t="shared" si="35"/>
        <v>2.5820894490711274E-6</v>
      </c>
    </row>
    <row r="426" spans="1:6" x14ac:dyDescent="0.25">
      <c r="A426">
        <v>326</v>
      </c>
      <c r="B426" s="12"/>
      <c r="C426" s="12"/>
      <c r="D426" s="3">
        <f t="shared" si="36"/>
        <v>194.67890701804617</v>
      </c>
      <c r="E426" s="10">
        <f t="shared" si="34"/>
        <v>4.2099780767372065E-3</v>
      </c>
      <c r="F426" s="3">
        <f t="shared" si="35"/>
        <v>2.3781746746733859E-6</v>
      </c>
    </row>
    <row r="427" spans="1:6" x14ac:dyDescent="0.25">
      <c r="A427">
        <v>327</v>
      </c>
      <c r="B427" s="12"/>
      <c r="C427" s="12"/>
      <c r="D427" s="3">
        <f t="shared" si="36"/>
        <v>194.87890701804619</v>
      </c>
      <c r="E427" s="10">
        <f t="shared" si="34"/>
        <v>4.0468377760057286E-3</v>
      </c>
      <c r="F427" s="3">
        <f t="shared" si="35"/>
        <v>2.189593707575336E-6</v>
      </c>
    </row>
    <row r="428" spans="1:6" x14ac:dyDescent="0.25">
      <c r="A428">
        <v>328</v>
      </c>
      <c r="B428" s="12"/>
      <c r="C428" s="12"/>
      <c r="D428" s="3">
        <f t="shared" si="36"/>
        <v>195.07890701804621</v>
      </c>
      <c r="E428" s="10">
        <f t="shared" si="34"/>
        <v>3.8886431140725667E-3</v>
      </c>
      <c r="F428" s="3">
        <f t="shared" si="35"/>
        <v>2.0152579457522748E-6</v>
      </c>
    </row>
    <row r="429" spans="1:6" x14ac:dyDescent="0.25">
      <c r="A429">
        <v>329</v>
      </c>
      <c r="B429" s="12"/>
      <c r="C429" s="12"/>
      <c r="D429" s="16">
        <f t="shared" si="36"/>
        <v>195.2789070180462</v>
      </c>
      <c r="E429" s="10">
        <f t="shared" si="34"/>
        <v>3.7353105040211698E-3</v>
      </c>
      <c r="F429" s="3">
        <f t="shared" si="35"/>
        <v>1.8541508623085349E-6</v>
      </c>
    </row>
    <row r="430" spans="1:6" x14ac:dyDescent="0.25">
      <c r="A430" s="15">
        <v>330</v>
      </c>
      <c r="B430" s="12"/>
      <c r="C430" s="12"/>
      <c r="D430" s="3">
        <f t="shared" si="36"/>
        <v>195.47890701804619</v>
      </c>
      <c r="E430" s="10">
        <f t="shared" ref="E430:E493" si="37">_xlfn.NORM.DIST(D430,$H$94,$H$95,0)</f>
        <v>3.586754582254631E-3</v>
      </c>
      <c r="F430" s="3">
        <f t="shared" ref="F430:F493" si="38">_xlfn.NORM.DIST($E$6+A431*$J$142,$H$94,$H$95,0)</f>
        <v>1.7053236389212131E-6</v>
      </c>
    </row>
    <row r="431" spans="1:6" x14ac:dyDescent="0.25">
      <c r="A431">
        <v>331</v>
      </c>
      <c r="B431" s="12"/>
      <c r="C431" s="12"/>
      <c r="D431" s="3">
        <f t="shared" si="36"/>
        <v>195.67890701804617</v>
      </c>
      <c r="E431" s="10">
        <f t="shared" si="37"/>
        <v>3.4428883969337964E-3</v>
      </c>
      <c r="F431" s="16">
        <f t="shared" si="38"/>
        <v>1.5678910334388199E-6</v>
      </c>
    </row>
    <row r="432" spans="1:6" x14ac:dyDescent="0.25">
      <c r="A432">
        <v>332</v>
      </c>
      <c r="B432" s="12"/>
      <c r="C432" s="12"/>
      <c r="D432" s="3">
        <f t="shared" si="36"/>
        <v>195.87890701804619</v>
      </c>
      <c r="E432" s="10">
        <f t="shared" si="37"/>
        <v>3.3036235917070786E-3</v>
      </c>
      <c r="F432" s="3">
        <f t="shared" si="38"/>
        <v>1.441027471278939E-6</v>
      </c>
    </row>
    <row r="433" spans="1:6" x14ac:dyDescent="0.25">
      <c r="A433">
        <v>333</v>
      </c>
      <c r="B433" s="12"/>
      <c r="C433" s="12"/>
      <c r="D433" s="16">
        <f t="shared" si="36"/>
        <v>196.07890701804621</v>
      </c>
      <c r="E433" s="16">
        <f t="shared" si="37"/>
        <v>3.1688705845372002E-3</v>
      </c>
      <c r="F433" s="3">
        <f t="shared" si="38"/>
        <v>1.3239633505705133E-6</v>
      </c>
    </row>
    <row r="434" spans="1:6" x14ac:dyDescent="0.25">
      <c r="A434">
        <v>334</v>
      </c>
      <c r="B434" s="12"/>
      <c r="C434" s="12"/>
      <c r="D434" s="3">
        <f t="shared" si="36"/>
        <v>196.2789070180462</v>
      </c>
      <c r="E434" s="10">
        <f t="shared" si="37"/>
        <v>3.0385387414495666E-3</v>
      </c>
      <c r="F434" s="3">
        <f t="shared" si="38"/>
        <v>1.2159815512905539E-6</v>
      </c>
    </row>
    <row r="435" spans="1:6" x14ac:dyDescent="0.25">
      <c r="A435" s="15">
        <v>335</v>
      </c>
      <c r="B435" s="12"/>
      <c r="C435" s="12"/>
      <c r="D435" s="3">
        <f t="shared" ref="D435:D498" si="39">$D$100+($E$96*A435)</f>
        <v>196.47890701804619</v>
      </c>
      <c r="E435" s="10">
        <f t="shared" si="37"/>
        <v>2.9125365450464184E-3</v>
      </c>
      <c r="F435" s="3">
        <f t="shared" si="38"/>
        <v>1.1164141389506961E-6</v>
      </c>
    </row>
    <row r="436" spans="1:6" x14ac:dyDescent="0.25">
      <c r="A436">
        <v>336</v>
      </c>
      <c r="B436" s="12"/>
      <c r="C436" s="12"/>
      <c r="D436" s="3">
        <f t="shared" si="39"/>
        <v>196.67890701804617</v>
      </c>
      <c r="E436" s="10">
        <f t="shared" si="37"/>
        <v>2.7907717576501519E-3</v>
      </c>
      <c r="F436" s="3">
        <f t="shared" si="38"/>
        <v>1.0246392536960443E-6</v>
      </c>
    </row>
    <row r="437" spans="1:6" x14ac:dyDescent="0.25">
      <c r="A437">
        <v>337</v>
      </c>
      <c r="B437" s="12"/>
      <c r="C437" s="12"/>
      <c r="D437" s="16">
        <f t="shared" si="39"/>
        <v>196.87890701804619</v>
      </c>
      <c r="E437" s="10">
        <f t="shared" si="37"/>
        <v>2.67315157895731E-3</v>
      </c>
      <c r="F437" s="3">
        <f t="shared" si="38"/>
        <v>9.4007817598505446E-7</v>
      </c>
    </row>
    <row r="438" spans="1:6" x14ac:dyDescent="0.25">
      <c r="A438">
        <v>338</v>
      </c>
      <c r="B438" s="12"/>
      <c r="C438" s="12"/>
      <c r="D438" s="3">
        <f t="shared" si="39"/>
        <v>197.07890701804621</v>
      </c>
      <c r="E438" s="10">
        <f t="shared" si="37"/>
        <v>2.5595827981035333E-3</v>
      </c>
      <c r="F438" s="16">
        <f t="shared" si="38"/>
        <v>8.6219256032416437E-7</v>
      </c>
    </row>
    <row r="439" spans="1:6" x14ac:dyDescent="0.25">
      <c r="A439">
        <v>339</v>
      </c>
      <c r="B439" s="12"/>
      <c r="C439" s="12"/>
      <c r="D439" s="3">
        <f t="shared" si="39"/>
        <v>197.2789070180462</v>
      </c>
      <c r="E439" s="10">
        <f t="shared" si="37"/>
        <v>2.4499719400568943E-3</v>
      </c>
      <c r="F439" s="3">
        <f t="shared" si="38"/>
        <v>7.9048182883433236E-7</v>
      </c>
    </row>
    <row r="440" spans="1:6" x14ac:dyDescent="0.25">
      <c r="A440" s="15">
        <v>340</v>
      </c>
      <c r="B440" s="12"/>
      <c r="C440" s="12"/>
      <c r="D440" s="3">
        <f t="shared" si="39"/>
        <v>197.47890701804619</v>
      </c>
      <c r="E440" s="10">
        <f t="shared" si="37"/>
        <v>2.344225406274728E-3</v>
      </c>
      <c r="F440" s="3">
        <f t="shared" si="38"/>
        <v>7.2448071672701181E-7</v>
      </c>
    </row>
    <row r="441" spans="1:6" x14ac:dyDescent="0.25">
      <c r="A441">
        <v>341</v>
      </c>
      <c r="B441" s="12"/>
      <c r="C441" s="12"/>
      <c r="D441" s="16">
        <f t="shared" si="39"/>
        <v>197.67890701804617</v>
      </c>
      <c r="E441" s="16">
        <f t="shared" si="37"/>
        <v>2.2422496095754691E-3</v>
      </c>
      <c r="F441" s="3">
        <f t="shared" si="38"/>
        <v>6.637569620638566E-7</v>
      </c>
    </row>
    <row r="442" spans="1:6" x14ac:dyDescent="0.25">
      <c r="A442">
        <v>342</v>
      </c>
      <c r="B442" s="12"/>
      <c r="C442" s="12"/>
      <c r="D442" s="3">
        <f t="shared" si="39"/>
        <v>197.87890701804619</v>
      </c>
      <c r="E442" s="10">
        <f t="shared" si="37"/>
        <v>2.1439511031930919E-3</v>
      </c>
      <c r="F442" s="3">
        <f t="shared" si="38"/>
        <v>6.0790913246776529E-7</v>
      </c>
    </row>
    <row r="443" spans="1:6" x14ac:dyDescent="0.25">
      <c r="A443">
        <v>343</v>
      </c>
      <c r="B443" s="12"/>
      <c r="C443" s="12"/>
      <c r="D443" s="3">
        <f t="shared" si="39"/>
        <v>198.07890701804621</v>
      </c>
      <c r="E443" s="10">
        <f t="shared" si="37"/>
        <v>2.0492367039973208E-3</v>
      </c>
      <c r="F443" s="3">
        <f t="shared" si="38"/>
        <v>5.5656458174065667E-7</v>
      </c>
    </row>
    <row r="444" spans="1:6" x14ac:dyDescent="0.25">
      <c r="A444">
        <v>344</v>
      </c>
      <c r="B444" s="12"/>
      <c r="C444" s="12"/>
      <c r="D444" s="3">
        <f t="shared" si="39"/>
        <v>198.2789070180462</v>
      </c>
      <c r="E444" s="10">
        <f t="shared" si="37"/>
        <v>1.958013609877548E-3</v>
      </c>
      <c r="F444" s="3">
        <f t="shared" si="38"/>
        <v>5.0937752962707232E-7</v>
      </c>
    </row>
    <row r="445" spans="1:6" x14ac:dyDescent="0.25">
      <c r="A445" s="15">
        <v>345</v>
      </c>
      <c r="B445" s="12"/>
      <c r="C445" s="12"/>
      <c r="D445" s="16">
        <f t="shared" si="39"/>
        <v>198.47890701804619</v>
      </c>
      <c r="E445" s="10">
        <f t="shared" si="37"/>
        <v>1.8701895113026332E-3</v>
      </c>
      <c r="F445" s="16">
        <f t="shared" si="38"/>
        <v>4.6602725823994697E-7</v>
      </c>
    </row>
    <row r="446" spans="1:6" x14ac:dyDescent="0.25">
      <c r="A446">
        <v>346</v>
      </c>
      <c r="B446" s="12"/>
      <c r="C446" s="12"/>
      <c r="D446" s="3">
        <f t="shared" si="39"/>
        <v>198.67890701804617</v>
      </c>
      <c r="E446" s="10">
        <f t="shared" si="37"/>
        <v>1.7856726970825159E-3</v>
      </c>
      <c r="F446" s="3">
        <f t="shared" si="38"/>
        <v>4.2621641893691192E-7</v>
      </c>
    </row>
    <row r="447" spans="1:6" x14ac:dyDescent="0.25">
      <c r="A447">
        <v>347</v>
      </c>
      <c r="B447" s="12"/>
      <c r="C447" s="12"/>
      <c r="D447" s="3">
        <f t="shared" si="39"/>
        <v>198.87890701804619</v>
      </c>
      <c r="E447" s="10">
        <f t="shared" si="37"/>
        <v>1.7043721543700541E-3</v>
      </c>
      <c r="F447" s="3">
        <f t="shared" si="38"/>
        <v>3.8966944370081951E-7</v>
      </c>
    </row>
    <row r="448" spans="1:6" x14ac:dyDescent="0.25">
      <c r="A448">
        <v>348</v>
      </c>
      <c r="B448" s="12"/>
      <c r="C448" s="12"/>
      <c r="D448" s="3">
        <f t="shared" si="39"/>
        <v>199.07890701804621</v>
      </c>
      <c r="E448" s="10">
        <f t="shared" si="37"/>
        <v>1.6261976629541942E-3</v>
      </c>
      <c r="F448" s="3">
        <f t="shared" si="38"/>
        <v>3.5613105533741368E-7</v>
      </c>
    </row>
    <row r="449" spans="1:6" x14ac:dyDescent="0.25">
      <c r="A449">
        <v>349</v>
      </c>
      <c r="B449" s="12"/>
      <c r="C449" s="12"/>
      <c r="D449" s="16">
        <f t="shared" si="39"/>
        <v>199.2789070180462</v>
      </c>
      <c r="E449" s="16">
        <f t="shared" si="37"/>
        <v>1.551059883906635E-3</v>
      </c>
      <c r="F449" s="3">
        <f t="shared" si="38"/>
        <v>3.2536487105504304E-7</v>
      </c>
    </row>
    <row r="450" spans="1:6" x14ac:dyDescent="0.25">
      <c r="A450" s="15">
        <v>350</v>
      </c>
      <c r="B450" s="12"/>
      <c r="C450" s="12"/>
      <c r="D450" s="3">
        <f t="shared" si="39"/>
        <v>199.47890701804619</v>
      </c>
      <c r="E450" s="10">
        <f t="shared" si="37"/>
        <v>1.4788704426553661E-3</v>
      </c>
      <c r="F450" s="3">
        <f t="shared" si="38"/>
        <v>2.971520942369471E-7</v>
      </c>
    </row>
    <row r="451" spans="1:6" x14ac:dyDescent="0.25">
      <c r="A451">
        <v>351</v>
      </c>
      <c r="B451" s="12"/>
      <c r="C451" s="12"/>
      <c r="D451" s="3">
        <f t="shared" si="39"/>
        <v>199.67890701804617</v>
      </c>
      <c r="E451" s="10">
        <f t="shared" si="37"/>
        <v>1.4095420065684066E-3</v>
      </c>
      <c r="F451" s="3">
        <f t="shared" si="38"/>
        <v>2.7129028945468038E-7</v>
      </c>
    </row>
    <row r="452" spans="1:6" x14ac:dyDescent="0.25">
      <c r="A452">
        <v>352</v>
      </c>
      <c r="B452" s="12"/>
      <c r="C452" s="12"/>
      <c r="D452" s="3">
        <f t="shared" si="39"/>
        <v>199.87890701804619</v>
      </c>
      <c r="E452" s="10">
        <f t="shared" si="37"/>
        <v>1.3429883571404976E-3</v>
      </c>
      <c r="F452" s="16">
        <f t="shared" si="38"/>
        <v>2.4759223600244869E-7</v>
      </c>
    </row>
    <row r="453" spans="1:6" x14ac:dyDescent="0.25">
      <c r="A453">
        <v>353</v>
      </c>
      <c r="B453" s="12"/>
      <c r="C453" s="12"/>
      <c r="D453" s="16">
        <f t="shared" si="39"/>
        <v>200.07890701804621</v>
      </c>
      <c r="E453" s="10">
        <f t="shared" si="37"/>
        <v>1.2791244568843346E-3</v>
      </c>
      <c r="F453" s="3">
        <f t="shared" si="38"/>
        <v>2.258848554558097E-7</v>
      </c>
    </row>
    <row r="454" spans="1:6" x14ac:dyDescent="0.25">
      <c r="A454">
        <v>354</v>
      </c>
      <c r="B454" s="12"/>
      <c r="C454" s="12"/>
      <c r="D454" s="3">
        <f t="shared" si="39"/>
        <v>200.2789070180462</v>
      </c>
      <c r="E454" s="10">
        <f t="shared" si="37"/>
        <v>1.2178665110358993E-3</v>
      </c>
      <c r="F454" s="3">
        <f t="shared" si="38"/>
        <v>2.060082089748316E-7</v>
      </c>
    </row>
    <row r="455" spans="1:6" x14ac:dyDescent="0.25">
      <c r="A455" s="15">
        <v>355</v>
      </c>
      <c r="B455" s="12"/>
      <c r="C455" s="12"/>
      <c r="D455" s="3">
        <f t="shared" si="39"/>
        <v>200.47890701804619</v>
      </c>
      <c r="E455" s="10">
        <f t="shared" si="37"/>
        <v>1.1591320241908724E-3</v>
      </c>
      <c r="F455" s="3">
        <f t="shared" si="38"/>
        <v>1.8781456028074297E-7</v>
      </c>
    </row>
    <row r="456" spans="1:6" x14ac:dyDescent="0.25">
      <c r="A456">
        <v>356</v>
      </c>
      <c r="B456" s="12"/>
      <c r="C456" s="12"/>
      <c r="D456" s="3">
        <f t="shared" si="39"/>
        <v>200.67890701804617</v>
      </c>
      <c r="E456" s="10">
        <f t="shared" si="37"/>
        <v>1.1028398519959024E-3</v>
      </c>
      <c r="F456" s="3">
        <f t="shared" si="38"/>
        <v>1.7116750043711736E-7</v>
      </c>
    </row>
    <row r="457" spans="1:6" x14ac:dyDescent="0.25">
      <c r="A457">
        <v>357</v>
      </c>
      <c r="B457" s="12"/>
      <c r="C457" s="12"/>
      <c r="D457" s="16">
        <f t="shared" si="39"/>
        <v>200.87890701804619</v>
      </c>
      <c r="E457" s="16">
        <f t="shared" si="37"/>
        <v>1.0489102480243477E-3</v>
      </c>
      <c r="F457" s="3">
        <f t="shared" si="38"/>
        <v>1.5594113076101241E-7</v>
      </c>
    </row>
    <row r="458" spans="1:6" x14ac:dyDescent="0.25">
      <c r="A458">
        <v>358</v>
      </c>
      <c r="B458" s="12"/>
      <c r="C458" s="12"/>
      <c r="D458" s="3">
        <f t="shared" si="39"/>
        <v>201.07890701804621</v>
      </c>
      <c r="E458" s="10">
        <f t="shared" si="37"/>
        <v>9.9726490597171723E-4</v>
      </c>
      <c r="F458" s="3">
        <f t="shared" si="38"/>
        <v>1.4201930037682595E-7</v>
      </c>
    </row>
    <row r="459" spans="1:6" x14ac:dyDescent="0.25">
      <c r="A459">
        <v>359</v>
      </c>
      <c r="B459" s="12"/>
      <c r="C459" s="12"/>
      <c r="D459" s="3">
        <f t="shared" si="39"/>
        <v>201.2789070180462</v>
      </c>
      <c r="E459" s="10">
        <f t="shared" si="37"/>
        <v>9.4782699731064967E-4</v>
      </c>
      <c r="F459" s="16">
        <f t="shared" si="38"/>
        <v>1.2929489510571941E-7</v>
      </c>
    </row>
    <row r="460" spans="1:6" x14ac:dyDescent="0.25">
      <c r="A460" s="15">
        <v>360</v>
      </c>
      <c r="B460" s="12"/>
      <c r="C460" s="12"/>
      <c r="D460" s="3">
        <f t="shared" si="39"/>
        <v>201.47890701804619</v>
      </c>
      <c r="E460" s="10">
        <f t="shared" si="37"/>
        <v>9.0052120454949263E-4</v>
      </c>
      <c r="F460" s="3">
        <f t="shared" si="38"/>
        <v>1.1766917455645239E-7</v>
      </c>
    </row>
    <row r="461" spans="1:6" x14ac:dyDescent="0.25">
      <c r="A461">
        <v>361</v>
      </c>
      <c r="B461" s="12"/>
      <c r="C461" s="12"/>
      <c r="D461" s="16">
        <f t="shared" si="39"/>
        <v>201.67890701804617</v>
      </c>
      <c r="E461" s="10">
        <f t="shared" si="37"/>
        <v>8.5527375024215078E-4</v>
      </c>
      <c r="F461" s="3">
        <f t="shared" si="38"/>
        <v>1.070511544495504E-7</v>
      </c>
    </row>
    <row r="462" spans="1:6" x14ac:dyDescent="0.25">
      <c r="A462">
        <v>362</v>
      </c>
      <c r="B462" s="12"/>
      <c r="C462" s="12"/>
      <c r="D462" s="3">
        <f t="shared" si="39"/>
        <v>201.87890701804619</v>
      </c>
      <c r="E462" s="10">
        <f t="shared" si="37"/>
        <v>8.1201242189965343E-4</v>
      </c>
      <c r="F462" s="3">
        <f t="shared" si="38"/>
        <v>9.735703136590878E-8</v>
      </c>
    </row>
    <row r="463" spans="1:6" x14ac:dyDescent="0.25">
      <c r="A463">
        <v>363</v>
      </c>
      <c r="B463" s="12"/>
      <c r="C463" s="12"/>
      <c r="D463" s="3">
        <f t="shared" si="39"/>
        <v>202.07890701804621</v>
      </c>
      <c r="E463" s="10">
        <f t="shared" si="37"/>
        <v>7.7066659295652127E-4</v>
      </c>
      <c r="F463" s="3">
        <f t="shared" si="38"/>
        <v>8.8509647263376352E-8</v>
      </c>
    </row>
    <row r="464" spans="1:6" x14ac:dyDescent="0.25">
      <c r="A464">
        <v>364</v>
      </c>
      <c r="B464" s="12"/>
      <c r="C464" s="12"/>
      <c r="D464" s="3">
        <f t="shared" si="39"/>
        <v>202.2789070180462</v>
      </c>
      <c r="E464" s="10">
        <f t="shared" si="37"/>
        <v>7.3116723994666119E-4</v>
      </c>
      <c r="F464" s="3">
        <f t="shared" si="38"/>
        <v>8.0437991250780663E-8</v>
      </c>
    </row>
    <row r="465" spans="1:6" x14ac:dyDescent="0.25">
      <c r="A465" s="15">
        <v>365</v>
      </c>
      <c r="B465" s="12"/>
      <c r="C465" s="12"/>
      <c r="D465" s="16">
        <f t="shared" si="39"/>
        <v>202.47890701804619</v>
      </c>
      <c r="E465" s="16">
        <f t="shared" si="37"/>
        <v>6.9344695604502832E-4</v>
      </c>
      <c r="F465" s="3">
        <f t="shared" si="38"/>
        <v>7.3076736248304024E-8</v>
      </c>
    </row>
    <row r="466" spans="1:6" x14ac:dyDescent="0.25">
      <c r="A466">
        <v>366</v>
      </c>
      <c r="B466" s="12"/>
      <c r="C466" s="12"/>
      <c r="D466" s="3">
        <f t="shared" si="39"/>
        <v>202.67890701804617</v>
      </c>
      <c r="E466" s="10">
        <f t="shared" si="37"/>
        <v>6.5743996113206598E-4</v>
      </c>
      <c r="F466" s="16">
        <f t="shared" si="38"/>
        <v>6.6365808296295492E-8</v>
      </c>
    </row>
    <row r="467" spans="1:6" x14ac:dyDescent="0.25">
      <c r="A467">
        <v>367</v>
      </c>
      <c r="B467" s="12"/>
      <c r="C467" s="12"/>
      <c r="D467" s="3">
        <f t="shared" si="39"/>
        <v>202.87890701804619</v>
      </c>
      <c r="E467" s="10">
        <f t="shared" si="37"/>
        <v>6.2308210853828021E-4</v>
      </c>
      <c r="F467" s="3">
        <f t="shared" si="38"/>
        <v>6.0249986401736956E-8</v>
      </c>
    </row>
    <row r="468" spans="1:6" x14ac:dyDescent="0.25">
      <c r="A468">
        <v>368</v>
      </c>
      <c r="B468" s="12"/>
      <c r="C468" s="12"/>
      <c r="D468" s="3">
        <f t="shared" si="39"/>
        <v>203.07890701804621</v>
      </c>
      <c r="E468" s="10">
        <f t="shared" si="37"/>
        <v>5.9031088862627242E-4</v>
      </c>
      <c r="F468" s="3">
        <f t="shared" si="38"/>
        <v>5.4678530932687445E-8</v>
      </c>
    </row>
    <row r="469" spans="1:6" x14ac:dyDescent="0.25">
      <c r="A469">
        <v>369</v>
      </c>
      <c r="B469" s="12"/>
      <c r="C469" s="12"/>
      <c r="D469" s="16">
        <f t="shared" si="39"/>
        <v>203.2789070180462</v>
      </c>
      <c r="E469" s="10">
        <f t="shared" si="37"/>
        <v>5.5906542936698769E-4</v>
      </c>
      <c r="F469" s="3">
        <f t="shared" si="38"/>
        <v>4.9604838686496329E-8</v>
      </c>
    </row>
    <row r="470" spans="1:6" x14ac:dyDescent="0.25">
      <c r="A470" s="15">
        <v>370</v>
      </c>
      <c r="B470" s="12"/>
      <c r="C470" s="12"/>
      <c r="D470" s="3">
        <f t="shared" si="39"/>
        <v>203.47890701804619</v>
      </c>
      <c r="E470" s="10">
        <f t="shared" si="37"/>
        <v>5.2928649406604601E-4</v>
      </c>
      <c r="F470" s="3">
        <f t="shared" si="38"/>
        <v>4.4986122867369575E-8</v>
      </c>
    </row>
    <row r="471" spans="1:6" x14ac:dyDescent="0.25">
      <c r="A471">
        <v>371</v>
      </c>
      <c r="B471" s="12"/>
      <c r="C471" s="12"/>
      <c r="D471" s="3">
        <f t="shared" si="39"/>
        <v>203.67890701804617</v>
      </c>
      <c r="E471" s="10">
        <f t="shared" si="37"/>
        <v>5.0091647639476523E-4</v>
      </c>
      <c r="F471" s="3">
        <f t="shared" si="38"/>
        <v>4.0783116313346729E-8</v>
      </c>
    </row>
    <row r="472" spans="1:6" x14ac:dyDescent="0.25">
      <c r="A472">
        <v>372</v>
      </c>
      <c r="B472" s="12"/>
      <c r="C472" s="12"/>
      <c r="D472" s="3">
        <f t="shared" si="39"/>
        <v>203.87890701804619</v>
      </c>
      <c r="E472" s="10">
        <f t="shared" si="37"/>
        <v>4.7389939287871297E-4</v>
      </c>
      <c r="F472" s="3">
        <f t="shared" si="38"/>
        <v>3.6959796411957157E-8</v>
      </c>
    </row>
    <row r="473" spans="1:6" x14ac:dyDescent="0.25">
      <c r="A473">
        <v>373</v>
      </c>
      <c r="B473" s="12"/>
      <c r="C473" s="12"/>
      <c r="D473" s="16">
        <f t="shared" si="39"/>
        <v>204.07890701804621</v>
      </c>
      <c r="E473" s="16">
        <f t="shared" si="37"/>
        <v>4.4818087299476009E-4</v>
      </c>
      <c r="F473" s="16">
        <f t="shared" si="38"/>
        <v>3.3483130238067105E-8</v>
      </c>
    </row>
    <row r="474" spans="1:6" x14ac:dyDescent="0.25">
      <c r="A474">
        <v>374</v>
      </c>
      <c r="B474" s="12"/>
      <c r="C474" s="12"/>
      <c r="D474" s="3">
        <f t="shared" si="39"/>
        <v>204.2789070180462</v>
      </c>
      <c r="E474" s="10">
        <f t="shared" si="37"/>
        <v>4.2370814702519737E-4</v>
      </c>
      <c r="F474" s="3">
        <f t="shared" si="38"/>
        <v>3.0322838536757037E-8</v>
      </c>
    </row>
    <row r="475" spans="1:6" x14ac:dyDescent="0.25">
      <c r="A475" s="15">
        <v>375</v>
      </c>
      <c r="B475" s="12"/>
      <c r="C475" s="12"/>
      <c r="D475" s="3">
        <f t="shared" si="39"/>
        <v>204.47890701804619</v>
      </c>
      <c r="E475" s="10">
        <f t="shared" si="37"/>
        <v>4.0043003181497168E-4</v>
      </c>
      <c r="F475" s="3">
        <f t="shared" si="38"/>
        <v>2.7451177258814053E-8</v>
      </c>
    </row>
    <row r="476" spans="1:6" x14ac:dyDescent="0.25">
      <c r="A476">
        <v>376</v>
      </c>
      <c r="B476" s="12"/>
      <c r="C476" s="12"/>
      <c r="D476" s="3">
        <f t="shared" si="39"/>
        <v>204.67890701804617</v>
      </c>
      <c r="E476" s="10">
        <f t="shared" si="37"/>
        <v>3.7829691457522786E-4</v>
      </c>
      <c r="F476" s="3">
        <f t="shared" si="38"/>
        <v>2.4842735436624267E-8</v>
      </c>
    </row>
    <row r="477" spans="1:6" x14ac:dyDescent="0.25">
      <c r="A477" s="15">
        <v>377</v>
      </c>
      <c r="B477" s="12"/>
      <c r="C477" s="12"/>
      <c r="D477" s="16">
        <f t="shared" si="39"/>
        <v>204.87890701804619</v>
      </c>
      <c r="E477" s="10">
        <f t="shared" si="37"/>
        <v>3.5726073487321369E-4</v>
      </c>
      <c r="F477" s="3">
        <f t="shared" si="38"/>
        <v>2.2474248264195687E-8</v>
      </c>
    </row>
    <row r="478" spans="1:6" x14ac:dyDescent="0.25">
      <c r="A478">
        <v>378</v>
      </c>
      <c r="B478" s="12"/>
      <c r="C478" s="12"/>
      <c r="D478" s="3">
        <f t="shared" si="39"/>
        <v>205.07890701804621</v>
      </c>
      <c r="E478" s="10">
        <f t="shared" si="37"/>
        <v>3.3727496494536009E-4</v>
      </c>
      <c r="F478" s="3">
        <f t="shared" si="38"/>
        <v>2.0324424316832691E-8</v>
      </c>
    </row>
    <row r="479" spans="1:6" x14ac:dyDescent="0.25">
      <c r="A479">
        <v>379</v>
      </c>
      <c r="B479" s="12"/>
      <c r="C479" s="12"/>
      <c r="D479" s="3">
        <f t="shared" si="39"/>
        <v>205.2789070180462</v>
      </c>
      <c r="E479" s="10">
        <f t="shared" si="37"/>
        <v>3.1829458846679466E-4</v>
      </c>
      <c r="F479" s="3">
        <f t="shared" si="38"/>
        <v>1.8373785913852618E-8</v>
      </c>
    </row>
    <row r="480" spans="1:6" x14ac:dyDescent="0.25">
      <c r="A480">
        <v>380</v>
      </c>
      <c r="B480" s="12"/>
      <c r="C480" s="12"/>
      <c r="D480" s="3">
        <f t="shared" si="39"/>
        <v>205.47890701804619</v>
      </c>
      <c r="E480" s="10">
        <f t="shared" si="37"/>
        <v>3.0027607790690622E-4</v>
      </c>
      <c r="F480" s="16">
        <f t="shared" si="38"/>
        <v>1.6604521691790726E-8</v>
      </c>
    </row>
    <row r="481" spans="1:6" x14ac:dyDescent="0.25">
      <c r="A481">
        <v>381</v>
      </c>
      <c r="B481" s="12"/>
      <c r="C481" s="12"/>
      <c r="D481" s="16">
        <f t="shared" si="39"/>
        <v>205.67890701804617</v>
      </c>
      <c r="E481" s="16">
        <f t="shared" si="37"/>
        <v>2.8317737059676689E-4</v>
      </c>
      <c r="F481" s="3">
        <f t="shared" si="38"/>
        <v>1.5000350516018054E-8</v>
      </c>
    </row>
    <row r="482" spans="1:6" x14ac:dyDescent="0.25">
      <c r="A482" s="15">
        <v>382</v>
      </c>
      <c r="B482" s="12"/>
      <c r="C482" s="12"/>
      <c r="D482" s="3">
        <f t="shared" si="39"/>
        <v>205.87890701804619</v>
      </c>
      <c r="E482" s="10">
        <f t="shared" si="37"/>
        <v>2.6695784363020374E-4</v>
      </c>
      <c r="F482" s="3">
        <f t="shared" si="38"/>
        <v>1.354639591569512E-8</v>
      </c>
    </row>
    <row r="483" spans="1:6" x14ac:dyDescent="0.25">
      <c r="A483">
        <v>383</v>
      </c>
      <c r="B483" s="12"/>
      <c r="C483" s="12"/>
      <c r="D483" s="3">
        <f t="shared" si="39"/>
        <v>206.07890701804621</v>
      </c>
      <c r="E483" s="10">
        <f t="shared" si="37"/>
        <v>2.5157828771630398E-4</v>
      </c>
      <c r="F483" s="3">
        <f t="shared" si="38"/>
        <v>1.2229070280711052E-8</v>
      </c>
    </row>
    <row r="484" spans="1:6" x14ac:dyDescent="0.25">
      <c r="A484" s="15">
        <v>384</v>
      </c>
      <c r="B484" s="12"/>
      <c r="C484" s="12"/>
      <c r="D484" s="3">
        <f t="shared" si="39"/>
        <v>206.2789070180462</v>
      </c>
      <c r="E484" s="10">
        <f t="shared" si="37"/>
        <v>2.3700088009693136E-4</v>
      </c>
      <c r="F484" s="3">
        <f t="shared" si="38"/>
        <v>1.1035968109840508E-8</v>
      </c>
    </row>
    <row r="485" spans="1:6" x14ac:dyDescent="0.25">
      <c r="A485">
        <v>385</v>
      </c>
      <c r="B485" s="12"/>
      <c r="C485" s="12"/>
      <c r="D485" s="16">
        <f t="shared" si="39"/>
        <v>206.47890701804619</v>
      </c>
      <c r="E485" s="10">
        <f t="shared" si="37"/>
        <v>2.2318915663861134E-4</v>
      </c>
      <c r="F485" s="3">
        <f t="shared" si="38"/>
        <v>9.9557676469462704E-9</v>
      </c>
    </row>
    <row r="486" spans="1:6" x14ac:dyDescent="0.25">
      <c r="A486">
        <v>386</v>
      </c>
      <c r="B486" s="12"/>
      <c r="C486" s="12"/>
      <c r="D486" s="3">
        <f t="shared" si="39"/>
        <v>206.67890701804617</v>
      </c>
      <c r="E486" s="10">
        <f t="shared" si="37"/>
        <v>2.1010798320386862E-4</v>
      </c>
      <c r="F486" s="3">
        <f t="shared" si="38"/>
        <v>8.9781402868162244E-9</v>
      </c>
    </row>
    <row r="487" spans="1:6" x14ac:dyDescent="0.25">
      <c r="A487">
        <v>387</v>
      </c>
      <c r="B487" s="12"/>
      <c r="C487" s="12"/>
      <c r="D487" s="3">
        <f t="shared" si="39"/>
        <v>206.87890701804619</v>
      </c>
      <c r="E487" s="10">
        <f t="shared" si="37"/>
        <v>1.9772352640270644E-4</v>
      </c>
      <c r="F487" s="16">
        <f t="shared" si="38"/>
        <v>8.0936671742813047E-9</v>
      </c>
    </row>
    <row r="488" spans="1:6" x14ac:dyDescent="0.25">
      <c r="A488">
        <v>388</v>
      </c>
      <c r="B488" s="12"/>
      <c r="C488" s="12"/>
      <c r="D488" s="3">
        <f t="shared" si="39"/>
        <v>207.07890701804621</v>
      </c>
      <c r="E488" s="10">
        <f t="shared" si="37"/>
        <v>1.8600322382062069E-4</v>
      </c>
      <c r="F488" s="3">
        <f t="shared" si="38"/>
        <v>7.2937624597549643E-9</v>
      </c>
    </row>
    <row r="489" spans="1:6" x14ac:dyDescent="0.25">
      <c r="A489" s="15">
        <v>389</v>
      </c>
      <c r="B489" s="12"/>
      <c r="C489" s="12"/>
      <c r="D489" s="16">
        <f t="shared" si="39"/>
        <v>207.2789070180462</v>
      </c>
      <c r="E489" s="16">
        <f t="shared" si="37"/>
        <v>1.7491575381510798E-4</v>
      </c>
      <c r="F489" s="3">
        <f t="shared" si="38"/>
        <v>6.570602711402643E-9</v>
      </c>
    </row>
    <row r="490" spans="1:6" x14ac:dyDescent="0.25">
      <c r="A490">
        <v>390</v>
      </c>
      <c r="B490" s="12"/>
      <c r="C490" s="12"/>
      <c r="D490" s="3">
        <f t="shared" si="39"/>
        <v>207.47890701804619</v>
      </c>
      <c r="E490" s="10">
        <f t="shared" si="37"/>
        <v>1.6443100496830865E-4</v>
      </c>
      <c r="F490" s="3">
        <f t="shared" si="38"/>
        <v>5.9170620189091677E-9</v>
      </c>
    </row>
    <row r="491" spans="1:6" x14ac:dyDescent="0.25">
      <c r="A491" s="15">
        <v>391</v>
      </c>
      <c r="B491" s="12"/>
      <c r="C491" s="12"/>
      <c r="D491" s="3">
        <f t="shared" si="39"/>
        <v>207.67890701804617</v>
      </c>
      <c r="E491" s="10">
        <f t="shared" si="37"/>
        <v>1.545200452790469E-4</v>
      </c>
      <c r="F491" s="3">
        <f t="shared" si="38"/>
        <v>5.3266523563901989E-9</v>
      </c>
    </row>
    <row r="492" spans="1:6" x14ac:dyDescent="0.25">
      <c r="A492">
        <v>392</v>
      </c>
      <c r="B492" s="12"/>
      <c r="C492" s="12"/>
      <c r="D492" s="3">
        <f t="shared" si="39"/>
        <v>207.87890701804619</v>
      </c>
      <c r="E492" s="10">
        <f t="shared" si="37"/>
        <v>1.4515509117320798E-4</v>
      </c>
      <c r="F492" s="3">
        <f t="shared" si="38"/>
        <v>4.793468802511911E-9</v>
      </c>
    </row>
    <row r="493" spans="1:6" x14ac:dyDescent="0.25">
      <c r="A493">
        <v>393</v>
      </c>
      <c r="B493" s="12"/>
      <c r="C493" s="12"/>
      <c r="D493" s="16">
        <f t="shared" si="39"/>
        <v>208.07890701804621</v>
      </c>
      <c r="E493" s="10">
        <f t="shared" si="37"/>
        <v>1.3630947640711931E-4</v>
      </c>
      <c r="F493" s="3">
        <f t="shared" si="38"/>
        <v>4.3121392444405494E-9</v>
      </c>
    </row>
    <row r="494" spans="1:6" x14ac:dyDescent="0.25">
      <c r="A494">
        <v>394</v>
      </c>
      <c r="B494" s="12"/>
      <c r="C494" s="12"/>
      <c r="D494" s="3">
        <f t="shared" si="39"/>
        <v>208.2789070180462</v>
      </c>
      <c r="E494" s="10">
        <f t="shared" ref="E494:E530" si="40">_xlfn.NORM.DIST(D494,$H$94,$H$95,0)</f>
        <v>1.2795762093436376E-4</v>
      </c>
      <c r="F494" s="16">
        <f t="shared" ref="F494:F530" si="41">_xlfn.NORM.DIST($E$6+A495*$J$142,$H$94,$H$95,0)</f>
        <v>3.8777782189674347E-9</v>
      </c>
    </row>
    <row r="495" spans="1:6" x14ac:dyDescent="0.25">
      <c r="A495">
        <v>395</v>
      </c>
      <c r="B495" s="12"/>
      <c r="C495" s="12"/>
      <c r="D495" s="3">
        <f t="shared" si="39"/>
        <v>208.47890701804619</v>
      </c>
      <c r="E495" s="10">
        <f t="shared" si="40"/>
        <v>1.2007499980228915E-4</v>
      </c>
      <c r="F495" s="3">
        <f t="shared" si="41"/>
        <v>3.4859445691296384E-9</v>
      </c>
    </row>
    <row r="496" spans="1:6" x14ac:dyDescent="0.25">
      <c r="A496" s="15">
        <v>396</v>
      </c>
      <c r="B496" s="12"/>
      <c r="C496" s="12"/>
      <c r="D496" s="3">
        <f t="shared" si="39"/>
        <v>208.67890701804617</v>
      </c>
      <c r="E496" s="10">
        <f t="shared" si="40"/>
        <v>1.1263811214039189E-4</v>
      </c>
      <c r="F496" s="3">
        <f t="shared" si="41"/>
        <v>3.1326026179856425E-9</v>
      </c>
    </row>
    <row r="497" spans="1:6" x14ac:dyDescent="0.25">
      <c r="A497">
        <v>397</v>
      </c>
      <c r="B497" s="12"/>
      <c r="C497" s="12"/>
      <c r="D497" s="16">
        <f t="shared" si="39"/>
        <v>208.87890701804619</v>
      </c>
      <c r="E497" s="16">
        <f t="shared" si="40"/>
        <v>1.0562445029870528E-4</v>
      </c>
      <c r="F497" s="3">
        <f t="shared" si="41"/>
        <v>2.814086582993588E-9</v>
      </c>
    </row>
    <row r="498" spans="1:6" x14ac:dyDescent="0.25">
      <c r="A498" s="15">
        <v>398</v>
      </c>
      <c r="B498" s="12"/>
      <c r="C498" s="12"/>
      <c r="D498" s="3">
        <f t="shared" si="39"/>
        <v>209.07890701804621</v>
      </c>
      <c r="E498" s="10">
        <f t="shared" si="40"/>
        <v>9.9012469190426589E-5</v>
      </c>
      <c r="F498" s="3">
        <f t="shared" si="41"/>
        <v>2.5270679747749835E-9</v>
      </c>
    </row>
    <row r="499" spans="1:6" x14ac:dyDescent="0.25">
      <c r="A499">
        <v>399</v>
      </c>
      <c r="B499" s="12"/>
      <c r="C499" s="12"/>
      <c r="D499" s="3">
        <f t="shared" ref="D499:D532" si="42">$D$100+($E$96*A499)</f>
        <v>209.2789070180462</v>
      </c>
      <c r="E499" s="10">
        <f t="shared" si="40"/>
        <v>9.2781555889144752E-5</v>
      </c>
      <c r="F499" s="3">
        <f t="shared" si="41"/>
        <v>2.2685257430060181E-9</v>
      </c>
    </row>
    <row r="500" spans="1:6" x14ac:dyDescent="0.25">
      <c r="A500">
        <v>400</v>
      </c>
      <c r="B500" s="12"/>
      <c r="C500" s="12"/>
      <c r="D500" s="3">
        <f t="shared" si="42"/>
        <v>209.47890701804619</v>
      </c>
      <c r="E500" s="10">
        <f t="shared" si="40"/>
        <v>8.691199952731982E-5</v>
      </c>
      <c r="F500" s="3">
        <f t="shared" si="41"/>
        <v>2.0357189498545843E-9</v>
      </c>
    </row>
    <row r="501" spans="1:6" x14ac:dyDescent="0.25">
      <c r="A501">
        <v>401</v>
      </c>
      <c r="B501" s="12"/>
      <c r="C501" s="12"/>
      <c r="D501" s="16">
        <f t="shared" si="42"/>
        <v>209.67890701804617</v>
      </c>
      <c r="E501" s="10">
        <f t="shared" si="40"/>
        <v>8.1384961539020503E-5</v>
      </c>
      <c r="F501" s="16">
        <f t="shared" si="41"/>
        <v>1.8261617678409371E-9</v>
      </c>
    </row>
    <row r="502" spans="1:6" x14ac:dyDescent="0.25">
      <c r="A502">
        <v>402</v>
      </c>
      <c r="B502" s="12"/>
      <c r="C502" s="12"/>
      <c r="D502" s="3">
        <f t="shared" si="42"/>
        <v>209.87890701804619</v>
      </c>
      <c r="E502" s="10">
        <f t="shared" si="40"/>
        <v>7.6182446286396249E-5</v>
      </c>
      <c r="F502" s="3">
        <f t="shared" si="41"/>
        <v>1.6376006143256871E-9</v>
      </c>
    </row>
    <row r="503" spans="1:6" x14ac:dyDescent="0.25">
      <c r="A503" s="15">
        <v>403</v>
      </c>
      <c r="B503" s="12"/>
      <c r="C503" s="12"/>
      <c r="D503" s="3">
        <f t="shared" si="42"/>
        <v>210.07890701804621</v>
      </c>
      <c r="E503" s="10">
        <f t="shared" si="40"/>
        <v>7.1287272105960984E-5</v>
      </c>
      <c r="F503" s="3">
        <f t="shared" si="41"/>
        <v>1.4679932490854813E-9</v>
      </c>
    </row>
    <row r="504" spans="1:6" x14ac:dyDescent="0.25">
      <c r="A504">
        <v>404</v>
      </c>
      <c r="B504" s="12"/>
      <c r="C504" s="12"/>
      <c r="D504" s="3">
        <f t="shared" si="42"/>
        <v>210.2789070180462</v>
      </c>
      <c r="E504" s="10">
        <f t="shared" si="40"/>
        <v>6.6683042807463234E-5</v>
      </c>
      <c r="F504" s="3">
        <f t="shared" si="41"/>
        <v>1.3154896746949427E-9</v>
      </c>
    </row>
    <row r="505" spans="1:6" x14ac:dyDescent="0.25">
      <c r="A505" s="15">
        <v>405</v>
      </c>
      <c r="B505" s="12"/>
      <c r="C505" s="12"/>
      <c r="D505" s="16">
        <f t="shared" si="42"/>
        <v>210.47890701804619</v>
      </c>
      <c r="E505" s="16">
        <f t="shared" si="40"/>
        <v>6.2354119654947008E-5</v>
      </c>
      <c r="F505" s="3">
        <f t="shared" si="41"/>
        <v>1.1784146917515811E-9</v>
      </c>
    </row>
    <row r="506" spans="1:6" x14ac:dyDescent="0.25">
      <c r="A506">
        <v>406</v>
      </c>
      <c r="B506" s="12"/>
      <c r="C506" s="12"/>
      <c r="D506" s="3">
        <f t="shared" si="42"/>
        <v>210.67890701804617</v>
      </c>
      <c r="E506" s="10">
        <f t="shared" si="40"/>
        <v>5.8285593856562729E-5</v>
      </c>
      <c r="F506" s="3">
        <f t="shared" si="41"/>
        <v>1.0552519724236613E-9</v>
      </c>
    </row>
    <row r="507" spans="1:6" x14ac:dyDescent="0.25">
      <c r="A507">
        <v>407</v>
      </c>
      <c r="B507" s="12"/>
      <c r="C507" s="12"/>
      <c r="D507" s="3">
        <f t="shared" si="42"/>
        <v>210.87890701804619</v>
      </c>
      <c r="E507" s="10">
        <f t="shared" si="40"/>
        <v>5.4463259586741747E-5</v>
      </c>
      <c r="F507" s="3">
        <f t="shared" si="41"/>
        <v>9.4462952642068325E-10</v>
      </c>
    </row>
    <row r="508" spans="1:6" x14ac:dyDescent="0.25">
      <c r="A508">
        <v>408</v>
      </c>
      <c r="B508" s="12"/>
      <c r="C508" s="12"/>
      <c r="D508" s="3">
        <f t="shared" si="42"/>
        <v>211.07890701804621</v>
      </c>
      <c r="E508" s="10">
        <f t="shared" si="40"/>
        <v>5.0873587561563218E-5</v>
      </c>
      <c r="F508" s="16">
        <f t="shared" si="41"/>
        <v>8.4530644333951798E-10</v>
      </c>
    </row>
    <row r="509" spans="1:6" x14ac:dyDescent="0.25">
      <c r="A509">
        <v>409</v>
      </c>
      <c r="B509" s="12"/>
      <c r="C509" s="12"/>
      <c r="D509" s="16">
        <f t="shared" si="42"/>
        <v>211.2789070180462</v>
      </c>
      <c r="E509" s="10">
        <f t="shared" si="40"/>
        <v>4.7503699185445268E-5</v>
      </c>
      <c r="F509" s="3">
        <f t="shared" si="41"/>
        <v>7.5616080447416229E-10</v>
      </c>
    </row>
    <row r="510" spans="1:6" x14ac:dyDescent="0.25">
      <c r="A510" s="15">
        <v>410</v>
      </c>
      <c r="B510" s="12"/>
      <c r="C510" s="12"/>
      <c r="D510" s="3">
        <f t="shared" si="42"/>
        <v>211.47890701804619</v>
      </c>
      <c r="E510" s="10">
        <f t="shared" si="40"/>
        <v>4.4341341284750726E-5</v>
      </c>
      <c r="F510" s="3">
        <f t="shared" si="41"/>
        <v>6.7617866564239486E-10</v>
      </c>
    </row>
    <row r="511" spans="1:6" x14ac:dyDescent="0.25">
      <c r="A511">
        <v>411</v>
      </c>
      <c r="B511" s="12"/>
      <c r="C511" s="12"/>
      <c r="D511" s="16">
        <f t="shared" si="42"/>
        <v>211.67890701804617</v>
      </c>
      <c r="E511" s="10">
        <f t="shared" si="40"/>
        <v>4.1374861441467368E-5</v>
      </c>
      <c r="F511" s="3">
        <f t="shared" si="41"/>
        <v>6.044440204226636E-10</v>
      </c>
    </row>
    <row r="512" spans="1:6" x14ac:dyDescent="0.25">
      <c r="A512">
        <v>412</v>
      </c>
      <c r="B512" s="12"/>
      <c r="C512" s="12"/>
      <c r="D512" s="3">
        <f t="shared" si="42"/>
        <v>211.87890701804619</v>
      </c>
      <c r="E512" s="10">
        <f t="shared" si="40"/>
        <v>3.8593183937807085E-5</v>
      </c>
      <c r="F512" s="3">
        <f t="shared" si="41"/>
        <v>5.4012966045140188E-10</v>
      </c>
    </row>
    <row r="513" spans="1:6" x14ac:dyDescent="0.25">
      <c r="A513">
        <v>413</v>
      </c>
      <c r="B513" s="12"/>
      <c r="C513" s="12"/>
      <c r="D513" s="3">
        <f t="shared" si="42"/>
        <v>212.07890701804621</v>
      </c>
      <c r="E513" s="16">
        <f t="shared" si="40"/>
        <v>3.5985786320400531E-5</v>
      </c>
      <c r="F513" s="3">
        <f t="shared" si="41"/>
        <v>4.8248885614437897E-10</v>
      </c>
    </row>
    <row r="514" spans="1:6" x14ac:dyDescent="0.25">
      <c r="A514">
        <v>414</v>
      </c>
      <c r="B514" s="12"/>
      <c r="C514" s="12"/>
      <c r="D514" s="3">
        <f t="shared" si="42"/>
        <v>212.2789070180462</v>
      </c>
      <c r="E514" s="10">
        <f t="shared" si="40"/>
        <v>3.3542676590689811E-5</v>
      </c>
      <c r="F514" s="3">
        <f t="shared" si="41"/>
        <v>4.308477874131165E-10</v>
      </c>
    </row>
    <row r="515" spans="1:6" x14ac:dyDescent="0.25">
      <c r="A515" s="15">
        <v>415</v>
      </c>
      <c r="B515" s="12"/>
      <c r="C515" s="12"/>
      <c r="D515" s="16">
        <f t="shared" si="42"/>
        <v>212.47890701804619</v>
      </c>
      <c r="E515" s="10">
        <f t="shared" si="40"/>
        <v>3.1254371026191178E-5</v>
      </c>
      <c r="F515" s="16">
        <f t="shared" si="41"/>
        <v>3.8459865968370865E-10</v>
      </c>
    </row>
    <row r="516" spans="1:6" x14ac:dyDescent="0.25">
      <c r="A516">
        <v>416</v>
      </c>
      <c r="B516" s="12"/>
      <c r="C516" s="12"/>
      <c r="D516" s="3">
        <f t="shared" si="42"/>
        <v>212.67890701804617</v>
      </c>
      <c r="E516" s="10">
        <f t="shared" si="40"/>
        <v>2.9111872635472494E-5</v>
      </c>
      <c r="F516" s="3">
        <f t="shared" si="41"/>
        <v>3.4319344582323633E-10</v>
      </c>
    </row>
    <row r="517" spans="1:6" x14ac:dyDescent="0.25">
      <c r="A517">
        <v>417</v>
      </c>
      <c r="B517" s="12"/>
      <c r="C517" s="12"/>
      <c r="D517" s="16">
        <f t="shared" si="42"/>
        <v>212.87890701804619</v>
      </c>
      <c r="E517" s="10">
        <f t="shared" si="40"/>
        <v>2.7106650247980363E-5</v>
      </c>
      <c r="F517" s="3">
        <f t="shared" si="41"/>
        <v>3.0613819946995283E-10</v>
      </c>
    </row>
    <row r="518" spans="1:6" x14ac:dyDescent="0.25">
      <c r="A518">
        <v>418</v>
      </c>
      <c r="B518" s="12"/>
      <c r="C518" s="12"/>
      <c r="D518" s="3">
        <f t="shared" si="42"/>
        <v>213.07890701804621</v>
      </c>
      <c r="E518" s="10">
        <f t="shared" si="40"/>
        <v>2.5230618238260388E-5</v>
      </c>
      <c r="F518" s="3">
        <f t="shared" si="41"/>
        <v>2.7298788977522971E-10</v>
      </c>
    </row>
    <row r="519" spans="1:6" x14ac:dyDescent="0.25">
      <c r="A519">
        <v>419</v>
      </c>
      <c r="D519" s="3">
        <f t="shared" si="42"/>
        <v>213.2789070180462</v>
      </c>
      <c r="E519" s="10">
        <f t="shared" si="40"/>
        <v>2.3476116882626655E-5</v>
      </c>
      <c r="F519" s="3">
        <f t="shared" si="41"/>
        <v>2.4334171172639984E-10</v>
      </c>
    </row>
    <row r="520" spans="1:6" x14ac:dyDescent="0.25">
      <c r="A520" s="15">
        <v>420</v>
      </c>
      <c r="D520" s="3">
        <f t="shared" si="42"/>
        <v>213.47890701804619</v>
      </c>
      <c r="E520" s="10">
        <f t="shared" si="40"/>
        <v>2.1835893344958985E-5</v>
      </c>
      <c r="F520" s="3">
        <f t="shared" si="41"/>
        <v>2.1683883005410142E-10</v>
      </c>
    </row>
    <row r="521" spans="1:6" x14ac:dyDescent="0.25">
      <c r="A521">
        <v>421</v>
      </c>
      <c r="D521" s="16">
        <f t="shared" si="42"/>
        <v>213.67890701804617</v>
      </c>
      <c r="E521" s="16">
        <f t="shared" si="40"/>
        <v>2.0303083287036246E-5</v>
      </c>
      <c r="F521" s="3">
        <f t="shared" si="41"/>
        <v>1.931545182601927E-10</v>
      </c>
    </row>
    <row r="522" spans="1:6" x14ac:dyDescent="0.25">
      <c r="A522">
        <v>422</v>
      </c>
      <c r="D522" s="3">
        <f t="shared" si="42"/>
        <v>213.87890701804619</v>
      </c>
      <c r="E522" s="10">
        <f t="shared" si="40"/>
        <v>1.887119309763327E-5</v>
      </c>
      <c r="F522" s="16">
        <f t="shared" si="41"/>
        <v>1.7199665755428125E-10</v>
      </c>
    </row>
    <row r="523" spans="1:6" x14ac:dyDescent="0.25">
      <c r="A523">
        <v>423</v>
      </c>
      <c r="D523" s="16">
        <f t="shared" si="42"/>
        <v>214.07890701804621</v>
      </c>
      <c r="E523" s="10">
        <f t="shared" si="40"/>
        <v>1.753408273354152E-5</v>
      </c>
      <c r="F523" s="3">
        <f t="shared" si="41"/>
        <v>1.5310256347953902E-10</v>
      </c>
    </row>
    <row r="524" spans="1:6" x14ac:dyDescent="0.25">
      <c r="A524">
        <v>424</v>
      </c>
      <c r="D524" s="3">
        <f t="shared" si="42"/>
        <v>214.2789070180462</v>
      </c>
      <c r="E524" s="10">
        <f t="shared" si="40"/>
        <v>1.628594916468349E-5</v>
      </c>
      <c r="F524" s="3">
        <f t="shared" si="41"/>
        <v>1.3623611076047703E-10</v>
      </c>
    </row>
    <row r="525" spans="1:6" x14ac:dyDescent="0.25">
      <c r="A525" s="15">
        <v>425</v>
      </c>
      <c r="D525" s="3">
        <f t="shared" si="42"/>
        <v>214.47890701804619</v>
      </c>
      <c r="E525" s="10">
        <f t="shared" si="40"/>
        <v>1.5121310414605893E-5</v>
      </c>
      <c r="F525" s="3">
        <f t="shared" si="41"/>
        <v>1.2118512943540075E-10</v>
      </c>
    </row>
    <row r="526" spans="1:6" x14ac:dyDescent="0.25">
      <c r="A526">
        <v>426</v>
      </c>
      <c r="D526" s="3">
        <f t="shared" si="42"/>
        <v>214.67890701804617</v>
      </c>
      <c r="E526" s="10">
        <f t="shared" si="40"/>
        <v>1.403499018682776E-5</v>
      </c>
      <c r="F526" s="3">
        <f t="shared" si="41"/>
        <v>1.0775904766044864E-10</v>
      </c>
    </row>
    <row r="527" spans="1:6" x14ac:dyDescent="0.25">
      <c r="A527">
        <v>427</v>
      </c>
      <c r="D527" s="16">
        <f t="shared" si="42"/>
        <v>214.87890701804619</v>
      </c>
      <c r="E527" s="10">
        <f t="shared" si="40"/>
        <v>1.3022103066797928E-5</v>
      </c>
      <c r="F527" s="3">
        <f t="shared" si="41"/>
        <v>9.5786758706539967E-11</v>
      </c>
    </row>
    <row r="528" spans="1:6" x14ac:dyDescent="0.25">
      <c r="A528">
        <v>428</v>
      </c>
      <c r="D528" s="16">
        <f t="shared" si="42"/>
        <v>215.07890701804621</v>
      </c>
      <c r="E528" s="10">
        <f t="shared" si="40"/>
        <v>1.2078040288574259E-5</v>
      </c>
      <c r="F528" s="3">
        <f t="shared" si="41"/>
        <v>8.5114691629423329E-11</v>
      </c>
    </row>
    <row r="529" spans="1:6" x14ac:dyDescent="0.25">
      <c r="A529">
        <v>429</v>
      </c>
      <c r="D529" s="3">
        <f t="shared" si="42"/>
        <v>215.2789070180462</v>
      </c>
      <c r="E529" s="16">
        <f t="shared" si="40"/>
        <v>1.119845605476926E-5</v>
      </c>
      <c r="F529" s="16">
        <f t="shared" si="41"/>
        <v>7.5605066890069687E-11</v>
      </c>
    </row>
    <row r="530" spans="1:6" s="23" customFormat="1" x14ac:dyDescent="0.25">
      <c r="A530" s="23">
        <v>430</v>
      </c>
      <c r="D530" s="24">
        <f t="shared" si="42"/>
        <v>215.47890701804619</v>
      </c>
      <c r="E530" s="24">
        <f t="shared" si="40"/>
        <v>1.0379254397811629E-5</v>
      </c>
      <c r="F530" s="3">
        <f t="shared" si="41"/>
        <v>8.3391531552071199E-3</v>
      </c>
    </row>
  </sheetData>
  <mergeCells count="5">
    <mergeCell ref="F98:G98"/>
    <mergeCell ref="D2:F2"/>
    <mergeCell ref="D27:F27"/>
    <mergeCell ref="D91:F91"/>
    <mergeCell ref="D93:E9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ROMO</dc:creator>
  <cp:lastModifiedBy>SERGIO ROMO</cp:lastModifiedBy>
  <dcterms:created xsi:type="dcterms:W3CDTF">2020-10-12T22:15:16Z</dcterms:created>
  <dcterms:modified xsi:type="dcterms:W3CDTF">2020-11-10T04:25:39Z</dcterms:modified>
</cp:coreProperties>
</file>