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ROMO\Documents\Semestre 2021-1\Temas Selectos de Programación\Lanzamientos Espaciales Exitosos\Documetos de Excel\"/>
    </mc:Choice>
  </mc:AlternateContent>
  <xr:revisionPtr revIDLastSave="0" documentId="13_ncr:1_{6A6432C4-81E2-4CEC-A4E7-4912D2DF8674}" xr6:coauthVersionLast="45" xr6:coauthVersionMax="45" xr10:uidLastSave="{00000000-0000-0000-0000-000000000000}"/>
  <bookViews>
    <workbookView xWindow="-120" yWindow="-120" windowWidth="20730" windowHeight="11160" xr2:uid="{C12EC2E4-22FE-4489-88A3-7C80046158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4" i="1" l="1"/>
  <c r="M141" i="1"/>
  <c r="M140" i="1"/>
  <c r="J142" i="1"/>
  <c r="J136" i="1"/>
  <c r="D590" i="1"/>
  <c r="E590" i="1" s="1"/>
  <c r="D591" i="1"/>
  <c r="E591" i="1" s="1"/>
  <c r="D592" i="1"/>
  <c r="E592" i="1"/>
  <c r="D593" i="1"/>
  <c r="E593" i="1" s="1"/>
  <c r="D594" i="1"/>
  <c r="E594" i="1"/>
  <c r="D595" i="1"/>
  <c r="E595" i="1" s="1"/>
  <c r="D596" i="1"/>
  <c r="E596" i="1"/>
  <c r="D597" i="1"/>
  <c r="E597" i="1" s="1"/>
  <c r="D598" i="1"/>
  <c r="E598" i="1"/>
  <c r="D599" i="1"/>
  <c r="E599" i="1" s="1"/>
  <c r="D544" i="1"/>
  <c r="E544" i="1" s="1"/>
  <c r="D545" i="1"/>
  <c r="E545" i="1" s="1"/>
  <c r="D546" i="1"/>
  <c r="E546" i="1"/>
  <c r="D547" i="1"/>
  <c r="E547" i="1"/>
  <c r="D548" i="1"/>
  <c r="E548" i="1" s="1"/>
  <c r="D549" i="1"/>
  <c r="E549" i="1" s="1"/>
  <c r="D550" i="1"/>
  <c r="E550" i="1"/>
  <c r="D551" i="1"/>
  <c r="E551" i="1"/>
  <c r="D552" i="1"/>
  <c r="E552" i="1" s="1"/>
  <c r="D553" i="1"/>
  <c r="E553" i="1" s="1"/>
  <c r="D554" i="1"/>
  <c r="E554" i="1"/>
  <c r="D555" i="1"/>
  <c r="E555" i="1"/>
  <c r="D556" i="1"/>
  <c r="E556" i="1" s="1"/>
  <c r="D557" i="1"/>
  <c r="E557" i="1" s="1"/>
  <c r="D558" i="1"/>
  <c r="E558" i="1"/>
  <c r="D559" i="1"/>
  <c r="E559" i="1"/>
  <c r="D560" i="1"/>
  <c r="E560" i="1" s="1"/>
  <c r="D561" i="1"/>
  <c r="E561" i="1" s="1"/>
  <c r="D562" i="1"/>
  <c r="E562" i="1"/>
  <c r="D563" i="1"/>
  <c r="E563" i="1"/>
  <c r="D564" i="1"/>
  <c r="E564" i="1" s="1"/>
  <c r="D565" i="1"/>
  <c r="E565" i="1" s="1"/>
  <c r="D566" i="1"/>
  <c r="E566" i="1"/>
  <c r="D567" i="1"/>
  <c r="E567" i="1"/>
  <c r="D568" i="1"/>
  <c r="E568" i="1"/>
  <c r="D569" i="1"/>
  <c r="E569" i="1" s="1"/>
  <c r="D570" i="1"/>
  <c r="E570" i="1"/>
  <c r="D571" i="1"/>
  <c r="E571" i="1"/>
  <c r="D572" i="1"/>
  <c r="E572" i="1"/>
  <c r="D573" i="1"/>
  <c r="E573" i="1" s="1"/>
  <c r="D574" i="1"/>
  <c r="E574" i="1"/>
  <c r="D575" i="1"/>
  <c r="E575" i="1"/>
  <c r="D576" i="1"/>
  <c r="E576" i="1"/>
  <c r="D577" i="1"/>
  <c r="E577" i="1" s="1"/>
  <c r="D578" i="1"/>
  <c r="E578" i="1"/>
  <c r="D579" i="1"/>
  <c r="E579" i="1"/>
  <c r="D580" i="1"/>
  <c r="E580" i="1"/>
  <c r="D581" i="1"/>
  <c r="E581" i="1" s="1"/>
  <c r="D582" i="1"/>
  <c r="E582" i="1"/>
  <c r="D583" i="1"/>
  <c r="E583" i="1"/>
  <c r="D584" i="1"/>
  <c r="E584" i="1"/>
  <c r="D585" i="1"/>
  <c r="E585" i="1" s="1"/>
  <c r="D586" i="1"/>
  <c r="E586" i="1"/>
  <c r="D587" i="1"/>
  <c r="E587" i="1"/>
  <c r="D588" i="1"/>
  <c r="E588" i="1"/>
  <c r="D589" i="1"/>
  <c r="E589" i="1" s="1"/>
  <c r="D510" i="1"/>
  <c r="E510" i="1" s="1"/>
  <c r="D511" i="1"/>
  <c r="E511" i="1" s="1"/>
  <c r="D512" i="1"/>
  <c r="E512" i="1"/>
  <c r="D513" i="1"/>
  <c r="E513" i="1"/>
  <c r="D514" i="1"/>
  <c r="E514" i="1"/>
  <c r="D515" i="1"/>
  <c r="E515" i="1" s="1"/>
  <c r="D516" i="1"/>
  <c r="E516" i="1"/>
  <c r="D517" i="1"/>
  <c r="E517" i="1"/>
  <c r="D518" i="1"/>
  <c r="E518" i="1"/>
  <c r="D519" i="1"/>
  <c r="E519" i="1" s="1"/>
  <c r="D520" i="1"/>
  <c r="E520" i="1"/>
  <c r="D521" i="1"/>
  <c r="E521" i="1"/>
  <c r="D522" i="1"/>
  <c r="E522" i="1"/>
  <c r="D523" i="1"/>
  <c r="E523" i="1" s="1"/>
  <c r="D524" i="1"/>
  <c r="E524" i="1"/>
  <c r="D525" i="1"/>
  <c r="E525" i="1"/>
  <c r="D526" i="1"/>
  <c r="E526" i="1"/>
  <c r="D527" i="1"/>
  <c r="E527" i="1" s="1"/>
  <c r="D528" i="1"/>
  <c r="E528" i="1"/>
  <c r="D529" i="1"/>
  <c r="E529" i="1"/>
  <c r="D530" i="1"/>
  <c r="E530" i="1"/>
  <c r="D531" i="1"/>
  <c r="E531" i="1" s="1"/>
  <c r="D532" i="1"/>
  <c r="E532" i="1"/>
  <c r="D533" i="1"/>
  <c r="E533" i="1"/>
  <c r="D534" i="1"/>
  <c r="E534" i="1"/>
  <c r="D535" i="1"/>
  <c r="E535" i="1" s="1"/>
  <c r="D536" i="1"/>
  <c r="E536" i="1"/>
  <c r="D537" i="1"/>
  <c r="E537" i="1"/>
  <c r="D538" i="1"/>
  <c r="E538" i="1" s="1"/>
  <c r="D539" i="1"/>
  <c r="E539" i="1" s="1"/>
  <c r="D540" i="1"/>
  <c r="E540" i="1"/>
  <c r="D541" i="1"/>
  <c r="E541" i="1"/>
  <c r="D542" i="1"/>
  <c r="E542" i="1" s="1"/>
  <c r="D543" i="1"/>
  <c r="E543" i="1" s="1"/>
  <c r="D306" i="1"/>
  <c r="E306" i="1" s="1"/>
  <c r="D307" i="1"/>
  <c r="E307" i="1" s="1"/>
  <c r="D308" i="1"/>
  <c r="E308" i="1"/>
  <c r="D309" i="1"/>
  <c r="E309" i="1"/>
  <c r="D310" i="1"/>
  <c r="E310" i="1"/>
  <c r="D311" i="1"/>
  <c r="E311" i="1" s="1"/>
  <c r="D312" i="1"/>
  <c r="E312" i="1"/>
  <c r="D313" i="1"/>
  <c r="E313" i="1"/>
  <c r="D314" i="1"/>
  <c r="E314" i="1"/>
  <c r="D315" i="1"/>
  <c r="E315" i="1" s="1"/>
  <c r="D316" i="1"/>
  <c r="E316" i="1"/>
  <c r="D317" i="1"/>
  <c r="E317" i="1"/>
  <c r="D318" i="1"/>
  <c r="E318" i="1"/>
  <c r="D319" i="1"/>
  <c r="E319" i="1" s="1"/>
  <c r="D320" i="1"/>
  <c r="E320" i="1"/>
  <c r="D321" i="1"/>
  <c r="E321" i="1"/>
  <c r="D322" i="1"/>
  <c r="E322" i="1"/>
  <c r="D323" i="1"/>
  <c r="E323" i="1" s="1"/>
  <c r="D324" i="1"/>
  <c r="E324" i="1"/>
  <c r="D325" i="1"/>
  <c r="E325" i="1"/>
  <c r="D326" i="1"/>
  <c r="E326" i="1"/>
  <c r="D327" i="1"/>
  <c r="E327" i="1" s="1"/>
  <c r="D328" i="1"/>
  <c r="E328" i="1"/>
  <c r="D329" i="1"/>
  <c r="E329" i="1"/>
  <c r="D330" i="1"/>
  <c r="E330" i="1"/>
  <c r="D331" i="1"/>
  <c r="E331" i="1" s="1"/>
  <c r="D332" i="1"/>
  <c r="E332" i="1"/>
  <c r="D333" i="1"/>
  <c r="E333" i="1"/>
  <c r="D334" i="1"/>
  <c r="E334" i="1"/>
  <c r="D335" i="1"/>
  <c r="E335" i="1" s="1"/>
  <c r="D336" i="1"/>
  <c r="E336" i="1"/>
  <c r="D337" i="1"/>
  <c r="E337" i="1"/>
  <c r="D338" i="1"/>
  <c r="E338" i="1"/>
  <c r="D339" i="1"/>
  <c r="E339" i="1" s="1"/>
  <c r="D340" i="1"/>
  <c r="E340" i="1"/>
  <c r="D341" i="1"/>
  <c r="E341" i="1"/>
  <c r="D342" i="1"/>
  <c r="E342" i="1"/>
  <c r="D343" i="1"/>
  <c r="E343" i="1" s="1"/>
  <c r="D344" i="1"/>
  <c r="E344" i="1"/>
  <c r="D345" i="1"/>
  <c r="E345" i="1"/>
  <c r="D346" i="1"/>
  <c r="E346" i="1"/>
  <c r="D347" i="1"/>
  <c r="E347" i="1" s="1"/>
  <c r="D348" i="1"/>
  <c r="E348" i="1"/>
  <c r="D349" i="1"/>
  <c r="E349" i="1" s="1"/>
  <c r="D350" i="1"/>
  <c r="E350" i="1"/>
  <c r="D351" i="1"/>
  <c r="E351" i="1" s="1"/>
  <c r="D352" i="1"/>
  <c r="E352" i="1"/>
  <c r="D353" i="1"/>
  <c r="E353" i="1" s="1"/>
  <c r="D354" i="1"/>
  <c r="E354" i="1"/>
  <c r="D355" i="1"/>
  <c r="E355" i="1" s="1"/>
  <c r="D356" i="1"/>
  <c r="E356" i="1"/>
  <c r="D357" i="1"/>
  <c r="E357" i="1" s="1"/>
  <c r="D358" i="1"/>
  <c r="E358" i="1"/>
  <c r="D359" i="1"/>
  <c r="E359" i="1" s="1"/>
  <c r="D360" i="1"/>
  <c r="E360" i="1"/>
  <c r="D361" i="1"/>
  <c r="E361" i="1" s="1"/>
  <c r="D362" i="1"/>
  <c r="E362" i="1"/>
  <c r="D363" i="1"/>
  <c r="E363" i="1" s="1"/>
  <c r="D364" i="1"/>
  <c r="E364" i="1"/>
  <c r="D365" i="1"/>
  <c r="E365" i="1" s="1"/>
  <c r="D366" i="1"/>
  <c r="E366" i="1"/>
  <c r="D367" i="1"/>
  <c r="E367" i="1" s="1"/>
  <c r="D368" i="1"/>
  <c r="E368" i="1"/>
  <c r="D369" i="1"/>
  <c r="E369" i="1" s="1"/>
  <c r="D370" i="1"/>
  <c r="E370" i="1"/>
  <c r="D371" i="1"/>
  <c r="E371" i="1" s="1"/>
  <c r="D372" i="1"/>
  <c r="E372" i="1"/>
  <c r="D373" i="1"/>
  <c r="E373" i="1" s="1"/>
  <c r="D374" i="1"/>
  <c r="E374" i="1"/>
  <c r="D375" i="1"/>
  <c r="E375" i="1" s="1"/>
  <c r="D376" i="1"/>
  <c r="E376" i="1"/>
  <c r="D377" i="1"/>
  <c r="E377" i="1" s="1"/>
  <c r="D378" i="1"/>
  <c r="E378" i="1"/>
  <c r="D379" i="1"/>
  <c r="E379" i="1" s="1"/>
  <c r="D380" i="1"/>
  <c r="E380" i="1"/>
  <c r="D381" i="1"/>
  <c r="E381" i="1" s="1"/>
  <c r="D382" i="1"/>
  <c r="E382" i="1"/>
  <c r="D383" i="1"/>
  <c r="E383" i="1" s="1"/>
  <c r="D384" i="1"/>
  <c r="E384" i="1"/>
  <c r="D385" i="1"/>
  <c r="E385" i="1" s="1"/>
  <c r="D386" i="1"/>
  <c r="E386" i="1"/>
  <c r="D387" i="1"/>
  <c r="E387" i="1" s="1"/>
  <c r="D388" i="1"/>
  <c r="E388" i="1"/>
  <c r="D389" i="1"/>
  <c r="E389" i="1" s="1"/>
  <c r="D390" i="1"/>
  <c r="E390" i="1"/>
  <c r="D391" i="1"/>
  <c r="E391" i="1" s="1"/>
  <c r="D392" i="1"/>
  <c r="E392" i="1"/>
  <c r="D393" i="1"/>
  <c r="E393" i="1" s="1"/>
  <c r="D394" i="1"/>
  <c r="E394" i="1"/>
  <c r="D395" i="1"/>
  <c r="E395" i="1" s="1"/>
  <c r="D396" i="1"/>
  <c r="E396" i="1"/>
  <c r="D397" i="1"/>
  <c r="E397" i="1" s="1"/>
  <c r="D398" i="1"/>
  <c r="E398" i="1"/>
  <c r="D399" i="1"/>
  <c r="E399" i="1" s="1"/>
  <c r="D400" i="1"/>
  <c r="E400" i="1"/>
  <c r="D401" i="1"/>
  <c r="E401" i="1" s="1"/>
  <c r="D402" i="1"/>
  <c r="E402" i="1"/>
  <c r="D403" i="1"/>
  <c r="E403" i="1" s="1"/>
  <c r="D404" i="1"/>
  <c r="E404" i="1"/>
  <c r="D405" i="1"/>
  <c r="E405" i="1" s="1"/>
  <c r="D406" i="1"/>
  <c r="E406" i="1"/>
  <c r="D407" i="1"/>
  <c r="E407" i="1" s="1"/>
  <c r="D408" i="1"/>
  <c r="E408" i="1"/>
  <c r="D409" i="1"/>
  <c r="E409" i="1" s="1"/>
  <c r="D410" i="1"/>
  <c r="E410" i="1"/>
  <c r="D411" i="1"/>
  <c r="E411" i="1" s="1"/>
  <c r="D412" i="1"/>
  <c r="E412" i="1"/>
  <c r="D413" i="1"/>
  <c r="E413" i="1" s="1"/>
  <c r="D414" i="1"/>
  <c r="E414" i="1"/>
  <c r="D415" i="1"/>
  <c r="E415" i="1" s="1"/>
  <c r="D416" i="1"/>
  <c r="E416" i="1"/>
  <c r="D417" i="1"/>
  <c r="E417" i="1" s="1"/>
  <c r="D418" i="1"/>
  <c r="E418" i="1"/>
  <c r="D419" i="1"/>
  <c r="E419" i="1" s="1"/>
  <c r="D420" i="1"/>
  <c r="E420" i="1"/>
  <c r="D421" i="1"/>
  <c r="E421" i="1" s="1"/>
  <c r="D422" i="1"/>
  <c r="E422" i="1"/>
  <c r="D423" i="1"/>
  <c r="E423" i="1" s="1"/>
  <c r="D424" i="1"/>
  <c r="E424" i="1"/>
  <c r="D425" i="1"/>
  <c r="E425" i="1" s="1"/>
  <c r="D426" i="1"/>
  <c r="E426" i="1"/>
  <c r="D427" i="1"/>
  <c r="E427" i="1" s="1"/>
  <c r="D428" i="1"/>
  <c r="E428" i="1"/>
  <c r="D429" i="1"/>
  <c r="E429" i="1" s="1"/>
  <c r="D430" i="1"/>
  <c r="E430" i="1"/>
  <c r="D431" i="1"/>
  <c r="E431" i="1" s="1"/>
  <c r="D432" i="1"/>
  <c r="E432" i="1"/>
  <c r="D433" i="1"/>
  <c r="E433" i="1" s="1"/>
  <c r="D434" i="1"/>
  <c r="E434" i="1"/>
  <c r="D435" i="1"/>
  <c r="E435" i="1" s="1"/>
  <c r="D436" i="1"/>
  <c r="E436" i="1"/>
  <c r="D437" i="1"/>
  <c r="E437" i="1" s="1"/>
  <c r="D438" i="1"/>
  <c r="E438" i="1"/>
  <c r="D439" i="1"/>
  <c r="E439" i="1" s="1"/>
  <c r="D440" i="1"/>
  <c r="E440" i="1"/>
  <c r="D441" i="1"/>
  <c r="E441" i="1" s="1"/>
  <c r="D442" i="1"/>
  <c r="E442" i="1"/>
  <c r="D443" i="1"/>
  <c r="E443" i="1" s="1"/>
  <c r="D444" i="1"/>
  <c r="E444" i="1"/>
  <c r="D445" i="1"/>
  <c r="E445" i="1" s="1"/>
  <c r="D446" i="1"/>
  <c r="E446" i="1"/>
  <c r="D447" i="1"/>
  <c r="E447" i="1" s="1"/>
  <c r="D448" i="1"/>
  <c r="E448" i="1"/>
  <c r="D449" i="1"/>
  <c r="E449" i="1" s="1"/>
  <c r="D450" i="1"/>
  <c r="E450" i="1"/>
  <c r="D451" i="1"/>
  <c r="E451" i="1" s="1"/>
  <c r="D452" i="1"/>
  <c r="E452" i="1"/>
  <c r="D453" i="1"/>
  <c r="E453" i="1" s="1"/>
  <c r="D454" i="1"/>
  <c r="E454" i="1"/>
  <c r="D455" i="1"/>
  <c r="E455" i="1" s="1"/>
  <c r="D456" i="1"/>
  <c r="E456" i="1"/>
  <c r="D457" i="1"/>
  <c r="E457" i="1" s="1"/>
  <c r="D458" i="1"/>
  <c r="E458" i="1"/>
  <c r="D459" i="1"/>
  <c r="E459" i="1" s="1"/>
  <c r="D460" i="1"/>
  <c r="E460" i="1"/>
  <c r="D461" i="1"/>
  <c r="E461" i="1" s="1"/>
  <c r="D462" i="1"/>
  <c r="E462" i="1"/>
  <c r="D463" i="1"/>
  <c r="E463" i="1" s="1"/>
  <c r="D464" i="1"/>
  <c r="E464" i="1"/>
  <c r="D465" i="1"/>
  <c r="E465" i="1" s="1"/>
  <c r="D466" i="1"/>
  <c r="E466" i="1"/>
  <c r="D467" i="1"/>
  <c r="E467" i="1" s="1"/>
  <c r="D468" i="1"/>
  <c r="E468" i="1"/>
  <c r="D469" i="1"/>
  <c r="E469" i="1" s="1"/>
  <c r="D470" i="1"/>
  <c r="E470" i="1"/>
  <c r="D471" i="1"/>
  <c r="E471" i="1" s="1"/>
  <c r="D472" i="1"/>
  <c r="E472" i="1"/>
  <c r="D473" i="1"/>
  <c r="E473" i="1" s="1"/>
  <c r="D474" i="1"/>
  <c r="E474" i="1"/>
  <c r="D475" i="1"/>
  <c r="E475" i="1" s="1"/>
  <c r="D476" i="1"/>
  <c r="E476" i="1"/>
  <c r="D477" i="1"/>
  <c r="E477" i="1" s="1"/>
  <c r="D478" i="1"/>
  <c r="E478" i="1"/>
  <c r="D479" i="1"/>
  <c r="E479" i="1" s="1"/>
  <c r="D480" i="1"/>
  <c r="E480" i="1"/>
  <c r="D481" i="1"/>
  <c r="E481" i="1" s="1"/>
  <c r="D482" i="1"/>
  <c r="E482" i="1"/>
  <c r="D483" i="1"/>
  <c r="E483" i="1" s="1"/>
  <c r="D484" i="1"/>
  <c r="E484" i="1"/>
  <c r="D485" i="1"/>
  <c r="E485" i="1" s="1"/>
  <c r="D486" i="1"/>
  <c r="E486" i="1"/>
  <c r="D487" i="1"/>
  <c r="E487" i="1" s="1"/>
  <c r="D488" i="1"/>
  <c r="E488" i="1"/>
  <c r="D489" i="1"/>
  <c r="E489" i="1" s="1"/>
  <c r="D490" i="1"/>
  <c r="E490" i="1"/>
  <c r="D491" i="1"/>
  <c r="E491" i="1" s="1"/>
  <c r="D492" i="1"/>
  <c r="E492" i="1"/>
  <c r="D493" i="1"/>
  <c r="E493" i="1" s="1"/>
  <c r="D494" i="1"/>
  <c r="E494" i="1"/>
  <c r="D495" i="1"/>
  <c r="E495" i="1" s="1"/>
  <c r="D496" i="1"/>
  <c r="E496" i="1"/>
  <c r="D497" i="1"/>
  <c r="E497" i="1" s="1"/>
  <c r="D498" i="1"/>
  <c r="E498" i="1"/>
  <c r="D499" i="1"/>
  <c r="E499" i="1" s="1"/>
  <c r="D500" i="1"/>
  <c r="E500" i="1"/>
  <c r="D501" i="1"/>
  <c r="E501" i="1" s="1"/>
  <c r="D502" i="1"/>
  <c r="E502" i="1"/>
  <c r="D503" i="1"/>
  <c r="E503" i="1" s="1"/>
  <c r="D504" i="1"/>
  <c r="E504" i="1"/>
  <c r="D505" i="1"/>
  <c r="E505" i="1" s="1"/>
  <c r="D506" i="1"/>
  <c r="E506" i="1"/>
  <c r="D507" i="1"/>
  <c r="E507" i="1" s="1"/>
  <c r="D508" i="1"/>
  <c r="E508" i="1"/>
  <c r="D509" i="1"/>
  <c r="E509" i="1" s="1"/>
  <c r="E95" i="1"/>
  <c r="E94" i="1"/>
  <c r="E4" i="1" l="1"/>
  <c r="F32" i="1"/>
  <c r="F29" i="1"/>
  <c r="F31" i="1" l="1"/>
  <c r="H95" i="1" s="1"/>
  <c r="F30" i="1"/>
  <c r="E7" i="1" l="1"/>
  <c r="E6" i="1"/>
  <c r="D100" i="1" s="1"/>
  <c r="E5" i="1"/>
  <c r="I38" i="1" s="1"/>
  <c r="I36" i="1" l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I32" i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I35" i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I30" i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I31" i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H94" i="1"/>
  <c r="E100" i="1" s="1"/>
  <c r="I29" i="1"/>
  <c r="D248" i="1"/>
  <c r="D252" i="1"/>
  <c r="D256" i="1"/>
  <c r="E256" i="1" s="1"/>
  <c r="D260" i="1"/>
  <c r="D264" i="1"/>
  <c r="D268" i="1"/>
  <c r="D272" i="1"/>
  <c r="E272" i="1" s="1"/>
  <c r="D276" i="1"/>
  <c r="D280" i="1"/>
  <c r="D284" i="1"/>
  <c r="D288" i="1"/>
  <c r="E288" i="1" s="1"/>
  <c r="D292" i="1"/>
  <c r="D296" i="1"/>
  <c r="D300" i="1"/>
  <c r="D304" i="1"/>
  <c r="E304" i="1" s="1"/>
  <c r="D301" i="1"/>
  <c r="D247" i="1"/>
  <c r="D267" i="1"/>
  <c r="D279" i="1"/>
  <c r="E279" i="1" s="1"/>
  <c r="D291" i="1"/>
  <c r="D237" i="1"/>
  <c r="D249" i="1"/>
  <c r="D253" i="1"/>
  <c r="E253" i="1" s="1"/>
  <c r="D257" i="1"/>
  <c r="D261" i="1"/>
  <c r="D265" i="1"/>
  <c r="D269" i="1"/>
  <c r="E269" i="1" s="1"/>
  <c r="D273" i="1"/>
  <c r="D277" i="1"/>
  <c r="D281" i="1"/>
  <c r="D285" i="1"/>
  <c r="E285" i="1" s="1"/>
  <c r="D289" i="1"/>
  <c r="D293" i="1"/>
  <c r="D297" i="1"/>
  <c r="D305" i="1"/>
  <c r="E305" i="1" s="1"/>
  <c r="D251" i="1"/>
  <c r="D255" i="1"/>
  <c r="D259" i="1"/>
  <c r="D263" i="1"/>
  <c r="E263" i="1" s="1"/>
  <c r="D275" i="1"/>
  <c r="D283" i="1"/>
  <c r="D295" i="1"/>
  <c r="D303" i="1"/>
  <c r="E303" i="1" s="1"/>
  <c r="D246" i="1"/>
  <c r="D250" i="1"/>
  <c r="D254" i="1"/>
  <c r="D258" i="1"/>
  <c r="E258" i="1" s="1"/>
  <c r="D262" i="1"/>
  <c r="D266" i="1"/>
  <c r="D270" i="1"/>
  <c r="D274" i="1"/>
  <c r="E274" i="1" s="1"/>
  <c r="D278" i="1"/>
  <c r="D282" i="1"/>
  <c r="D286" i="1"/>
  <c r="D290" i="1"/>
  <c r="E290" i="1" s="1"/>
  <c r="D294" i="1"/>
  <c r="D298" i="1"/>
  <c r="D302" i="1"/>
  <c r="D271" i="1"/>
  <c r="E271" i="1" s="1"/>
  <c r="D287" i="1"/>
  <c r="D299" i="1"/>
  <c r="D244" i="1"/>
  <c r="D238" i="1"/>
  <c r="E238" i="1" s="1"/>
  <c r="D226" i="1"/>
  <c r="D230" i="1"/>
  <c r="D234" i="1"/>
  <c r="D219" i="1"/>
  <c r="E219" i="1" s="1"/>
  <c r="D223" i="1"/>
  <c r="D208" i="1"/>
  <c r="D212" i="1"/>
  <c r="D190" i="1"/>
  <c r="E190" i="1" s="1"/>
  <c r="D194" i="1"/>
  <c r="D198" i="1"/>
  <c r="D202" i="1"/>
  <c r="D181" i="1"/>
  <c r="E181" i="1" s="1"/>
  <c r="D185" i="1"/>
  <c r="D189" i="1"/>
  <c r="D173" i="1"/>
  <c r="D177" i="1"/>
  <c r="E177" i="1" s="1"/>
  <c r="D157" i="1"/>
  <c r="D161" i="1"/>
  <c r="D165" i="1"/>
  <c r="D169" i="1"/>
  <c r="E169" i="1" s="1"/>
  <c r="D142" i="1"/>
  <c r="D146" i="1"/>
  <c r="D150" i="1"/>
  <c r="D154" i="1"/>
  <c r="E154" i="1" s="1"/>
  <c r="D128" i="1"/>
  <c r="D132" i="1"/>
  <c r="D136" i="1"/>
  <c r="D113" i="1"/>
  <c r="D117" i="1"/>
  <c r="D121" i="1"/>
  <c r="D125" i="1"/>
  <c r="D104" i="1"/>
  <c r="D108" i="1"/>
  <c r="D101" i="1"/>
  <c r="D143" i="1"/>
  <c r="D147" i="1"/>
  <c r="D155" i="1"/>
  <c r="D137" i="1"/>
  <c r="D118" i="1"/>
  <c r="D126" i="1"/>
  <c r="D109" i="1"/>
  <c r="D148" i="1"/>
  <c r="D134" i="1"/>
  <c r="D115" i="1"/>
  <c r="D106" i="1"/>
  <c r="D225" i="1"/>
  <c r="D188" i="1"/>
  <c r="D164" i="1"/>
  <c r="E164" i="1" s="1"/>
  <c r="D149" i="1"/>
  <c r="D131" i="1"/>
  <c r="D116" i="1"/>
  <c r="D103" i="1"/>
  <c r="D241" i="1"/>
  <c r="D245" i="1"/>
  <c r="D239" i="1"/>
  <c r="D227" i="1"/>
  <c r="E227" i="1" s="1"/>
  <c r="D231" i="1"/>
  <c r="D216" i="1"/>
  <c r="D220" i="1"/>
  <c r="D224" i="1"/>
  <c r="E224" i="1" s="1"/>
  <c r="D209" i="1"/>
  <c r="D213" i="1"/>
  <c r="D191" i="1"/>
  <c r="D195" i="1"/>
  <c r="E195" i="1" s="1"/>
  <c r="D199" i="1"/>
  <c r="D203" i="1"/>
  <c r="D182" i="1"/>
  <c r="D186" i="1"/>
  <c r="E186" i="1" s="1"/>
  <c r="D170" i="1"/>
  <c r="D174" i="1"/>
  <c r="D178" i="1"/>
  <c r="D158" i="1"/>
  <c r="E158" i="1" s="1"/>
  <c r="D162" i="1"/>
  <c r="D166" i="1"/>
  <c r="D139" i="1"/>
  <c r="D151" i="1"/>
  <c r="E151" i="1" s="1"/>
  <c r="D129" i="1"/>
  <c r="D133" i="1"/>
  <c r="D114" i="1"/>
  <c r="D122" i="1"/>
  <c r="D105" i="1"/>
  <c r="D130" i="1"/>
  <c r="D119" i="1"/>
  <c r="D110" i="1"/>
  <c r="D236" i="1"/>
  <c r="D229" i="1"/>
  <c r="D218" i="1"/>
  <c r="D207" i="1"/>
  <c r="E207" i="1" s="1"/>
  <c r="D215" i="1"/>
  <c r="D197" i="1"/>
  <c r="D205" i="1"/>
  <c r="D172" i="1"/>
  <c r="E172" i="1" s="1"/>
  <c r="D180" i="1"/>
  <c r="D168" i="1"/>
  <c r="D145" i="1"/>
  <c r="D127" i="1"/>
  <c r="D112" i="1"/>
  <c r="D124" i="1"/>
  <c r="D107" i="1"/>
  <c r="D242" i="1"/>
  <c r="E242" i="1" s="1"/>
  <c r="D235" i="1"/>
  <c r="D240" i="1"/>
  <c r="D228" i="1"/>
  <c r="D232" i="1"/>
  <c r="E232" i="1" s="1"/>
  <c r="D217" i="1"/>
  <c r="D221" i="1"/>
  <c r="D206" i="1"/>
  <c r="D210" i="1"/>
  <c r="E210" i="1" s="1"/>
  <c r="D214" i="1"/>
  <c r="D192" i="1"/>
  <c r="D196" i="1"/>
  <c r="D200" i="1"/>
  <c r="E200" i="1" s="1"/>
  <c r="D204" i="1"/>
  <c r="D183" i="1"/>
  <c r="D187" i="1"/>
  <c r="D171" i="1"/>
  <c r="E171" i="1" s="1"/>
  <c r="D175" i="1"/>
  <c r="D179" i="1"/>
  <c r="D159" i="1"/>
  <c r="D163" i="1"/>
  <c r="E163" i="1" s="1"/>
  <c r="D167" i="1"/>
  <c r="D140" i="1"/>
  <c r="D144" i="1"/>
  <c r="D152" i="1"/>
  <c r="E152" i="1" s="1"/>
  <c r="D156" i="1"/>
  <c r="D138" i="1"/>
  <c r="D123" i="1"/>
  <c r="D102" i="1"/>
  <c r="D243" i="1"/>
  <c r="D233" i="1"/>
  <c r="D222" i="1"/>
  <c r="D211" i="1"/>
  <c r="E211" i="1" s="1"/>
  <c r="D193" i="1"/>
  <c r="D201" i="1"/>
  <c r="D184" i="1"/>
  <c r="D176" i="1"/>
  <c r="E176" i="1" s="1"/>
  <c r="D160" i="1"/>
  <c r="D141" i="1"/>
  <c r="D153" i="1"/>
  <c r="D135" i="1"/>
  <c r="D120" i="1"/>
  <c r="D111" i="1"/>
  <c r="J36" i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J38" i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D42" i="1"/>
  <c r="D46" i="1"/>
  <c r="D50" i="1"/>
  <c r="D54" i="1"/>
  <c r="D58" i="1"/>
  <c r="D62" i="1"/>
  <c r="D66" i="1"/>
  <c r="D70" i="1"/>
  <c r="D74" i="1"/>
  <c r="D78" i="1"/>
  <c r="D82" i="1"/>
  <c r="D86" i="1"/>
  <c r="D43" i="1"/>
  <c r="D47" i="1"/>
  <c r="D51" i="1"/>
  <c r="D55" i="1"/>
  <c r="D59" i="1"/>
  <c r="D63" i="1"/>
  <c r="D67" i="1"/>
  <c r="D71" i="1"/>
  <c r="D75" i="1"/>
  <c r="D79" i="1"/>
  <c r="D83" i="1"/>
  <c r="D87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41" i="1"/>
  <c r="D45" i="1"/>
  <c r="D49" i="1"/>
  <c r="D53" i="1"/>
  <c r="D57" i="1"/>
  <c r="D61" i="1"/>
  <c r="D65" i="1"/>
  <c r="D69" i="1"/>
  <c r="D73" i="1"/>
  <c r="D77" i="1"/>
  <c r="D81" i="1"/>
  <c r="D85" i="1"/>
  <c r="D39" i="1"/>
  <c r="E153" i="1" l="1"/>
  <c r="E184" i="1"/>
  <c r="E222" i="1"/>
  <c r="E159" i="1"/>
  <c r="E187" i="1"/>
  <c r="E196" i="1"/>
  <c r="E206" i="1"/>
  <c r="E228" i="1"/>
  <c r="E205" i="1"/>
  <c r="E287" i="1"/>
  <c r="E294" i="1"/>
  <c r="E278" i="1"/>
  <c r="E262" i="1"/>
  <c r="E246" i="1"/>
  <c r="E275" i="1"/>
  <c r="E251" i="1"/>
  <c r="E289" i="1"/>
  <c r="E273" i="1"/>
  <c r="E257" i="1"/>
  <c r="E291" i="1"/>
  <c r="E301" i="1"/>
  <c r="E292" i="1"/>
  <c r="E276" i="1"/>
  <c r="E260" i="1"/>
  <c r="E218" i="1"/>
  <c r="E178" i="1"/>
  <c r="E182" i="1"/>
  <c r="E191" i="1"/>
  <c r="E220" i="1"/>
  <c r="E239" i="1"/>
  <c r="E188" i="1"/>
  <c r="E150" i="1"/>
  <c r="E165" i="1"/>
  <c r="E173" i="1"/>
  <c r="E202" i="1"/>
  <c r="E212" i="1"/>
  <c r="E234" i="1"/>
  <c r="E244" i="1"/>
  <c r="E201" i="1"/>
  <c r="E233" i="1"/>
  <c r="E179" i="1"/>
  <c r="E183" i="1"/>
  <c r="E192" i="1"/>
  <c r="E221" i="1"/>
  <c r="E240" i="1"/>
  <c r="E168" i="1"/>
  <c r="E197" i="1"/>
  <c r="E229" i="1"/>
  <c r="E166" i="1"/>
  <c r="E174" i="1"/>
  <c r="E203" i="1"/>
  <c r="E213" i="1"/>
  <c r="E216" i="1"/>
  <c r="E245" i="1"/>
  <c r="E225" i="1"/>
  <c r="E161" i="1"/>
  <c r="E189" i="1"/>
  <c r="E198" i="1"/>
  <c r="E208" i="1"/>
  <c r="E230" i="1"/>
  <c r="E302" i="1"/>
  <c r="E286" i="1"/>
  <c r="E160" i="1"/>
  <c r="E193" i="1"/>
  <c r="E243" i="1"/>
  <c r="E156" i="1"/>
  <c r="E167" i="1"/>
  <c r="E175" i="1"/>
  <c r="E204" i="1"/>
  <c r="E214" i="1"/>
  <c r="E217" i="1"/>
  <c r="E235" i="1"/>
  <c r="E180" i="1"/>
  <c r="E215" i="1"/>
  <c r="E236" i="1"/>
  <c r="E162" i="1"/>
  <c r="E170" i="1"/>
  <c r="E199" i="1"/>
  <c r="E209" i="1"/>
  <c r="E231" i="1"/>
  <c r="E241" i="1"/>
  <c r="E155" i="1"/>
  <c r="E157" i="1"/>
  <c r="E185" i="1"/>
  <c r="E194" i="1"/>
  <c r="E223" i="1"/>
  <c r="E226" i="1"/>
  <c r="E299" i="1"/>
  <c r="E298" i="1"/>
  <c r="E282" i="1"/>
  <c r="E266" i="1"/>
  <c r="E250" i="1"/>
  <c r="E283" i="1"/>
  <c r="E255" i="1"/>
  <c r="E270" i="1"/>
  <c r="E254" i="1"/>
  <c r="E295" i="1"/>
  <c r="E259" i="1"/>
  <c r="E297" i="1"/>
  <c r="E281" i="1"/>
  <c r="E265" i="1"/>
  <c r="E249" i="1"/>
  <c r="E267" i="1"/>
  <c r="E300" i="1"/>
  <c r="E284" i="1"/>
  <c r="E268" i="1"/>
  <c r="E252" i="1"/>
  <c r="E293" i="1"/>
  <c r="E277" i="1"/>
  <c r="E261" i="1"/>
  <c r="E237" i="1"/>
  <c r="E247" i="1"/>
  <c r="E296" i="1"/>
  <c r="E280" i="1"/>
  <c r="E264" i="1"/>
  <c r="E248" i="1"/>
  <c r="E101" i="1"/>
  <c r="J29" i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G41" i="1"/>
  <c r="G43" i="1" s="1"/>
  <c r="G40" i="1"/>
  <c r="G42" i="1" s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9" i="1" l="1"/>
  <c r="E148" i="1"/>
  <c r="J155" i="1" l="1"/>
  <c r="F591" i="1" l="1"/>
  <c r="F594" i="1"/>
  <c r="F599" i="1"/>
  <c r="F545" i="1"/>
  <c r="F548" i="1"/>
  <c r="F551" i="1"/>
  <c r="F553" i="1"/>
  <c r="F556" i="1"/>
  <c r="F559" i="1"/>
  <c r="F561" i="1"/>
  <c r="F564" i="1"/>
  <c r="F567" i="1"/>
  <c r="F570" i="1"/>
  <c r="F573" i="1"/>
  <c r="F580" i="1"/>
  <c r="F583" i="1"/>
  <c r="F586" i="1"/>
  <c r="F589" i="1"/>
  <c r="F511" i="1"/>
  <c r="F518" i="1"/>
  <c r="F521" i="1"/>
  <c r="F524" i="1"/>
  <c r="F527" i="1"/>
  <c r="F534" i="1"/>
  <c r="F537" i="1"/>
  <c r="F539" i="1"/>
  <c r="F542" i="1"/>
  <c r="F306" i="1"/>
  <c r="F309" i="1"/>
  <c r="F312" i="1"/>
  <c r="F322" i="1"/>
  <c r="F325" i="1"/>
  <c r="F328" i="1"/>
  <c r="F331" i="1"/>
  <c r="F338" i="1"/>
  <c r="F341" i="1"/>
  <c r="F344" i="1"/>
  <c r="F347" i="1"/>
  <c r="F355" i="1"/>
  <c r="F358" i="1"/>
  <c r="F363" i="1"/>
  <c r="F379" i="1"/>
  <c r="F387" i="1"/>
  <c r="F406" i="1"/>
  <c r="F422" i="1"/>
  <c r="F435" i="1"/>
  <c r="F446" i="1"/>
  <c r="F462" i="1"/>
  <c r="F491" i="1"/>
  <c r="F502" i="1"/>
  <c r="F593" i="1"/>
  <c r="F596" i="1"/>
  <c r="F550" i="1"/>
  <c r="F558" i="1"/>
  <c r="F566" i="1"/>
  <c r="F569" i="1"/>
  <c r="F576" i="1"/>
  <c r="F579" i="1"/>
  <c r="F582" i="1"/>
  <c r="F585" i="1"/>
  <c r="F514" i="1"/>
  <c r="F517" i="1"/>
  <c r="F520" i="1"/>
  <c r="F523" i="1"/>
  <c r="F530" i="1"/>
  <c r="F533" i="1"/>
  <c r="F536" i="1"/>
  <c r="F308" i="1"/>
  <c r="F311" i="1"/>
  <c r="F318" i="1"/>
  <c r="F321" i="1"/>
  <c r="F324" i="1"/>
  <c r="F327" i="1"/>
  <c r="F334" i="1"/>
  <c r="F337" i="1"/>
  <c r="F340" i="1"/>
  <c r="F343" i="1"/>
  <c r="F349" i="1"/>
  <c r="F352" i="1"/>
  <c r="F357" i="1"/>
  <c r="F360" i="1"/>
  <c r="F365" i="1"/>
  <c r="F368" i="1"/>
  <c r="F373" i="1"/>
  <c r="F376" i="1"/>
  <c r="F381" i="1"/>
  <c r="F384" i="1"/>
  <c r="F389" i="1"/>
  <c r="F392" i="1"/>
  <c r="F397" i="1"/>
  <c r="F400" i="1"/>
  <c r="F405" i="1"/>
  <c r="F408" i="1"/>
  <c r="F413" i="1"/>
  <c r="F416" i="1"/>
  <c r="F421" i="1"/>
  <c r="F424" i="1"/>
  <c r="F429" i="1"/>
  <c r="F432" i="1"/>
  <c r="F437" i="1"/>
  <c r="F440" i="1"/>
  <c r="F445" i="1"/>
  <c r="F448" i="1"/>
  <c r="F453" i="1"/>
  <c r="F456" i="1"/>
  <c r="F461" i="1"/>
  <c r="F464" i="1"/>
  <c r="F469" i="1"/>
  <c r="F472" i="1"/>
  <c r="F477" i="1"/>
  <c r="F480" i="1"/>
  <c r="F485" i="1"/>
  <c r="F488" i="1"/>
  <c r="F493" i="1"/>
  <c r="F496" i="1"/>
  <c r="F501" i="1"/>
  <c r="F504" i="1"/>
  <c r="F509" i="1"/>
  <c r="F482" i="1"/>
  <c r="F490" i="1"/>
  <c r="F495" i="1"/>
  <c r="F503" i="1"/>
  <c r="F371" i="1"/>
  <c r="F382" i="1"/>
  <c r="F395" i="1"/>
  <c r="F411" i="1"/>
  <c r="F443" i="1"/>
  <c r="F451" i="1"/>
  <c r="F470" i="1"/>
  <c r="F486" i="1"/>
  <c r="F499" i="1"/>
  <c r="F590" i="1"/>
  <c r="F595" i="1"/>
  <c r="F598" i="1"/>
  <c r="F544" i="1"/>
  <c r="F547" i="1"/>
  <c r="F549" i="1"/>
  <c r="F552" i="1"/>
  <c r="F555" i="1"/>
  <c r="F557" i="1"/>
  <c r="F560" i="1"/>
  <c r="F563" i="1"/>
  <c r="F565" i="1"/>
  <c r="F572" i="1"/>
  <c r="F575" i="1"/>
  <c r="F578" i="1"/>
  <c r="F581" i="1"/>
  <c r="F588" i="1"/>
  <c r="F510" i="1"/>
  <c r="F513" i="1"/>
  <c r="F516" i="1"/>
  <c r="F519" i="1"/>
  <c r="F526" i="1"/>
  <c r="F529" i="1"/>
  <c r="F532" i="1"/>
  <c r="F535" i="1"/>
  <c r="F538" i="1"/>
  <c r="F541" i="1"/>
  <c r="F543" i="1"/>
  <c r="F307" i="1"/>
  <c r="F314" i="1"/>
  <c r="F317" i="1"/>
  <c r="F320" i="1"/>
  <c r="F323" i="1"/>
  <c r="F330" i="1"/>
  <c r="F333" i="1"/>
  <c r="F336" i="1"/>
  <c r="F339" i="1"/>
  <c r="F346" i="1"/>
  <c r="F351" i="1"/>
  <c r="F354" i="1"/>
  <c r="F359" i="1"/>
  <c r="F362" i="1"/>
  <c r="F367" i="1"/>
  <c r="F370" i="1"/>
  <c r="F375" i="1"/>
  <c r="F378" i="1"/>
  <c r="F383" i="1"/>
  <c r="F386" i="1"/>
  <c r="F391" i="1"/>
  <c r="F394" i="1"/>
  <c r="F399" i="1"/>
  <c r="F402" i="1"/>
  <c r="F407" i="1"/>
  <c r="F410" i="1"/>
  <c r="F415" i="1"/>
  <c r="F418" i="1"/>
  <c r="F423" i="1"/>
  <c r="F426" i="1"/>
  <c r="F431" i="1"/>
  <c r="F434" i="1"/>
  <c r="F439" i="1"/>
  <c r="F442" i="1"/>
  <c r="F447" i="1"/>
  <c r="F450" i="1"/>
  <c r="F455" i="1"/>
  <c r="F458" i="1"/>
  <c r="F463" i="1"/>
  <c r="F466" i="1"/>
  <c r="F471" i="1"/>
  <c r="F474" i="1"/>
  <c r="F479" i="1"/>
  <c r="F487" i="1"/>
  <c r="F498" i="1"/>
  <c r="F506" i="1"/>
  <c r="F350" i="1"/>
  <c r="F398" i="1"/>
  <c r="F414" i="1"/>
  <c r="F430" i="1"/>
  <c r="F459" i="1"/>
  <c r="F467" i="1"/>
  <c r="F478" i="1"/>
  <c r="F507" i="1"/>
  <c r="F592" i="1"/>
  <c r="F597" i="1"/>
  <c r="F546" i="1"/>
  <c r="F554" i="1"/>
  <c r="F562" i="1"/>
  <c r="F568" i="1"/>
  <c r="F571" i="1"/>
  <c r="F574" i="1"/>
  <c r="F577" i="1"/>
  <c r="F584" i="1"/>
  <c r="F587" i="1"/>
  <c r="F512" i="1"/>
  <c r="F515" i="1"/>
  <c r="F522" i="1"/>
  <c r="F525" i="1"/>
  <c r="F528" i="1"/>
  <c r="F531" i="1"/>
  <c r="F540" i="1"/>
  <c r="F310" i="1"/>
  <c r="F313" i="1"/>
  <c r="F316" i="1"/>
  <c r="F319" i="1"/>
  <c r="F326" i="1"/>
  <c r="F329" i="1"/>
  <c r="F332" i="1"/>
  <c r="F335" i="1"/>
  <c r="F342" i="1"/>
  <c r="F345" i="1"/>
  <c r="F348" i="1"/>
  <c r="F353" i="1"/>
  <c r="F356" i="1"/>
  <c r="F361" i="1"/>
  <c r="F364" i="1"/>
  <c r="F369" i="1"/>
  <c r="F372" i="1"/>
  <c r="F377" i="1"/>
  <c r="F380" i="1"/>
  <c r="F385" i="1"/>
  <c r="F388" i="1"/>
  <c r="F393" i="1"/>
  <c r="F396" i="1"/>
  <c r="F401" i="1"/>
  <c r="F404" i="1"/>
  <c r="F409" i="1"/>
  <c r="F412" i="1"/>
  <c r="F417" i="1"/>
  <c r="F420" i="1"/>
  <c r="F425" i="1"/>
  <c r="F428" i="1"/>
  <c r="F433" i="1"/>
  <c r="F436" i="1"/>
  <c r="F441" i="1"/>
  <c r="F444" i="1"/>
  <c r="F449" i="1"/>
  <c r="F452" i="1"/>
  <c r="F457" i="1"/>
  <c r="F460" i="1"/>
  <c r="F465" i="1"/>
  <c r="F468" i="1"/>
  <c r="F473" i="1"/>
  <c r="F476" i="1"/>
  <c r="F481" i="1"/>
  <c r="F484" i="1"/>
  <c r="F489" i="1"/>
  <c r="F492" i="1"/>
  <c r="F497" i="1"/>
  <c r="F500" i="1"/>
  <c r="F505" i="1"/>
  <c r="F508" i="1"/>
  <c r="F315" i="1"/>
  <c r="F366" i="1"/>
  <c r="F374" i="1"/>
  <c r="F390" i="1"/>
  <c r="F403" i="1"/>
  <c r="F419" i="1"/>
  <c r="F427" i="1"/>
  <c r="F438" i="1"/>
  <c r="F454" i="1"/>
  <c r="F475" i="1"/>
  <c r="F483" i="1"/>
  <c r="F494" i="1"/>
  <c r="F152" i="1"/>
  <c r="F157" i="1"/>
  <c r="F200" i="1"/>
  <c r="F109" i="1"/>
  <c r="F141" i="1"/>
  <c r="F193" i="1"/>
  <c r="F236" i="1"/>
  <c r="F167" i="1"/>
  <c r="F147" i="1"/>
  <c r="F205" i="1"/>
  <c r="F220" i="1"/>
  <c r="F117" i="1"/>
  <c r="F155" i="1"/>
  <c r="F197" i="1"/>
  <c r="F244" i="1"/>
  <c r="F276" i="1"/>
  <c r="F304" i="1"/>
  <c r="F135" i="1"/>
  <c r="F245" i="1"/>
  <c r="F261" i="1"/>
  <c r="F277" i="1"/>
  <c r="F293" i="1"/>
  <c r="F238" i="1"/>
  <c r="F254" i="1"/>
  <c r="F270" i="1"/>
  <c r="F286" i="1"/>
  <c r="F302" i="1"/>
  <c r="F121" i="1"/>
  <c r="F143" i="1"/>
  <c r="F164" i="1"/>
  <c r="F185" i="1"/>
  <c r="F207" i="1"/>
  <c r="F228" i="1"/>
  <c r="F247" i="1"/>
  <c r="F263" i="1"/>
  <c r="F283" i="1"/>
  <c r="F299" i="1"/>
  <c r="F123" i="1"/>
  <c r="F171" i="1"/>
  <c r="F213" i="1"/>
  <c r="F248" i="1"/>
  <c r="F284" i="1"/>
  <c r="F119" i="1"/>
  <c r="F234" i="1"/>
  <c r="F218" i="1"/>
  <c r="F202" i="1"/>
  <c r="F186" i="1"/>
  <c r="F170" i="1"/>
  <c r="F154" i="1"/>
  <c r="F138" i="1"/>
  <c r="F122" i="1"/>
  <c r="F106" i="1"/>
  <c r="F107" i="1"/>
  <c r="F250" i="1"/>
  <c r="F137" i="1"/>
  <c r="F223" i="1"/>
  <c r="F295" i="1"/>
  <c r="F240" i="1"/>
  <c r="F222" i="1"/>
  <c r="F158" i="1"/>
  <c r="F110" i="1"/>
  <c r="F231" i="1"/>
  <c r="F168" i="1"/>
  <c r="F211" i="1"/>
  <c r="F177" i="1"/>
  <c r="F161" i="1"/>
  <c r="F204" i="1"/>
  <c r="F184" i="1"/>
  <c r="F199" i="1"/>
  <c r="F163" i="1"/>
  <c r="F227" i="1"/>
  <c r="F103" i="1"/>
  <c r="F128" i="1"/>
  <c r="F165" i="1"/>
  <c r="F208" i="1"/>
  <c r="F252" i="1"/>
  <c r="F280" i="1"/>
  <c r="F108" i="1"/>
  <c r="F145" i="1"/>
  <c r="F249" i="1"/>
  <c r="F265" i="1"/>
  <c r="F281" i="1"/>
  <c r="F297" i="1"/>
  <c r="F242" i="1"/>
  <c r="F258" i="1"/>
  <c r="F274" i="1"/>
  <c r="F290" i="1"/>
  <c r="F105" i="1"/>
  <c r="F127" i="1"/>
  <c r="F148" i="1"/>
  <c r="F169" i="1"/>
  <c r="F191" i="1"/>
  <c r="F212" i="1"/>
  <c r="F233" i="1"/>
  <c r="F251" i="1"/>
  <c r="F267" i="1"/>
  <c r="F287" i="1"/>
  <c r="F303" i="1"/>
  <c r="F133" i="1"/>
  <c r="F181" i="1"/>
  <c r="F224" i="1"/>
  <c r="F256" i="1"/>
  <c r="F292" i="1"/>
  <c r="F129" i="1"/>
  <c r="F230" i="1"/>
  <c r="F214" i="1"/>
  <c r="F198" i="1"/>
  <c r="F182" i="1"/>
  <c r="F166" i="1"/>
  <c r="F150" i="1"/>
  <c r="F134" i="1"/>
  <c r="F118" i="1"/>
  <c r="F102" i="1"/>
  <c r="F189" i="1"/>
  <c r="F120" i="1"/>
  <c r="F225" i="1"/>
  <c r="F125" i="1"/>
  <c r="F195" i="1"/>
  <c r="F149" i="1"/>
  <c r="F268" i="1"/>
  <c r="F124" i="1"/>
  <c r="F257" i="1"/>
  <c r="F289" i="1"/>
  <c r="F266" i="1"/>
  <c r="F298" i="1"/>
  <c r="F159" i="1"/>
  <c r="F201" i="1"/>
  <c r="F259" i="1"/>
  <c r="F112" i="1"/>
  <c r="F203" i="1"/>
  <c r="F101" i="1"/>
  <c r="F206" i="1"/>
  <c r="F174" i="1"/>
  <c r="F126" i="1"/>
  <c r="F115" i="1"/>
  <c r="F179" i="1"/>
  <c r="F221" i="1"/>
  <c r="F209" i="1"/>
  <c r="F172" i="1"/>
  <c r="F215" i="1"/>
  <c r="F216" i="1"/>
  <c r="F104" i="1"/>
  <c r="F173" i="1"/>
  <c r="F131" i="1"/>
  <c r="F279" i="1"/>
  <c r="F139" i="1"/>
  <c r="F176" i="1"/>
  <c r="F219" i="1"/>
  <c r="F260" i="1"/>
  <c r="F288" i="1"/>
  <c r="F113" i="1"/>
  <c r="F156" i="1"/>
  <c r="F253" i="1"/>
  <c r="F269" i="1"/>
  <c r="F285" i="1"/>
  <c r="F301" i="1"/>
  <c r="F246" i="1"/>
  <c r="F262" i="1"/>
  <c r="F278" i="1"/>
  <c r="F294" i="1"/>
  <c r="F111" i="1"/>
  <c r="F132" i="1"/>
  <c r="F153" i="1"/>
  <c r="F175" i="1"/>
  <c r="F196" i="1"/>
  <c r="F217" i="1"/>
  <c r="F239" i="1"/>
  <c r="F255" i="1"/>
  <c r="F271" i="1"/>
  <c r="F291" i="1"/>
  <c r="F237" i="1"/>
  <c r="F144" i="1"/>
  <c r="F192" i="1"/>
  <c r="F235" i="1"/>
  <c r="F264" i="1"/>
  <c r="F300" i="1"/>
  <c r="F140" i="1"/>
  <c r="F226" i="1"/>
  <c r="F210" i="1"/>
  <c r="F194" i="1"/>
  <c r="F178" i="1"/>
  <c r="F162" i="1"/>
  <c r="F146" i="1"/>
  <c r="F130" i="1"/>
  <c r="F114" i="1"/>
  <c r="F136" i="1"/>
  <c r="F232" i="1"/>
  <c r="F183" i="1"/>
  <c r="F100" i="1"/>
  <c r="F188" i="1"/>
  <c r="F187" i="1"/>
  <c r="F229" i="1"/>
  <c r="F296" i="1"/>
  <c r="F241" i="1"/>
  <c r="F273" i="1"/>
  <c r="F305" i="1"/>
  <c r="F282" i="1"/>
  <c r="F116" i="1"/>
  <c r="F180" i="1"/>
  <c r="F243" i="1"/>
  <c r="F275" i="1"/>
  <c r="F160" i="1"/>
  <c r="F272" i="1"/>
  <c r="F151" i="1"/>
  <c r="F190" i="1"/>
  <c r="F142" i="1"/>
</calcChain>
</file>

<file path=xl/sharedStrings.xml><?xml version="1.0" encoding="utf-8"?>
<sst xmlns="http://schemas.openxmlformats.org/spreadsheetml/2006/main" count="46" uniqueCount="42">
  <si>
    <t>Mean</t>
  </si>
  <si>
    <t>Sum</t>
  </si>
  <si>
    <t>Min</t>
  </si>
  <si>
    <t>Max</t>
  </si>
  <si>
    <t>Varianza Poblacional</t>
  </si>
  <si>
    <t>Varianza Muestra</t>
  </si>
  <si>
    <t>(x-promedio)^2</t>
  </si>
  <si>
    <t>MiVarianzaMuestra</t>
  </si>
  <si>
    <t>MiVarianzaPoblacional</t>
  </si>
  <si>
    <t>Desviacion Estandar P</t>
  </si>
  <si>
    <t>Desviacion Estandar M</t>
  </si>
  <si>
    <t>MiDesviacionEst.P</t>
  </si>
  <si>
    <t>MiDesviacionEst.M</t>
  </si>
  <si>
    <t>Arriba</t>
  </si>
  <si>
    <t>1 D.E.P.</t>
  </si>
  <si>
    <t>2 D.E.P.</t>
  </si>
  <si>
    <t>3 D.E.P.</t>
  </si>
  <si>
    <t>4 D.E.P.</t>
  </si>
  <si>
    <t xml:space="preserve">Abajo </t>
  </si>
  <si>
    <t>Linspace</t>
  </si>
  <si>
    <t>Entrada:</t>
  </si>
  <si>
    <t>Salida:</t>
  </si>
  <si>
    <t>Función de Distribución</t>
  </si>
  <si>
    <t>x</t>
  </si>
  <si>
    <t>f(x)</t>
  </si>
  <si>
    <t># de puntos:</t>
  </si>
  <si>
    <t>normpdf</t>
  </si>
  <si>
    <t>media:</t>
  </si>
  <si>
    <t>estandar:</t>
  </si>
  <si>
    <t>desviación</t>
  </si>
  <si>
    <t xml:space="preserve">DeltaX = </t>
  </si>
  <si>
    <t>n =</t>
  </si>
  <si>
    <t>f(a+iDeltaX)</t>
  </si>
  <si>
    <t xml:space="preserve">Suma = </t>
  </si>
  <si>
    <t xml:space="preserve">Área = </t>
  </si>
  <si>
    <t xml:space="preserve">sum = </t>
  </si>
  <si>
    <t xml:space="preserve">Area = </t>
  </si>
  <si>
    <t>Metodo Rectangulo</t>
  </si>
  <si>
    <t>Forma Rectangular</t>
  </si>
  <si>
    <t>Schnauzer</t>
  </si>
  <si>
    <t>Estatura [cm]</t>
  </si>
  <si>
    <t xml:space="preserve">MatLab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</si>
</sst>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8" borderId="0" xfId="0" applyFill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Estatura Schnauzer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Estatura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Hoja1!$B$2:$B$51</c:f>
              <c:numCache>
                <c:formatCode>General</c:formatCode>
                <c:ptCount val="50"/>
                <c:pt idx="0">
                  <c:v>65</c:v>
                </c:pt>
                <c:pt idx="1">
                  <c:v>70</c:v>
                </c:pt>
                <c:pt idx="2">
                  <c:v>30</c:v>
                </c:pt>
                <c:pt idx="3">
                  <c:v>64</c:v>
                </c:pt>
                <c:pt idx="4">
                  <c:v>62</c:v>
                </c:pt>
                <c:pt idx="5">
                  <c:v>51</c:v>
                </c:pt>
                <c:pt idx="6">
                  <c:v>35</c:v>
                </c:pt>
                <c:pt idx="7">
                  <c:v>65</c:v>
                </c:pt>
                <c:pt idx="8">
                  <c:v>38</c:v>
                </c:pt>
                <c:pt idx="9">
                  <c:v>68</c:v>
                </c:pt>
                <c:pt idx="10">
                  <c:v>36</c:v>
                </c:pt>
                <c:pt idx="11">
                  <c:v>57</c:v>
                </c:pt>
                <c:pt idx="12">
                  <c:v>48</c:v>
                </c:pt>
                <c:pt idx="13">
                  <c:v>51</c:v>
                </c:pt>
                <c:pt idx="14">
                  <c:v>56</c:v>
                </c:pt>
                <c:pt idx="15">
                  <c:v>57</c:v>
                </c:pt>
                <c:pt idx="16">
                  <c:v>67</c:v>
                </c:pt>
                <c:pt idx="17">
                  <c:v>46</c:v>
                </c:pt>
                <c:pt idx="18">
                  <c:v>57</c:v>
                </c:pt>
                <c:pt idx="19">
                  <c:v>34</c:v>
                </c:pt>
                <c:pt idx="20">
                  <c:v>37</c:v>
                </c:pt>
                <c:pt idx="21">
                  <c:v>42</c:v>
                </c:pt>
                <c:pt idx="22">
                  <c:v>61</c:v>
                </c:pt>
                <c:pt idx="23">
                  <c:v>60</c:v>
                </c:pt>
                <c:pt idx="24">
                  <c:v>36</c:v>
                </c:pt>
                <c:pt idx="25">
                  <c:v>30</c:v>
                </c:pt>
                <c:pt idx="26">
                  <c:v>36</c:v>
                </c:pt>
                <c:pt idx="27">
                  <c:v>50</c:v>
                </c:pt>
                <c:pt idx="28">
                  <c:v>68</c:v>
                </c:pt>
                <c:pt idx="29">
                  <c:v>35</c:v>
                </c:pt>
                <c:pt idx="30">
                  <c:v>63</c:v>
                </c:pt>
                <c:pt idx="31">
                  <c:v>67</c:v>
                </c:pt>
                <c:pt idx="32">
                  <c:v>53</c:v>
                </c:pt>
                <c:pt idx="33">
                  <c:v>64</c:v>
                </c:pt>
                <c:pt idx="34">
                  <c:v>41</c:v>
                </c:pt>
                <c:pt idx="35">
                  <c:v>58</c:v>
                </c:pt>
                <c:pt idx="36">
                  <c:v>40</c:v>
                </c:pt>
                <c:pt idx="37">
                  <c:v>66</c:v>
                </c:pt>
                <c:pt idx="38">
                  <c:v>36</c:v>
                </c:pt>
                <c:pt idx="39">
                  <c:v>37</c:v>
                </c:pt>
                <c:pt idx="40">
                  <c:v>65</c:v>
                </c:pt>
                <c:pt idx="41">
                  <c:v>44</c:v>
                </c:pt>
                <c:pt idx="42">
                  <c:v>36</c:v>
                </c:pt>
                <c:pt idx="43">
                  <c:v>39</c:v>
                </c:pt>
                <c:pt idx="44">
                  <c:v>42</c:v>
                </c:pt>
                <c:pt idx="45">
                  <c:v>58</c:v>
                </c:pt>
                <c:pt idx="46">
                  <c:v>33</c:v>
                </c:pt>
                <c:pt idx="47">
                  <c:v>52</c:v>
                </c:pt>
                <c:pt idx="48">
                  <c:v>42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5-4E0C-9FFB-069BFF169C8A}"/>
            </c:ext>
          </c:extLst>
        </c:ser>
        <c:ser>
          <c:idx val="1"/>
          <c:order val="1"/>
          <c:tx>
            <c:v>Promedio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Hoja1!$E$5:$BB$5</c:f>
              <c:numCache>
                <c:formatCode>General</c:formatCode>
                <c:ptCount val="50"/>
                <c:pt idx="0">
                  <c:v>50.02</c:v>
                </c:pt>
                <c:pt idx="1">
                  <c:v>50.02</c:v>
                </c:pt>
                <c:pt idx="2">
                  <c:v>50.02</c:v>
                </c:pt>
                <c:pt idx="3">
                  <c:v>50.02</c:v>
                </c:pt>
                <c:pt idx="4">
                  <c:v>50.02</c:v>
                </c:pt>
                <c:pt idx="5">
                  <c:v>50.02</c:v>
                </c:pt>
                <c:pt idx="6">
                  <c:v>50.02</c:v>
                </c:pt>
                <c:pt idx="7">
                  <c:v>50.02</c:v>
                </c:pt>
                <c:pt idx="8">
                  <c:v>50.02</c:v>
                </c:pt>
                <c:pt idx="9">
                  <c:v>50.02</c:v>
                </c:pt>
                <c:pt idx="10">
                  <c:v>50.02</c:v>
                </c:pt>
                <c:pt idx="11">
                  <c:v>50.02</c:v>
                </c:pt>
                <c:pt idx="12">
                  <c:v>50.02</c:v>
                </c:pt>
                <c:pt idx="13">
                  <c:v>50.02</c:v>
                </c:pt>
                <c:pt idx="14">
                  <c:v>50.02</c:v>
                </c:pt>
                <c:pt idx="15">
                  <c:v>50.02</c:v>
                </c:pt>
                <c:pt idx="16">
                  <c:v>50.02</c:v>
                </c:pt>
                <c:pt idx="17">
                  <c:v>50.02</c:v>
                </c:pt>
                <c:pt idx="18">
                  <c:v>50.02</c:v>
                </c:pt>
                <c:pt idx="19">
                  <c:v>50.02</c:v>
                </c:pt>
                <c:pt idx="20">
                  <c:v>50.02</c:v>
                </c:pt>
                <c:pt idx="21">
                  <c:v>50.02</c:v>
                </c:pt>
                <c:pt idx="22">
                  <c:v>50.02</c:v>
                </c:pt>
                <c:pt idx="23">
                  <c:v>50.02</c:v>
                </c:pt>
                <c:pt idx="24">
                  <c:v>50.02</c:v>
                </c:pt>
                <c:pt idx="25">
                  <c:v>50.02</c:v>
                </c:pt>
                <c:pt idx="26">
                  <c:v>50.02</c:v>
                </c:pt>
                <c:pt idx="27">
                  <c:v>50.02</c:v>
                </c:pt>
                <c:pt idx="28">
                  <c:v>50.02</c:v>
                </c:pt>
                <c:pt idx="29">
                  <c:v>50.02</c:v>
                </c:pt>
                <c:pt idx="30">
                  <c:v>50.02</c:v>
                </c:pt>
                <c:pt idx="31">
                  <c:v>50.02</c:v>
                </c:pt>
                <c:pt idx="32">
                  <c:v>50.02</c:v>
                </c:pt>
                <c:pt idx="33">
                  <c:v>50.02</c:v>
                </c:pt>
                <c:pt idx="34">
                  <c:v>50.02</c:v>
                </c:pt>
                <c:pt idx="35">
                  <c:v>50.02</c:v>
                </c:pt>
                <c:pt idx="36">
                  <c:v>50.02</c:v>
                </c:pt>
                <c:pt idx="37">
                  <c:v>50.02</c:v>
                </c:pt>
                <c:pt idx="38">
                  <c:v>50.02</c:v>
                </c:pt>
                <c:pt idx="39">
                  <c:v>50.02</c:v>
                </c:pt>
                <c:pt idx="40">
                  <c:v>50.02</c:v>
                </c:pt>
                <c:pt idx="41">
                  <c:v>50.02</c:v>
                </c:pt>
                <c:pt idx="42">
                  <c:v>50.02</c:v>
                </c:pt>
                <c:pt idx="43">
                  <c:v>50.02</c:v>
                </c:pt>
                <c:pt idx="44">
                  <c:v>50.02</c:v>
                </c:pt>
                <c:pt idx="45">
                  <c:v>50.02</c:v>
                </c:pt>
                <c:pt idx="46">
                  <c:v>50.02</c:v>
                </c:pt>
                <c:pt idx="47">
                  <c:v>50.02</c:v>
                </c:pt>
                <c:pt idx="48">
                  <c:v>50.02</c:v>
                </c:pt>
                <c:pt idx="49">
                  <c:v>50.02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05-4E0C-9FFB-069BFF169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34288"/>
        <c:axId val="512242816"/>
      </c:scatterChart>
      <c:valAx>
        <c:axId val="512234288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242816"/>
        <c:crosses val="autoZero"/>
        <c:crossBetween val="midCat"/>
      </c:valAx>
      <c:valAx>
        <c:axId val="51224281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23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/>
              </a:rPr>
              <a:t>Estatura Schnauzer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Lanzamientos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Hoja1!$B$2:$B$51</c:f>
              <c:numCache>
                <c:formatCode>General</c:formatCode>
                <c:ptCount val="50"/>
                <c:pt idx="0">
                  <c:v>65</c:v>
                </c:pt>
                <c:pt idx="1">
                  <c:v>70</c:v>
                </c:pt>
                <c:pt idx="2">
                  <c:v>30</c:v>
                </c:pt>
                <c:pt idx="3">
                  <c:v>64</c:v>
                </c:pt>
                <c:pt idx="4">
                  <c:v>62</c:v>
                </c:pt>
                <c:pt idx="5">
                  <c:v>51</c:v>
                </c:pt>
                <c:pt idx="6">
                  <c:v>35</c:v>
                </c:pt>
                <c:pt idx="7">
                  <c:v>65</c:v>
                </c:pt>
                <c:pt idx="8">
                  <c:v>38</c:v>
                </c:pt>
                <c:pt idx="9">
                  <c:v>68</c:v>
                </c:pt>
                <c:pt idx="10">
                  <c:v>36</c:v>
                </c:pt>
                <c:pt idx="11">
                  <c:v>57</c:v>
                </c:pt>
                <c:pt idx="12">
                  <c:v>48</c:v>
                </c:pt>
                <c:pt idx="13">
                  <c:v>51</c:v>
                </c:pt>
                <c:pt idx="14">
                  <c:v>56</c:v>
                </c:pt>
                <c:pt idx="15">
                  <c:v>57</c:v>
                </c:pt>
                <c:pt idx="16">
                  <c:v>67</c:v>
                </c:pt>
                <c:pt idx="17">
                  <c:v>46</c:v>
                </c:pt>
                <c:pt idx="18">
                  <c:v>57</c:v>
                </c:pt>
                <c:pt idx="19">
                  <c:v>34</c:v>
                </c:pt>
                <c:pt idx="20">
                  <c:v>37</c:v>
                </c:pt>
                <c:pt idx="21">
                  <c:v>42</c:v>
                </c:pt>
                <c:pt idx="22">
                  <c:v>61</c:v>
                </c:pt>
                <c:pt idx="23">
                  <c:v>60</c:v>
                </c:pt>
                <c:pt idx="24">
                  <c:v>36</c:v>
                </c:pt>
                <c:pt idx="25">
                  <c:v>30</c:v>
                </c:pt>
                <c:pt idx="26">
                  <c:v>36</c:v>
                </c:pt>
                <c:pt idx="27">
                  <c:v>50</c:v>
                </c:pt>
                <c:pt idx="28">
                  <c:v>68</c:v>
                </c:pt>
                <c:pt idx="29">
                  <c:v>35</c:v>
                </c:pt>
                <c:pt idx="30">
                  <c:v>63</c:v>
                </c:pt>
                <c:pt idx="31">
                  <c:v>67</c:v>
                </c:pt>
                <c:pt idx="32">
                  <c:v>53</c:v>
                </c:pt>
                <c:pt idx="33">
                  <c:v>64</c:v>
                </c:pt>
                <c:pt idx="34">
                  <c:v>41</c:v>
                </c:pt>
                <c:pt idx="35">
                  <c:v>58</c:v>
                </c:pt>
                <c:pt idx="36">
                  <c:v>40</c:v>
                </c:pt>
                <c:pt idx="37">
                  <c:v>66</c:v>
                </c:pt>
                <c:pt idx="38">
                  <c:v>36</c:v>
                </c:pt>
                <c:pt idx="39">
                  <c:v>37</c:v>
                </c:pt>
                <c:pt idx="40">
                  <c:v>65</c:v>
                </c:pt>
                <c:pt idx="41">
                  <c:v>44</c:v>
                </c:pt>
                <c:pt idx="42">
                  <c:v>36</c:v>
                </c:pt>
                <c:pt idx="43">
                  <c:v>39</c:v>
                </c:pt>
                <c:pt idx="44">
                  <c:v>42</c:v>
                </c:pt>
                <c:pt idx="45">
                  <c:v>58</c:v>
                </c:pt>
                <c:pt idx="46">
                  <c:v>33</c:v>
                </c:pt>
                <c:pt idx="47">
                  <c:v>52</c:v>
                </c:pt>
                <c:pt idx="48">
                  <c:v>42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0-495C-9704-C7176F5DEE21}"/>
            </c:ext>
          </c:extLst>
        </c:ser>
        <c:ser>
          <c:idx val="1"/>
          <c:order val="1"/>
          <c:tx>
            <c:v>Promedio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Hoja1!$E$5:$BB$5</c:f>
              <c:numCache>
                <c:formatCode>General</c:formatCode>
                <c:ptCount val="50"/>
                <c:pt idx="0">
                  <c:v>50.02</c:v>
                </c:pt>
                <c:pt idx="1">
                  <c:v>50.02</c:v>
                </c:pt>
                <c:pt idx="2">
                  <c:v>50.02</c:v>
                </c:pt>
                <c:pt idx="3">
                  <c:v>50.02</c:v>
                </c:pt>
                <c:pt idx="4">
                  <c:v>50.02</c:v>
                </c:pt>
                <c:pt idx="5">
                  <c:v>50.02</c:v>
                </c:pt>
                <c:pt idx="6">
                  <c:v>50.02</c:v>
                </c:pt>
                <c:pt idx="7">
                  <c:v>50.02</c:v>
                </c:pt>
                <c:pt idx="8">
                  <c:v>50.02</c:v>
                </c:pt>
                <c:pt idx="9">
                  <c:v>50.02</c:v>
                </c:pt>
                <c:pt idx="10">
                  <c:v>50.02</c:v>
                </c:pt>
                <c:pt idx="11">
                  <c:v>50.02</c:v>
                </c:pt>
                <c:pt idx="12">
                  <c:v>50.02</c:v>
                </c:pt>
                <c:pt idx="13">
                  <c:v>50.02</c:v>
                </c:pt>
                <c:pt idx="14">
                  <c:v>50.02</c:v>
                </c:pt>
                <c:pt idx="15">
                  <c:v>50.02</c:v>
                </c:pt>
                <c:pt idx="16">
                  <c:v>50.02</c:v>
                </c:pt>
                <c:pt idx="17">
                  <c:v>50.02</c:v>
                </c:pt>
                <c:pt idx="18">
                  <c:v>50.02</c:v>
                </c:pt>
                <c:pt idx="19">
                  <c:v>50.02</c:v>
                </c:pt>
                <c:pt idx="20">
                  <c:v>50.02</c:v>
                </c:pt>
                <c:pt idx="21">
                  <c:v>50.02</c:v>
                </c:pt>
                <c:pt idx="22">
                  <c:v>50.02</c:v>
                </c:pt>
                <c:pt idx="23">
                  <c:v>50.02</c:v>
                </c:pt>
                <c:pt idx="24">
                  <c:v>50.02</c:v>
                </c:pt>
                <c:pt idx="25">
                  <c:v>50.02</c:v>
                </c:pt>
                <c:pt idx="26">
                  <c:v>50.02</c:v>
                </c:pt>
                <c:pt idx="27">
                  <c:v>50.02</c:v>
                </c:pt>
                <c:pt idx="28">
                  <c:v>50.02</c:v>
                </c:pt>
                <c:pt idx="29">
                  <c:v>50.02</c:v>
                </c:pt>
                <c:pt idx="30">
                  <c:v>50.02</c:v>
                </c:pt>
                <c:pt idx="31">
                  <c:v>50.02</c:v>
                </c:pt>
                <c:pt idx="32">
                  <c:v>50.02</c:v>
                </c:pt>
                <c:pt idx="33">
                  <c:v>50.02</c:v>
                </c:pt>
                <c:pt idx="34">
                  <c:v>50.02</c:v>
                </c:pt>
                <c:pt idx="35">
                  <c:v>50.02</c:v>
                </c:pt>
                <c:pt idx="36">
                  <c:v>50.02</c:v>
                </c:pt>
                <c:pt idx="37">
                  <c:v>50.02</c:v>
                </c:pt>
                <c:pt idx="38">
                  <c:v>50.02</c:v>
                </c:pt>
                <c:pt idx="39">
                  <c:v>50.02</c:v>
                </c:pt>
                <c:pt idx="40">
                  <c:v>50.02</c:v>
                </c:pt>
                <c:pt idx="41">
                  <c:v>50.02</c:v>
                </c:pt>
                <c:pt idx="42">
                  <c:v>50.02</c:v>
                </c:pt>
                <c:pt idx="43">
                  <c:v>50.02</c:v>
                </c:pt>
                <c:pt idx="44">
                  <c:v>50.02</c:v>
                </c:pt>
                <c:pt idx="45">
                  <c:v>50.02</c:v>
                </c:pt>
                <c:pt idx="46">
                  <c:v>50.02</c:v>
                </c:pt>
                <c:pt idx="47">
                  <c:v>50.02</c:v>
                </c:pt>
                <c:pt idx="48">
                  <c:v>50.02</c:v>
                </c:pt>
                <c:pt idx="49">
                  <c:v>50.02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0-495C-9704-C7176F5DEE21}"/>
            </c:ext>
          </c:extLst>
        </c:ser>
        <c:ser>
          <c:idx val="2"/>
          <c:order val="2"/>
          <c:tx>
            <c:v>1 D.E.P Arriba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Hoja1!$I$29:$BF$29</c:f>
              <c:numCache>
                <c:formatCode>General</c:formatCode>
                <c:ptCount val="50"/>
                <c:pt idx="0">
                  <c:v>62.494447351874705</c:v>
                </c:pt>
                <c:pt idx="1">
                  <c:v>62.494447351874705</c:v>
                </c:pt>
                <c:pt idx="2">
                  <c:v>62.494447351874705</c:v>
                </c:pt>
                <c:pt idx="3">
                  <c:v>62.494447351874705</c:v>
                </c:pt>
                <c:pt idx="4">
                  <c:v>62.494447351874705</c:v>
                </c:pt>
                <c:pt idx="5">
                  <c:v>62.494447351874705</c:v>
                </c:pt>
                <c:pt idx="6">
                  <c:v>62.494447351874705</c:v>
                </c:pt>
                <c:pt idx="7">
                  <c:v>62.494447351874705</c:v>
                </c:pt>
                <c:pt idx="8">
                  <c:v>62.494447351874705</c:v>
                </c:pt>
                <c:pt idx="9">
                  <c:v>62.494447351874705</c:v>
                </c:pt>
                <c:pt idx="10">
                  <c:v>62.494447351874705</c:v>
                </c:pt>
                <c:pt idx="11">
                  <c:v>62.494447351874705</c:v>
                </c:pt>
                <c:pt idx="12">
                  <c:v>62.494447351874705</c:v>
                </c:pt>
                <c:pt idx="13">
                  <c:v>62.494447351874705</c:v>
                </c:pt>
                <c:pt idx="14">
                  <c:v>62.494447351874705</c:v>
                </c:pt>
                <c:pt idx="15">
                  <c:v>62.494447351874705</c:v>
                </c:pt>
                <c:pt idx="16">
                  <c:v>62.494447351874705</c:v>
                </c:pt>
                <c:pt idx="17">
                  <c:v>62.494447351874705</c:v>
                </c:pt>
                <c:pt idx="18">
                  <c:v>62.494447351874705</c:v>
                </c:pt>
                <c:pt idx="19">
                  <c:v>62.494447351874705</c:v>
                </c:pt>
                <c:pt idx="20">
                  <c:v>62.494447351874705</c:v>
                </c:pt>
                <c:pt idx="21">
                  <c:v>62.494447351874705</c:v>
                </c:pt>
                <c:pt idx="22">
                  <c:v>62.494447351874705</c:v>
                </c:pt>
                <c:pt idx="23">
                  <c:v>62.494447351874705</c:v>
                </c:pt>
                <c:pt idx="24">
                  <c:v>62.494447351874705</c:v>
                </c:pt>
                <c:pt idx="25">
                  <c:v>62.494447351874705</c:v>
                </c:pt>
                <c:pt idx="26">
                  <c:v>62.494447351874705</c:v>
                </c:pt>
                <c:pt idx="27">
                  <c:v>62.494447351874705</c:v>
                </c:pt>
                <c:pt idx="28">
                  <c:v>62.494447351874705</c:v>
                </c:pt>
                <c:pt idx="29">
                  <c:v>62.494447351874705</c:v>
                </c:pt>
                <c:pt idx="30">
                  <c:v>62.494447351874705</c:v>
                </c:pt>
                <c:pt idx="31">
                  <c:v>62.494447351874705</c:v>
                </c:pt>
                <c:pt idx="32">
                  <c:v>62.494447351874705</c:v>
                </c:pt>
                <c:pt idx="33">
                  <c:v>62.494447351874705</c:v>
                </c:pt>
                <c:pt idx="34">
                  <c:v>62.494447351874705</c:v>
                </c:pt>
                <c:pt idx="35">
                  <c:v>62.494447351874705</c:v>
                </c:pt>
                <c:pt idx="36">
                  <c:v>62.494447351874705</c:v>
                </c:pt>
                <c:pt idx="37">
                  <c:v>62.494447351874705</c:v>
                </c:pt>
                <c:pt idx="38">
                  <c:v>62.494447351874705</c:v>
                </c:pt>
                <c:pt idx="39">
                  <c:v>62.494447351874705</c:v>
                </c:pt>
                <c:pt idx="40">
                  <c:v>62.494447351874705</c:v>
                </c:pt>
                <c:pt idx="41">
                  <c:v>62.494447351874705</c:v>
                </c:pt>
                <c:pt idx="42">
                  <c:v>62.494447351874705</c:v>
                </c:pt>
                <c:pt idx="43">
                  <c:v>62.494447351874705</c:v>
                </c:pt>
                <c:pt idx="44">
                  <c:v>62.494447351874705</c:v>
                </c:pt>
                <c:pt idx="45">
                  <c:v>62.494447351874705</c:v>
                </c:pt>
                <c:pt idx="46">
                  <c:v>62.494447351874705</c:v>
                </c:pt>
                <c:pt idx="47">
                  <c:v>62.494447351874705</c:v>
                </c:pt>
                <c:pt idx="48">
                  <c:v>62.494447351874705</c:v>
                </c:pt>
                <c:pt idx="49">
                  <c:v>62.494447351874705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A0-495C-9704-C7176F5DEE21}"/>
            </c:ext>
          </c:extLst>
        </c:ser>
        <c:ser>
          <c:idx val="3"/>
          <c:order val="3"/>
          <c:tx>
            <c:v>2 D.E.P. Arriba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Hoja1!$I$30:$BF$30</c:f>
              <c:numCache>
                <c:formatCode>General</c:formatCode>
                <c:ptCount val="50"/>
                <c:pt idx="0">
                  <c:v>74.968894703749413</c:v>
                </c:pt>
                <c:pt idx="1">
                  <c:v>74.968894703749413</c:v>
                </c:pt>
                <c:pt idx="2">
                  <c:v>74.968894703749413</c:v>
                </c:pt>
                <c:pt idx="3">
                  <c:v>74.968894703749413</c:v>
                </c:pt>
                <c:pt idx="4">
                  <c:v>74.968894703749413</c:v>
                </c:pt>
                <c:pt idx="5">
                  <c:v>74.968894703749413</c:v>
                </c:pt>
                <c:pt idx="6">
                  <c:v>74.968894703749413</c:v>
                </c:pt>
                <c:pt idx="7">
                  <c:v>74.968894703749413</c:v>
                </c:pt>
                <c:pt idx="8">
                  <c:v>74.968894703749413</c:v>
                </c:pt>
                <c:pt idx="9">
                  <c:v>74.968894703749413</c:v>
                </c:pt>
                <c:pt idx="10">
                  <c:v>74.968894703749413</c:v>
                </c:pt>
                <c:pt idx="11">
                  <c:v>74.968894703749413</c:v>
                </c:pt>
                <c:pt idx="12">
                  <c:v>74.968894703749413</c:v>
                </c:pt>
                <c:pt idx="13">
                  <c:v>74.968894703749413</c:v>
                </c:pt>
                <c:pt idx="14">
                  <c:v>74.968894703749413</c:v>
                </c:pt>
                <c:pt idx="15">
                  <c:v>74.968894703749413</c:v>
                </c:pt>
                <c:pt idx="16">
                  <c:v>74.968894703749413</c:v>
                </c:pt>
                <c:pt idx="17">
                  <c:v>74.968894703749413</c:v>
                </c:pt>
                <c:pt idx="18">
                  <c:v>74.968894703749413</c:v>
                </c:pt>
                <c:pt idx="19">
                  <c:v>74.968894703749413</c:v>
                </c:pt>
                <c:pt idx="20">
                  <c:v>74.968894703749413</c:v>
                </c:pt>
                <c:pt idx="21">
                  <c:v>74.968894703749413</c:v>
                </c:pt>
                <c:pt idx="22">
                  <c:v>74.968894703749413</c:v>
                </c:pt>
                <c:pt idx="23">
                  <c:v>74.968894703749413</c:v>
                </c:pt>
                <c:pt idx="24">
                  <c:v>74.968894703749413</c:v>
                </c:pt>
                <c:pt idx="25">
                  <c:v>74.968894703749413</c:v>
                </c:pt>
                <c:pt idx="26">
                  <c:v>74.968894703749413</c:v>
                </c:pt>
                <c:pt idx="27">
                  <c:v>74.968894703749413</c:v>
                </c:pt>
                <c:pt idx="28">
                  <c:v>74.968894703749413</c:v>
                </c:pt>
                <c:pt idx="29">
                  <c:v>74.968894703749413</c:v>
                </c:pt>
                <c:pt idx="30">
                  <c:v>74.968894703749413</c:v>
                </c:pt>
                <c:pt idx="31">
                  <c:v>74.968894703749413</c:v>
                </c:pt>
                <c:pt idx="32">
                  <c:v>74.968894703749413</c:v>
                </c:pt>
                <c:pt idx="33">
                  <c:v>74.968894703749413</c:v>
                </c:pt>
                <c:pt idx="34">
                  <c:v>74.968894703749413</c:v>
                </c:pt>
                <c:pt idx="35">
                  <c:v>74.968894703749413</c:v>
                </c:pt>
                <c:pt idx="36">
                  <c:v>74.968894703749413</c:v>
                </c:pt>
                <c:pt idx="37">
                  <c:v>74.968894703749413</c:v>
                </c:pt>
                <c:pt idx="38">
                  <c:v>74.968894703749413</c:v>
                </c:pt>
                <c:pt idx="39">
                  <c:v>74.968894703749413</c:v>
                </c:pt>
                <c:pt idx="40">
                  <c:v>74.968894703749413</c:v>
                </c:pt>
                <c:pt idx="41">
                  <c:v>74.968894703749413</c:v>
                </c:pt>
                <c:pt idx="42">
                  <c:v>74.968894703749413</c:v>
                </c:pt>
                <c:pt idx="43">
                  <c:v>74.968894703749413</c:v>
                </c:pt>
                <c:pt idx="44">
                  <c:v>74.968894703749413</c:v>
                </c:pt>
                <c:pt idx="45">
                  <c:v>74.968894703749413</c:v>
                </c:pt>
                <c:pt idx="46">
                  <c:v>74.968894703749413</c:v>
                </c:pt>
                <c:pt idx="47">
                  <c:v>74.968894703749413</c:v>
                </c:pt>
                <c:pt idx="48">
                  <c:v>74.968894703749413</c:v>
                </c:pt>
                <c:pt idx="49">
                  <c:v>74.968894703749413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A0-495C-9704-C7176F5DEE21}"/>
            </c:ext>
          </c:extLst>
        </c:ser>
        <c:ser>
          <c:idx val="4"/>
          <c:order val="4"/>
          <c:tx>
            <c:v>3 D.E.P Arriba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Hoja1!$I$31:$BF$31</c:f>
              <c:numCache>
                <c:formatCode>General</c:formatCode>
                <c:ptCount val="50"/>
                <c:pt idx="0">
                  <c:v>87.443342055624115</c:v>
                </c:pt>
                <c:pt idx="1">
                  <c:v>87.443342055624115</c:v>
                </c:pt>
                <c:pt idx="2">
                  <c:v>87.443342055624115</c:v>
                </c:pt>
                <c:pt idx="3">
                  <c:v>87.443342055624115</c:v>
                </c:pt>
                <c:pt idx="4">
                  <c:v>87.443342055624115</c:v>
                </c:pt>
                <c:pt idx="5">
                  <c:v>87.443342055624115</c:v>
                </c:pt>
                <c:pt idx="6">
                  <c:v>87.443342055624115</c:v>
                </c:pt>
                <c:pt idx="7">
                  <c:v>87.443342055624115</c:v>
                </c:pt>
                <c:pt idx="8">
                  <c:v>87.443342055624115</c:v>
                </c:pt>
                <c:pt idx="9">
                  <c:v>87.443342055624115</c:v>
                </c:pt>
                <c:pt idx="10">
                  <c:v>87.443342055624115</c:v>
                </c:pt>
                <c:pt idx="11">
                  <c:v>87.443342055624115</c:v>
                </c:pt>
                <c:pt idx="12">
                  <c:v>87.443342055624115</c:v>
                </c:pt>
                <c:pt idx="13">
                  <c:v>87.443342055624115</c:v>
                </c:pt>
                <c:pt idx="14">
                  <c:v>87.443342055624115</c:v>
                </c:pt>
                <c:pt idx="15">
                  <c:v>87.443342055624115</c:v>
                </c:pt>
                <c:pt idx="16">
                  <c:v>87.443342055624115</c:v>
                </c:pt>
                <c:pt idx="17">
                  <c:v>87.443342055624115</c:v>
                </c:pt>
                <c:pt idx="18">
                  <c:v>87.443342055624115</c:v>
                </c:pt>
                <c:pt idx="19">
                  <c:v>87.443342055624115</c:v>
                </c:pt>
                <c:pt idx="20">
                  <c:v>87.443342055624115</c:v>
                </c:pt>
                <c:pt idx="21">
                  <c:v>87.443342055624115</c:v>
                </c:pt>
                <c:pt idx="22">
                  <c:v>87.443342055624115</c:v>
                </c:pt>
                <c:pt idx="23">
                  <c:v>87.443342055624115</c:v>
                </c:pt>
                <c:pt idx="24">
                  <c:v>87.443342055624115</c:v>
                </c:pt>
                <c:pt idx="25">
                  <c:v>87.443342055624115</c:v>
                </c:pt>
                <c:pt idx="26">
                  <c:v>87.443342055624115</c:v>
                </c:pt>
                <c:pt idx="27">
                  <c:v>87.443342055624115</c:v>
                </c:pt>
                <c:pt idx="28">
                  <c:v>87.443342055624115</c:v>
                </c:pt>
                <c:pt idx="29">
                  <c:v>87.443342055624115</c:v>
                </c:pt>
                <c:pt idx="30">
                  <c:v>87.443342055624115</c:v>
                </c:pt>
                <c:pt idx="31">
                  <c:v>87.443342055624115</c:v>
                </c:pt>
                <c:pt idx="32">
                  <c:v>87.443342055624115</c:v>
                </c:pt>
                <c:pt idx="33">
                  <c:v>87.443342055624115</c:v>
                </c:pt>
                <c:pt idx="34">
                  <c:v>87.443342055624115</c:v>
                </c:pt>
                <c:pt idx="35">
                  <c:v>87.443342055624115</c:v>
                </c:pt>
                <c:pt idx="36">
                  <c:v>87.443342055624115</c:v>
                </c:pt>
                <c:pt idx="37">
                  <c:v>87.443342055624115</c:v>
                </c:pt>
                <c:pt idx="38">
                  <c:v>87.443342055624115</c:v>
                </c:pt>
                <c:pt idx="39">
                  <c:v>87.443342055624115</c:v>
                </c:pt>
                <c:pt idx="40">
                  <c:v>87.443342055624115</c:v>
                </c:pt>
                <c:pt idx="41">
                  <c:v>87.443342055624115</c:v>
                </c:pt>
                <c:pt idx="42">
                  <c:v>87.443342055624115</c:v>
                </c:pt>
                <c:pt idx="43">
                  <c:v>87.443342055624115</c:v>
                </c:pt>
                <c:pt idx="44">
                  <c:v>87.443342055624115</c:v>
                </c:pt>
                <c:pt idx="45">
                  <c:v>87.443342055624115</c:v>
                </c:pt>
                <c:pt idx="46">
                  <c:v>87.443342055624115</c:v>
                </c:pt>
                <c:pt idx="47">
                  <c:v>87.443342055624115</c:v>
                </c:pt>
                <c:pt idx="48">
                  <c:v>87.443342055624115</c:v>
                </c:pt>
                <c:pt idx="49">
                  <c:v>87.443342055624115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A0-495C-9704-C7176F5DEE21}"/>
            </c:ext>
          </c:extLst>
        </c:ser>
        <c:ser>
          <c:idx val="5"/>
          <c:order val="5"/>
          <c:tx>
            <c:v>4 D.E.P. Arriba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Hoja1!$I$32:$BF$32</c:f>
              <c:numCache>
                <c:formatCode>General</c:formatCode>
                <c:ptCount val="50"/>
                <c:pt idx="0">
                  <c:v>99.917789407498816</c:v>
                </c:pt>
                <c:pt idx="1">
                  <c:v>99.917789407498816</c:v>
                </c:pt>
                <c:pt idx="2">
                  <c:v>99.917789407498816</c:v>
                </c:pt>
                <c:pt idx="3">
                  <c:v>99.917789407498816</c:v>
                </c:pt>
                <c:pt idx="4">
                  <c:v>99.917789407498816</c:v>
                </c:pt>
                <c:pt idx="5">
                  <c:v>99.917789407498816</c:v>
                </c:pt>
                <c:pt idx="6">
                  <c:v>99.917789407498816</c:v>
                </c:pt>
                <c:pt idx="7">
                  <c:v>99.917789407498816</c:v>
                </c:pt>
                <c:pt idx="8">
                  <c:v>99.917789407498816</c:v>
                </c:pt>
                <c:pt idx="9">
                  <c:v>99.917789407498816</c:v>
                </c:pt>
                <c:pt idx="10">
                  <c:v>99.917789407498816</c:v>
                </c:pt>
                <c:pt idx="11">
                  <c:v>99.917789407498816</c:v>
                </c:pt>
                <c:pt idx="12">
                  <c:v>99.917789407498816</c:v>
                </c:pt>
                <c:pt idx="13">
                  <c:v>99.917789407498816</c:v>
                </c:pt>
                <c:pt idx="14">
                  <c:v>99.917789407498816</c:v>
                </c:pt>
                <c:pt idx="15">
                  <c:v>99.917789407498816</c:v>
                </c:pt>
                <c:pt idx="16">
                  <c:v>99.917789407498816</c:v>
                </c:pt>
                <c:pt idx="17">
                  <c:v>99.917789407498816</c:v>
                </c:pt>
                <c:pt idx="18">
                  <c:v>99.917789407498816</c:v>
                </c:pt>
                <c:pt idx="19">
                  <c:v>99.917789407498816</c:v>
                </c:pt>
                <c:pt idx="20">
                  <c:v>99.917789407498816</c:v>
                </c:pt>
                <c:pt idx="21">
                  <c:v>99.917789407498816</c:v>
                </c:pt>
                <c:pt idx="22">
                  <c:v>99.917789407498816</c:v>
                </c:pt>
                <c:pt idx="23">
                  <c:v>99.917789407498816</c:v>
                </c:pt>
                <c:pt idx="24">
                  <c:v>99.917789407498816</c:v>
                </c:pt>
                <c:pt idx="25">
                  <c:v>99.917789407498816</c:v>
                </c:pt>
                <c:pt idx="26">
                  <c:v>99.917789407498816</c:v>
                </c:pt>
                <c:pt idx="27">
                  <c:v>99.917789407498816</c:v>
                </c:pt>
                <c:pt idx="28">
                  <c:v>99.917789407498816</c:v>
                </c:pt>
                <c:pt idx="29">
                  <c:v>99.917789407498816</c:v>
                </c:pt>
                <c:pt idx="30">
                  <c:v>99.917789407498816</c:v>
                </c:pt>
                <c:pt idx="31">
                  <c:v>99.917789407498816</c:v>
                </c:pt>
                <c:pt idx="32">
                  <c:v>99.917789407498816</c:v>
                </c:pt>
                <c:pt idx="33">
                  <c:v>99.917789407498816</c:v>
                </c:pt>
                <c:pt idx="34">
                  <c:v>99.917789407498816</c:v>
                </c:pt>
                <c:pt idx="35">
                  <c:v>99.917789407498816</c:v>
                </c:pt>
                <c:pt idx="36">
                  <c:v>99.917789407498816</c:v>
                </c:pt>
                <c:pt idx="37">
                  <c:v>99.917789407498816</c:v>
                </c:pt>
                <c:pt idx="38">
                  <c:v>99.917789407498816</c:v>
                </c:pt>
                <c:pt idx="39">
                  <c:v>99.917789407498816</c:v>
                </c:pt>
                <c:pt idx="40">
                  <c:v>99.917789407498816</c:v>
                </c:pt>
                <c:pt idx="41">
                  <c:v>99.917789407498816</c:v>
                </c:pt>
                <c:pt idx="42">
                  <c:v>99.917789407498816</c:v>
                </c:pt>
                <c:pt idx="43">
                  <c:v>99.917789407498816</c:v>
                </c:pt>
                <c:pt idx="44">
                  <c:v>99.917789407498816</c:v>
                </c:pt>
                <c:pt idx="45">
                  <c:v>99.917789407498816</c:v>
                </c:pt>
                <c:pt idx="46">
                  <c:v>99.917789407498816</c:v>
                </c:pt>
                <c:pt idx="47">
                  <c:v>99.917789407498816</c:v>
                </c:pt>
                <c:pt idx="48">
                  <c:v>99.917789407498816</c:v>
                </c:pt>
                <c:pt idx="49">
                  <c:v>99.917789407498816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A0-495C-9704-C7176F5DEE21}"/>
            </c:ext>
          </c:extLst>
        </c:ser>
        <c:ser>
          <c:idx val="6"/>
          <c:order val="6"/>
          <c:tx>
            <c:v>1 D.E.P. Abajo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Hoja1!$I$35:$BF$35</c:f>
              <c:numCache>
                <c:formatCode>General</c:formatCode>
                <c:ptCount val="50"/>
                <c:pt idx="0">
                  <c:v>37.545552648125302</c:v>
                </c:pt>
                <c:pt idx="1">
                  <c:v>37.545552648125302</c:v>
                </c:pt>
                <c:pt idx="2">
                  <c:v>37.545552648125302</c:v>
                </c:pt>
                <c:pt idx="3">
                  <c:v>37.545552648125302</c:v>
                </c:pt>
                <c:pt idx="4">
                  <c:v>37.545552648125302</c:v>
                </c:pt>
                <c:pt idx="5">
                  <c:v>37.545552648125302</c:v>
                </c:pt>
                <c:pt idx="6">
                  <c:v>37.545552648125302</c:v>
                </c:pt>
                <c:pt idx="7">
                  <c:v>37.545552648125302</c:v>
                </c:pt>
                <c:pt idx="8">
                  <c:v>37.545552648125302</c:v>
                </c:pt>
                <c:pt idx="9">
                  <c:v>37.545552648125302</c:v>
                </c:pt>
                <c:pt idx="10">
                  <c:v>37.545552648125302</c:v>
                </c:pt>
                <c:pt idx="11">
                  <c:v>37.545552648125302</c:v>
                </c:pt>
                <c:pt idx="12">
                  <c:v>37.545552648125302</c:v>
                </c:pt>
                <c:pt idx="13">
                  <c:v>37.545552648125302</c:v>
                </c:pt>
                <c:pt idx="14">
                  <c:v>37.545552648125302</c:v>
                </c:pt>
                <c:pt idx="15">
                  <c:v>37.545552648125302</c:v>
                </c:pt>
                <c:pt idx="16">
                  <c:v>37.545552648125302</c:v>
                </c:pt>
                <c:pt idx="17">
                  <c:v>37.545552648125302</c:v>
                </c:pt>
                <c:pt idx="18">
                  <c:v>37.545552648125302</c:v>
                </c:pt>
                <c:pt idx="19">
                  <c:v>37.545552648125302</c:v>
                </c:pt>
                <c:pt idx="20">
                  <c:v>37.545552648125302</c:v>
                </c:pt>
                <c:pt idx="21">
                  <c:v>37.545552648125302</c:v>
                </c:pt>
                <c:pt idx="22">
                  <c:v>37.545552648125302</c:v>
                </c:pt>
                <c:pt idx="23">
                  <c:v>37.545552648125302</c:v>
                </c:pt>
                <c:pt idx="24">
                  <c:v>37.545552648125302</c:v>
                </c:pt>
                <c:pt idx="25">
                  <c:v>37.545552648125302</c:v>
                </c:pt>
                <c:pt idx="26">
                  <c:v>37.545552648125302</c:v>
                </c:pt>
                <c:pt idx="27">
                  <c:v>37.545552648125302</c:v>
                </c:pt>
                <c:pt idx="28">
                  <c:v>37.545552648125302</c:v>
                </c:pt>
                <c:pt idx="29">
                  <c:v>37.545552648125302</c:v>
                </c:pt>
                <c:pt idx="30">
                  <c:v>37.545552648125302</c:v>
                </c:pt>
                <c:pt idx="31">
                  <c:v>37.545552648125302</c:v>
                </c:pt>
                <c:pt idx="32">
                  <c:v>37.545552648125302</c:v>
                </c:pt>
                <c:pt idx="33">
                  <c:v>37.545552648125302</c:v>
                </c:pt>
                <c:pt idx="34">
                  <c:v>37.545552648125302</c:v>
                </c:pt>
                <c:pt idx="35">
                  <c:v>37.545552648125302</c:v>
                </c:pt>
                <c:pt idx="36">
                  <c:v>37.545552648125302</c:v>
                </c:pt>
                <c:pt idx="37">
                  <c:v>37.545552648125302</c:v>
                </c:pt>
                <c:pt idx="38">
                  <c:v>37.545552648125302</c:v>
                </c:pt>
                <c:pt idx="39">
                  <c:v>37.545552648125302</c:v>
                </c:pt>
                <c:pt idx="40">
                  <c:v>37.545552648125302</c:v>
                </c:pt>
                <c:pt idx="41">
                  <c:v>37.545552648125302</c:v>
                </c:pt>
                <c:pt idx="42">
                  <c:v>37.545552648125302</c:v>
                </c:pt>
                <c:pt idx="43">
                  <c:v>37.545552648125302</c:v>
                </c:pt>
                <c:pt idx="44">
                  <c:v>37.545552648125302</c:v>
                </c:pt>
                <c:pt idx="45">
                  <c:v>37.545552648125302</c:v>
                </c:pt>
                <c:pt idx="46">
                  <c:v>37.545552648125302</c:v>
                </c:pt>
                <c:pt idx="47">
                  <c:v>37.545552648125302</c:v>
                </c:pt>
                <c:pt idx="48">
                  <c:v>37.545552648125302</c:v>
                </c:pt>
                <c:pt idx="49">
                  <c:v>37.545552648125302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A0-495C-9704-C7176F5DEE21}"/>
            </c:ext>
          </c:extLst>
        </c:ser>
        <c:ser>
          <c:idx val="7"/>
          <c:order val="7"/>
          <c:tx>
            <c:v>2 D.E.P. Abajo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Hoja1!$I$36:$BF$36</c:f>
              <c:numCache>
                <c:formatCode>General</c:formatCode>
                <c:ptCount val="50"/>
                <c:pt idx="0">
                  <c:v>25.321854320617515</c:v>
                </c:pt>
                <c:pt idx="1">
                  <c:v>25.321854320617515</c:v>
                </c:pt>
                <c:pt idx="2">
                  <c:v>25.321854320617515</c:v>
                </c:pt>
                <c:pt idx="3">
                  <c:v>25.321854320617515</c:v>
                </c:pt>
                <c:pt idx="4">
                  <c:v>25.321854320617515</c:v>
                </c:pt>
                <c:pt idx="5">
                  <c:v>25.321854320617515</c:v>
                </c:pt>
                <c:pt idx="6">
                  <c:v>25.321854320617515</c:v>
                </c:pt>
                <c:pt idx="7">
                  <c:v>25.321854320617515</c:v>
                </c:pt>
                <c:pt idx="8">
                  <c:v>25.321854320617515</c:v>
                </c:pt>
                <c:pt idx="9">
                  <c:v>25.321854320617515</c:v>
                </c:pt>
                <c:pt idx="10">
                  <c:v>25.321854320617515</c:v>
                </c:pt>
                <c:pt idx="11">
                  <c:v>25.321854320617515</c:v>
                </c:pt>
                <c:pt idx="12">
                  <c:v>25.321854320617515</c:v>
                </c:pt>
                <c:pt idx="13">
                  <c:v>25.321854320617515</c:v>
                </c:pt>
                <c:pt idx="14">
                  <c:v>25.321854320617515</c:v>
                </c:pt>
                <c:pt idx="15">
                  <c:v>25.321854320617515</c:v>
                </c:pt>
                <c:pt idx="16">
                  <c:v>25.321854320617515</c:v>
                </c:pt>
                <c:pt idx="17">
                  <c:v>25.321854320617515</c:v>
                </c:pt>
                <c:pt idx="18">
                  <c:v>25.321854320617515</c:v>
                </c:pt>
                <c:pt idx="19">
                  <c:v>25.321854320617515</c:v>
                </c:pt>
                <c:pt idx="20">
                  <c:v>25.321854320617515</c:v>
                </c:pt>
                <c:pt idx="21">
                  <c:v>25.321854320617515</c:v>
                </c:pt>
                <c:pt idx="22">
                  <c:v>25.321854320617515</c:v>
                </c:pt>
                <c:pt idx="23">
                  <c:v>25.321854320617515</c:v>
                </c:pt>
                <c:pt idx="24">
                  <c:v>25.321854320617515</c:v>
                </c:pt>
                <c:pt idx="25">
                  <c:v>25.321854320617515</c:v>
                </c:pt>
                <c:pt idx="26">
                  <c:v>25.321854320617515</c:v>
                </c:pt>
                <c:pt idx="27">
                  <c:v>25.321854320617515</c:v>
                </c:pt>
                <c:pt idx="28">
                  <c:v>25.321854320617515</c:v>
                </c:pt>
                <c:pt idx="29">
                  <c:v>25.321854320617515</c:v>
                </c:pt>
                <c:pt idx="30">
                  <c:v>25.321854320617515</c:v>
                </c:pt>
                <c:pt idx="31">
                  <c:v>25.321854320617515</c:v>
                </c:pt>
                <c:pt idx="32">
                  <c:v>25.321854320617515</c:v>
                </c:pt>
                <c:pt idx="33">
                  <c:v>25.321854320617515</c:v>
                </c:pt>
                <c:pt idx="34">
                  <c:v>25.321854320617515</c:v>
                </c:pt>
                <c:pt idx="35">
                  <c:v>25.321854320617515</c:v>
                </c:pt>
                <c:pt idx="36">
                  <c:v>25.321854320617515</c:v>
                </c:pt>
                <c:pt idx="37">
                  <c:v>25.321854320617515</c:v>
                </c:pt>
                <c:pt idx="38">
                  <c:v>25.321854320617515</c:v>
                </c:pt>
                <c:pt idx="39">
                  <c:v>25.321854320617515</c:v>
                </c:pt>
                <c:pt idx="40">
                  <c:v>25.321854320617515</c:v>
                </c:pt>
                <c:pt idx="41">
                  <c:v>25.321854320617515</c:v>
                </c:pt>
                <c:pt idx="42">
                  <c:v>25.321854320617515</c:v>
                </c:pt>
                <c:pt idx="43">
                  <c:v>25.321854320617515</c:v>
                </c:pt>
                <c:pt idx="44">
                  <c:v>25.321854320617515</c:v>
                </c:pt>
                <c:pt idx="45">
                  <c:v>25.321854320617515</c:v>
                </c:pt>
                <c:pt idx="46">
                  <c:v>25.321854320617515</c:v>
                </c:pt>
                <c:pt idx="47">
                  <c:v>25.321854320617515</c:v>
                </c:pt>
                <c:pt idx="48">
                  <c:v>25.321854320617515</c:v>
                </c:pt>
                <c:pt idx="49">
                  <c:v>25.321854320617515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A0-495C-9704-C7176F5DEE21}"/>
            </c:ext>
          </c:extLst>
        </c:ser>
        <c:ser>
          <c:idx val="8"/>
          <c:order val="8"/>
          <c:tx>
            <c:v>3 D.E.P. Abajo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Hoja1!$I$37:$BF$37</c:f>
              <c:numCache>
                <c:formatCode>General</c:formatCode>
                <c:ptCount val="50"/>
                <c:pt idx="0">
                  <c:v>12.596657944375892</c:v>
                </c:pt>
                <c:pt idx="1">
                  <c:v>12.596657944375892</c:v>
                </c:pt>
                <c:pt idx="2">
                  <c:v>12.596657944375892</c:v>
                </c:pt>
                <c:pt idx="3">
                  <c:v>12.596657944375892</c:v>
                </c:pt>
                <c:pt idx="4">
                  <c:v>12.596657944375892</c:v>
                </c:pt>
                <c:pt idx="5">
                  <c:v>12.596657944375892</c:v>
                </c:pt>
                <c:pt idx="6">
                  <c:v>12.596657944375892</c:v>
                </c:pt>
                <c:pt idx="7">
                  <c:v>12.596657944375892</c:v>
                </c:pt>
                <c:pt idx="8">
                  <c:v>12.596657944375892</c:v>
                </c:pt>
                <c:pt idx="9">
                  <c:v>12.596657944375892</c:v>
                </c:pt>
                <c:pt idx="10">
                  <c:v>12.596657944375892</c:v>
                </c:pt>
                <c:pt idx="11">
                  <c:v>12.596657944375892</c:v>
                </c:pt>
                <c:pt idx="12">
                  <c:v>12.596657944375892</c:v>
                </c:pt>
                <c:pt idx="13">
                  <c:v>12.596657944375892</c:v>
                </c:pt>
                <c:pt idx="14">
                  <c:v>12.596657944375892</c:v>
                </c:pt>
                <c:pt idx="15">
                  <c:v>12.596657944375892</c:v>
                </c:pt>
                <c:pt idx="16">
                  <c:v>12.596657944375892</c:v>
                </c:pt>
                <c:pt idx="17">
                  <c:v>12.596657944375892</c:v>
                </c:pt>
                <c:pt idx="18">
                  <c:v>12.596657944375892</c:v>
                </c:pt>
                <c:pt idx="19">
                  <c:v>12.596657944375892</c:v>
                </c:pt>
                <c:pt idx="20">
                  <c:v>12.596657944375892</c:v>
                </c:pt>
                <c:pt idx="21">
                  <c:v>12.596657944375892</c:v>
                </c:pt>
                <c:pt idx="22">
                  <c:v>12.596657944375892</c:v>
                </c:pt>
                <c:pt idx="23">
                  <c:v>12.596657944375892</c:v>
                </c:pt>
                <c:pt idx="24">
                  <c:v>12.596657944375892</c:v>
                </c:pt>
                <c:pt idx="25">
                  <c:v>12.596657944375892</c:v>
                </c:pt>
                <c:pt idx="26">
                  <c:v>12.596657944375892</c:v>
                </c:pt>
                <c:pt idx="27">
                  <c:v>12.596657944375892</c:v>
                </c:pt>
                <c:pt idx="28">
                  <c:v>12.596657944375892</c:v>
                </c:pt>
                <c:pt idx="29">
                  <c:v>12.596657944375892</c:v>
                </c:pt>
                <c:pt idx="30">
                  <c:v>12.596657944375892</c:v>
                </c:pt>
                <c:pt idx="31">
                  <c:v>12.596657944375892</c:v>
                </c:pt>
                <c:pt idx="32">
                  <c:v>12.596657944375892</c:v>
                </c:pt>
                <c:pt idx="33">
                  <c:v>12.596657944375892</c:v>
                </c:pt>
                <c:pt idx="34">
                  <c:v>12.596657944375892</c:v>
                </c:pt>
                <c:pt idx="35">
                  <c:v>12.596657944375892</c:v>
                </c:pt>
                <c:pt idx="36">
                  <c:v>12.596657944375892</c:v>
                </c:pt>
                <c:pt idx="37">
                  <c:v>12.596657944375892</c:v>
                </c:pt>
                <c:pt idx="38">
                  <c:v>12.596657944375892</c:v>
                </c:pt>
                <c:pt idx="39">
                  <c:v>12.596657944375892</c:v>
                </c:pt>
                <c:pt idx="40">
                  <c:v>12.596657944375892</c:v>
                </c:pt>
                <c:pt idx="41">
                  <c:v>12.596657944375892</c:v>
                </c:pt>
                <c:pt idx="42">
                  <c:v>12.596657944375892</c:v>
                </c:pt>
                <c:pt idx="43">
                  <c:v>12.596657944375892</c:v>
                </c:pt>
                <c:pt idx="44">
                  <c:v>12.596657944375892</c:v>
                </c:pt>
                <c:pt idx="45">
                  <c:v>12.596657944375892</c:v>
                </c:pt>
                <c:pt idx="46">
                  <c:v>12.596657944375892</c:v>
                </c:pt>
                <c:pt idx="47">
                  <c:v>12.596657944375892</c:v>
                </c:pt>
                <c:pt idx="48">
                  <c:v>12.596657944375892</c:v>
                </c:pt>
                <c:pt idx="49">
                  <c:v>12.596657944375892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A0-495C-9704-C7176F5DEE21}"/>
            </c:ext>
          </c:extLst>
        </c:ser>
        <c:ser>
          <c:idx val="9"/>
          <c:order val="9"/>
          <c:tx>
            <c:v>4 D.E.P. Abajo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Hoja1!$I$38:$BF$38</c:f>
              <c:numCache>
                <c:formatCode>General</c:formatCode>
                <c:ptCount val="50"/>
                <c:pt idx="0">
                  <c:v>0.12221059250119026</c:v>
                </c:pt>
                <c:pt idx="1">
                  <c:v>0.12221059250119026</c:v>
                </c:pt>
                <c:pt idx="2">
                  <c:v>0.12221059250119026</c:v>
                </c:pt>
                <c:pt idx="3">
                  <c:v>0.12221059250119026</c:v>
                </c:pt>
                <c:pt idx="4">
                  <c:v>0.12221059250119026</c:v>
                </c:pt>
                <c:pt idx="5">
                  <c:v>0.12221059250119026</c:v>
                </c:pt>
                <c:pt idx="6">
                  <c:v>0.12221059250119026</c:v>
                </c:pt>
                <c:pt idx="7">
                  <c:v>0.12221059250119026</c:v>
                </c:pt>
                <c:pt idx="8">
                  <c:v>0.12221059250119026</c:v>
                </c:pt>
                <c:pt idx="9">
                  <c:v>0.12221059250119026</c:v>
                </c:pt>
                <c:pt idx="10">
                  <c:v>0.12221059250119026</c:v>
                </c:pt>
                <c:pt idx="11">
                  <c:v>0.12221059250119026</c:v>
                </c:pt>
                <c:pt idx="12">
                  <c:v>0.12221059250119026</c:v>
                </c:pt>
                <c:pt idx="13">
                  <c:v>0.12221059250119026</c:v>
                </c:pt>
                <c:pt idx="14">
                  <c:v>0.12221059250119026</c:v>
                </c:pt>
                <c:pt idx="15">
                  <c:v>0.12221059250119026</c:v>
                </c:pt>
                <c:pt idx="16">
                  <c:v>0.12221059250119026</c:v>
                </c:pt>
                <c:pt idx="17">
                  <c:v>0.12221059250119026</c:v>
                </c:pt>
                <c:pt idx="18">
                  <c:v>0.12221059250119026</c:v>
                </c:pt>
                <c:pt idx="19">
                  <c:v>0.12221059250119026</c:v>
                </c:pt>
                <c:pt idx="20">
                  <c:v>0.12221059250119026</c:v>
                </c:pt>
                <c:pt idx="21">
                  <c:v>0.12221059250119026</c:v>
                </c:pt>
                <c:pt idx="22">
                  <c:v>0.12221059250119026</c:v>
                </c:pt>
                <c:pt idx="23">
                  <c:v>0.12221059250119026</c:v>
                </c:pt>
                <c:pt idx="24">
                  <c:v>0.12221059250119026</c:v>
                </c:pt>
                <c:pt idx="25">
                  <c:v>0.12221059250119026</c:v>
                </c:pt>
                <c:pt idx="26">
                  <c:v>0.12221059250119026</c:v>
                </c:pt>
                <c:pt idx="27">
                  <c:v>0.12221059250119026</c:v>
                </c:pt>
                <c:pt idx="28">
                  <c:v>0.12221059250119026</c:v>
                </c:pt>
                <c:pt idx="29">
                  <c:v>0.12221059250119026</c:v>
                </c:pt>
                <c:pt idx="30">
                  <c:v>0.12221059250119026</c:v>
                </c:pt>
                <c:pt idx="31">
                  <c:v>0.12221059250119026</c:v>
                </c:pt>
                <c:pt idx="32">
                  <c:v>0.12221059250119026</c:v>
                </c:pt>
                <c:pt idx="33">
                  <c:v>0.12221059250119026</c:v>
                </c:pt>
                <c:pt idx="34">
                  <c:v>0.12221059250119026</c:v>
                </c:pt>
                <c:pt idx="35">
                  <c:v>0.12221059250119026</c:v>
                </c:pt>
                <c:pt idx="36">
                  <c:v>0.12221059250119026</c:v>
                </c:pt>
                <c:pt idx="37">
                  <c:v>0.12221059250119026</c:v>
                </c:pt>
                <c:pt idx="38">
                  <c:v>0.12221059250119026</c:v>
                </c:pt>
                <c:pt idx="39">
                  <c:v>0.12221059250119026</c:v>
                </c:pt>
                <c:pt idx="40">
                  <c:v>0.12221059250119026</c:v>
                </c:pt>
                <c:pt idx="41">
                  <c:v>0.12221059250119026</c:v>
                </c:pt>
                <c:pt idx="42">
                  <c:v>0.12221059250119026</c:v>
                </c:pt>
                <c:pt idx="43">
                  <c:v>0.12221059250119026</c:v>
                </c:pt>
                <c:pt idx="44">
                  <c:v>0.12221059250119026</c:v>
                </c:pt>
                <c:pt idx="45">
                  <c:v>0.12221059250119026</c:v>
                </c:pt>
                <c:pt idx="46">
                  <c:v>0.12221059250119026</c:v>
                </c:pt>
                <c:pt idx="47">
                  <c:v>0.12221059250119026</c:v>
                </c:pt>
                <c:pt idx="48">
                  <c:v>0.12221059250119026</c:v>
                </c:pt>
                <c:pt idx="49">
                  <c:v>0.12221059250119026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3A0-495C-9704-C7176F5D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34288"/>
        <c:axId val="512242816"/>
      </c:scatterChart>
      <c:valAx>
        <c:axId val="512234288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242816"/>
        <c:crosses val="autoZero"/>
        <c:crossBetween val="midCat"/>
      </c:valAx>
      <c:valAx>
        <c:axId val="5122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23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Función de densidad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Hoja1!$D$100:$D$599</c:f>
              <c:numCache>
                <c:formatCode>General</c:formatCode>
                <c:ptCount val="500"/>
                <c:pt idx="0">
                  <c:v>0.12221059250119026</c:v>
                </c:pt>
                <c:pt idx="1">
                  <c:v>0.32221059250119027</c:v>
                </c:pt>
                <c:pt idx="2">
                  <c:v>0.52221059250119028</c:v>
                </c:pt>
                <c:pt idx="3">
                  <c:v>0.72221059250119035</c:v>
                </c:pt>
                <c:pt idx="4">
                  <c:v>0.92221059250119031</c:v>
                </c:pt>
                <c:pt idx="5">
                  <c:v>1.1222105925011903</c:v>
                </c:pt>
                <c:pt idx="6">
                  <c:v>1.3222105925011904</c:v>
                </c:pt>
                <c:pt idx="7">
                  <c:v>1.5222105925011904</c:v>
                </c:pt>
                <c:pt idx="8">
                  <c:v>1.7222105925011904</c:v>
                </c:pt>
                <c:pt idx="9">
                  <c:v>1.9222105925011903</c:v>
                </c:pt>
                <c:pt idx="10">
                  <c:v>2.1222105925011903</c:v>
                </c:pt>
                <c:pt idx="11">
                  <c:v>2.3222105925011904</c:v>
                </c:pt>
                <c:pt idx="12">
                  <c:v>2.5222105925011906</c:v>
                </c:pt>
                <c:pt idx="13">
                  <c:v>2.7222105925011904</c:v>
                </c:pt>
                <c:pt idx="14">
                  <c:v>2.9222105925011905</c:v>
                </c:pt>
                <c:pt idx="15">
                  <c:v>3.1222105925011903</c:v>
                </c:pt>
                <c:pt idx="16">
                  <c:v>3.3222105925011904</c:v>
                </c:pt>
                <c:pt idx="17">
                  <c:v>3.5222105925011906</c:v>
                </c:pt>
                <c:pt idx="18">
                  <c:v>3.7222105925011904</c:v>
                </c:pt>
                <c:pt idx="19">
                  <c:v>3.9222105925011905</c:v>
                </c:pt>
                <c:pt idx="20">
                  <c:v>4.1222105925011903</c:v>
                </c:pt>
                <c:pt idx="21">
                  <c:v>4.3222105925011904</c:v>
                </c:pt>
                <c:pt idx="22">
                  <c:v>4.5222105925011906</c:v>
                </c:pt>
                <c:pt idx="23">
                  <c:v>4.7222105925011908</c:v>
                </c:pt>
                <c:pt idx="24">
                  <c:v>4.922210592501191</c:v>
                </c:pt>
                <c:pt idx="25">
                  <c:v>5.1222105925011903</c:v>
                </c:pt>
                <c:pt idx="26">
                  <c:v>5.3222105925011904</c:v>
                </c:pt>
                <c:pt idx="27">
                  <c:v>5.5222105925011906</c:v>
                </c:pt>
                <c:pt idx="28">
                  <c:v>5.7222105925011908</c:v>
                </c:pt>
                <c:pt idx="29">
                  <c:v>5.922210592501191</c:v>
                </c:pt>
                <c:pt idx="30">
                  <c:v>6.1222105925011903</c:v>
                </c:pt>
                <c:pt idx="31">
                  <c:v>6.3222105925011904</c:v>
                </c:pt>
                <c:pt idx="32">
                  <c:v>6.5222105925011906</c:v>
                </c:pt>
                <c:pt idx="33">
                  <c:v>6.7222105925011908</c:v>
                </c:pt>
                <c:pt idx="34">
                  <c:v>6.922210592501191</c:v>
                </c:pt>
                <c:pt idx="35">
                  <c:v>7.1222105925011903</c:v>
                </c:pt>
                <c:pt idx="36">
                  <c:v>7.3222105925011904</c:v>
                </c:pt>
                <c:pt idx="37">
                  <c:v>7.5222105925011906</c:v>
                </c:pt>
                <c:pt idx="38">
                  <c:v>7.7222105925011908</c:v>
                </c:pt>
                <c:pt idx="39">
                  <c:v>7.922210592501191</c:v>
                </c:pt>
                <c:pt idx="40">
                  <c:v>8.1222105925011903</c:v>
                </c:pt>
                <c:pt idx="41">
                  <c:v>8.3222105925011913</c:v>
                </c:pt>
                <c:pt idx="42">
                  <c:v>8.5222105925011906</c:v>
                </c:pt>
                <c:pt idx="43">
                  <c:v>8.7222105925011899</c:v>
                </c:pt>
                <c:pt idx="44">
                  <c:v>8.922210592501191</c:v>
                </c:pt>
                <c:pt idx="45">
                  <c:v>9.1222105925011903</c:v>
                </c:pt>
                <c:pt idx="46">
                  <c:v>9.3222105925011913</c:v>
                </c:pt>
                <c:pt idx="47">
                  <c:v>9.5222105925011906</c:v>
                </c:pt>
                <c:pt idx="48">
                  <c:v>9.7222105925011917</c:v>
                </c:pt>
                <c:pt idx="49">
                  <c:v>9.922210592501191</c:v>
                </c:pt>
                <c:pt idx="50">
                  <c:v>10.12221059250119</c:v>
                </c:pt>
                <c:pt idx="51">
                  <c:v>10.322210592501191</c:v>
                </c:pt>
                <c:pt idx="52">
                  <c:v>10.522210592501191</c:v>
                </c:pt>
                <c:pt idx="53">
                  <c:v>10.722210592501192</c:v>
                </c:pt>
                <c:pt idx="54">
                  <c:v>10.922210592501191</c:v>
                </c:pt>
                <c:pt idx="55">
                  <c:v>11.12221059250119</c:v>
                </c:pt>
                <c:pt idx="56">
                  <c:v>11.322210592501191</c:v>
                </c:pt>
                <c:pt idx="57">
                  <c:v>11.522210592501191</c:v>
                </c:pt>
                <c:pt idx="58">
                  <c:v>11.722210592501192</c:v>
                </c:pt>
                <c:pt idx="59">
                  <c:v>11.922210592501191</c:v>
                </c:pt>
                <c:pt idx="60">
                  <c:v>12.12221059250119</c:v>
                </c:pt>
                <c:pt idx="61">
                  <c:v>12.322210592501191</c:v>
                </c:pt>
                <c:pt idx="62">
                  <c:v>12.522210592501191</c:v>
                </c:pt>
                <c:pt idx="63">
                  <c:v>12.722210592501192</c:v>
                </c:pt>
                <c:pt idx="64">
                  <c:v>12.922210592501191</c:v>
                </c:pt>
                <c:pt idx="65">
                  <c:v>13.12221059250119</c:v>
                </c:pt>
                <c:pt idx="66">
                  <c:v>13.322210592501191</c:v>
                </c:pt>
                <c:pt idx="67">
                  <c:v>13.522210592501191</c:v>
                </c:pt>
                <c:pt idx="68">
                  <c:v>13.722210592501192</c:v>
                </c:pt>
                <c:pt idx="69">
                  <c:v>13.922210592501191</c:v>
                </c:pt>
                <c:pt idx="70">
                  <c:v>14.12221059250119</c:v>
                </c:pt>
                <c:pt idx="71">
                  <c:v>14.322210592501191</c:v>
                </c:pt>
                <c:pt idx="72">
                  <c:v>14.522210592501191</c:v>
                </c:pt>
                <c:pt idx="73">
                  <c:v>14.722210592501192</c:v>
                </c:pt>
                <c:pt idx="74">
                  <c:v>14.922210592501191</c:v>
                </c:pt>
                <c:pt idx="75">
                  <c:v>15.12221059250119</c:v>
                </c:pt>
                <c:pt idx="76">
                  <c:v>15.322210592501191</c:v>
                </c:pt>
                <c:pt idx="77">
                  <c:v>15.522210592501191</c:v>
                </c:pt>
                <c:pt idx="78">
                  <c:v>15.722210592501192</c:v>
                </c:pt>
                <c:pt idx="79">
                  <c:v>15.922210592501191</c:v>
                </c:pt>
                <c:pt idx="80">
                  <c:v>16.12221059250119</c:v>
                </c:pt>
                <c:pt idx="81">
                  <c:v>16.32221059250119</c:v>
                </c:pt>
                <c:pt idx="82">
                  <c:v>16.522210592501192</c:v>
                </c:pt>
                <c:pt idx="83">
                  <c:v>16.722210592501192</c:v>
                </c:pt>
                <c:pt idx="84">
                  <c:v>16.922210592501191</c:v>
                </c:pt>
                <c:pt idx="85">
                  <c:v>17.12221059250119</c:v>
                </c:pt>
                <c:pt idx="86">
                  <c:v>17.32221059250119</c:v>
                </c:pt>
                <c:pt idx="87">
                  <c:v>17.522210592501192</c:v>
                </c:pt>
                <c:pt idx="88">
                  <c:v>17.722210592501192</c:v>
                </c:pt>
                <c:pt idx="89">
                  <c:v>17.922210592501191</c:v>
                </c:pt>
                <c:pt idx="90">
                  <c:v>18.12221059250119</c:v>
                </c:pt>
                <c:pt idx="91">
                  <c:v>18.32221059250119</c:v>
                </c:pt>
                <c:pt idx="92">
                  <c:v>18.522210592501192</c:v>
                </c:pt>
                <c:pt idx="93">
                  <c:v>18.722210592501192</c:v>
                </c:pt>
                <c:pt idx="94">
                  <c:v>18.922210592501191</c:v>
                </c:pt>
                <c:pt idx="95">
                  <c:v>19.12221059250119</c:v>
                </c:pt>
                <c:pt idx="96">
                  <c:v>19.322210592501193</c:v>
                </c:pt>
                <c:pt idx="97">
                  <c:v>19.522210592501192</c:v>
                </c:pt>
                <c:pt idx="98">
                  <c:v>19.722210592501192</c:v>
                </c:pt>
                <c:pt idx="99">
                  <c:v>19.922210592501191</c:v>
                </c:pt>
                <c:pt idx="100">
                  <c:v>20.12221059250119</c:v>
                </c:pt>
                <c:pt idx="101">
                  <c:v>20.322210592501193</c:v>
                </c:pt>
                <c:pt idx="102">
                  <c:v>20.522210592501192</c:v>
                </c:pt>
                <c:pt idx="103">
                  <c:v>20.722210592501192</c:v>
                </c:pt>
                <c:pt idx="104">
                  <c:v>20.922210592501191</c:v>
                </c:pt>
                <c:pt idx="105">
                  <c:v>21.12221059250119</c:v>
                </c:pt>
                <c:pt idx="106">
                  <c:v>21.322210592501193</c:v>
                </c:pt>
                <c:pt idx="107">
                  <c:v>21.522210592501192</c:v>
                </c:pt>
                <c:pt idx="108">
                  <c:v>21.722210592501192</c:v>
                </c:pt>
                <c:pt idx="109">
                  <c:v>21.922210592501191</c:v>
                </c:pt>
                <c:pt idx="110">
                  <c:v>22.12221059250119</c:v>
                </c:pt>
                <c:pt idx="111">
                  <c:v>22.322210592501193</c:v>
                </c:pt>
                <c:pt idx="112">
                  <c:v>22.522210592501192</c:v>
                </c:pt>
                <c:pt idx="113">
                  <c:v>22.722210592501192</c:v>
                </c:pt>
                <c:pt idx="114">
                  <c:v>22.922210592501191</c:v>
                </c:pt>
                <c:pt idx="115">
                  <c:v>23.12221059250119</c:v>
                </c:pt>
                <c:pt idx="116">
                  <c:v>23.322210592501193</c:v>
                </c:pt>
                <c:pt idx="117">
                  <c:v>23.522210592501192</c:v>
                </c:pt>
                <c:pt idx="118">
                  <c:v>23.722210592501192</c:v>
                </c:pt>
                <c:pt idx="119">
                  <c:v>23.922210592501191</c:v>
                </c:pt>
                <c:pt idx="120">
                  <c:v>24.12221059250119</c:v>
                </c:pt>
                <c:pt idx="121">
                  <c:v>24.322210592501193</c:v>
                </c:pt>
                <c:pt idx="122">
                  <c:v>24.522210592501192</c:v>
                </c:pt>
                <c:pt idx="123">
                  <c:v>24.722210592501192</c:v>
                </c:pt>
                <c:pt idx="124">
                  <c:v>24.922210592501191</c:v>
                </c:pt>
                <c:pt idx="125">
                  <c:v>25.12221059250119</c:v>
                </c:pt>
                <c:pt idx="126">
                  <c:v>25.322210592501193</c:v>
                </c:pt>
                <c:pt idx="127">
                  <c:v>25.522210592501192</c:v>
                </c:pt>
                <c:pt idx="128">
                  <c:v>25.722210592501192</c:v>
                </c:pt>
                <c:pt idx="129">
                  <c:v>25.922210592501191</c:v>
                </c:pt>
                <c:pt idx="130">
                  <c:v>26.12221059250119</c:v>
                </c:pt>
                <c:pt idx="131">
                  <c:v>26.322210592501193</c:v>
                </c:pt>
                <c:pt idx="132">
                  <c:v>26.522210592501192</c:v>
                </c:pt>
                <c:pt idx="133">
                  <c:v>26.722210592501192</c:v>
                </c:pt>
                <c:pt idx="134">
                  <c:v>26.922210592501191</c:v>
                </c:pt>
                <c:pt idx="135">
                  <c:v>27.12221059250119</c:v>
                </c:pt>
                <c:pt idx="136">
                  <c:v>27.322210592501193</c:v>
                </c:pt>
                <c:pt idx="137">
                  <c:v>27.522210592501192</c:v>
                </c:pt>
                <c:pt idx="138">
                  <c:v>27.722210592501192</c:v>
                </c:pt>
                <c:pt idx="139">
                  <c:v>27.922210592501191</c:v>
                </c:pt>
                <c:pt idx="140">
                  <c:v>28.12221059250119</c:v>
                </c:pt>
                <c:pt idx="141">
                  <c:v>28.322210592501193</c:v>
                </c:pt>
                <c:pt idx="142">
                  <c:v>28.522210592501192</c:v>
                </c:pt>
                <c:pt idx="143">
                  <c:v>28.722210592501192</c:v>
                </c:pt>
                <c:pt idx="144">
                  <c:v>28.922210592501191</c:v>
                </c:pt>
                <c:pt idx="145">
                  <c:v>29.12221059250119</c:v>
                </c:pt>
                <c:pt idx="146">
                  <c:v>29.322210592501193</c:v>
                </c:pt>
                <c:pt idx="147">
                  <c:v>29.522210592501192</c:v>
                </c:pt>
                <c:pt idx="148">
                  <c:v>29.722210592501192</c:v>
                </c:pt>
                <c:pt idx="149">
                  <c:v>29.922210592501191</c:v>
                </c:pt>
                <c:pt idx="150">
                  <c:v>30.12221059250119</c:v>
                </c:pt>
                <c:pt idx="151">
                  <c:v>30.322210592501193</c:v>
                </c:pt>
                <c:pt idx="152">
                  <c:v>30.522210592501192</c:v>
                </c:pt>
                <c:pt idx="153">
                  <c:v>30.722210592501192</c:v>
                </c:pt>
                <c:pt idx="154">
                  <c:v>30.922210592501191</c:v>
                </c:pt>
                <c:pt idx="155">
                  <c:v>31.12221059250119</c:v>
                </c:pt>
                <c:pt idx="156">
                  <c:v>31.322210592501193</c:v>
                </c:pt>
                <c:pt idx="157">
                  <c:v>31.522210592501192</c:v>
                </c:pt>
                <c:pt idx="158">
                  <c:v>31.722210592501192</c:v>
                </c:pt>
                <c:pt idx="159">
                  <c:v>31.922210592501191</c:v>
                </c:pt>
                <c:pt idx="160">
                  <c:v>32.12221059250119</c:v>
                </c:pt>
                <c:pt idx="161">
                  <c:v>32.322210592501193</c:v>
                </c:pt>
                <c:pt idx="162">
                  <c:v>32.522210592501189</c:v>
                </c:pt>
                <c:pt idx="163">
                  <c:v>32.722210592501192</c:v>
                </c:pt>
                <c:pt idx="164">
                  <c:v>32.922210592501195</c:v>
                </c:pt>
                <c:pt idx="165">
                  <c:v>33.12221059250119</c:v>
                </c:pt>
                <c:pt idx="166">
                  <c:v>33.322210592501193</c:v>
                </c:pt>
                <c:pt idx="167">
                  <c:v>33.522210592501189</c:v>
                </c:pt>
                <c:pt idx="168">
                  <c:v>33.722210592501192</c:v>
                </c:pt>
                <c:pt idx="169">
                  <c:v>33.922210592501195</c:v>
                </c:pt>
                <c:pt idx="170">
                  <c:v>34.12221059250119</c:v>
                </c:pt>
                <c:pt idx="171">
                  <c:v>34.322210592501193</c:v>
                </c:pt>
                <c:pt idx="172">
                  <c:v>34.522210592501189</c:v>
                </c:pt>
                <c:pt idx="173">
                  <c:v>34.722210592501192</c:v>
                </c:pt>
                <c:pt idx="174">
                  <c:v>34.922210592501195</c:v>
                </c:pt>
                <c:pt idx="175">
                  <c:v>35.12221059250119</c:v>
                </c:pt>
                <c:pt idx="176">
                  <c:v>35.322210592501193</c:v>
                </c:pt>
                <c:pt idx="177">
                  <c:v>35.522210592501189</c:v>
                </c:pt>
                <c:pt idx="178">
                  <c:v>35.722210592501192</c:v>
                </c:pt>
                <c:pt idx="179">
                  <c:v>35.922210592501195</c:v>
                </c:pt>
                <c:pt idx="180">
                  <c:v>36.12221059250119</c:v>
                </c:pt>
                <c:pt idx="181">
                  <c:v>36.322210592501193</c:v>
                </c:pt>
                <c:pt idx="182">
                  <c:v>36.522210592501189</c:v>
                </c:pt>
                <c:pt idx="183">
                  <c:v>36.722210592501192</c:v>
                </c:pt>
                <c:pt idx="184">
                  <c:v>36.922210592501195</c:v>
                </c:pt>
                <c:pt idx="185">
                  <c:v>37.12221059250119</c:v>
                </c:pt>
                <c:pt idx="186">
                  <c:v>37.322210592501193</c:v>
                </c:pt>
                <c:pt idx="187">
                  <c:v>37.522210592501189</c:v>
                </c:pt>
                <c:pt idx="188">
                  <c:v>37.722210592501192</c:v>
                </c:pt>
                <c:pt idx="189">
                  <c:v>37.922210592501195</c:v>
                </c:pt>
                <c:pt idx="190">
                  <c:v>38.12221059250119</c:v>
                </c:pt>
                <c:pt idx="191">
                  <c:v>38.322210592501193</c:v>
                </c:pt>
                <c:pt idx="192">
                  <c:v>38.522210592501196</c:v>
                </c:pt>
                <c:pt idx="193">
                  <c:v>38.722210592501192</c:v>
                </c:pt>
                <c:pt idx="194">
                  <c:v>38.922210592501195</c:v>
                </c:pt>
                <c:pt idx="195">
                  <c:v>39.12221059250119</c:v>
                </c:pt>
                <c:pt idx="196">
                  <c:v>39.322210592501193</c:v>
                </c:pt>
                <c:pt idx="197">
                  <c:v>39.522210592501196</c:v>
                </c:pt>
                <c:pt idx="198">
                  <c:v>39.722210592501192</c:v>
                </c:pt>
                <c:pt idx="199">
                  <c:v>39.922210592501195</c:v>
                </c:pt>
                <c:pt idx="200">
                  <c:v>40.12221059250119</c:v>
                </c:pt>
                <c:pt idx="201">
                  <c:v>40.322210592501193</c:v>
                </c:pt>
                <c:pt idx="202">
                  <c:v>40.522210592501196</c:v>
                </c:pt>
                <c:pt idx="203">
                  <c:v>40.722210592501192</c:v>
                </c:pt>
                <c:pt idx="204">
                  <c:v>40.922210592501195</c:v>
                </c:pt>
                <c:pt idx="205">
                  <c:v>41.12221059250119</c:v>
                </c:pt>
                <c:pt idx="206">
                  <c:v>41.322210592501193</c:v>
                </c:pt>
                <c:pt idx="207">
                  <c:v>41.522210592501196</c:v>
                </c:pt>
                <c:pt idx="208">
                  <c:v>41.722210592501192</c:v>
                </c:pt>
                <c:pt idx="209">
                  <c:v>41.922210592501195</c:v>
                </c:pt>
                <c:pt idx="210">
                  <c:v>42.12221059250119</c:v>
                </c:pt>
                <c:pt idx="211">
                  <c:v>42.322210592501193</c:v>
                </c:pt>
                <c:pt idx="212">
                  <c:v>42.522210592501196</c:v>
                </c:pt>
                <c:pt idx="213">
                  <c:v>42.722210592501192</c:v>
                </c:pt>
                <c:pt idx="214">
                  <c:v>42.922210592501195</c:v>
                </c:pt>
                <c:pt idx="215">
                  <c:v>43.12221059250119</c:v>
                </c:pt>
                <c:pt idx="216">
                  <c:v>43.322210592501193</c:v>
                </c:pt>
                <c:pt idx="217">
                  <c:v>43.522210592501196</c:v>
                </c:pt>
                <c:pt idx="218">
                  <c:v>43.722210592501192</c:v>
                </c:pt>
                <c:pt idx="219">
                  <c:v>43.922210592501195</c:v>
                </c:pt>
                <c:pt idx="220">
                  <c:v>44.12221059250119</c:v>
                </c:pt>
                <c:pt idx="221">
                  <c:v>44.322210592501193</c:v>
                </c:pt>
                <c:pt idx="222">
                  <c:v>44.522210592501196</c:v>
                </c:pt>
                <c:pt idx="223">
                  <c:v>44.722210592501192</c:v>
                </c:pt>
                <c:pt idx="224">
                  <c:v>44.922210592501195</c:v>
                </c:pt>
                <c:pt idx="225">
                  <c:v>45.12221059250119</c:v>
                </c:pt>
                <c:pt idx="226">
                  <c:v>45.322210592501193</c:v>
                </c:pt>
                <c:pt idx="227">
                  <c:v>45.522210592501196</c:v>
                </c:pt>
                <c:pt idx="228">
                  <c:v>45.722210592501192</c:v>
                </c:pt>
                <c:pt idx="229">
                  <c:v>45.922210592501195</c:v>
                </c:pt>
                <c:pt idx="230">
                  <c:v>46.12221059250119</c:v>
                </c:pt>
                <c:pt idx="231">
                  <c:v>46.322210592501193</c:v>
                </c:pt>
                <c:pt idx="232">
                  <c:v>46.522210592501196</c:v>
                </c:pt>
                <c:pt idx="233">
                  <c:v>46.722210592501192</c:v>
                </c:pt>
                <c:pt idx="234">
                  <c:v>46.922210592501195</c:v>
                </c:pt>
                <c:pt idx="235">
                  <c:v>47.12221059250119</c:v>
                </c:pt>
                <c:pt idx="236">
                  <c:v>47.322210592501193</c:v>
                </c:pt>
                <c:pt idx="237">
                  <c:v>47.522210592501196</c:v>
                </c:pt>
                <c:pt idx="238">
                  <c:v>47.722210592501192</c:v>
                </c:pt>
                <c:pt idx="239">
                  <c:v>47.922210592501195</c:v>
                </c:pt>
                <c:pt idx="240">
                  <c:v>48.12221059250119</c:v>
                </c:pt>
                <c:pt idx="241">
                  <c:v>48.322210592501193</c:v>
                </c:pt>
                <c:pt idx="242">
                  <c:v>48.522210592501196</c:v>
                </c:pt>
                <c:pt idx="243">
                  <c:v>48.722210592501192</c:v>
                </c:pt>
                <c:pt idx="244">
                  <c:v>48.922210592501195</c:v>
                </c:pt>
                <c:pt idx="245">
                  <c:v>49.12221059250119</c:v>
                </c:pt>
                <c:pt idx="246">
                  <c:v>49.322210592501193</c:v>
                </c:pt>
                <c:pt idx="247">
                  <c:v>49.522210592501196</c:v>
                </c:pt>
                <c:pt idx="248">
                  <c:v>49.722210592501192</c:v>
                </c:pt>
                <c:pt idx="249">
                  <c:v>49.922210592501195</c:v>
                </c:pt>
                <c:pt idx="250">
                  <c:v>50.12221059250119</c:v>
                </c:pt>
                <c:pt idx="251">
                  <c:v>50.322210592501193</c:v>
                </c:pt>
                <c:pt idx="252">
                  <c:v>50.522210592501196</c:v>
                </c:pt>
                <c:pt idx="253">
                  <c:v>50.722210592501192</c:v>
                </c:pt>
                <c:pt idx="254">
                  <c:v>50.922210592501195</c:v>
                </c:pt>
                <c:pt idx="255">
                  <c:v>51.12221059250119</c:v>
                </c:pt>
                <c:pt idx="256">
                  <c:v>51.322210592501193</c:v>
                </c:pt>
                <c:pt idx="257">
                  <c:v>51.522210592501196</c:v>
                </c:pt>
                <c:pt idx="258">
                  <c:v>51.722210592501192</c:v>
                </c:pt>
                <c:pt idx="259">
                  <c:v>51.922210592501195</c:v>
                </c:pt>
                <c:pt idx="260">
                  <c:v>52.12221059250119</c:v>
                </c:pt>
                <c:pt idx="261">
                  <c:v>52.322210592501193</c:v>
                </c:pt>
                <c:pt idx="262">
                  <c:v>52.522210592501196</c:v>
                </c:pt>
                <c:pt idx="263">
                  <c:v>52.722210592501192</c:v>
                </c:pt>
                <c:pt idx="264">
                  <c:v>52.922210592501195</c:v>
                </c:pt>
                <c:pt idx="265">
                  <c:v>53.12221059250119</c:v>
                </c:pt>
                <c:pt idx="266">
                  <c:v>53.322210592501193</c:v>
                </c:pt>
                <c:pt idx="267">
                  <c:v>53.522210592501196</c:v>
                </c:pt>
                <c:pt idx="268">
                  <c:v>53.722210592501192</c:v>
                </c:pt>
                <c:pt idx="269">
                  <c:v>53.922210592501195</c:v>
                </c:pt>
                <c:pt idx="270">
                  <c:v>54.12221059250119</c:v>
                </c:pt>
                <c:pt idx="271">
                  <c:v>54.322210592501193</c:v>
                </c:pt>
                <c:pt idx="272">
                  <c:v>54.522210592501196</c:v>
                </c:pt>
                <c:pt idx="273">
                  <c:v>54.722210592501192</c:v>
                </c:pt>
                <c:pt idx="274">
                  <c:v>54.922210592501195</c:v>
                </c:pt>
                <c:pt idx="275">
                  <c:v>55.12221059250119</c:v>
                </c:pt>
                <c:pt idx="276">
                  <c:v>55.322210592501193</c:v>
                </c:pt>
                <c:pt idx="277">
                  <c:v>55.522210592501196</c:v>
                </c:pt>
                <c:pt idx="278">
                  <c:v>55.722210592501192</c:v>
                </c:pt>
                <c:pt idx="279">
                  <c:v>55.922210592501195</c:v>
                </c:pt>
                <c:pt idx="280">
                  <c:v>56.12221059250119</c:v>
                </c:pt>
                <c:pt idx="281">
                  <c:v>56.322210592501193</c:v>
                </c:pt>
                <c:pt idx="282">
                  <c:v>56.522210592501196</c:v>
                </c:pt>
                <c:pt idx="283">
                  <c:v>56.722210592501192</c:v>
                </c:pt>
                <c:pt idx="284">
                  <c:v>56.922210592501195</c:v>
                </c:pt>
                <c:pt idx="285">
                  <c:v>57.12221059250119</c:v>
                </c:pt>
                <c:pt idx="286">
                  <c:v>57.322210592501193</c:v>
                </c:pt>
                <c:pt idx="287">
                  <c:v>57.522210592501196</c:v>
                </c:pt>
                <c:pt idx="288">
                  <c:v>57.722210592501192</c:v>
                </c:pt>
                <c:pt idx="289">
                  <c:v>57.922210592501195</c:v>
                </c:pt>
                <c:pt idx="290">
                  <c:v>58.12221059250119</c:v>
                </c:pt>
                <c:pt idx="291">
                  <c:v>58.322210592501193</c:v>
                </c:pt>
                <c:pt idx="292">
                  <c:v>58.522210592501196</c:v>
                </c:pt>
                <c:pt idx="293">
                  <c:v>58.722210592501192</c:v>
                </c:pt>
                <c:pt idx="294">
                  <c:v>58.922210592501195</c:v>
                </c:pt>
                <c:pt idx="295">
                  <c:v>59.12221059250119</c:v>
                </c:pt>
                <c:pt idx="296">
                  <c:v>59.322210592501193</c:v>
                </c:pt>
                <c:pt idx="297">
                  <c:v>59.522210592501196</c:v>
                </c:pt>
                <c:pt idx="298">
                  <c:v>59.722210592501192</c:v>
                </c:pt>
                <c:pt idx="299">
                  <c:v>59.922210592501195</c:v>
                </c:pt>
                <c:pt idx="300">
                  <c:v>60.12221059250119</c:v>
                </c:pt>
                <c:pt idx="301">
                  <c:v>60.322210592501193</c:v>
                </c:pt>
                <c:pt idx="302">
                  <c:v>60.522210592501196</c:v>
                </c:pt>
                <c:pt idx="303">
                  <c:v>60.722210592501192</c:v>
                </c:pt>
                <c:pt idx="304">
                  <c:v>60.922210592501195</c:v>
                </c:pt>
                <c:pt idx="305">
                  <c:v>61.12221059250119</c:v>
                </c:pt>
                <c:pt idx="306">
                  <c:v>61.322210592501193</c:v>
                </c:pt>
                <c:pt idx="307">
                  <c:v>61.522210592501196</c:v>
                </c:pt>
                <c:pt idx="308">
                  <c:v>61.722210592501192</c:v>
                </c:pt>
                <c:pt idx="309">
                  <c:v>61.922210592501195</c:v>
                </c:pt>
                <c:pt idx="310">
                  <c:v>62.12221059250119</c:v>
                </c:pt>
                <c:pt idx="311">
                  <c:v>62.322210592501193</c:v>
                </c:pt>
                <c:pt idx="312">
                  <c:v>62.522210592501196</c:v>
                </c:pt>
                <c:pt idx="313">
                  <c:v>62.722210592501192</c:v>
                </c:pt>
                <c:pt idx="314">
                  <c:v>62.922210592501195</c:v>
                </c:pt>
                <c:pt idx="315">
                  <c:v>63.12221059250119</c:v>
                </c:pt>
                <c:pt idx="316">
                  <c:v>63.322210592501193</c:v>
                </c:pt>
                <c:pt idx="317">
                  <c:v>63.522210592501196</c:v>
                </c:pt>
                <c:pt idx="318">
                  <c:v>63.722210592501192</c:v>
                </c:pt>
                <c:pt idx="319">
                  <c:v>63.922210592501195</c:v>
                </c:pt>
                <c:pt idx="320">
                  <c:v>64.12221059250119</c:v>
                </c:pt>
                <c:pt idx="321">
                  <c:v>64.322210592501193</c:v>
                </c:pt>
                <c:pt idx="322">
                  <c:v>64.522210592501196</c:v>
                </c:pt>
                <c:pt idx="323">
                  <c:v>64.722210592501199</c:v>
                </c:pt>
                <c:pt idx="324">
                  <c:v>64.922210592501187</c:v>
                </c:pt>
                <c:pt idx="325">
                  <c:v>65.12221059250119</c:v>
                </c:pt>
                <c:pt idx="326">
                  <c:v>65.322210592501193</c:v>
                </c:pt>
                <c:pt idx="327">
                  <c:v>65.522210592501196</c:v>
                </c:pt>
                <c:pt idx="328">
                  <c:v>65.722210592501199</c:v>
                </c:pt>
                <c:pt idx="329">
                  <c:v>65.922210592501187</c:v>
                </c:pt>
                <c:pt idx="330">
                  <c:v>66.12221059250119</c:v>
                </c:pt>
                <c:pt idx="331">
                  <c:v>66.322210592501193</c:v>
                </c:pt>
                <c:pt idx="332">
                  <c:v>66.522210592501196</c:v>
                </c:pt>
                <c:pt idx="333">
                  <c:v>66.722210592501199</c:v>
                </c:pt>
                <c:pt idx="334">
                  <c:v>66.922210592501187</c:v>
                </c:pt>
                <c:pt idx="335">
                  <c:v>67.12221059250119</c:v>
                </c:pt>
                <c:pt idx="336">
                  <c:v>67.322210592501193</c:v>
                </c:pt>
                <c:pt idx="337">
                  <c:v>67.522210592501196</c:v>
                </c:pt>
                <c:pt idx="338">
                  <c:v>67.722210592501199</c:v>
                </c:pt>
                <c:pt idx="339">
                  <c:v>67.922210592501187</c:v>
                </c:pt>
                <c:pt idx="340">
                  <c:v>68.12221059250119</c:v>
                </c:pt>
                <c:pt idx="341">
                  <c:v>68.322210592501193</c:v>
                </c:pt>
                <c:pt idx="342">
                  <c:v>68.522210592501196</c:v>
                </c:pt>
                <c:pt idx="343">
                  <c:v>68.722210592501199</c:v>
                </c:pt>
                <c:pt idx="344">
                  <c:v>68.922210592501187</c:v>
                </c:pt>
                <c:pt idx="345">
                  <c:v>69.12221059250119</c:v>
                </c:pt>
                <c:pt idx="346">
                  <c:v>69.322210592501193</c:v>
                </c:pt>
                <c:pt idx="347">
                  <c:v>69.522210592501196</c:v>
                </c:pt>
                <c:pt idx="348">
                  <c:v>69.722210592501199</c:v>
                </c:pt>
                <c:pt idx="349">
                  <c:v>69.922210592501187</c:v>
                </c:pt>
                <c:pt idx="350">
                  <c:v>70.12221059250119</c:v>
                </c:pt>
                <c:pt idx="351">
                  <c:v>70.322210592501193</c:v>
                </c:pt>
                <c:pt idx="352">
                  <c:v>70.522210592501196</c:v>
                </c:pt>
                <c:pt idx="353">
                  <c:v>70.722210592501199</c:v>
                </c:pt>
                <c:pt idx="354">
                  <c:v>70.922210592501187</c:v>
                </c:pt>
                <c:pt idx="355">
                  <c:v>71.12221059250119</c:v>
                </c:pt>
                <c:pt idx="356">
                  <c:v>71.322210592501193</c:v>
                </c:pt>
                <c:pt idx="357">
                  <c:v>71.522210592501196</c:v>
                </c:pt>
                <c:pt idx="358">
                  <c:v>71.722210592501199</c:v>
                </c:pt>
                <c:pt idx="359">
                  <c:v>71.922210592501187</c:v>
                </c:pt>
                <c:pt idx="360">
                  <c:v>72.12221059250119</c:v>
                </c:pt>
                <c:pt idx="361">
                  <c:v>72.322210592501193</c:v>
                </c:pt>
                <c:pt idx="362">
                  <c:v>72.522210592501196</c:v>
                </c:pt>
                <c:pt idx="363">
                  <c:v>72.722210592501199</c:v>
                </c:pt>
                <c:pt idx="364">
                  <c:v>72.922210592501187</c:v>
                </c:pt>
                <c:pt idx="365">
                  <c:v>73.12221059250119</c:v>
                </c:pt>
                <c:pt idx="366">
                  <c:v>73.322210592501193</c:v>
                </c:pt>
                <c:pt idx="367">
                  <c:v>73.522210592501196</c:v>
                </c:pt>
                <c:pt idx="368">
                  <c:v>73.722210592501199</c:v>
                </c:pt>
                <c:pt idx="369">
                  <c:v>73.922210592501187</c:v>
                </c:pt>
                <c:pt idx="370">
                  <c:v>74.12221059250119</c:v>
                </c:pt>
                <c:pt idx="371">
                  <c:v>74.322210592501193</c:v>
                </c:pt>
                <c:pt idx="372">
                  <c:v>74.522210592501196</c:v>
                </c:pt>
                <c:pt idx="373">
                  <c:v>74.722210592501199</c:v>
                </c:pt>
                <c:pt idx="374">
                  <c:v>74.922210592501187</c:v>
                </c:pt>
                <c:pt idx="375">
                  <c:v>75.12221059250119</c:v>
                </c:pt>
                <c:pt idx="376">
                  <c:v>75.322210592501193</c:v>
                </c:pt>
                <c:pt idx="377">
                  <c:v>75.522210592501196</c:v>
                </c:pt>
                <c:pt idx="378">
                  <c:v>75.722210592501199</c:v>
                </c:pt>
                <c:pt idx="379">
                  <c:v>75.922210592501187</c:v>
                </c:pt>
                <c:pt idx="380">
                  <c:v>76.12221059250119</c:v>
                </c:pt>
                <c:pt idx="381">
                  <c:v>76.322210592501193</c:v>
                </c:pt>
                <c:pt idx="382">
                  <c:v>76.522210592501196</c:v>
                </c:pt>
                <c:pt idx="383">
                  <c:v>76.722210592501199</c:v>
                </c:pt>
                <c:pt idx="384">
                  <c:v>76.922210592501202</c:v>
                </c:pt>
                <c:pt idx="385">
                  <c:v>77.12221059250119</c:v>
                </c:pt>
                <c:pt idx="386">
                  <c:v>77.322210592501193</c:v>
                </c:pt>
                <c:pt idx="387">
                  <c:v>77.522210592501196</c:v>
                </c:pt>
                <c:pt idx="388">
                  <c:v>77.722210592501199</c:v>
                </c:pt>
                <c:pt idx="389">
                  <c:v>77.922210592501202</c:v>
                </c:pt>
                <c:pt idx="390">
                  <c:v>78.12221059250119</c:v>
                </c:pt>
                <c:pt idx="391">
                  <c:v>78.322210592501193</c:v>
                </c:pt>
                <c:pt idx="392">
                  <c:v>78.522210592501196</c:v>
                </c:pt>
                <c:pt idx="393">
                  <c:v>78.722210592501199</c:v>
                </c:pt>
                <c:pt idx="394">
                  <c:v>78.922210592501202</c:v>
                </c:pt>
                <c:pt idx="395">
                  <c:v>79.12221059250119</c:v>
                </c:pt>
                <c:pt idx="396">
                  <c:v>79.322210592501193</c:v>
                </c:pt>
                <c:pt idx="397">
                  <c:v>79.522210592501196</c:v>
                </c:pt>
                <c:pt idx="398">
                  <c:v>79.722210592501199</c:v>
                </c:pt>
                <c:pt idx="399">
                  <c:v>79.922210592501202</c:v>
                </c:pt>
                <c:pt idx="400">
                  <c:v>80.12221059250119</c:v>
                </c:pt>
                <c:pt idx="401">
                  <c:v>80.322210592501193</c:v>
                </c:pt>
                <c:pt idx="402">
                  <c:v>80.522210592501196</c:v>
                </c:pt>
                <c:pt idx="403">
                  <c:v>80.722210592501199</c:v>
                </c:pt>
                <c:pt idx="404">
                  <c:v>80.922210592501202</c:v>
                </c:pt>
                <c:pt idx="405">
                  <c:v>81.12221059250119</c:v>
                </c:pt>
                <c:pt idx="406">
                  <c:v>81.322210592501193</c:v>
                </c:pt>
                <c:pt idx="407">
                  <c:v>81.522210592501196</c:v>
                </c:pt>
                <c:pt idx="408">
                  <c:v>81.722210592501199</c:v>
                </c:pt>
                <c:pt idx="409">
                  <c:v>81.922210592501202</c:v>
                </c:pt>
                <c:pt idx="410">
                  <c:v>82.12221059250119</c:v>
                </c:pt>
                <c:pt idx="411">
                  <c:v>82.322210592501193</c:v>
                </c:pt>
                <c:pt idx="412">
                  <c:v>82.522210592501196</c:v>
                </c:pt>
                <c:pt idx="413">
                  <c:v>82.722210592501199</c:v>
                </c:pt>
                <c:pt idx="414">
                  <c:v>82.922210592501202</c:v>
                </c:pt>
                <c:pt idx="415">
                  <c:v>83.12221059250119</c:v>
                </c:pt>
                <c:pt idx="416">
                  <c:v>83.322210592501193</c:v>
                </c:pt>
                <c:pt idx="417">
                  <c:v>83.522210592501196</c:v>
                </c:pt>
                <c:pt idx="418">
                  <c:v>83.722210592501199</c:v>
                </c:pt>
                <c:pt idx="419">
                  <c:v>83.922210592501202</c:v>
                </c:pt>
                <c:pt idx="420">
                  <c:v>84.12221059250119</c:v>
                </c:pt>
                <c:pt idx="421">
                  <c:v>84.322210592501193</c:v>
                </c:pt>
                <c:pt idx="422">
                  <c:v>84.522210592501196</c:v>
                </c:pt>
                <c:pt idx="423">
                  <c:v>84.722210592501199</c:v>
                </c:pt>
                <c:pt idx="424">
                  <c:v>84.922210592501202</c:v>
                </c:pt>
                <c:pt idx="425">
                  <c:v>85.12221059250119</c:v>
                </c:pt>
                <c:pt idx="426">
                  <c:v>85.322210592501193</c:v>
                </c:pt>
                <c:pt idx="427">
                  <c:v>85.522210592501196</c:v>
                </c:pt>
                <c:pt idx="428">
                  <c:v>85.722210592501199</c:v>
                </c:pt>
                <c:pt idx="429">
                  <c:v>85.922210592501202</c:v>
                </c:pt>
                <c:pt idx="430">
                  <c:v>86.12221059250119</c:v>
                </c:pt>
                <c:pt idx="431">
                  <c:v>86.322210592501193</c:v>
                </c:pt>
                <c:pt idx="432">
                  <c:v>86.522210592501196</c:v>
                </c:pt>
                <c:pt idx="433">
                  <c:v>86.722210592501199</c:v>
                </c:pt>
                <c:pt idx="434">
                  <c:v>86.922210592501202</c:v>
                </c:pt>
                <c:pt idx="435">
                  <c:v>87.12221059250119</c:v>
                </c:pt>
                <c:pt idx="436">
                  <c:v>87.322210592501193</c:v>
                </c:pt>
                <c:pt idx="437">
                  <c:v>87.522210592501196</c:v>
                </c:pt>
                <c:pt idx="438">
                  <c:v>87.722210592501199</c:v>
                </c:pt>
                <c:pt idx="439">
                  <c:v>87.922210592501202</c:v>
                </c:pt>
                <c:pt idx="440">
                  <c:v>88.12221059250119</c:v>
                </c:pt>
                <c:pt idx="441">
                  <c:v>88.322210592501193</c:v>
                </c:pt>
                <c:pt idx="442">
                  <c:v>88.522210592501196</c:v>
                </c:pt>
                <c:pt idx="443">
                  <c:v>88.722210592501199</c:v>
                </c:pt>
                <c:pt idx="444">
                  <c:v>88.922210592501202</c:v>
                </c:pt>
                <c:pt idx="445">
                  <c:v>89.12221059250119</c:v>
                </c:pt>
                <c:pt idx="446">
                  <c:v>89.322210592501193</c:v>
                </c:pt>
                <c:pt idx="447">
                  <c:v>89.522210592501196</c:v>
                </c:pt>
                <c:pt idx="448">
                  <c:v>89.722210592501199</c:v>
                </c:pt>
                <c:pt idx="449">
                  <c:v>89.922210592501202</c:v>
                </c:pt>
                <c:pt idx="450">
                  <c:v>90.12221059250119</c:v>
                </c:pt>
                <c:pt idx="451">
                  <c:v>90.322210592501193</c:v>
                </c:pt>
                <c:pt idx="452">
                  <c:v>90.522210592501196</c:v>
                </c:pt>
                <c:pt idx="453">
                  <c:v>90.722210592501199</c:v>
                </c:pt>
                <c:pt idx="454">
                  <c:v>90.922210592501202</c:v>
                </c:pt>
                <c:pt idx="455">
                  <c:v>91.12221059250119</c:v>
                </c:pt>
                <c:pt idx="456">
                  <c:v>91.322210592501193</c:v>
                </c:pt>
                <c:pt idx="457">
                  <c:v>91.522210592501196</c:v>
                </c:pt>
                <c:pt idx="458">
                  <c:v>91.722210592501199</c:v>
                </c:pt>
                <c:pt idx="459">
                  <c:v>91.922210592501202</c:v>
                </c:pt>
                <c:pt idx="460">
                  <c:v>92.12221059250119</c:v>
                </c:pt>
                <c:pt idx="461">
                  <c:v>92.322210592501193</c:v>
                </c:pt>
                <c:pt idx="462">
                  <c:v>92.522210592501196</c:v>
                </c:pt>
                <c:pt idx="463">
                  <c:v>92.722210592501199</c:v>
                </c:pt>
                <c:pt idx="464">
                  <c:v>92.922210592501202</c:v>
                </c:pt>
                <c:pt idx="465">
                  <c:v>93.12221059250119</c:v>
                </c:pt>
                <c:pt idx="466">
                  <c:v>93.322210592501193</c:v>
                </c:pt>
                <c:pt idx="467">
                  <c:v>93.522210592501196</c:v>
                </c:pt>
                <c:pt idx="468">
                  <c:v>93.722210592501199</c:v>
                </c:pt>
                <c:pt idx="469">
                  <c:v>93.922210592501202</c:v>
                </c:pt>
                <c:pt idx="470">
                  <c:v>94.12221059250119</c:v>
                </c:pt>
                <c:pt idx="471">
                  <c:v>94.322210592501193</c:v>
                </c:pt>
                <c:pt idx="472">
                  <c:v>94.522210592501196</c:v>
                </c:pt>
                <c:pt idx="473">
                  <c:v>94.722210592501199</c:v>
                </c:pt>
                <c:pt idx="474">
                  <c:v>94.922210592501202</c:v>
                </c:pt>
                <c:pt idx="475">
                  <c:v>95.12221059250119</c:v>
                </c:pt>
                <c:pt idx="476">
                  <c:v>95.322210592501193</c:v>
                </c:pt>
                <c:pt idx="477">
                  <c:v>95.522210592501196</c:v>
                </c:pt>
                <c:pt idx="478">
                  <c:v>95.722210592501199</c:v>
                </c:pt>
                <c:pt idx="479">
                  <c:v>95.922210592501202</c:v>
                </c:pt>
                <c:pt idx="480">
                  <c:v>96.12221059250119</c:v>
                </c:pt>
                <c:pt idx="481">
                  <c:v>96.322210592501193</c:v>
                </c:pt>
                <c:pt idx="482">
                  <c:v>96.522210592501196</c:v>
                </c:pt>
                <c:pt idx="483">
                  <c:v>96.722210592501199</c:v>
                </c:pt>
                <c:pt idx="484">
                  <c:v>96.922210592501202</c:v>
                </c:pt>
                <c:pt idx="485">
                  <c:v>97.12221059250119</c:v>
                </c:pt>
                <c:pt idx="486">
                  <c:v>97.322210592501193</c:v>
                </c:pt>
                <c:pt idx="487">
                  <c:v>97.522210592501196</c:v>
                </c:pt>
                <c:pt idx="488">
                  <c:v>97.722210592501199</c:v>
                </c:pt>
                <c:pt idx="489">
                  <c:v>97.922210592501202</c:v>
                </c:pt>
                <c:pt idx="490">
                  <c:v>98.12221059250119</c:v>
                </c:pt>
                <c:pt idx="491">
                  <c:v>98.322210592501193</c:v>
                </c:pt>
                <c:pt idx="492">
                  <c:v>98.522210592501196</c:v>
                </c:pt>
                <c:pt idx="493">
                  <c:v>98.722210592501199</c:v>
                </c:pt>
                <c:pt idx="494">
                  <c:v>98.922210592501202</c:v>
                </c:pt>
                <c:pt idx="495">
                  <c:v>99.12221059250119</c:v>
                </c:pt>
                <c:pt idx="496">
                  <c:v>99.322210592501193</c:v>
                </c:pt>
                <c:pt idx="497">
                  <c:v>99.522210592501196</c:v>
                </c:pt>
                <c:pt idx="498">
                  <c:v>99.722210592501199</c:v>
                </c:pt>
                <c:pt idx="499">
                  <c:v>99.922210592501202</c:v>
                </c:pt>
              </c:numCache>
            </c:numRef>
          </c:xVal>
          <c:yVal>
            <c:numRef>
              <c:f>Hoja1!$E$100:$E$599</c:f>
              <c:numCache>
                <c:formatCode>General</c:formatCode>
                <c:ptCount val="500"/>
                <c:pt idx="0">
                  <c:v>9.2048059367634002E-6</c:v>
                </c:pt>
                <c:pt idx="1">
                  <c:v>9.8260250162207424E-6</c:v>
                </c:pt>
                <c:pt idx="2">
                  <c:v>1.0486418371620138E-5</c:v>
                </c:pt>
                <c:pt idx="3">
                  <c:v>1.1188260819511474E-5</c:v>
                </c:pt>
                <c:pt idx="4">
                  <c:v>1.1933946042521717E-5</c:v>
                </c:pt>
                <c:pt idx="5">
                  <c:v>1.2725991950161096E-5</c:v>
                </c:pt>
                <c:pt idx="6">
                  <c:v>1.3567046229368272E-5</c:v>
                </c:pt>
                <c:pt idx="7">
                  <c:v>1.4459892088418664E-5</c:v>
                </c:pt>
                <c:pt idx="8">
                  <c:v>1.5407454197693945E-5</c:v>
                </c:pt>
                <c:pt idx="9">
                  <c:v>1.6412804830668231E-5</c:v>
                </c:pt>
                <c:pt idx="10">
                  <c:v>1.7479170208310387E-5</c:v>
                </c:pt>
                <c:pt idx="11">
                  <c:v>1.8609937049924102E-5</c:v>
                </c:pt>
                <c:pt idx="12">
                  <c:v>1.9808659333255335E-5</c:v>
                </c:pt>
                <c:pt idx="13">
                  <c:v>2.1079065266484524E-5</c:v>
                </c:pt>
                <c:pt idx="14">
                  <c:v>2.242506447448735E-5</c:v>
                </c:pt>
                <c:pt idx="15">
                  <c:v>2.3850755401499047E-5</c:v>
                </c:pt>
                <c:pt idx="16">
                  <c:v>2.5360432932040733E-5</c:v>
                </c:pt>
                <c:pt idx="17">
                  <c:v>2.6958596231676076E-5</c:v>
                </c:pt>
                <c:pt idx="18">
                  <c:v>2.864995680884664E-5</c:v>
                </c:pt>
                <c:pt idx="19">
                  <c:v>3.0439446798696461E-5</c:v>
                </c:pt>
                <c:pt idx="20">
                  <c:v>3.233222746943521E-5</c:v>
                </c:pt>
                <c:pt idx="21">
                  <c:v>3.4333697951398558E-5</c:v>
                </c:pt>
                <c:pt idx="22">
                  <c:v>3.6449504188558338E-5</c:v>
                </c:pt>
                <c:pt idx="23">
                  <c:v>3.8685548111793901E-5</c:v>
                </c:pt>
                <c:pt idx="24">
                  <c:v>4.1047997032775746E-5</c:v>
                </c:pt>
                <c:pt idx="25">
                  <c:v>4.3543293256826232E-5</c:v>
                </c:pt>
                <c:pt idx="26">
                  <c:v>4.617816391260354E-5</c:v>
                </c:pt>
                <c:pt idx="27">
                  <c:v>4.8959630995915759E-5</c:v>
                </c:pt>
                <c:pt idx="28">
                  <c:v>5.1895021624403965E-5</c:v>
                </c:pt>
                <c:pt idx="29">
                  <c:v>5.4991978499232367E-5</c:v>
                </c:pt>
                <c:pt idx="30">
                  <c:v>5.8258470569305544E-5</c:v>
                </c:pt>
                <c:pt idx="31">
                  <c:v>6.1702803892875092E-5</c:v>
                </c:pt>
                <c:pt idx="32">
                  <c:v>6.5333632690719551E-5</c:v>
                </c:pt>
                <c:pt idx="33">
                  <c:v>6.9159970584376954E-5</c:v>
                </c:pt>
                <c:pt idx="34">
                  <c:v>7.3191202012165172E-5</c:v>
                </c:pt>
                <c:pt idx="35">
                  <c:v>7.7437093814970858E-5</c:v>
                </c:pt>
                <c:pt idx="36">
                  <c:v>8.1907806982988273E-5</c:v>
                </c:pt>
                <c:pt idx="37">
                  <c:v>8.6613908553773251E-5</c:v>
                </c:pt>
                <c:pt idx="38">
                  <c:v>9.1566383651134852E-5</c:v>
                </c:pt>
                <c:pt idx="39">
                  <c:v>9.6776647653507779E-5</c:v>
                </c:pt>
                <c:pt idx="40">
                  <c:v>1.0225655847955677E-4</c:v>
                </c:pt>
                <c:pt idx="41">
                  <c:v>1.0801842897784026E-4</c:v>
                </c:pt>
                <c:pt idx="42">
                  <c:v>1.1407503940640514E-4</c:v>
                </c:pt>
                <c:pt idx="43">
                  <c:v>1.2043964998722736E-4</c:v>
                </c:pt>
                <c:pt idx="44">
                  <c:v>1.2712601351940345E-4</c:v>
                </c:pt>
                <c:pt idx="45">
                  <c:v>1.3414838803399703E-4</c:v>
                </c:pt>
                <c:pt idx="46">
                  <c:v>1.4152154947240088E-4</c:v>
                </c:pt>
                <c:pt idx="47">
                  <c:v>1.4926080436902214E-4</c:v>
                </c:pt>
                <c:pt idx="48">
                  <c:v>1.5738200251803479E-4</c:v>
                </c:pt>
                <c:pt idx="49">
                  <c:v>1.6590154960284396E-4</c:v>
                </c:pt>
                <c:pt idx="50">
                  <c:v>1.7483641976582463E-4</c:v>
                </c:pt>
                <c:pt idx="51">
                  <c:v>1.8420416809476707E-4</c:v>
                </c:pt>
                <c:pt idx="52">
                  <c:v>1.9402294300135251E-4</c:v>
                </c:pt>
                <c:pt idx="53">
                  <c:v>2.0431149846585064E-4</c:v>
                </c:pt>
                <c:pt idx="54">
                  <c:v>2.1508920612109197E-4</c:v>
                </c:pt>
                <c:pt idx="55">
                  <c:v>2.2637606714763972E-4</c:v>
                </c:pt>
                <c:pt idx="56">
                  <c:v>2.3819272395094013E-4</c:v>
                </c:pt>
                <c:pt idx="57">
                  <c:v>2.505604715900979E-4</c:v>
                </c:pt>
                <c:pt idx="58">
                  <c:v>2.6350126892680462E-4</c:v>
                </c:pt>
                <c:pt idx="59">
                  <c:v>2.7703774946180799E-4</c:v>
                </c:pt>
                <c:pt idx="60">
                  <c:v>2.9119323182522078E-4</c:v>
                </c:pt>
                <c:pt idx="61">
                  <c:v>3.059917298858644E-4</c:v>
                </c:pt>
                <c:pt idx="62">
                  <c:v>3.2145796244376161E-4</c:v>
                </c:pt>
                <c:pt idx="63">
                  <c:v>3.3761736246886142E-4</c:v>
                </c:pt>
                <c:pt idx="64">
                  <c:v>3.5449608584801814E-4</c:v>
                </c:pt>
                <c:pt idx="65">
                  <c:v>3.7212101960127974E-4</c:v>
                </c:pt>
                <c:pt idx="66">
                  <c:v>3.9051978952756093E-4</c:v>
                </c:pt>
                <c:pt idx="67">
                  <c:v>4.0972076723883976E-4</c:v>
                </c:pt>
                <c:pt idx="68">
                  <c:v>4.2975307654115872E-4</c:v>
                </c:pt>
                <c:pt idx="69">
                  <c:v>4.5064659911983195E-4</c:v>
                </c:pt>
                <c:pt idx="70">
                  <c:v>4.7243197948550674E-4</c:v>
                </c:pt>
                <c:pt idx="71">
                  <c:v>4.9514062913697042E-4</c:v>
                </c:pt>
                <c:pt idx="72">
                  <c:v>5.1880472989591182E-4</c:v>
                </c:pt>
                <c:pt idx="73">
                  <c:v>5.4345723636825419E-4</c:v>
                </c:pt>
                <c:pt idx="74">
                  <c:v>5.6913187748610337E-4</c:v>
                </c:pt>
                <c:pt idx="75">
                  <c:v>5.9586315708390738E-4</c:v>
                </c:pt>
                <c:pt idx="76">
                  <c:v>6.236863534620033E-4</c:v>
                </c:pt>
                <c:pt idx="77">
                  <c:v>6.5263751789042029E-4</c:v>
                </c:pt>
                <c:pt idx="78">
                  <c:v>6.8275347200559436E-4</c:v>
                </c:pt>
                <c:pt idx="79">
                  <c:v>7.1407180405247438E-4</c:v>
                </c:pt>
                <c:pt idx="80">
                  <c:v>7.4663086392450623E-4</c:v>
                </c:pt>
                <c:pt idx="81">
                  <c:v>7.8046975695399276E-4</c:v>
                </c:pt>
                <c:pt idx="82">
                  <c:v>8.1562833640551379E-4</c:v>
                </c:pt>
                <c:pt idx="83">
                  <c:v>8.5214719462535385E-4</c:v>
                </c:pt>
                <c:pt idx="84">
                  <c:v>8.9006765280028586E-4</c:v>
                </c:pt>
                <c:pt idx="85">
                  <c:v>9.2943174927952361E-4</c:v>
                </c:pt>
                <c:pt idx="86">
                  <c:v>9.702822264143205E-4</c:v>
                </c:pt>
                <c:pt idx="87">
                  <c:v>1.0126625158704075E-3</c:v>
                </c:pt>
                <c:pt idx="88">
                  <c:v>1.0566167223693551E-3</c:v>
                </c:pt>
                <c:pt idx="89">
                  <c:v>1.1021896058159809E-3</c:v>
                </c:pt>
                <c:pt idx="90">
                  <c:v>1.1494265617700025E-3</c:v>
                </c:pt>
                <c:pt idx="91">
                  <c:v>1.1983736002215016E-3</c:v>
                </c:pt>
                <c:pt idx="92">
                  <c:v>1.2490773226311457E-3</c:v>
                </c:pt>
                <c:pt idx="93">
                  <c:v>1.3015848971976815E-3</c:v>
                </c:pt>
                <c:pt idx="94">
                  <c:v>1.3559440323170121E-3</c:v>
                </c:pt>
                <c:pt idx="95">
                  <c:v>1.4122029481989081E-3</c:v>
                </c:pt>
                <c:pt idx="96">
                  <c:v>1.4704103466095767E-3</c:v>
                </c:pt>
                <c:pt idx="97">
                  <c:v>1.5306153787103768E-3</c:v>
                </c:pt>
                <c:pt idx="98">
                  <c:v>1.5928676109653538E-3</c:v>
                </c:pt>
                <c:pt idx="99">
                  <c:v>1.657216989092748E-3</c:v>
                </c:pt>
                <c:pt idx="100">
                  <c:v>1.7237138000382602E-3</c:v>
                </c:pt>
                <c:pt idx="101">
                  <c:v>1.7924086319506646E-3</c:v>
                </c:pt>
                <c:pt idx="102">
                  <c:v>1.8633523321433213E-3</c:v>
                </c:pt>
                <c:pt idx="103">
                  <c:v>1.9365959630282313E-3</c:v>
                </c:pt>
                <c:pt idx="104">
                  <c:v>2.0121907560125486E-3</c:v>
                </c:pt>
                <c:pt idx="105">
                  <c:v>2.0901880633508916E-3</c:v>
                </c:pt>
                <c:pt idx="106">
                  <c:v>2.170639307950304E-3</c:v>
                </c:pt>
                <c:pt idx="107">
                  <c:v>2.2535959311285143E-3</c:v>
                </c:pt>
                <c:pt idx="108">
                  <c:v>2.3391093383299073E-3</c:v>
                </c:pt>
                <c:pt idx="109">
                  <c:v>2.427230842807662E-3</c:v>
                </c:pt>
                <c:pt idx="110">
                  <c:v>2.5180116072846316E-3</c:v>
                </c:pt>
                <c:pt idx="111">
                  <c:v>2.6115025836097941E-3</c:v>
                </c:pt>
                <c:pt idx="112">
                  <c:v>2.7077544504314614E-3</c:v>
                </c:pt>
                <c:pt idx="113">
                  <c:v>2.8068175489130358E-3</c:v>
                </c:pt>
                <c:pt idx="114">
                  <c:v>2.9087418165215494E-3</c:v>
                </c:pt>
                <c:pt idx="115">
                  <c:v>3.0135767189241312E-3</c:v>
                </c:pt>
                <c:pt idx="116">
                  <c:v>3.1213711800322595E-3</c:v>
                </c:pt>
                <c:pt idx="117">
                  <c:v>3.2321735102385646E-3</c:v>
                </c:pt>
                <c:pt idx="118">
                  <c:v>3.3460313328960373E-3</c:v>
                </c:pt>
                <c:pt idx="119">
                  <c:v>3.4629915090944687E-3</c:v>
                </c:pt>
                <c:pt idx="120">
                  <c:v>3.5831000607941268E-3</c:v>
                </c:pt>
                <c:pt idx="121">
                  <c:v>3.7064020923818844E-3</c:v>
                </c:pt>
                <c:pt idx="122">
                  <c:v>3.8329417107202087E-3</c:v>
                </c:pt>
                <c:pt idx="123">
                  <c:v>3.9627619437647057E-3</c:v>
                </c:pt>
                <c:pt idx="124">
                  <c:v>4.0959046578312158E-3</c:v>
                </c:pt>
                <c:pt idx="125">
                  <c:v>4.2324104735986844E-3</c:v>
                </c:pt>
                <c:pt idx="126">
                  <c:v>4.372318680939462E-3</c:v>
                </c:pt>
                <c:pt idx="127">
                  <c:v>4.5156671526737791E-3</c:v>
                </c:pt>
                <c:pt idx="128">
                  <c:v>4.6624922573505947E-3</c:v>
                </c:pt>
                <c:pt idx="129">
                  <c:v>4.8128287711620144E-3</c:v>
                </c:pt>
                <c:pt idx="130">
                  <c:v>4.9667097891037829E-3</c:v>
                </c:pt>
                <c:pt idx="131">
                  <c:v>5.1241666354993904E-3</c:v>
                </c:pt>
                <c:pt idx="132">
                  <c:v>5.2852287740102208E-3</c:v>
                </c:pt>
                <c:pt idx="133">
                  <c:v>5.4499237172592743E-3</c:v>
                </c:pt>
                <c:pt idx="134">
                  <c:v>5.6182769362005114E-3</c:v>
                </c:pt>
                <c:pt idx="135">
                  <c:v>5.7903117693707722E-3</c:v>
                </c:pt>
                <c:pt idx="136">
                  <c:v>5.9660493321654871E-3</c:v>
                </c:pt>
                <c:pt idx="137">
                  <c:v>6.145508426283937E-3</c:v>
                </c:pt>
                <c:pt idx="138">
                  <c:v>6.3287054494938454E-3</c:v>
                </c:pt>
                <c:pt idx="139">
                  <c:v>6.5156543058691322E-3</c:v>
                </c:pt>
                <c:pt idx="140">
                  <c:v>6.7063663166583567E-3</c:v>
                </c:pt>
                <c:pt idx="141">
                  <c:v>6.9008501319450339E-3</c:v>
                </c:pt>
                <c:pt idx="142">
                  <c:v>7.0991116432641511E-3</c:v>
                </c:pt>
                <c:pt idx="143">
                  <c:v>7.3011538973424585E-3</c:v>
                </c:pt>
                <c:pt idx="144">
                  <c:v>7.5069770111326813E-3</c:v>
                </c:pt>
                <c:pt idx="145">
                  <c:v>7.716578088314505E-3</c:v>
                </c:pt>
                <c:pt idx="146">
                  <c:v>7.9299511374372519E-3</c:v>
                </c:pt>
                <c:pt idx="147">
                  <c:v>8.1470869918811185E-3</c:v>
                </c:pt>
                <c:pt idx="148">
                  <c:v>8.3679732318154686E-3</c:v>
                </c:pt>
                <c:pt idx="149">
                  <c:v>8.5925941083338127E-3</c:v>
                </c:pt>
                <c:pt idx="150">
                  <c:v>8.8209304699460762E-3</c:v>
                </c:pt>
                <c:pt idx="151">
                  <c:v>9.0529596916092813E-3</c:v>
                </c:pt>
                <c:pt idx="152">
                  <c:v>9.2886556064779094E-3</c:v>
                </c:pt>
                <c:pt idx="153">
                  <c:v>9.5279884405550103E-3</c:v>
                </c:pt>
                <c:pt idx="154">
                  <c:v>9.7709247504245214E-3</c:v>
                </c:pt>
                <c:pt idx="155">
                  <c:v>1.001742736424421E-2</c:v>
                </c:pt>
                <c:pt idx="156">
                  <c:v>1.026745532617733E-2</c:v>
                </c:pt>
                <c:pt idx="157">
                  <c:v>1.0520963844439091E-2</c:v>
                </c:pt>
                <c:pt idx="158">
                  <c:v>1.0777904243132054E-2</c:v>
                </c:pt>
                <c:pt idx="159">
                  <c:v>1.1038223918041544E-2</c:v>
                </c:pt>
                <c:pt idx="160">
                  <c:v>1.1301866296559394E-2</c:v>
                </c:pt>
                <c:pt idx="161">
                  <c:v>1.156877080190054E-2</c:v>
                </c:pt>
                <c:pt idx="162">
                  <c:v>1.1838872821773186E-2</c:v>
                </c:pt>
                <c:pt idx="163">
                  <c:v>1.211210368165881E-2</c:v>
                </c:pt>
                <c:pt idx="164">
                  <c:v>1.2388390622853188E-2</c:v>
                </c:pt>
                <c:pt idx="165">
                  <c:v>1.2667656785414818E-2</c:v>
                </c:pt>
                <c:pt idx="166">
                  <c:v>1.2949821196160971E-2</c:v>
                </c:pt>
                <c:pt idx="167">
                  <c:v>1.3234798761845482E-2</c:v>
                </c:pt>
                <c:pt idx="168">
                  <c:v>1.3522500267646261E-2</c:v>
                </c:pt>
                <c:pt idx="169">
                  <c:v>1.3812832381082772E-2</c:v>
                </c:pt>
                <c:pt idx="170">
                  <c:v>1.4105697661477052E-2</c:v>
                </c:pt>
                <c:pt idx="171">
                  <c:v>1.4400994575063627E-2</c:v>
                </c:pt>
                <c:pt idx="172">
                  <c:v>1.4698617515845402E-2</c:v>
                </c:pt>
                <c:pt idx="173">
                  <c:v>1.4998456832284462E-2</c:v>
                </c:pt>
                <c:pt idx="174">
                  <c:v>1.5300398859907215E-2</c:v>
                </c:pt>
                <c:pt idx="175">
                  <c:v>1.5604325959894437E-2</c:v>
                </c:pt>
                <c:pt idx="176">
                  <c:v>1.5910116563716971E-2</c:v>
                </c:pt>
                <c:pt idx="177">
                  <c:v>1.6217645223867639E-2</c:v>
                </c:pt>
                <c:pt idx="178">
                  <c:v>1.6526782670730086E-2</c:v>
                </c:pt>
                <c:pt idx="179">
                  <c:v>1.6837395875614312E-2</c:v>
                </c:pt>
                <c:pt idx="180">
                  <c:v>1.7149348119977956E-2</c:v>
                </c:pt>
                <c:pt idx="181">
                  <c:v>1.746249907084137E-2</c:v>
                </c:pt>
                <c:pt idx="182">
                  <c:v>1.7776704862392936E-2</c:v>
                </c:pt>
                <c:pt idx="183">
                  <c:v>1.8091818183770002E-2</c:v>
                </c:pt>
                <c:pt idx="184">
                  <c:v>1.8407688372988444E-2</c:v>
                </c:pt>
                <c:pt idx="185">
                  <c:v>1.8724161516982772E-2</c:v>
                </c:pt>
                <c:pt idx="186">
                  <c:v>1.9041080557706043E-2</c:v>
                </c:pt>
                <c:pt idx="187">
                  <c:v>1.9358285404226939E-2</c:v>
                </c:pt>
                <c:pt idx="188">
                  <c:v>1.9675613050749535E-2</c:v>
                </c:pt>
                <c:pt idx="189">
                  <c:v>1.9992897700468307E-2</c:v>
                </c:pt>
                <c:pt idx="190">
                  <c:v>2.0309970895159502E-2</c:v>
                </c:pt>
                <c:pt idx="191">
                  <c:v>2.0626661650397095E-2</c:v>
                </c:pt>
                <c:pt idx="192">
                  <c:v>2.0942796596269561E-2</c:v>
                </c:pt>
                <c:pt idx="193">
                  <c:v>2.125820012346168E-2</c:v>
                </c:pt>
                <c:pt idx="194">
                  <c:v>2.1572694534553408E-2</c:v>
                </c:pt>
                <c:pt idx="195">
                  <c:v>2.1886100200375635E-2</c:v>
                </c:pt>
                <c:pt idx="196">
                  <c:v>2.2198235721251489E-2</c:v>
                </c:pt>
                <c:pt idx="197">
                  <c:v>2.2508918092939652E-2</c:v>
                </c:pt>
                <c:pt idx="198">
                  <c:v>2.2817962877085103E-2</c:v>
                </c:pt>
                <c:pt idx="199">
                  <c:v>2.3125184375971521E-2</c:v>
                </c:pt>
                <c:pt idx="200">
                  <c:v>2.3430395811358511E-2</c:v>
                </c:pt>
                <c:pt idx="201">
                  <c:v>2.3733409507176735E-2</c:v>
                </c:pt>
                <c:pt idx="202">
                  <c:v>2.4034037075843121E-2</c:v>
                </c:pt>
                <c:pt idx="203">
                  <c:v>2.4332089607949244E-2</c:v>
                </c:pt>
                <c:pt idx="204">
                  <c:v>2.4627377865065914E-2</c:v>
                </c:pt>
                <c:pt idx="205">
                  <c:v>2.4919712475398117E-2</c:v>
                </c:pt>
                <c:pt idx="206">
                  <c:v>2.5208904132016194E-2</c:v>
                </c:pt>
                <c:pt idx="207">
                  <c:v>2.5494763793380403E-2</c:v>
                </c:pt>
                <c:pt idx="208">
                  <c:v>2.5777102885869003E-2</c:v>
                </c:pt>
                <c:pt idx="209">
                  <c:v>2.6055733508012494E-2</c:v>
                </c:pt>
                <c:pt idx="210">
                  <c:v>2.6330468636130169E-2</c:v>
                </c:pt>
                <c:pt idx="211">
                  <c:v>2.6601122331059362E-2</c:v>
                </c:pt>
                <c:pt idx="212">
                  <c:v>2.6867509945661918E-2</c:v>
                </c:pt>
                <c:pt idx="213">
                  <c:v>2.712944833278819E-2</c:v>
                </c:pt>
                <c:pt idx="214">
                  <c:v>2.7386756053374185E-2</c:v>
                </c:pt>
                <c:pt idx="215">
                  <c:v>2.7639253584344162E-2</c:v>
                </c:pt>
                <c:pt idx="216">
                  <c:v>2.7886763525988286E-2</c:v>
                </c:pt>
                <c:pt idx="217">
                  <c:v>2.812911080848219E-2</c:v>
                </c:pt>
                <c:pt idx="218">
                  <c:v>2.8366122897214553E-2</c:v>
                </c:pt>
                <c:pt idx="219">
                  <c:v>2.8597629996587146E-2</c:v>
                </c:pt>
                <c:pt idx="220">
                  <c:v>2.8823465251952243E-2</c:v>
                </c:pt>
                <c:pt idx="221">
                  <c:v>2.9043464949352633E-2</c:v>
                </c:pt>
                <c:pt idx="222">
                  <c:v>2.9257468712730692E-2</c:v>
                </c:pt>
                <c:pt idx="223">
                  <c:v>2.9465319698275122E-2</c:v>
                </c:pt>
                <c:pt idx="224">
                  <c:v>2.9666864785576501E-2</c:v>
                </c:pt>
                <c:pt idx="225">
                  <c:v>2.9861954765266322E-2</c:v>
                </c:pt>
                <c:pt idx="226">
                  <c:v>3.0050444522818281E-2</c:v>
                </c:pt>
                <c:pt idx="227">
                  <c:v>3.0232193218195338E-2</c:v>
                </c:pt>
                <c:pt idx="228">
                  <c:v>3.0407064461031742E-2</c:v>
                </c:pt>
                <c:pt idx="229">
                  <c:v>3.0574926481045362E-2</c:v>
                </c:pt>
                <c:pt idx="230">
                  <c:v>3.0735652293382397E-2</c:v>
                </c:pt>
                <c:pt idx="231">
                  <c:v>3.0889119858604493E-2</c:v>
                </c:pt>
                <c:pt idx="232">
                  <c:v>3.103521223703613E-2</c:v>
                </c:pt>
                <c:pt idx="233">
                  <c:v>3.1173817737199176E-2</c:v>
                </c:pt>
                <c:pt idx="234">
                  <c:v>3.1304830058071088E-2</c:v>
                </c:pt>
                <c:pt idx="235">
                  <c:v>3.142814842491299E-2</c:v>
                </c:pt>
                <c:pt idx="236">
                  <c:v>3.1543677718424999E-2</c:v>
                </c:pt>
                <c:pt idx="237">
                  <c:v>3.1651328596996833E-2</c:v>
                </c:pt>
                <c:pt idx="238">
                  <c:v>3.1751017611834118E-2</c:v>
                </c:pt>
                <c:pt idx="239">
                  <c:v>3.1842667314752424E-2</c:v>
                </c:pt>
                <c:pt idx="240">
                  <c:v>3.1926206358444356E-2</c:v>
                </c:pt>
                <c:pt idx="241">
                  <c:v>3.2001569589037902E-2</c:v>
                </c:pt>
                <c:pt idx="242">
                  <c:v>3.2068698130777895E-2</c:v>
                </c:pt>
                <c:pt idx="243">
                  <c:v>3.2127539462676713E-2</c:v>
                </c:pt>
                <c:pt idx="244">
                  <c:v>3.2178047486994273E-2</c:v>
                </c:pt>
                <c:pt idx="245">
                  <c:v>3.2220182589422545E-2</c:v>
                </c:pt>
                <c:pt idx="246">
                  <c:v>3.2253911690864473E-2</c:v>
                </c:pt>
                <c:pt idx="247">
                  <c:v>3.2279208290712548E-2</c:v>
                </c:pt>
                <c:pt idx="248">
                  <c:v>3.2296052501547878E-2</c:v>
                </c:pt>
                <c:pt idx="249">
                  <c:v>3.2304431075196031E-2</c:v>
                </c:pt>
                <c:pt idx="250">
                  <c:v>3.2304337420091922E-2</c:v>
                </c:pt>
                <c:pt idx="251">
                  <c:v>3.2295771609921906E-2</c:v>
                </c:pt>
                <c:pt idx="252">
                  <c:v>3.2278740383527127E-2</c:v>
                </c:pt>
                <c:pt idx="253">
                  <c:v>3.2253257136068435E-2</c:v>
                </c:pt>
                <c:pt idx="254">
                  <c:v>3.2219341901468933E-2</c:v>
                </c:pt>
                <c:pt idx="255">
                  <c:v>3.217702132616649E-2</c:v>
                </c:pt>
                <c:pt idx="256">
                  <c:v>3.2126328634224294E-2</c:v>
                </c:pt>
                <c:pt idx="257">
                  <c:v>3.2067303583863435E-2</c:v>
                </c:pt>
                <c:pt idx="258">
                  <c:v>3.1999992415497093E-2</c:v>
                </c:pt>
                <c:pt idx="259">
                  <c:v>3.1924447791361395E-2</c:v>
                </c:pt>
                <c:pt idx="260">
                  <c:v>3.1840728726853423E-2</c:v>
                </c:pt>
                <c:pt idx="261">
                  <c:v>3.1748900513701404E-2</c:v>
                </c:pt>
                <c:pt idx="262">
                  <c:v>3.164903463510739E-2</c:v>
                </c:pt>
                <c:pt idx="263">
                  <c:v>3.154120867301665E-2</c:v>
                </c:pt>
                <c:pt idx="264">
                  <c:v>3.1425506207682183E-2</c:v>
                </c:pt>
                <c:pt idx="265">
                  <c:v>3.1302016709706414E-2</c:v>
                </c:pt>
                <c:pt idx="266">
                  <c:v>3.1170835424755135E-2</c:v>
                </c:pt>
                <c:pt idx="267">
                  <c:v>3.1032063251151827E-2</c:v>
                </c:pt>
                <c:pt idx="268">
                  <c:v>3.0885806610572313E-2</c:v>
                </c:pt>
                <c:pt idx="269">
                  <c:v>3.0732177312071774E-2</c:v>
                </c:pt>
                <c:pt idx="270">
                  <c:v>3.057129240968736E-2</c:v>
                </c:pt>
                <c:pt idx="271">
                  <c:v>3.0403274053869958E-2</c:v>
                </c:pt>
                <c:pt idx="272">
                  <c:v>3.0228249337009169E-2</c:v>
                </c:pt>
                <c:pt idx="273">
                  <c:v>3.0046350133324715E-2</c:v>
                </c:pt>
                <c:pt idx="274">
                  <c:v>2.9857712933406472E-2</c:v>
                </c:pt>
                <c:pt idx="275">
                  <c:v>2.9662478673693492E-2</c:v>
                </c:pt>
                <c:pt idx="276">
                  <c:v>2.9460792561189959E-2</c:v>
                </c:pt>
                <c:pt idx="277">
                  <c:v>2.9252803893722912E-2</c:v>
                </c:pt>
                <c:pt idx="278">
                  <c:v>2.903866587605269E-2</c:v>
                </c:pt>
                <c:pt idx="279">
                  <c:v>2.8818535432152612E-2</c:v>
                </c:pt>
                <c:pt idx="280">
                  <c:v>2.8592573013979446E-2</c:v>
                </c:pt>
                <c:pt idx="281">
                  <c:v>2.836094240705974E-2</c:v>
                </c:pt>
                <c:pt idx="282">
                  <c:v>2.8123810533221265E-2</c:v>
                </c:pt>
                <c:pt idx="283">
                  <c:v>2.7881347250800822E-2</c:v>
                </c:pt>
                <c:pt idx="284">
                  <c:v>2.7633725152661992E-2</c:v>
                </c:pt>
                <c:pt idx="285">
                  <c:v>2.7381119362357712E-2</c:v>
                </c:pt>
                <c:pt idx="286">
                  <c:v>2.7123707328772746E-2</c:v>
                </c:pt>
                <c:pt idx="287">
                  <c:v>2.6861668619581541E-2</c:v>
                </c:pt>
                <c:pt idx="288">
                  <c:v>2.6595184713855368E-2</c:v>
                </c:pt>
                <c:pt idx="289">
                  <c:v>2.632443879415184E-2</c:v>
                </c:pt>
                <c:pt idx="290">
                  <c:v>2.6049615538417222E-2</c:v>
                </c:pt>
                <c:pt idx="291">
                  <c:v>2.5770900912029032E-2</c:v>
                </c:pt>
                <c:pt idx="292">
                  <c:v>2.5488481960303316E-2</c:v>
                </c:pt>
                <c:pt idx="293">
                  <c:v>2.5202546601786176E-2</c:v>
                </c:pt>
                <c:pt idx="294">
                  <c:v>2.4913283422644848E-2</c:v>
                </c:pt>
                <c:pt idx="295">
                  <c:v>2.4620881472467993E-2</c:v>
                </c:pt>
                <c:pt idx="296">
                  <c:v>2.4325530061778643E-2</c:v>
                </c:pt>
                <c:pt idx="297">
                  <c:v>2.4027418561557247E-2</c:v>
                </c:pt>
                <c:pt idx="298">
                  <c:v>2.3726736205064488E-2</c:v>
                </c:pt>
                <c:pt idx="299">
                  <c:v>2.3423671892246284E-2</c:v>
                </c:pt>
                <c:pt idx="300">
                  <c:v>2.3118413996995345E-2</c:v>
                </c:pt>
                <c:pt idx="301">
                  <c:v>2.2811150177534604E-2</c:v>
                </c:pt>
                <c:pt idx="302">
                  <c:v>2.2502067190179359E-2</c:v>
                </c:pt>
                <c:pt idx="303">
                  <c:v>2.2191350706724972E-2</c:v>
                </c:pt>
                <c:pt idx="304">
                  <c:v>2.187918513569739E-2</c:v>
                </c:pt>
                <c:pt idx="305">
                  <c:v>2.1565753447693674E-2</c:v>
                </c:pt>
                <c:pt idx="306">
                  <c:v>2.1251237005028626E-2</c:v>
                </c:pt>
                <c:pt idx="307">
                  <c:v>2.0935815395893384E-2</c:v>
                </c:pt>
                <c:pt idx="308">
                  <c:v>2.0619666273220219E-2</c:v>
                </c:pt>
                <c:pt idx="309">
                  <c:v>2.030296519843661E-2</c:v>
                </c:pt>
                <c:pt idx="310">
                  <c:v>1.9985885490280186E-2</c:v>
                </c:pt>
                <c:pt idx="311">
                  <c:v>1.9668598078833872E-2</c:v>
                </c:pt>
                <c:pt idx="312">
                  <c:v>1.9351271364929316E-2</c:v>
                </c:pt>
                <c:pt idx="313">
                  <c:v>1.903407108505396E-2</c:v>
                </c:pt>
                <c:pt idx="314">
                  <c:v>1.871716018188534E-2</c:v>
                </c:pt>
                <c:pt idx="315">
                  <c:v>1.8400698680564025E-2</c:v>
                </c:pt>
                <c:pt idx="316">
                  <c:v>1.80848435708039E-2</c:v>
                </c:pt>
                <c:pt idx="317">
                  <c:v>1.7769748694926878E-2</c:v>
                </c:pt>
                <c:pt idx="318">
                  <c:v>1.745556464189631E-2</c:v>
                </c:pt>
                <c:pt idx="319">
                  <c:v>1.7142438647411485E-2</c:v>
                </c:pt>
                <c:pt idx="320">
                  <c:v>1.6830514500113591E-2</c:v>
                </c:pt>
                <c:pt idx="321">
                  <c:v>1.6519932453941059E-2</c:v>
                </c:pt>
                <c:pt idx="322">
                  <c:v>1.6210829146660968E-2</c:v>
                </c:pt>
                <c:pt idx="323">
                  <c:v>1.5903337524590909E-2</c:v>
                </c:pt>
                <c:pt idx="324">
                  <c:v>1.5597586773514568E-2</c:v>
                </c:pt>
                <c:pt idx="325">
                  <c:v>1.5293702255782705E-2</c:v>
                </c:pt>
                <c:pt idx="326">
                  <c:v>1.4991805453580441E-2</c:v>
                </c:pt>
                <c:pt idx="327">
                  <c:v>1.4692013918330492E-2</c:v>
                </c:pt>
                <c:pt idx="328">
                  <c:v>1.4394441226191738E-2</c:v>
                </c:pt>
                <c:pt idx="329">
                  <c:v>1.4099196939602205E-2</c:v>
                </c:pt>
                <c:pt idx="330">
                  <c:v>1.3806386574805336E-2</c:v>
                </c:pt>
                <c:pt idx="331">
                  <c:v>1.3516111575289268E-2</c:v>
                </c:pt>
                <c:pt idx="332">
                  <c:v>1.3228469291058762E-2</c:v>
                </c:pt>
                <c:pt idx="333">
                  <c:v>1.2943552963651352E-2</c:v>
                </c:pt>
                <c:pt idx="334">
                  <c:v>1.2661451716800061E-2</c:v>
                </c:pt>
                <c:pt idx="335">
                  <c:v>1.238225055263705E-2</c:v>
                </c:pt>
                <c:pt idx="336">
                  <c:v>1.2106030353325026E-2</c:v>
                </c:pt>
                <c:pt idx="337">
                  <c:v>1.1832867887995254E-2</c:v>
                </c:pt>
                <c:pt idx="338">
                  <c:v>1.1562835824864608E-2</c:v>
                </c:pt>
                <c:pt idx="339">
                  <c:v>1.1296002748397226E-2</c:v>
                </c:pt>
                <c:pt idx="340">
                  <c:v>1.1032433181370181E-2</c:v>
                </c:pt>
                <c:pt idx="341">
                  <c:v>1.0772187611697195E-2</c:v>
                </c:pt>
                <c:pt idx="342">
                  <c:v>1.0515322523858563E-2</c:v>
                </c:pt>
                <c:pt idx="343">
                  <c:v>1.0261890434781193E-2</c:v>
                </c:pt>
                <c:pt idx="344">
                  <c:v>1.0011939934007973E-2</c:v>
                </c:pt>
                <c:pt idx="345">
                  <c:v>9.7655157279915878E-3</c:v>
                </c:pt>
                <c:pt idx="346">
                  <c:v>9.5226586883449486E-3</c:v>
                </c:pt>
                <c:pt idx="347">
                  <c:v>9.2834059038763728E-3</c:v>
                </c:pt>
                <c:pt idx="348">
                  <c:v>9.0477907362358934E-3</c:v>
                </c:pt>
                <c:pt idx="349">
                  <c:v>8.8158428789963626E-3</c:v>
                </c:pt>
                <c:pt idx="350">
                  <c:v>8.5875884199911028E-3</c:v>
                </c:pt>
                <c:pt idx="351">
                  <c:v>8.3630499067289688E-3</c:v>
                </c:pt>
                <c:pt idx="352">
                  <c:v>8.1422464147060253E-3</c:v>
                </c:pt>
                <c:pt idx="353">
                  <c:v>7.9251936184329391E-3</c:v>
                </c:pt>
                <c:pt idx="354">
                  <c:v>7.7119038649967773E-3</c:v>
                </c:pt>
                <c:pt idx="355">
                  <c:v>7.5023862499760561E-3</c:v>
                </c:pt>
                <c:pt idx="356">
                  <c:v>7.2966466955286238E-3</c:v>
                </c:pt>
                <c:pt idx="357">
                  <c:v>7.0946880304724753E-3</c:v>
                </c:pt>
                <c:pt idx="358">
                  <c:v>6.8965100721812929E-3</c:v>
                </c:pt>
                <c:pt idx="359">
                  <c:v>6.7021097101177826E-3</c:v>
                </c:pt>
                <c:pt idx="360">
                  <c:v>6.5114809908298609E-3</c:v>
                </c:pt>
                <c:pt idx="361">
                  <c:v>6.3246152042371415E-3</c:v>
                </c:pt>
                <c:pt idx="362">
                  <c:v>6.1415009710372673E-3</c:v>
                </c:pt>
                <c:pt idx="363">
                  <c:v>5.9621243310649151E-3</c:v>
                </c:pt>
                <c:pt idx="364">
                  <c:v>5.7864688324390104E-3</c:v>
                </c:pt>
                <c:pt idx="365">
                  <c:v>5.614515621337076E-3</c:v>
                </c:pt>
                <c:pt idx="366">
                  <c:v>5.4462435322394269E-3</c:v>
                </c:pt>
                <c:pt idx="367">
                  <c:v>5.2816291784892238E-3</c:v>
                </c:pt>
                <c:pt idx="368">
                  <c:v>5.1206470430188323E-3</c:v>
                </c:pt>
                <c:pt idx="369">
                  <c:v>4.9632695690968618E-3</c:v>
                </c:pt>
                <c:pt idx="370">
                  <c:v>4.8094672509545796E-3</c:v>
                </c:pt>
                <c:pt idx="371">
                  <c:v>4.6592087241551687E-3</c:v>
                </c:pt>
                <c:pt idx="372">
                  <c:v>4.5124608555734856E-3</c:v>
                </c:pt>
                <c:pt idx="373">
                  <c:v>4.3691888328592412E-3</c:v>
                </c:pt>
                <c:pt idx="374">
                  <c:v>4.2293562532610884E-3</c:v>
                </c:pt>
                <c:pt idx="375">
                  <c:v>4.0929252116941924E-3</c:v>
                </c:pt>
                <c:pt idx="376">
                  <c:v>3.9598563879390996E-3</c:v>
                </c:pt>
                <c:pt idx="377">
                  <c:v>3.8301091328644737E-3</c:v>
                </c:pt>
                <c:pt idx="378">
                  <c:v>3.7036415535719579E-3</c:v>
                </c:pt>
                <c:pt idx="379">
                  <c:v>3.5804105973663179E-3</c:v>
                </c:pt>
                <c:pt idx="380">
                  <c:v>3.4603721344593527E-3</c:v>
                </c:pt>
                <c:pt idx="381">
                  <c:v>3.3434810393216515E-3</c:v>
                </c:pt>
                <c:pt idx="382">
                  <c:v>3.2296912706010253E-3</c:v>
                </c:pt>
                <c:pt idx="383">
                  <c:v>3.1189559495322641E-3</c:v>
                </c:pt>
                <c:pt idx="384">
                  <c:v>3.0112274367678372E-3</c:v>
                </c:pt>
                <c:pt idx="385">
                  <c:v>2.9064574075644296E-3</c:v>
                </c:pt>
                <c:pt idx="386">
                  <c:v>2.8045969252654544E-3</c:v>
                </c:pt>
                <c:pt idx="387">
                  <c:v>2.7055965130248242E-3</c:v>
                </c:pt>
                <c:pt idx="388">
                  <c:v>2.6094062237222238E-3</c:v>
                </c:pt>
                <c:pt idx="389">
                  <c:v>2.5159757080252219E-3</c:v>
                </c:pt>
                <c:pt idx="390">
                  <c:v>2.4252542805584787E-3</c:v>
                </c:pt>
                <c:pt idx="391">
                  <c:v>2.3371909841450431E-3</c:v>
                </c:pt>
                <c:pt idx="392">
                  <c:v>2.251734652089572E-3</c:v>
                </c:pt>
                <c:pt idx="393">
                  <c:v>2.1688339684777622E-3</c:v>
                </c:pt>
                <c:pt idx="394">
                  <c:v>2.0884375264709639E-3</c:v>
                </c:pt>
                <c:pt idx="395">
                  <c:v>2.0104938845792175E-3</c:v>
                </c:pt>
                <c:pt idx="396">
                  <c:v>1.9349516209001682E-3</c:v>
                </c:pt>
                <c:pt idx="397">
                  <c:v>1.8617593853156589E-3</c:v>
                </c:pt>
                <c:pt idx="398">
                  <c:v>1.7908659496414499E-3</c:v>
                </c:pt>
                <c:pt idx="399">
                  <c:v>1.7222202557296972E-3</c:v>
                </c:pt>
                <c:pt idx="400">
                  <c:v>1.6557714615273154E-3</c:v>
                </c:pt>
                <c:pt idx="401">
                  <c:v>1.5914689850969569E-3</c:v>
                </c:pt>
                <c:pt idx="402">
                  <c:v>1.5292625466108555E-3</c:v>
                </c:pt>
                <c:pt idx="403">
                  <c:v>1.4691022083308397E-3</c:v>
                </c:pt>
                <c:pt idx="404">
                  <c:v>1.4109384125911277E-3</c:v>
                </c:pt>
                <c:pt idx="405">
                  <c:v>1.3547220178033227E-3</c:v>
                </c:pt>
                <c:pt idx="406">
                  <c:v>1.3004043325059063E-3</c:v>
                </c:pt>
                <c:pt idx="407">
                  <c:v>1.2479371474831433E-3</c:v>
                </c:pt>
                <c:pt idx="408">
                  <c:v>1.1972727659807531E-3</c:v>
                </c:pt>
                <c:pt idx="409">
                  <c:v>1.1483640320481053E-3</c:v>
                </c:pt>
                <c:pt idx="410">
                  <c:v>1.1011643570388123E-3</c:v>
                </c:pt>
                <c:pt idx="411">
                  <c:v>1.0556277443036347E-3</c:v>
                </c:pt>
                <c:pt idx="412">
                  <c:v>1.0117088121115048E-3</c:v>
                </c:pt>
                <c:pt idx="413">
                  <c:v>9.6936281483613854E-4</c:v>
                </c:pt>
                <c:pt idx="414">
                  <c:v>9.2854566244732445E-4</c:v>
                </c:pt>
                <c:pt idx="415">
                  <c:v>8.8921393834740154E-4</c:v>
                </c:pt>
                <c:pt idx="416">
                  <c:v>8.5132491559468111E-4</c:v>
                </c:pt>
                <c:pt idx="417">
                  <c:v>8.148365715567841E-4</c:v>
                </c:pt>
                <c:pt idx="418">
                  <c:v>7.7970760103778425E-4</c:v>
                </c:pt>
                <c:pt idx="419">
                  <c:v>7.4589742792398914E-4</c:v>
                </c:pt>
                <c:pt idx="420">
                  <c:v>7.1336621539393229E-4</c:v>
                </c:pt>
                <c:pt idx="421">
                  <c:v>6.8207487473870515E-4</c:v>
                </c:pt>
                <c:pt idx="422">
                  <c:v>6.5198507283938166E-4</c:v>
                </c:pt>
                <c:pt idx="423">
                  <c:v>6.2305923834850253E-4</c:v>
                </c:pt>
                <c:pt idx="424">
                  <c:v>5.9526056662301556E-4</c:v>
                </c:pt>
                <c:pt idx="425">
                  <c:v>5.6855302345612871E-4</c:v>
                </c:pt>
                <c:pt idx="426">
                  <c:v>5.4290134765560411E-4</c:v>
                </c:pt>
                <c:pt idx="427">
                  <c:v>5.1827105251602576E-4</c:v>
                </c:pt>
                <c:pt idx="428">
                  <c:v>4.9462842623235073E-4</c:v>
                </c:pt>
                <c:pt idx="429">
                  <c:v>4.7194053130190499E-4</c:v>
                </c:pt>
                <c:pt idx="430">
                  <c:v>4.5017520296160329E-4</c:v>
                </c:pt>
                <c:pt idx="431">
                  <c:v>4.2930104670681494E-4</c:v>
                </c:pt>
                <c:pt idx="432">
                  <c:v>4.0928743493781194E-4</c:v>
                </c:pt>
                <c:pt idx="433">
                  <c:v>3.9010450277916417E-4</c:v>
                </c:pt>
                <c:pt idx="434">
                  <c:v>3.7172314311686598E-4</c:v>
                </c:pt>
                <c:pt idx="435">
                  <c:v>3.5411500089727933E-4</c:v>
                </c:pt>
                <c:pt idx="436">
                  <c:v>3.3725246673123582E-4</c:v>
                </c:pt>
                <c:pt idx="437">
                  <c:v>3.2110866984587627E-4</c:v>
                </c:pt>
                <c:pt idx="438">
                  <c:v>3.0565747042592812E-4</c:v>
                </c:pt>
                <c:pt idx="439">
                  <c:v>2.9087345138525315E-4</c:v>
                </c:pt>
                <c:pt idx="440">
                  <c:v>2.7673190960858166E-4</c:v>
                </c:pt>
                <c:pt idx="441">
                  <c:v>2.632088467023505E-4</c:v>
                </c:pt>
                <c:pt idx="442">
                  <c:v>2.5028095929260116E-4</c:v>
                </c:pt>
                <c:pt idx="443">
                  <c:v>2.3792562890682966E-4</c:v>
                </c:pt>
                <c:pt idx="444">
                  <c:v>2.2612091147565337E-4</c:v>
                </c:pt>
                <c:pt idx="445">
                  <c:v>2.148455264890748E-4</c:v>
                </c:pt>
                <c:pt idx="446">
                  <c:v>2.0407884584101548E-4</c:v>
                </c:pt>
                <c:pt idx="447">
                  <c:v>1.938008823947199E-4</c:v>
                </c:pt>
                <c:pt idx="448">
                  <c:v>1.8399227830045599E-4</c:v>
                </c:pt>
                <c:pt idx="449">
                  <c:v>1.7463429309586166E-4</c:v>
                </c:pt>
                <c:pt idx="450">
                  <c:v>1.6570879161811888E-4</c:v>
                </c:pt>
                <c:pt idx="451">
                  <c:v>1.5719823175601005E-4</c:v>
                </c:pt>
                <c:pt idx="452">
                  <c:v>1.4908565206878474E-4</c:v>
                </c:pt>
                <c:pt idx="453">
                  <c:v>1.4135465929760607E-4</c:v>
                </c:pt>
                <c:pt idx="454">
                  <c:v>1.3398941579424522E-4</c:v>
                </c:pt>
                <c:pt idx="455">
                  <c:v>1.2697462689055143E-4</c:v>
                </c:pt>
                <c:pt idx="456">
                  <c:v>1.2029552823112072E-4</c:v>
                </c:pt>
                <c:pt idx="457">
                  <c:v>1.13937873090493E-4</c:v>
                </c:pt>
                <c:pt idx="458">
                  <c:v>1.0788791969510461E-4</c:v>
                </c:pt>
                <c:pt idx="459">
                  <c:v>1.0213241856917218E-4</c:v>
                </c:pt>
                <c:pt idx="460">
                  <c:v>9.6658599922616977E-5</c:v>
                </c:pt>
                <c:pt idx="461">
                  <c:v>9.1454161098109471E-5</c:v>
                </c:pt>
                <c:pt idx="462">
                  <c:v>8.6507254093302812E-5</c:v>
                </c:pt>
                <c:pt idx="463">
                  <c:v>8.1806473173321172E-5</c:v>
                </c:pt>
                <c:pt idx="464">
                  <c:v>7.7340842587607231E-5</c:v>
                </c:pt>
                <c:pt idx="465">
                  <c:v>7.3099804404282753E-5</c:v>
                </c:pt>
                <c:pt idx="466">
                  <c:v>6.9073206474251251E-5</c:v>
                </c:pt>
                <c:pt idx="467">
                  <c:v>6.5251290536378975E-5</c:v>
                </c:pt>
                <c:pt idx="468">
                  <c:v>6.1624680474212736E-5</c:v>
                </c:pt>
                <c:pt idx="469">
                  <c:v>5.8184370733851866E-5</c:v>
                </c:pt>
                <c:pt idx="470">
                  <c:v>5.4921714911773374E-5</c:v>
                </c:pt>
                <c:pt idx="471">
                  <c:v>5.182841452061501E-5</c:v>
                </c:pt>
                <c:pt idx="472">
                  <c:v>4.8896507940162838E-5</c:v>
                </c:pt>
                <c:pt idx="473">
                  <c:v>4.6118359560046635E-5</c:v>
                </c:pt>
                <c:pt idx="474">
                  <c:v>4.3486649119947704E-5</c:v>
                </c:pt>
                <c:pt idx="475">
                  <c:v>4.0994361252438378E-5</c:v>
                </c:pt>
                <c:pt idx="476">
                  <c:v>3.8634775232920199E-5</c:v>
                </c:pt>
                <c:pt idx="477">
                  <c:v>3.6401454940511559E-5</c:v>
                </c:pt>
                <c:pt idx="478">
                  <c:v>3.4288239033128483E-5</c:v>
                </c:pt>
                <c:pt idx="479">
                  <c:v>3.2289231339444531E-5</c:v>
                </c:pt>
                <c:pt idx="480">
                  <c:v>3.0398791469867217E-5</c:v>
                </c:pt>
                <c:pt idx="481">
                  <c:v>2.8611525648157994E-5</c:v>
                </c:pt>
                <c:pt idx="482">
                  <c:v>2.6922277764835157E-5</c:v>
                </c:pt>
                <c:pt idx="483">
                  <c:v>2.5326120653033813E-5</c:v>
                </c:pt>
                <c:pt idx="484">
                  <c:v>2.3818347587066325E-5</c:v>
                </c:pt>
                <c:pt idx="485">
                  <c:v>2.2394464003511818E-5</c:v>
                </c:pt>
                <c:pt idx="486">
                  <c:v>2.1050179444278826E-5</c:v>
                </c:pt>
                <c:pt idx="487">
                  <c:v>1.9781399720723879E-5</c:v>
                </c:pt>
                <c:pt idx="488">
                  <c:v>1.8584219297567234E-5</c:v>
                </c:pt>
                <c:pt idx="489">
                  <c:v>1.7454913895033935E-5</c:v>
                </c:pt>
                <c:pt idx="490">
                  <c:v>1.6389933307353397E-5</c:v>
                </c:pt>
                <c:pt idx="491">
                  <c:v>1.5385894435477949E-5</c:v>
                </c:pt>
                <c:pt idx="492">
                  <c:v>1.443957453163064E-5</c:v>
                </c:pt>
                <c:pt idx="493">
                  <c:v>1.3547904653059772E-5</c:v>
                </c:pt>
                <c:pt idx="494">
                  <c:v>1.2707963322166833E-5</c:v>
                </c:pt>
                <c:pt idx="495">
                  <c:v>1.1916970389981275E-5</c:v>
                </c:pt>
                <c:pt idx="496">
                  <c:v>1.1172281099779642E-5</c:v>
                </c:pt>
                <c:pt idx="497">
                  <c:v>1.0471380347490409E-5</c:v>
                </c:pt>
                <c:pt idx="498">
                  <c:v>9.8118771353821692E-6</c:v>
                </c:pt>
                <c:pt idx="499">
                  <c:v>9.1914992154106062E-6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1-4355-A9B3-8F891BE45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87184"/>
        <c:axId val="642888168"/>
      </c:scatterChart>
      <c:valAx>
        <c:axId val="642887184"/>
        <c:scaling>
          <c:orientation val="minMax"/>
          <c:max val="7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2888168"/>
        <c:crosses val="autoZero"/>
        <c:crossBetween val="midCat"/>
      </c:valAx>
      <c:valAx>
        <c:axId val="6428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288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7</xdr:row>
      <xdr:rowOff>42862</xdr:rowOff>
    </xdr:from>
    <xdr:to>
      <xdr:col>15</xdr:col>
      <xdr:colOff>152400</xdr:colOff>
      <xdr:row>24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097477-7CC8-4629-81B3-618FF7AAD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347737</xdr:colOff>
      <xdr:row>39</xdr:row>
      <xdr:rowOff>77106</xdr:rowOff>
    </xdr:from>
    <xdr:to>
      <xdr:col>21</xdr:col>
      <xdr:colOff>317499</xdr:colOff>
      <xdr:row>61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A38EBE-3952-489A-B4B5-A50AFE045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328083</xdr:colOff>
      <xdr:row>99</xdr:row>
      <xdr:rowOff>127000</xdr:rowOff>
    </xdr:from>
    <xdr:to>
      <xdr:col>16</xdr:col>
      <xdr:colOff>416011</xdr:colOff>
      <xdr:row>108</xdr:row>
      <xdr:rowOff>174405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041886C-7377-4808-A3D1-3A84F274F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95583" y="19134667"/>
          <a:ext cx="7771428" cy="1761905"/>
        </a:xfrm>
        <a:prstGeom prst="rect">
          <a:avLst/>
        </a:prstGeom>
      </xdr:spPr>
    </xdr:pic>
    <xdr:clientData/>
  </xdr:twoCellAnchor>
  <xdr:twoCellAnchor>
    <xdr:from>
      <xdr:col>7</xdr:col>
      <xdr:colOff>317498</xdr:colOff>
      <xdr:row>109</xdr:row>
      <xdr:rowOff>110066</xdr:rowOff>
    </xdr:from>
    <xdr:to>
      <xdr:col>15</xdr:col>
      <xdr:colOff>423333</xdr:colOff>
      <xdr:row>130</xdr:row>
      <xdr:rowOff>52915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8C63A22-6944-4E40-91B4-504747A25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10583</xdr:colOff>
      <xdr:row>136</xdr:row>
      <xdr:rowOff>116417</xdr:rowOff>
    </xdr:from>
    <xdr:to>
      <xdr:col>10</xdr:col>
      <xdr:colOff>334202</xdr:colOff>
      <xdr:row>139</xdr:row>
      <xdr:rowOff>183012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8AD465F-E829-403F-86CC-D3A09B23D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27583" y="26172584"/>
          <a:ext cx="1847619" cy="6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13</xdr:col>
      <xdr:colOff>609048</xdr:colOff>
      <xdr:row>149</xdr:row>
      <xdr:rowOff>47476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C1B230A-118D-4AFB-9A65-760B56926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67500" y="27199167"/>
          <a:ext cx="4419048" cy="1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0B39-51E5-4F5E-8BA1-E0453CD653D3}">
  <dimension ref="A1:BF602"/>
  <sheetViews>
    <sheetView tabSelected="1" zoomScale="90" zoomScaleNormal="90" workbookViewId="0">
      <selection activeCell="F46" sqref="F46"/>
    </sheetView>
  </sheetViews>
  <sheetFormatPr baseColWidth="10" defaultRowHeight="15" x14ac:dyDescent="0.25"/>
  <cols>
    <col min="1" max="1" width="19.140625" customWidth="1"/>
    <col min="2" max="2" width="34.140625" customWidth="1"/>
    <col min="4" max="5" width="11.85546875" bestFit="1" customWidth="1"/>
    <col min="7" max="8" width="11.85546875" bestFit="1" customWidth="1"/>
  </cols>
  <sheetData>
    <row r="1" spans="1:54" ht="27" customHeight="1" x14ac:dyDescent="0.25">
      <c r="A1" s="4" t="s">
        <v>39</v>
      </c>
      <c r="B1" s="2" t="s">
        <v>40</v>
      </c>
    </row>
    <row r="2" spans="1:54" x14ac:dyDescent="0.25">
      <c r="A2" s="3">
        <v>1</v>
      </c>
      <c r="B2" s="3">
        <v>65</v>
      </c>
      <c r="D2" s="17" t="s">
        <v>41</v>
      </c>
      <c r="E2" s="17"/>
      <c r="F2" s="17"/>
    </row>
    <row r="3" spans="1:54" x14ac:dyDescent="0.25">
      <c r="A3" s="1">
        <v>2</v>
      </c>
      <c r="B3" s="1">
        <v>70</v>
      </c>
    </row>
    <row r="4" spans="1:54" x14ac:dyDescent="0.25">
      <c r="A4" s="3">
        <v>3</v>
      </c>
      <c r="B4" s="3">
        <v>30</v>
      </c>
      <c r="D4" s="5" t="s">
        <v>1</v>
      </c>
      <c r="E4" s="5">
        <f>SUM(B2:B51)</f>
        <v>2501</v>
      </c>
    </row>
    <row r="5" spans="1:54" x14ac:dyDescent="0.25">
      <c r="A5" s="1">
        <v>4</v>
      </c>
      <c r="B5" s="1">
        <v>64</v>
      </c>
      <c r="D5" s="5" t="s">
        <v>0</v>
      </c>
      <c r="E5" s="5">
        <f>AVERAGE(B2:B51)</f>
        <v>50.02</v>
      </c>
      <c r="F5">
        <f>E5</f>
        <v>50.02</v>
      </c>
      <c r="G5">
        <f t="shared" ref="G5:BB5" si="0">F5</f>
        <v>50.02</v>
      </c>
      <c r="H5">
        <f t="shared" si="0"/>
        <v>50.02</v>
      </c>
      <c r="I5">
        <f t="shared" si="0"/>
        <v>50.02</v>
      </c>
      <c r="J5">
        <f t="shared" si="0"/>
        <v>50.02</v>
      </c>
      <c r="K5">
        <f t="shared" si="0"/>
        <v>50.02</v>
      </c>
      <c r="L5">
        <f t="shared" si="0"/>
        <v>50.02</v>
      </c>
      <c r="M5">
        <f t="shared" si="0"/>
        <v>50.02</v>
      </c>
      <c r="N5">
        <f t="shared" si="0"/>
        <v>50.02</v>
      </c>
      <c r="O5">
        <f t="shared" si="0"/>
        <v>50.02</v>
      </c>
      <c r="P5">
        <f t="shared" si="0"/>
        <v>50.02</v>
      </c>
      <c r="Q5">
        <f t="shared" si="0"/>
        <v>50.02</v>
      </c>
      <c r="R5">
        <f t="shared" si="0"/>
        <v>50.02</v>
      </c>
      <c r="S5">
        <f t="shared" si="0"/>
        <v>50.02</v>
      </c>
      <c r="T5">
        <f t="shared" si="0"/>
        <v>50.02</v>
      </c>
      <c r="U5">
        <f t="shared" si="0"/>
        <v>50.02</v>
      </c>
      <c r="V5">
        <f t="shared" si="0"/>
        <v>50.02</v>
      </c>
      <c r="W5">
        <f t="shared" si="0"/>
        <v>50.02</v>
      </c>
      <c r="X5">
        <f t="shared" si="0"/>
        <v>50.02</v>
      </c>
      <c r="Y5">
        <f t="shared" si="0"/>
        <v>50.02</v>
      </c>
      <c r="Z5">
        <f t="shared" si="0"/>
        <v>50.02</v>
      </c>
      <c r="AA5">
        <f t="shared" si="0"/>
        <v>50.02</v>
      </c>
      <c r="AB5">
        <f t="shared" si="0"/>
        <v>50.02</v>
      </c>
      <c r="AC5">
        <f t="shared" si="0"/>
        <v>50.02</v>
      </c>
      <c r="AD5">
        <f t="shared" si="0"/>
        <v>50.02</v>
      </c>
      <c r="AE5">
        <f t="shared" si="0"/>
        <v>50.02</v>
      </c>
      <c r="AF5">
        <f t="shared" si="0"/>
        <v>50.02</v>
      </c>
      <c r="AG5">
        <f t="shared" si="0"/>
        <v>50.02</v>
      </c>
      <c r="AH5">
        <f t="shared" si="0"/>
        <v>50.02</v>
      </c>
      <c r="AI5">
        <f t="shared" si="0"/>
        <v>50.02</v>
      </c>
      <c r="AJ5">
        <f t="shared" si="0"/>
        <v>50.02</v>
      </c>
      <c r="AK5">
        <f t="shared" si="0"/>
        <v>50.02</v>
      </c>
      <c r="AL5">
        <f t="shared" si="0"/>
        <v>50.02</v>
      </c>
      <c r="AM5">
        <f t="shared" si="0"/>
        <v>50.02</v>
      </c>
      <c r="AN5">
        <f t="shared" si="0"/>
        <v>50.02</v>
      </c>
      <c r="AO5">
        <f t="shared" si="0"/>
        <v>50.02</v>
      </c>
      <c r="AP5">
        <f t="shared" si="0"/>
        <v>50.02</v>
      </c>
      <c r="AQ5">
        <f t="shared" si="0"/>
        <v>50.02</v>
      </c>
      <c r="AR5">
        <f t="shared" si="0"/>
        <v>50.02</v>
      </c>
      <c r="AS5">
        <f t="shared" si="0"/>
        <v>50.02</v>
      </c>
      <c r="AT5">
        <f t="shared" si="0"/>
        <v>50.02</v>
      </c>
      <c r="AU5">
        <f t="shared" si="0"/>
        <v>50.02</v>
      </c>
      <c r="AV5">
        <f t="shared" si="0"/>
        <v>50.02</v>
      </c>
      <c r="AW5">
        <f t="shared" si="0"/>
        <v>50.02</v>
      </c>
      <c r="AX5">
        <f t="shared" si="0"/>
        <v>50.02</v>
      </c>
      <c r="AY5">
        <f t="shared" si="0"/>
        <v>50.02</v>
      </c>
      <c r="AZ5">
        <f t="shared" si="0"/>
        <v>50.02</v>
      </c>
      <c r="BA5">
        <f t="shared" si="0"/>
        <v>50.02</v>
      </c>
      <c r="BB5">
        <f t="shared" si="0"/>
        <v>50.02</v>
      </c>
    </row>
    <row r="6" spans="1:54" x14ac:dyDescent="0.25">
      <c r="A6" s="3">
        <v>5</v>
      </c>
      <c r="B6" s="3">
        <v>62</v>
      </c>
      <c r="D6" s="5" t="s">
        <v>2</v>
      </c>
      <c r="E6" s="5">
        <f>MIN(B2:B51)</f>
        <v>30</v>
      </c>
    </row>
    <row r="7" spans="1:54" x14ac:dyDescent="0.25">
      <c r="A7" s="1">
        <v>6</v>
      </c>
      <c r="B7" s="1">
        <v>51</v>
      </c>
      <c r="D7" s="5" t="s">
        <v>3</v>
      </c>
      <c r="E7" s="5">
        <f>MAX(B2:B51)</f>
        <v>70</v>
      </c>
    </row>
    <row r="8" spans="1:54" x14ac:dyDescent="0.25">
      <c r="A8" s="3">
        <v>7</v>
      </c>
      <c r="B8" s="3">
        <v>35</v>
      </c>
    </row>
    <row r="9" spans="1:54" x14ac:dyDescent="0.25">
      <c r="A9" s="1">
        <v>8</v>
      </c>
      <c r="B9" s="1">
        <v>65</v>
      </c>
    </row>
    <row r="10" spans="1:54" x14ac:dyDescent="0.25">
      <c r="A10" s="3">
        <v>9</v>
      </c>
      <c r="B10" s="3">
        <v>38</v>
      </c>
    </row>
    <row r="11" spans="1:54" x14ac:dyDescent="0.25">
      <c r="A11" s="1">
        <v>10</v>
      </c>
      <c r="B11" s="1">
        <v>68</v>
      </c>
    </row>
    <row r="12" spans="1:54" x14ac:dyDescent="0.25">
      <c r="A12" s="3">
        <v>11</v>
      </c>
      <c r="B12" s="3">
        <v>36</v>
      </c>
    </row>
    <row r="13" spans="1:54" x14ac:dyDescent="0.25">
      <c r="A13" s="1">
        <v>12</v>
      </c>
      <c r="B13" s="1">
        <v>57</v>
      </c>
    </row>
    <row r="14" spans="1:54" x14ac:dyDescent="0.25">
      <c r="A14" s="3">
        <v>13</v>
      </c>
      <c r="B14" s="3">
        <v>48</v>
      </c>
    </row>
    <row r="15" spans="1:54" x14ac:dyDescent="0.25">
      <c r="A15" s="1">
        <v>14</v>
      </c>
      <c r="B15" s="1">
        <v>51</v>
      </c>
    </row>
    <row r="16" spans="1:54" x14ac:dyDescent="0.25">
      <c r="A16" s="3">
        <v>15</v>
      </c>
      <c r="B16" s="3">
        <v>56</v>
      </c>
    </row>
    <row r="17" spans="1:58" x14ac:dyDescent="0.25">
      <c r="A17" s="1">
        <v>16</v>
      </c>
      <c r="B17" s="1">
        <v>57</v>
      </c>
    </row>
    <row r="18" spans="1:58" x14ac:dyDescent="0.25">
      <c r="A18" s="3">
        <v>17</v>
      </c>
      <c r="B18" s="3">
        <v>67</v>
      </c>
    </row>
    <row r="19" spans="1:58" x14ac:dyDescent="0.25">
      <c r="A19" s="1">
        <v>18</v>
      </c>
      <c r="B19" s="1">
        <v>46</v>
      </c>
    </row>
    <row r="20" spans="1:58" x14ac:dyDescent="0.25">
      <c r="A20" s="3">
        <v>19</v>
      </c>
      <c r="B20" s="3">
        <v>57</v>
      </c>
    </row>
    <row r="21" spans="1:58" x14ac:dyDescent="0.25">
      <c r="A21" s="1">
        <v>20</v>
      </c>
      <c r="B21" s="1">
        <v>34</v>
      </c>
    </row>
    <row r="22" spans="1:58" x14ac:dyDescent="0.25">
      <c r="A22" s="3">
        <v>21</v>
      </c>
      <c r="B22" s="3">
        <v>37</v>
      </c>
    </row>
    <row r="23" spans="1:58" x14ac:dyDescent="0.25">
      <c r="A23" s="1">
        <v>22</v>
      </c>
      <c r="B23" s="1">
        <v>42</v>
      </c>
    </row>
    <row r="24" spans="1:58" x14ac:dyDescent="0.25">
      <c r="A24" s="3">
        <v>23</v>
      </c>
      <c r="B24" s="3">
        <v>61</v>
      </c>
    </row>
    <row r="25" spans="1:58" x14ac:dyDescent="0.25">
      <c r="A25" s="1">
        <v>24</v>
      </c>
      <c r="B25" s="1">
        <v>60</v>
      </c>
    </row>
    <row r="26" spans="1:58" x14ac:dyDescent="0.25">
      <c r="A26" s="3">
        <v>25</v>
      </c>
      <c r="B26" s="3">
        <v>36</v>
      </c>
    </row>
    <row r="27" spans="1:58" x14ac:dyDescent="0.25">
      <c r="A27" s="1">
        <v>26</v>
      </c>
      <c r="B27" s="1">
        <v>30</v>
      </c>
      <c r="D27" s="18"/>
      <c r="E27" s="18"/>
      <c r="F27" s="18"/>
    </row>
    <row r="28" spans="1:58" x14ac:dyDescent="0.25">
      <c r="A28" s="3">
        <v>27</v>
      </c>
      <c r="B28" s="3">
        <v>36</v>
      </c>
      <c r="H28" s="5" t="s">
        <v>13</v>
      </c>
      <c r="I28" s="5"/>
    </row>
    <row r="29" spans="1:58" x14ac:dyDescent="0.25">
      <c r="A29" s="1">
        <v>28</v>
      </c>
      <c r="B29" s="1">
        <v>50</v>
      </c>
      <c r="D29" s="5" t="s">
        <v>4</v>
      </c>
      <c r="E29" s="5"/>
      <c r="F29" s="5">
        <f>_xlfn.VAR.P(B2:B51)</f>
        <v>152.49959999999999</v>
      </c>
      <c r="H29" s="5" t="s">
        <v>14</v>
      </c>
      <c r="I29" s="5">
        <f>$E$5+$F$32</f>
        <v>62.494447351874705</v>
      </c>
      <c r="J29">
        <f>I29</f>
        <v>62.494447351874705</v>
      </c>
      <c r="K29">
        <f t="shared" ref="K29:BF29" si="1">J29</f>
        <v>62.494447351874705</v>
      </c>
      <c r="L29">
        <f t="shared" si="1"/>
        <v>62.494447351874705</v>
      </c>
      <c r="M29">
        <f t="shared" si="1"/>
        <v>62.494447351874705</v>
      </c>
      <c r="N29">
        <f t="shared" si="1"/>
        <v>62.494447351874705</v>
      </c>
      <c r="O29">
        <f t="shared" si="1"/>
        <v>62.494447351874705</v>
      </c>
      <c r="P29">
        <f t="shared" si="1"/>
        <v>62.494447351874705</v>
      </c>
      <c r="Q29">
        <f t="shared" si="1"/>
        <v>62.494447351874705</v>
      </c>
      <c r="R29">
        <f t="shared" si="1"/>
        <v>62.494447351874705</v>
      </c>
      <c r="S29">
        <f t="shared" si="1"/>
        <v>62.494447351874705</v>
      </c>
      <c r="T29">
        <f t="shared" si="1"/>
        <v>62.494447351874705</v>
      </c>
      <c r="U29">
        <f t="shared" si="1"/>
        <v>62.494447351874705</v>
      </c>
      <c r="V29">
        <f t="shared" si="1"/>
        <v>62.494447351874705</v>
      </c>
      <c r="W29">
        <f t="shared" si="1"/>
        <v>62.494447351874705</v>
      </c>
      <c r="X29">
        <f t="shared" si="1"/>
        <v>62.494447351874705</v>
      </c>
      <c r="Y29">
        <f t="shared" si="1"/>
        <v>62.494447351874705</v>
      </c>
      <c r="Z29">
        <f t="shared" si="1"/>
        <v>62.494447351874705</v>
      </c>
      <c r="AA29">
        <f t="shared" si="1"/>
        <v>62.494447351874705</v>
      </c>
      <c r="AB29">
        <f t="shared" si="1"/>
        <v>62.494447351874705</v>
      </c>
      <c r="AC29">
        <f t="shared" si="1"/>
        <v>62.494447351874705</v>
      </c>
      <c r="AD29">
        <f t="shared" si="1"/>
        <v>62.494447351874705</v>
      </c>
      <c r="AE29">
        <f t="shared" si="1"/>
        <v>62.494447351874705</v>
      </c>
      <c r="AF29">
        <f t="shared" si="1"/>
        <v>62.494447351874705</v>
      </c>
      <c r="AG29">
        <f t="shared" si="1"/>
        <v>62.494447351874705</v>
      </c>
      <c r="AH29">
        <f t="shared" si="1"/>
        <v>62.494447351874705</v>
      </c>
      <c r="AI29">
        <f t="shared" si="1"/>
        <v>62.494447351874705</v>
      </c>
      <c r="AJ29">
        <f t="shared" si="1"/>
        <v>62.494447351874705</v>
      </c>
      <c r="AK29">
        <f t="shared" si="1"/>
        <v>62.494447351874705</v>
      </c>
      <c r="AL29">
        <f t="shared" si="1"/>
        <v>62.494447351874705</v>
      </c>
      <c r="AM29">
        <f t="shared" si="1"/>
        <v>62.494447351874705</v>
      </c>
      <c r="AN29">
        <f t="shared" si="1"/>
        <v>62.494447351874705</v>
      </c>
      <c r="AO29">
        <f t="shared" si="1"/>
        <v>62.494447351874705</v>
      </c>
      <c r="AP29">
        <f>AO29</f>
        <v>62.494447351874705</v>
      </c>
      <c r="AQ29">
        <f t="shared" si="1"/>
        <v>62.494447351874705</v>
      </c>
      <c r="AR29">
        <f t="shared" si="1"/>
        <v>62.494447351874705</v>
      </c>
      <c r="AS29">
        <f t="shared" si="1"/>
        <v>62.494447351874705</v>
      </c>
      <c r="AT29">
        <f t="shared" si="1"/>
        <v>62.494447351874705</v>
      </c>
      <c r="AU29">
        <f t="shared" si="1"/>
        <v>62.494447351874705</v>
      </c>
      <c r="AV29">
        <f t="shared" si="1"/>
        <v>62.494447351874705</v>
      </c>
      <c r="AW29">
        <f t="shared" si="1"/>
        <v>62.494447351874705</v>
      </c>
      <c r="AX29">
        <f t="shared" si="1"/>
        <v>62.494447351874705</v>
      </c>
      <c r="AY29">
        <f t="shared" si="1"/>
        <v>62.494447351874705</v>
      </c>
      <c r="AZ29">
        <f t="shared" si="1"/>
        <v>62.494447351874705</v>
      </c>
      <c r="BA29">
        <f t="shared" si="1"/>
        <v>62.494447351874705</v>
      </c>
      <c r="BB29">
        <f t="shared" si="1"/>
        <v>62.494447351874705</v>
      </c>
      <c r="BC29">
        <f t="shared" si="1"/>
        <v>62.494447351874705</v>
      </c>
      <c r="BD29">
        <f t="shared" si="1"/>
        <v>62.494447351874705</v>
      </c>
      <c r="BE29">
        <f t="shared" si="1"/>
        <v>62.494447351874705</v>
      </c>
      <c r="BF29">
        <f t="shared" si="1"/>
        <v>62.494447351874705</v>
      </c>
    </row>
    <row r="30" spans="1:58" x14ac:dyDescent="0.25">
      <c r="A30" s="3">
        <v>29</v>
      </c>
      <c r="B30" s="3">
        <v>68</v>
      </c>
      <c r="D30" s="5" t="s">
        <v>5</v>
      </c>
      <c r="E30" s="5"/>
      <c r="F30" s="5">
        <f>_xlfn.VAR.S(B2:B51)</f>
        <v>155.61183673469378</v>
      </c>
      <c r="H30" s="5" t="s">
        <v>15</v>
      </c>
      <c r="I30" s="5">
        <f>$E$5+($F$32*2)</f>
        <v>74.968894703749413</v>
      </c>
      <c r="J30">
        <f>I30</f>
        <v>74.968894703749413</v>
      </c>
      <c r="K30">
        <f t="shared" ref="K30:BF30" si="2">J30</f>
        <v>74.968894703749413</v>
      </c>
      <c r="L30">
        <f t="shared" si="2"/>
        <v>74.968894703749413</v>
      </c>
      <c r="M30">
        <f t="shared" si="2"/>
        <v>74.968894703749413</v>
      </c>
      <c r="N30">
        <f t="shared" si="2"/>
        <v>74.968894703749413</v>
      </c>
      <c r="O30">
        <f t="shared" si="2"/>
        <v>74.968894703749413</v>
      </c>
      <c r="P30">
        <f t="shared" si="2"/>
        <v>74.968894703749413</v>
      </c>
      <c r="Q30">
        <f t="shared" si="2"/>
        <v>74.968894703749413</v>
      </c>
      <c r="R30">
        <f t="shared" si="2"/>
        <v>74.968894703749413</v>
      </c>
      <c r="S30">
        <f t="shared" si="2"/>
        <v>74.968894703749413</v>
      </c>
      <c r="T30">
        <f t="shared" si="2"/>
        <v>74.968894703749413</v>
      </c>
      <c r="U30">
        <f t="shared" si="2"/>
        <v>74.968894703749413</v>
      </c>
      <c r="V30">
        <f t="shared" si="2"/>
        <v>74.968894703749413</v>
      </c>
      <c r="W30">
        <f t="shared" si="2"/>
        <v>74.968894703749413</v>
      </c>
      <c r="X30">
        <f t="shared" si="2"/>
        <v>74.968894703749413</v>
      </c>
      <c r="Y30">
        <f t="shared" si="2"/>
        <v>74.968894703749413</v>
      </c>
      <c r="Z30">
        <f t="shared" si="2"/>
        <v>74.968894703749413</v>
      </c>
      <c r="AA30">
        <f t="shared" si="2"/>
        <v>74.968894703749413</v>
      </c>
      <c r="AB30">
        <f t="shared" si="2"/>
        <v>74.968894703749413</v>
      </c>
      <c r="AC30">
        <f t="shared" si="2"/>
        <v>74.968894703749413</v>
      </c>
      <c r="AD30">
        <f t="shared" si="2"/>
        <v>74.968894703749413</v>
      </c>
      <c r="AE30">
        <f t="shared" si="2"/>
        <v>74.968894703749413</v>
      </c>
      <c r="AF30">
        <f t="shared" si="2"/>
        <v>74.968894703749413</v>
      </c>
      <c r="AG30">
        <f t="shared" si="2"/>
        <v>74.968894703749413</v>
      </c>
      <c r="AH30">
        <f t="shared" si="2"/>
        <v>74.968894703749413</v>
      </c>
      <c r="AI30">
        <f t="shared" si="2"/>
        <v>74.968894703749413</v>
      </c>
      <c r="AJ30">
        <f t="shared" si="2"/>
        <v>74.968894703749413</v>
      </c>
      <c r="AK30">
        <f t="shared" si="2"/>
        <v>74.968894703749413</v>
      </c>
      <c r="AL30">
        <f t="shared" si="2"/>
        <v>74.968894703749413</v>
      </c>
      <c r="AM30">
        <f t="shared" si="2"/>
        <v>74.968894703749413</v>
      </c>
      <c r="AN30">
        <f t="shared" si="2"/>
        <v>74.968894703749413</v>
      </c>
      <c r="AO30">
        <f t="shared" si="2"/>
        <v>74.968894703749413</v>
      </c>
      <c r="AP30">
        <f t="shared" si="2"/>
        <v>74.968894703749413</v>
      </c>
      <c r="AQ30">
        <f t="shared" si="2"/>
        <v>74.968894703749413</v>
      </c>
      <c r="AR30">
        <f t="shared" si="2"/>
        <v>74.968894703749413</v>
      </c>
      <c r="AS30">
        <f t="shared" si="2"/>
        <v>74.968894703749413</v>
      </c>
      <c r="AT30">
        <f t="shared" si="2"/>
        <v>74.968894703749413</v>
      </c>
      <c r="AU30">
        <f t="shared" si="2"/>
        <v>74.968894703749413</v>
      </c>
      <c r="AV30">
        <f t="shared" si="2"/>
        <v>74.968894703749413</v>
      </c>
      <c r="AW30">
        <f t="shared" si="2"/>
        <v>74.968894703749413</v>
      </c>
      <c r="AX30">
        <f t="shared" si="2"/>
        <v>74.968894703749413</v>
      </c>
      <c r="AY30">
        <f t="shared" si="2"/>
        <v>74.968894703749413</v>
      </c>
      <c r="AZ30">
        <f t="shared" si="2"/>
        <v>74.968894703749413</v>
      </c>
      <c r="BA30">
        <f t="shared" si="2"/>
        <v>74.968894703749413</v>
      </c>
      <c r="BB30">
        <f t="shared" si="2"/>
        <v>74.968894703749413</v>
      </c>
      <c r="BC30">
        <f t="shared" si="2"/>
        <v>74.968894703749413</v>
      </c>
      <c r="BD30">
        <f t="shared" si="2"/>
        <v>74.968894703749413</v>
      </c>
      <c r="BE30">
        <f t="shared" si="2"/>
        <v>74.968894703749413</v>
      </c>
      <c r="BF30">
        <f t="shared" si="2"/>
        <v>74.968894703749413</v>
      </c>
    </row>
    <row r="31" spans="1:58" x14ac:dyDescent="0.25">
      <c r="A31" s="1">
        <v>30</v>
      </c>
      <c r="B31" s="1">
        <v>35</v>
      </c>
      <c r="D31" s="5" t="s">
        <v>9</v>
      </c>
      <c r="E31" s="5"/>
      <c r="F31" s="5">
        <f>_xlfn.STDEV.P(B2:B51)</f>
        <v>12.349072839691244</v>
      </c>
      <c r="H31" s="5" t="s">
        <v>16</v>
      </c>
      <c r="I31" s="5">
        <f>$E$5+($F$32*3)</f>
        <v>87.443342055624115</v>
      </c>
      <c r="J31">
        <f>I31</f>
        <v>87.443342055624115</v>
      </c>
      <c r="K31">
        <f t="shared" ref="K31:BF31" si="3">J31</f>
        <v>87.443342055624115</v>
      </c>
      <c r="L31">
        <f t="shared" si="3"/>
        <v>87.443342055624115</v>
      </c>
      <c r="M31">
        <f t="shared" si="3"/>
        <v>87.443342055624115</v>
      </c>
      <c r="N31">
        <f t="shared" si="3"/>
        <v>87.443342055624115</v>
      </c>
      <c r="O31">
        <f t="shared" si="3"/>
        <v>87.443342055624115</v>
      </c>
      <c r="P31">
        <f t="shared" si="3"/>
        <v>87.443342055624115</v>
      </c>
      <c r="Q31">
        <f t="shared" si="3"/>
        <v>87.443342055624115</v>
      </c>
      <c r="R31">
        <f t="shared" si="3"/>
        <v>87.443342055624115</v>
      </c>
      <c r="S31">
        <f t="shared" si="3"/>
        <v>87.443342055624115</v>
      </c>
      <c r="T31">
        <f t="shared" si="3"/>
        <v>87.443342055624115</v>
      </c>
      <c r="U31">
        <f t="shared" si="3"/>
        <v>87.443342055624115</v>
      </c>
      <c r="V31">
        <f t="shared" si="3"/>
        <v>87.443342055624115</v>
      </c>
      <c r="W31">
        <f t="shared" si="3"/>
        <v>87.443342055624115</v>
      </c>
      <c r="X31">
        <f t="shared" si="3"/>
        <v>87.443342055624115</v>
      </c>
      <c r="Y31">
        <f t="shared" si="3"/>
        <v>87.443342055624115</v>
      </c>
      <c r="Z31">
        <f t="shared" si="3"/>
        <v>87.443342055624115</v>
      </c>
      <c r="AA31">
        <f t="shared" si="3"/>
        <v>87.443342055624115</v>
      </c>
      <c r="AB31">
        <f t="shared" si="3"/>
        <v>87.443342055624115</v>
      </c>
      <c r="AC31">
        <f t="shared" si="3"/>
        <v>87.443342055624115</v>
      </c>
      <c r="AD31">
        <f t="shared" si="3"/>
        <v>87.443342055624115</v>
      </c>
      <c r="AE31">
        <f t="shared" si="3"/>
        <v>87.443342055624115</v>
      </c>
      <c r="AF31">
        <f t="shared" si="3"/>
        <v>87.443342055624115</v>
      </c>
      <c r="AG31">
        <f t="shared" si="3"/>
        <v>87.443342055624115</v>
      </c>
      <c r="AH31">
        <f t="shared" si="3"/>
        <v>87.443342055624115</v>
      </c>
      <c r="AI31">
        <f t="shared" si="3"/>
        <v>87.443342055624115</v>
      </c>
      <c r="AJ31">
        <f t="shared" si="3"/>
        <v>87.443342055624115</v>
      </c>
      <c r="AK31">
        <f t="shared" si="3"/>
        <v>87.443342055624115</v>
      </c>
      <c r="AL31">
        <f t="shared" si="3"/>
        <v>87.443342055624115</v>
      </c>
      <c r="AM31">
        <f t="shared" si="3"/>
        <v>87.443342055624115</v>
      </c>
      <c r="AN31">
        <f t="shared" si="3"/>
        <v>87.443342055624115</v>
      </c>
      <c r="AO31">
        <f t="shared" si="3"/>
        <v>87.443342055624115</v>
      </c>
      <c r="AP31">
        <f t="shared" si="3"/>
        <v>87.443342055624115</v>
      </c>
      <c r="AQ31">
        <f t="shared" si="3"/>
        <v>87.443342055624115</v>
      </c>
      <c r="AR31">
        <f t="shared" si="3"/>
        <v>87.443342055624115</v>
      </c>
      <c r="AS31">
        <f t="shared" si="3"/>
        <v>87.443342055624115</v>
      </c>
      <c r="AT31">
        <f t="shared" si="3"/>
        <v>87.443342055624115</v>
      </c>
      <c r="AU31">
        <f t="shared" si="3"/>
        <v>87.443342055624115</v>
      </c>
      <c r="AV31">
        <f t="shared" si="3"/>
        <v>87.443342055624115</v>
      </c>
      <c r="AW31">
        <f t="shared" si="3"/>
        <v>87.443342055624115</v>
      </c>
      <c r="AX31">
        <f t="shared" si="3"/>
        <v>87.443342055624115</v>
      </c>
      <c r="AY31">
        <f t="shared" si="3"/>
        <v>87.443342055624115</v>
      </c>
      <c r="AZ31">
        <f t="shared" si="3"/>
        <v>87.443342055624115</v>
      </c>
      <c r="BA31">
        <f t="shared" si="3"/>
        <v>87.443342055624115</v>
      </c>
      <c r="BB31">
        <f t="shared" si="3"/>
        <v>87.443342055624115</v>
      </c>
      <c r="BC31">
        <f t="shared" si="3"/>
        <v>87.443342055624115</v>
      </c>
      <c r="BD31">
        <f t="shared" si="3"/>
        <v>87.443342055624115</v>
      </c>
      <c r="BE31">
        <f t="shared" si="3"/>
        <v>87.443342055624115</v>
      </c>
      <c r="BF31">
        <f t="shared" si="3"/>
        <v>87.443342055624115</v>
      </c>
    </row>
    <row r="32" spans="1:58" x14ac:dyDescent="0.25">
      <c r="A32" s="3">
        <v>31</v>
      </c>
      <c r="B32" s="3">
        <v>63</v>
      </c>
      <c r="D32" s="5" t="s">
        <v>10</v>
      </c>
      <c r="E32" s="5"/>
      <c r="F32" s="5">
        <f>_xlfn.STDEV.S(B2:B51)</f>
        <v>12.474447351874703</v>
      </c>
      <c r="H32" s="5" t="s">
        <v>17</v>
      </c>
      <c r="I32" s="5">
        <f>$E$5+($F$32*4)</f>
        <v>99.917789407498816</v>
      </c>
      <c r="J32">
        <f>I32</f>
        <v>99.917789407498816</v>
      </c>
      <c r="K32">
        <f t="shared" ref="K32:BF32" si="4">J32</f>
        <v>99.917789407498816</v>
      </c>
      <c r="L32">
        <f t="shared" si="4"/>
        <v>99.917789407498816</v>
      </c>
      <c r="M32">
        <f t="shared" si="4"/>
        <v>99.917789407498816</v>
      </c>
      <c r="N32">
        <f t="shared" si="4"/>
        <v>99.917789407498816</v>
      </c>
      <c r="O32">
        <f t="shared" si="4"/>
        <v>99.917789407498816</v>
      </c>
      <c r="P32">
        <f t="shared" si="4"/>
        <v>99.917789407498816</v>
      </c>
      <c r="Q32">
        <f t="shared" si="4"/>
        <v>99.917789407498816</v>
      </c>
      <c r="R32">
        <f t="shared" si="4"/>
        <v>99.917789407498816</v>
      </c>
      <c r="S32">
        <f t="shared" si="4"/>
        <v>99.917789407498816</v>
      </c>
      <c r="T32">
        <f t="shared" si="4"/>
        <v>99.917789407498816</v>
      </c>
      <c r="U32">
        <f t="shared" si="4"/>
        <v>99.917789407498816</v>
      </c>
      <c r="V32">
        <f t="shared" si="4"/>
        <v>99.917789407498816</v>
      </c>
      <c r="W32">
        <f t="shared" si="4"/>
        <v>99.917789407498816</v>
      </c>
      <c r="X32">
        <f t="shared" si="4"/>
        <v>99.917789407498816</v>
      </c>
      <c r="Y32">
        <f t="shared" si="4"/>
        <v>99.917789407498816</v>
      </c>
      <c r="Z32">
        <f t="shared" si="4"/>
        <v>99.917789407498816</v>
      </c>
      <c r="AA32">
        <f t="shared" si="4"/>
        <v>99.917789407498816</v>
      </c>
      <c r="AB32">
        <f t="shared" si="4"/>
        <v>99.917789407498816</v>
      </c>
      <c r="AC32">
        <f t="shared" si="4"/>
        <v>99.917789407498816</v>
      </c>
      <c r="AD32">
        <f t="shared" si="4"/>
        <v>99.917789407498816</v>
      </c>
      <c r="AE32">
        <f t="shared" si="4"/>
        <v>99.917789407498816</v>
      </c>
      <c r="AF32">
        <f t="shared" si="4"/>
        <v>99.917789407498816</v>
      </c>
      <c r="AG32">
        <f t="shared" si="4"/>
        <v>99.917789407498816</v>
      </c>
      <c r="AH32">
        <f t="shared" si="4"/>
        <v>99.917789407498816</v>
      </c>
      <c r="AI32">
        <f t="shared" si="4"/>
        <v>99.917789407498816</v>
      </c>
      <c r="AJ32">
        <f t="shared" si="4"/>
        <v>99.917789407498816</v>
      </c>
      <c r="AK32">
        <f t="shared" si="4"/>
        <v>99.917789407498816</v>
      </c>
      <c r="AL32">
        <f t="shared" si="4"/>
        <v>99.917789407498816</v>
      </c>
      <c r="AM32">
        <f t="shared" si="4"/>
        <v>99.917789407498816</v>
      </c>
      <c r="AN32">
        <f t="shared" si="4"/>
        <v>99.917789407498816</v>
      </c>
      <c r="AO32">
        <f t="shared" si="4"/>
        <v>99.917789407498816</v>
      </c>
      <c r="AP32">
        <f t="shared" si="4"/>
        <v>99.917789407498816</v>
      </c>
      <c r="AQ32">
        <f t="shared" si="4"/>
        <v>99.917789407498816</v>
      </c>
      <c r="AR32">
        <f t="shared" si="4"/>
        <v>99.917789407498816</v>
      </c>
      <c r="AS32">
        <f t="shared" si="4"/>
        <v>99.917789407498816</v>
      </c>
      <c r="AT32">
        <f t="shared" si="4"/>
        <v>99.917789407498816</v>
      </c>
      <c r="AU32">
        <f t="shared" si="4"/>
        <v>99.917789407498816</v>
      </c>
      <c r="AV32">
        <f t="shared" si="4"/>
        <v>99.917789407498816</v>
      </c>
      <c r="AW32">
        <f t="shared" si="4"/>
        <v>99.917789407498816</v>
      </c>
      <c r="AX32">
        <f t="shared" si="4"/>
        <v>99.917789407498816</v>
      </c>
      <c r="AY32">
        <f t="shared" si="4"/>
        <v>99.917789407498816</v>
      </c>
      <c r="AZ32">
        <f t="shared" si="4"/>
        <v>99.917789407498816</v>
      </c>
      <c r="BA32">
        <f t="shared" si="4"/>
        <v>99.917789407498816</v>
      </c>
      <c r="BB32">
        <f t="shared" si="4"/>
        <v>99.917789407498816</v>
      </c>
      <c r="BC32">
        <f t="shared" si="4"/>
        <v>99.917789407498816</v>
      </c>
      <c r="BD32">
        <f t="shared" si="4"/>
        <v>99.917789407498816</v>
      </c>
      <c r="BE32">
        <f t="shared" si="4"/>
        <v>99.917789407498816</v>
      </c>
      <c r="BF32">
        <f t="shared" si="4"/>
        <v>99.917789407498816</v>
      </c>
    </row>
    <row r="33" spans="1:58" x14ac:dyDescent="0.25">
      <c r="A33" s="1">
        <v>32</v>
      </c>
      <c r="B33" s="1">
        <v>67</v>
      </c>
    </row>
    <row r="34" spans="1:58" x14ac:dyDescent="0.25">
      <c r="A34" s="3">
        <v>33</v>
      </c>
      <c r="B34" s="3">
        <v>53</v>
      </c>
      <c r="H34" s="5" t="s">
        <v>18</v>
      </c>
      <c r="I34" s="5"/>
    </row>
    <row r="35" spans="1:58" x14ac:dyDescent="0.25">
      <c r="A35" s="1">
        <v>34</v>
      </c>
      <c r="B35" s="1">
        <v>64</v>
      </c>
      <c r="H35" s="5" t="s">
        <v>14</v>
      </c>
      <c r="I35" s="5">
        <f>$E$5-$F$32</f>
        <v>37.545552648125302</v>
      </c>
      <c r="J35">
        <f>I35</f>
        <v>37.545552648125302</v>
      </c>
      <c r="K35">
        <f t="shared" ref="K35:BF35" si="5">J35</f>
        <v>37.545552648125302</v>
      </c>
      <c r="L35">
        <f t="shared" si="5"/>
        <v>37.545552648125302</v>
      </c>
      <c r="M35">
        <f t="shared" si="5"/>
        <v>37.545552648125302</v>
      </c>
      <c r="N35">
        <f t="shared" si="5"/>
        <v>37.545552648125302</v>
      </c>
      <c r="O35">
        <f t="shared" si="5"/>
        <v>37.545552648125302</v>
      </c>
      <c r="P35">
        <f t="shared" si="5"/>
        <v>37.545552648125302</v>
      </c>
      <c r="Q35">
        <f t="shared" si="5"/>
        <v>37.545552648125302</v>
      </c>
      <c r="R35">
        <f t="shared" si="5"/>
        <v>37.545552648125302</v>
      </c>
      <c r="S35">
        <f t="shared" si="5"/>
        <v>37.545552648125302</v>
      </c>
      <c r="T35">
        <f t="shared" si="5"/>
        <v>37.545552648125302</v>
      </c>
      <c r="U35">
        <f t="shared" si="5"/>
        <v>37.545552648125302</v>
      </c>
      <c r="V35">
        <f t="shared" si="5"/>
        <v>37.545552648125302</v>
      </c>
      <c r="W35">
        <f t="shared" si="5"/>
        <v>37.545552648125302</v>
      </c>
      <c r="X35">
        <f t="shared" si="5"/>
        <v>37.545552648125302</v>
      </c>
      <c r="Y35">
        <f t="shared" si="5"/>
        <v>37.545552648125302</v>
      </c>
      <c r="Z35">
        <f t="shared" si="5"/>
        <v>37.545552648125302</v>
      </c>
      <c r="AA35">
        <f t="shared" si="5"/>
        <v>37.545552648125302</v>
      </c>
      <c r="AB35">
        <f t="shared" si="5"/>
        <v>37.545552648125302</v>
      </c>
      <c r="AC35">
        <f t="shared" si="5"/>
        <v>37.545552648125302</v>
      </c>
      <c r="AD35">
        <f t="shared" si="5"/>
        <v>37.545552648125302</v>
      </c>
      <c r="AE35">
        <f t="shared" si="5"/>
        <v>37.545552648125302</v>
      </c>
      <c r="AF35">
        <f t="shared" si="5"/>
        <v>37.545552648125302</v>
      </c>
      <c r="AG35">
        <f t="shared" si="5"/>
        <v>37.545552648125302</v>
      </c>
      <c r="AH35">
        <f t="shared" si="5"/>
        <v>37.545552648125302</v>
      </c>
      <c r="AI35">
        <f t="shared" si="5"/>
        <v>37.545552648125302</v>
      </c>
      <c r="AJ35">
        <f t="shared" si="5"/>
        <v>37.545552648125302</v>
      </c>
      <c r="AK35">
        <f t="shared" si="5"/>
        <v>37.545552648125302</v>
      </c>
      <c r="AL35">
        <f t="shared" si="5"/>
        <v>37.545552648125302</v>
      </c>
      <c r="AM35">
        <f t="shared" si="5"/>
        <v>37.545552648125302</v>
      </c>
      <c r="AN35">
        <f t="shared" si="5"/>
        <v>37.545552648125302</v>
      </c>
      <c r="AO35">
        <f t="shared" si="5"/>
        <v>37.545552648125302</v>
      </c>
      <c r="AP35">
        <f t="shared" si="5"/>
        <v>37.545552648125302</v>
      </c>
      <c r="AQ35">
        <f t="shared" si="5"/>
        <v>37.545552648125302</v>
      </c>
      <c r="AR35">
        <f t="shared" si="5"/>
        <v>37.545552648125302</v>
      </c>
      <c r="AS35">
        <f t="shared" si="5"/>
        <v>37.545552648125302</v>
      </c>
      <c r="AT35">
        <f t="shared" si="5"/>
        <v>37.545552648125302</v>
      </c>
      <c r="AU35">
        <f t="shared" si="5"/>
        <v>37.545552648125302</v>
      </c>
      <c r="AV35">
        <f t="shared" si="5"/>
        <v>37.545552648125302</v>
      </c>
      <c r="AW35">
        <f t="shared" si="5"/>
        <v>37.545552648125302</v>
      </c>
      <c r="AX35">
        <f t="shared" si="5"/>
        <v>37.545552648125302</v>
      </c>
      <c r="AY35">
        <f t="shared" si="5"/>
        <v>37.545552648125302</v>
      </c>
      <c r="AZ35">
        <f t="shared" si="5"/>
        <v>37.545552648125302</v>
      </c>
      <c r="BA35">
        <f t="shared" si="5"/>
        <v>37.545552648125302</v>
      </c>
      <c r="BB35">
        <f t="shared" si="5"/>
        <v>37.545552648125302</v>
      </c>
      <c r="BC35">
        <f t="shared" si="5"/>
        <v>37.545552648125302</v>
      </c>
      <c r="BD35">
        <f t="shared" si="5"/>
        <v>37.545552648125302</v>
      </c>
      <c r="BE35">
        <f t="shared" si="5"/>
        <v>37.545552648125302</v>
      </c>
      <c r="BF35">
        <f t="shared" si="5"/>
        <v>37.545552648125302</v>
      </c>
    </row>
    <row r="36" spans="1:58" x14ac:dyDescent="0.25">
      <c r="A36" s="3">
        <v>35</v>
      </c>
      <c r="B36" s="3">
        <v>41</v>
      </c>
      <c r="H36" s="5" t="s">
        <v>15</v>
      </c>
      <c r="I36" s="5">
        <f>$E$5-($F$31*2)</f>
        <v>25.321854320617515</v>
      </c>
      <c r="J36">
        <f>I36</f>
        <v>25.321854320617515</v>
      </c>
      <c r="K36">
        <f t="shared" ref="K36:BF36" si="6">J36</f>
        <v>25.321854320617515</v>
      </c>
      <c r="L36">
        <f t="shared" si="6"/>
        <v>25.321854320617515</v>
      </c>
      <c r="M36">
        <f t="shared" si="6"/>
        <v>25.321854320617515</v>
      </c>
      <c r="N36">
        <f t="shared" si="6"/>
        <v>25.321854320617515</v>
      </c>
      <c r="O36">
        <f t="shared" si="6"/>
        <v>25.321854320617515</v>
      </c>
      <c r="P36">
        <f t="shared" si="6"/>
        <v>25.321854320617515</v>
      </c>
      <c r="Q36">
        <f t="shared" si="6"/>
        <v>25.321854320617515</v>
      </c>
      <c r="R36">
        <f t="shared" si="6"/>
        <v>25.321854320617515</v>
      </c>
      <c r="S36">
        <f t="shared" si="6"/>
        <v>25.321854320617515</v>
      </c>
      <c r="T36">
        <f t="shared" si="6"/>
        <v>25.321854320617515</v>
      </c>
      <c r="U36">
        <f t="shared" si="6"/>
        <v>25.321854320617515</v>
      </c>
      <c r="V36">
        <f t="shared" si="6"/>
        <v>25.321854320617515</v>
      </c>
      <c r="W36">
        <f t="shared" si="6"/>
        <v>25.321854320617515</v>
      </c>
      <c r="X36">
        <f t="shared" si="6"/>
        <v>25.321854320617515</v>
      </c>
      <c r="Y36">
        <f t="shared" si="6"/>
        <v>25.321854320617515</v>
      </c>
      <c r="Z36">
        <f t="shared" si="6"/>
        <v>25.321854320617515</v>
      </c>
      <c r="AA36">
        <f t="shared" si="6"/>
        <v>25.321854320617515</v>
      </c>
      <c r="AB36">
        <f t="shared" si="6"/>
        <v>25.321854320617515</v>
      </c>
      <c r="AC36">
        <f t="shared" si="6"/>
        <v>25.321854320617515</v>
      </c>
      <c r="AD36">
        <f t="shared" si="6"/>
        <v>25.321854320617515</v>
      </c>
      <c r="AE36">
        <f t="shared" si="6"/>
        <v>25.321854320617515</v>
      </c>
      <c r="AF36">
        <f t="shared" si="6"/>
        <v>25.321854320617515</v>
      </c>
      <c r="AG36">
        <f t="shared" si="6"/>
        <v>25.321854320617515</v>
      </c>
      <c r="AH36">
        <f t="shared" si="6"/>
        <v>25.321854320617515</v>
      </c>
      <c r="AI36">
        <f t="shared" si="6"/>
        <v>25.321854320617515</v>
      </c>
      <c r="AJ36">
        <f t="shared" si="6"/>
        <v>25.321854320617515</v>
      </c>
      <c r="AK36">
        <f t="shared" si="6"/>
        <v>25.321854320617515</v>
      </c>
      <c r="AL36">
        <f t="shared" si="6"/>
        <v>25.321854320617515</v>
      </c>
      <c r="AM36">
        <f t="shared" si="6"/>
        <v>25.321854320617515</v>
      </c>
      <c r="AN36">
        <f t="shared" si="6"/>
        <v>25.321854320617515</v>
      </c>
      <c r="AO36">
        <f t="shared" si="6"/>
        <v>25.321854320617515</v>
      </c>
      <c r="AP36">
        <f t="shared" si="6"/>
        <v>25.321854320617515</v>
      </c>
      <c r="AQ36">
        <f t="shared" si="6"/>
        <v>25.321854320617515</v>
      </c>
      <c r="AR36">
        <f t="shared" si="6"/>
        <v>25.321854320617515</v>
      </c>
      <c r="AS36">
        <f t="shared" si="6"/>
        <v>25.321854320617515</v>
      </c>
      <c r="AT36">
        <f t="shared" si="6"/>
        <v>25.321854320617515</v>
      </c>
      <c r="AU36">
        <f t="shared" si="6"/>
        <v>25.321854320617515</v>
      </c>
      <c r="AV36">
        <f t="shared" si="6"/>
        <v>25.321854320617515</v>
      </c>
      <c r="AW36">
        <f t="shared" si="6"/>
        <v>25.321854320617515</v>
      </c>
      <c r="AX36">
        <f t="shared" si="6"/>
        <v>25.321854320617515</v>
      </c>
      <c r="AY36">
        <f t="shared" si="6"/>
        <v>25.321854320617515</v>
      </c>
      <c r="AZ36">
        <f t="shared" si="6"/>
        <v>25.321854320617515</v>
      </c>
      <c r="BA36">
        <f t="shared" si="6"/>
        <v>25.321854320617515</v>
      </c>
      <c r="BB36">
        <f t="shared" si="6"/>
        <v>25.321854320617515</v>
      </c>
      <c r="BC36">
        <f t="shared" si="6"/>
        <v>25.321854320617515</v>
      </c>
      <c r="BD36">
        <f t="shared" si="6"/>
        <v>25.321854320617515</v>
      </c>
      <c r="BE36">
        <f t="shared" si="6"/>
        <v>25.321854320617515</v>
      </c>
      <c r="BF36">
        <f t="shared" si="6"/>
        <v>25.321854320617515</v>
      </c>
    </row>
    <row r="37" spans="1:58" x14ac:dyDescent="0.25">
      <c r="A37" s="1">
        <v>36</v>
      </c>
      <c r="B37" s="1">
        <v>58</v>
      </c>
      <c r="H37" s="5" t="s">
        <v>16</v>
      </c>
      <c r="I37" s="5">
        <f>$E$5-($F$32*3)</f>
        <v>12.596657944375892</v>
      </c>
      <c r="J37">
        <f>I37</f>
        <v>12.596657944375892</v>
      </c>
      <c r="K37">
        <f t="shared" ref="K37:BF37" si="7">J37</f>
        <v>12.596657944375892</v>
      </c>
      <c r="L37">
        <f t="shared" si="7"/>
        <v>12.596657944375892</v>
      </c>
      <c r="M37">
        <f t="shared" si="7"/>
        <v>12.596657944375892</v>
      </c>
      <c r="N37">
        <f t="shared" si="7"/>
        <v>12.596657944375892</v>
      </c>
      <c r="O37">
        <f t="shared" si="7"/>
        <v>12.596657944375892</v>
      </c>
      <c r="P37">
        <f t="shared" si="7"/>
        <v>12.596657944375892</v>
      </c>
      <c r="Q37">
        <f t="shared" si="7"/>
        <v>12.596657944375892</v>
      </c>
      <c r="R37">
        <f t="shared" si="7"/>
        <v>12.596657944375892</v>
      </c>
      <c r="S37">
        <f t="shared" si="7"/>
        <v>12.596657944375892</v>
      </c>
      <c r="T37">
        <f t="shared" si="7"/>
        <v>12.596657944375892</v>
      </c>
      <c r="U37">
        <f t="shared" si="7"/>
        <v>12.596657944375892</v>
      </c>
      <c r="V37">
        <f t="shared" si="7"/>
        <v>12.596657944375892</v>
      </c>
      <c r="W37">
        <f t="shared" si="7"/>
        <v>12.596657944375892</v>
      </c>
      <c r="X37">
        <f t="shared" si="7"/>
        <v>12.596657944375892</v>
      </c>
      <c r="Y37">
        <f t="shared" si="7"/>
        <v>12.596657944375892</v>
      </c>
      <c r="Z37">
        <f t="shared" si="7"/>
        <v>12.596657944375892</v>
      </c>
      <c r="AA37">
        <f t="shared" si="7"/>
        <v>12.596657944375892</v>
      </c>
      <c r="AB37">
        <f t="shared" si="7"/>
        <v>12.596657944375892</v>
      </c>
      <c r="AC37">
        <f t="shared" si="7"/>
        <v>12.596657944375892</v>
      </c>
      <c r="AD37">
        <f t="shared" si="7"/>
        <v>12.596657944375892</v>
      </c>
      <c r="AE37">
        <f t="shared" si="7"/>
        <v>12.596657944375892</v>
      </c>
      <c r="AF37">
        <f t="shared" si="7"/>
        <v>12.596657944375892</v>
      </c>
      <c r="AG37">
        <f t="shared" si="7"/>
        <v>12.596657944375892</v>
      </c>
      <c r="AH37">
        <f t="shared" si="7"/>
        <v>12.596657944375892</v>
      </c>
      <c r="AI37">
        <f t="shared" si="7"/>
        <v>12.596657944375892</v>
      </c>
      <c r="AJ37">
        <f t="shared" si="7"/>
        <v>12.596657944375892</v>
      </c>
      <c r="AK37">
        <f t="shared" si="7"/>
        <v>12.596657944375892</v>
      </c>
      <c r="AL37">
        <f t="shared" si="7"/>
        <v>12.596657944375892</v>
      </c>
      <c r="AM37">
        <f t="shared" si="7"/>
        <v>12.596657944375892</v>
      </c>
      <c r="AN37">
        <f t="shared" si="7"/>
        <v>12.596657944375892</v>
      </c>
      <c r="AO37">
        <f t="shared" si="7"/>
        <v>12.596657944375892</v>
      </c>
      <c r="AP37">
        <f t="shared" si="7"/>
        <v>12.596657944375892</v>
      </c>
      <c r="AQ37">
        <f t="shared" si="7"/>
        <v>12.596657944375892</v>
      </c>
      <c r="AR37">
        <f t="shared" si="7"/>
        <v>12.596657944375892</v>
      </c>
      <c r="AS37">
        <f t="shared" si="7"/>
        <v>12.596657944375892</v>
      </c>
      <c r="AT37">
        <f t="shared" si="7"/>
        <v>12.596657944375892</v>
      </c>
      <c r="AU37">
        <f t="shared" si="7"/>
        <v>12.596657944375892</v>
      </c>
      <c r="AV37">
        <f t="shared" si="7"/>
        <v>12.596657944375892</v>
      </c>
      <c r="AW37">
        <f t="shared" si="7"/>
        <v>12.596657944375892</v>
      </c>
      <c r="AX37">
        <f t="shared" si="7"/>
        <v>12.596657944375892</v>
      </c>
      <c r="AY37">
        <f t="shared" si="7"/>
        <v>12.596657944375892</v>
      </c>
      <c r="AZ37">
        <f t="shared" si="7"/>
        <v>12.596657944375892</v>
      </c>
      <c r="BA37">
        <f t="shared" si="7"/>
        <v>12.596657944375892</v>
      </c>
      <c r="BB37">
        <f t="shared" si="7"/>
        <v>12.596657944375892</v>
      </c>
      <c r="BC37">
        <f t="shared" si="7"/>
        <v>12.596657944375892</v>
      </c>
      <c r="BD37">
        <f t="shared" si="7"/>
        <v>12.596657944375892</v>
      </c>
      <c r="BE37">
        <f t="shared" si="7"/>
        <v>12.596657944375892</v>
      </c>
      <c r="BF37">
        <f t="shared" si="7"/>
        <v>12.596657944375892</v>
      </c>
    </row>
    <row r="38" spans="1:58" x14ac:dyDescent="0.25">
      <c r="A38" s="3">
        <v>37</v>
      </c>
      <c r="B38" s="3">
        <v>40</v>
      </c>
      <c r="D38" t="s">
        <v>6</v>
      </c>
      <c r="H38" s="5" t="s">
        <v>17</v>
      </c>
      <c r="I38" s="5">
        <f>$E$5-($F$32*4)</f>
        <v>0.12221059250119026</v>
      </c>
      <c r="J38">
        <f>I38</f>
        <v>0.12221059250119026</v>
      </c>
      <c r="K38">
        <f t="shared" ref="K38:BF38" si="8">J38</f>
        <v>0.12221059250119026</v>
      </c>
      <c r="L38">
        <f t="shared" si="8"/>
        <v>0.12221059250119026</v>
      </c>
      <c r="M38">
        <f t="shared" si="8"/>
        <v>0.12221059250119026</v>
      </c>
      <c r="N38">
        <f t="shared" si="8"/>
        <v>0.12221059250119026</v>
      </c>
      <c r="O38">
        <f t="shared" si="8"/>
        <v>0.12221059250119026</v>
      </c>
      <c r="P38">
        <f t="shared" si="8"/>
        <v>0.12221059250119026</v>
      </c>
      <c r="Q38">
        <f t="shared" si="8"/>
        <v>0.12221059250119026</v>
      </c>
      <c r="R38">
        <f t="shared" si="8"/>
        <v>0.12221059250119026</v>
      </c>
      <c r="S38">
        <f t="shared" si="8"/>
        <v>0.12221059250119026</v>
      </c>
      <c r="T38">
        <f t="shared" si="8"/>
        <v>0.12221059250119026</v>
      </c>
      <c r="U38">
        <f t="shared" si="8"/>
        <v>0.12221059250119026</v>
      </c>
      <c r="V38">
        <f t="shared" si="8"/>
        <v>0.12221059250119026</v>
      </c>
      <c r="W38">
        <f t="shared" si="8"/>
        <v>0.12221059250119026</v>
      </c>
      <c r="X38">
        <f t="shared" si="8"/>
        <v>0.12221059250119026</v>
      </c>
      <c r="Y38">
        <f t="shared" si="8"/>
        <v>0.12221059250119026</v>
      </c>
      <c r="Z38">
        <f t="shared" si="8"/>
        <v>0.12221059250119026</v>
      </c>
      <c r="AA38">
        <f t="shared" si="8"/>
        <v>0.12221059250119026</v>
      </c>
      <c r="AB38">
        <f t="shared" si="8"/>
        <v>0.12221059250119026</v>
      </c>
      <c r="AC38">
        <f t="shared" si="8"/>
        <v>0.12221059250119026</v>
      </c>
      <c r="AD38">
        <f t="shared" si="8"/>
        <v>0.12221059250119026</v>
      </c>
      <c r="AE38">
        <f t="shared" si="8"/>
        <v>0.12221059250119026</v>
      </c>
      <c r="AF38">
        <f t="shared" si="8"/>
        <v>0.12221059250119026</v>
      </c>
      <c r="AG38">
        <f t="shared" si="8"/>
        <v>0.12221059250119026</v>
      </c>
      <c r="AH38">
        <f t="shared" si="8"/>
        <v>0.12221059250119026</v>
      </c>
      <c r="AI38">
        <f t="shared" si="8"/>
        <v>0.12221059250119026</v>
      </c>
      <c r="AJ38">
        <f t="shared" si="8"/>
        <v>0.12221059250119026</v>
      </c>
      <c r="AK38">
        <f t="shared" si="8"/>
        <v>0.12221059250119026</v>
      </c>
      <c r="AL38">
        <f t="shared" si="8"/>
        <v>0.12221059250119026</v>
      </c>
      <c r="AM38">
        <f t="shared" si="8"/>
        <v>0.12221059250119026</v>
      </c>
      <c r="AN38">
        <f t="shared" si="8"/>
        <v>0.12221059250119026</v>
      </c>
      <c r="AO38">
        <f t="shared" si="8"/>
        <v>0.12221059250119026</v>
      </c>
      <c r="AP38">
        <f t="shared" si="8"/>
        <v>0.12221059250119026</v>
      </c>
      <c r="AQ38">
        <f t="shared" si="8"/>
        <v>0.12221059250119026</v>
      </c>
      <c r="AR38">
        <f t="shared" si="8"/>
        <v>0.12221059250119026</v>
      </c>
      <c r="AS38">
        <f t="shared" si="8"/>
        <v>0.12221059250119026</v>
      </c>
      <c r="AT38">
        <f t="shared" si="8"/>
        <v>0.12221059250119026</v>
      </c>
      <c r="AU38">
        <f t="shared" si="8"/>
        <v>0.12221059250119026</v>
      </c>
      <c r="AV38">
        <f t="shared" si="8"/>
        <v>0.12221059250119026</v>
      </c>
      <c r="AW38">
        <f t="shared" si="8"/>
        <v>0.12221059250119026</v>
      </c>
      <c r="AX38">
        <f t="shared" si="8"/>
        <v>0.12221059250119026</v>
      </c>
      <c r="AY38">
        <f t="shared" si="8"/>
        <v>0.12221059250119026</v>
      </c>
      <c r="AZ38">
        <f t="shared" si="8"/>
        <v>0.12221059250119026</v>
      </c>
      <c r="BA38">
        <f t="shared" si="8"/>
        <v>0.12221059250119026</v>
      </c>
      <c r="BB38">
        <f t="shared" si="8"/>
        <v>0.12221059250119026</v>
      </c>
      <c r="BC38">
        <f t="shared" si="8"/>
        <v>0.12221059250119026</v>
      </c>
      <c r="BD38">
        <f t="shared" si="8"/>
        <v>0.12221059250119026</v>
      </c>
      <c r="BE38">
        <f t="shared" si="8"/>
        <v>0.12221059250119026</v>
      </c>
      <c r="BF38">
        <f t="shared" si="8"/>
        <v>0.12221059250119026</v>
      </c>
    </row>
    <row r="39" spans="1:58" x14ac:dyDescent="0.25">
      <c r="A39" s="1">
        <v>38</v>
      </c>
      <c r="B39" s="1">
        <v>66</v>
      </c>
      <c r="D39">
        <f t="shared" ref="D39:D70" si="9">(B2-$E$5)^2</f>
        <v>224.40039999999991</v>
      </c>
    </row>
    <row r="40" spans="1:58" x14ac:dyDescent="0.25">
      <c r="A40" s="3">
        <v>39</v>
      </c>
      <c r="B40" s="3">
        <v>36</v>
      </c>
      <c r="D40">
        <f t="shared" si="9"/>
        <v>399.20039999999989</v>
      </c>
      <c r="E40" t="s">
        <v>8</v>
      </c>
      <c r="G40">
        <f>SUM(D39:D88)/COUNT(D39:D88)</f>
        <v>152.49960000000002</v>
      </c>
    </row>
    <row r="41" spans="1:58" x14ac:dyDescent="0.25">
      <c r="A41" s="1">
        <v>40</v>
      </c>
      <c r="B41" s="1">
        <v>37</v>
      </c>
      <c r="D41">
        <f t="shared" si="9"/>
        <v>400.80040000000014</v>
      </c>
      <c r="E41" t="s">
        <v>7</v>
      </c>
      <c r="G41">
        <f>SUM(D39:D88)/(COUNT(D39:D88)-1)</f>
        <v>155.6118367346939</v>
      </c>
    </row>
    <row r="42" spans="1:58" x14ac:dyDescent="0.25">
      <c r="A42" s="3">
        <v>41</v>
      </c>
      <c r="B42" s="3">
        <v>65</v>
      </c>
      <c r="D42">
        <f t="shared" si="9"/>
        <v>195.44039999999993</v>
      </c>
      <c r="E42" t="s">
        <v>11</v>
      </c>
      <c r="G42">
        <f>SQRT(G40)</f>
        <v>12.349072839691246</v>
      </c>
    </row>
    <row r="43" spans="1:58" x14ac:dyDescent="0.25">
      <c r="A43" s="1">
        <v>42</v>
      </c>
      <c r="B43" s="1">
        <v>44</v>
      </c>
      <c r="D43">
        <f t="shared" si="9"/>
        <v>143.52039999999994</v>
      </c>
      <c r="E43" t="s">
        <v>12</v>
      </c>
      <c r="G43">
        <f>SQRT(G41)</f>
        <v>12.474447351874707</v>
      </c>
    </row>
    <row r="44" spans="1:58" x14ac:dyDescent="0.25">
      <c r="A44" s="3">
        <v>43</v>
      </c>
      <c r="B44" s="3">
        <v>36</v>
      </c>
      <c r="D44">
        <f t="shared" si="9"/>
        <v>0.96039999999999393</v>
      </c>
    </row>
    <row r="45" spans="1:58" x14ac:dyDescent="0.25">
      <c r="A45" s="1">
        <v>44</v>
      </c>
      <c r="B45" s="1">
        <v>39</v>
      </c>
      <c r="D45">
        <f t="shared" si="9"/>
        <v>225.60040000000009</v>
      </c>
    </row>
    <row r="46" spans="1:58" x14ac:dyDescent="0.25">
      <c r="A46" s="3">
        <v>45</v>
      </c>
      <c r="B46" s="3">
        <v>42</v>
      </c>
      <c r="D46">
        <f t="shared" si="9"/>
        <v>224.40039999999991</v>
      </c>
    </row>
    <row r="47" spans="1:58" x14ac:dyDescent="0.25">
      <c r="A47" s="1">
        <v>46</v>
      </c>
      <c r="B47" s="1">
        <v>58</v>
      </c>
      <c r="D47">
        <f t="shared" si="9"/>
        <v>144.48040000000009</v>
      </c>
    </row>
    <row r="48" spans="1:58" x14ac:dyDescent="0.25">
      <c r="A48" s="3">
        <v>47</v>
      </c>
      <c r="B48" s="3">
        <v>33</v>
      </c>
      <c r="D48">
        <f t="shared" si="9"/>
        <v>323.28039999999987</v>
      </c>
    </row>
    <row r="49" spans="1:4" x14ac:dyDescent="0.25">
      <c r="A49" s="1">
        <v>48</v>
      </c>
      <c r="B49" s="1">
        <v>52</v>
      </c>
      <c r="D49">
        <f t="shared" si="9"/>
        <v>196.5604000000001</v>
      </c>
    </row>
    <row r="50" spans="1:4" x14ac:dyDescent="0.25">
      <c r="A50" s="3">
        <v>49</v>
      </c>
      <c r="B50" s="3">
        <v>42</v>
      </c>
      <c r="D50">
        <f t="shared" si="9"/>
        <v>48.720399999999955</v>
      </c>
    </row>
    <row r="51" spans="1:4" x14ac:dyDescent="0.25">
      <c r="A51" s="1">
        <v>50</v>
      </c>
      <c r="B51" s="1">
        <v>53</v>
      </c>
      <c r="D51">
        <f t="shared" si="9"/>
        <v>4.0804000000000125</v>
      </c>
    </row>
    <row r="52" spans="1:4" x14ac:dyDescent="0.25">
      <c r="D52">
        <f t="shared" si="9"/>
        <v>0.96039999999999393</v>
      </c>
    </row>
    <row r="53" spans="1:4" x14ac:dyDescent="0.25">
      <c r="D53">
        <f t="shared" si="9"/>
        <v>35.760399999999962</v>
      </c>
    </row>
    <row r="54" spans="1:4" x14ac:dyDescent="0.25">
      <c r="D54">
        <f t="shared" si="9"/>
        <v>48.720399999999955</v>
      </c>
    </row>
    <row r="55" spans="1:4" x14ac:dyDescent="0.25">
      <c r="D55">
        <f t="shared" si="9"/>
        <v>288.32039999999989</v>
      </c>
    </row>
    <row r="56" spans="1:4" x14ac:dyDescent="0.25">
      <c r="D56">
        <f t="shared" si="9"/>
        <v>16.160400000000024</v>
      </c>
    </row>
    <row r="57" spans="1:4" x14ac:dyDescent="0.25">
      <c r="D57">
        <f t="shared" si="9"/>
        <v>48.720399999999955</v>
      </c>
    </row>
    <row r="58" spans="1:4" x14ac:dyDescent="0.25">
      <c r="D58">
        <f t="shared" si="9"/>
        <v>256.64040000000011</v>
      </c>
    </row>
    <row r="59" spans="1:4" x14ac:dyDescent="0.25">
      <c r="D59">
        <f t="shared" si="9"/>
        <v>169.52040000000008</v>
      </c>
    </row>
    <row r="60" spans="1:4" x14ac:dyDescent="0.25">
      <c r="D60">
        <f t="shared" si="9"/>
        <v>64.320400000000049</v>
      </c>
    </row>
    <row r="61" spans="1:4" x14ac:dyDescent="0.25">
      <c r="D61">
        <f t="shared" si="9"/>
        <v>120.56039999999993</v>
      </c>
    </row>
    <row r="62" spans="1:4" x14ac:dyDescent="0.25">
      <c r="D62">
        <f t="shared" si="9"/>
        <v>99.600399999999937</v>
      </c>
    </row>
    <row r="63" spans="1:4" x14ac:dyDescent="0.25">
      <c r="D63">
        <f t="shared" si="9"/>
        <v>196.5604000000001</v>
      </c>
    </row>
    <row r="64" spans="1:4" x14ac:dyDescent="0.25">
      <c r="D64">
        <f t="shared" si="9"/>
        <v>400.80040000000014</v>
      </c>
    </row>
    <row r="65" spans="4:4" x14ac:dyDescent="0.25">
      <c r="D65">
        <f t="shared" si="9"/>
        <v>196.5604000000001</v>
      </c>
    </row>
    <row r="66" spans="4:4" x14ac:dyDescent="0.25">
      <c r="D66">
        <f t="shared" si="9"/>
        <v>4.0000000000012508E-4</v>
      </c>
    </row>
    <row r="67" spans="4:4" x14ac:dyDescent="0.25">
      <c r="D67">
        <f t="shared" si="9"/>
        <v>323.28039999999987</v>
      </c>
    </row>
    <row r="68" spans="4:4" x14ac:dyDescent="0.25">
      <c r="D68">
        <f t="shared" si="9"/>
        <v>225.60040000000009</v>
      </c>
    </row>
    <row r="69" spans="4:4" x14ac:dyDescent="0.25">
      <c r="D69">
        <f t="shared" si="9"/>
        <v>168.48039999999992</v>
      </c>
    </row>
    <row r="70" spans="4:4" x14ac:dyDescent="0.25">
      <c r="D70">
        <f t="shared" si="9"/>
        <v>288.32039999999989</v>
      </c>
    </row>
    <row r="71" spans="4:4" x14ac:dyDescent="0.25">
      <c r="D71">
        <f t="shared" ref="D71:D88" si="10">(B34-$E$5)^2</f>
        <v>8.8803999999999821</v>
      </c>
    </row>
    <row r="72" spans="4:4" x14ac:dyDescent="0.25">
      <c r="D72">
        <f t="shared" si="10"/>
        <v>195.44039999999993</v>
      </c>
    </row>
    <row r="73" spans="4:4" x14ac:dyDescent="0.25">
      <c r="D73">
        <f t="shared" si="10"/>
        <v>81.360400000000055</v>
      </c>
    </row>
    <row r="74" spans="4:4" x14ac:dyDescent="0.25">
      <c r="D74">
        <f t="shared" si="10"/>
        <v>63.680399999999949</v>
      </c>
    </row>
    <row r="75" spans="4:4" x14ac:dyDescent="0.25">
      <c r="D75">
        <f t="shared" si="10"/>
        <v>100.40040000000006</v>
      </c>
    </row>
    <row r="76" spans="4:4" x14ac:dyDescent="0.25">
      <c r="D76">
        <f t="shared" si="10"/>
        <v>255.36039999999991</v>
      </c>
    </row>
    <row r="77" spans="4:4" x14ac:dyDescent="0.25">
      <c r="D77">
        <f t="shared" si="10"/>
        <v>196.5604000000001</v>
      </c>
    </row>
    <row r="78" spans="4:4" x14ac:dyDescent="0.25">
      <c r="D78">
        <f t="shared" si="10"/>
        <v>169.52040000000008</v>
      </c>
    </row>
    <row r="79" spans="4:4" x14ac:dyDescent="0.25">
      <c r="D79">
        <f t="shared" si="10"/>
        <v>224.40039999999991</v>
      </c>
    </row>
    <row r="80" spans="4:4" x14ac:dyDescent="0.25">
      <c r="D80">
        <f t="shared" si="10"/>
        <v>36.240400000000037</v>
      </c>
    </row>
    <row r="81" spans="4:8" x14ac:dyDescent="0.25">
      <c r="D81">
        <f t="shared" si="10"/>
        <v>196.5604000000001</v>
      </c>
    </row>
    <row r="82" spans="4:8" x14ac:dyDescent="0.25">
      <c r="D82">
        <f t="shared" si="10"/>
        <v>121.44040000000007</v>
      </c>
    </row>
    <row r="83" spans="4:8" x14ac:dyDescent="0.25">
      <c r="D83">
        <f t="shared" si="10"/>
        <v>64.320400000000049</v>
      </c>
    </row>
    <row r="84" spans="4:8" x14ac:dyDescent="0.25">
      <c r="D84">
        <f t="shared" si="10"/>
        <v>63.680399999999949</v>
      </c>
    </row>
    <row r="85" spans="4:8" x14ac:dyDescent="0.25">
      <c r="D85">
        <f t="shared" si="10"/>
        <v>289.68040000000013</v>
      </c>
    </row>
    <row r="86" spans="4:8" x14ac:dyDescent="0.25">
      <c r="D86">
        <f t="shared" si="10"/>
        <v>3.9203999999999875</v>
      </c>
    </row>
    <row r="87" spans="4:8" x14ac:dyDescent="0.25">
      <c r="D87">
        <f t="shared" si="10"/>
        <v>64.320400000000049</v>
      </c>
    </row>
    <row r="88" spans="4:8" x14ac:dyDescent="0.25">
      <c r="D88">
        <f t="shared" si="10"/>
        <v>8.8803999999999821</v>
      </c>
    </row>
    <row r="91" spans="4:8" x14ac:dyDescent="0.25">
      <c r="D91" s="19"/>
      <c r="E91" s="19"/>
      <c r="F91" s="19"/>
    </row>
    <row r="93" spans="4:8" x14ac:dyDescent="0.25">
      <c r="D93" s="20" t="s">
        <v>19</v>
      </c>
      <c r="E93" s="20"/>
      <c r="G93" s="11" t="s">
        <v>26</v>
      </c>
      <c r="H93" s="11"/>
    </row>
    <row r="94" spans="4:8" x14ac:dyDescent="0.25">
      <c r="D94" s="5" t="s">
        <v>20</v>
      </c>
      <c r="E94" s="5">
        <f>I38</f>
        <v>0.12221059250119026</v>
      </c>
      <c r="G94" s="5" t="s">
        <v>27</v>
      </c>
      <c r="H94" s="5">
        <f>E5</f>
        <v>50.02</v>
      </c>
    </row>
    <row r="95" spans="4:8" x14ac:dyDescent="0.25">
      <c r="D95" s="5" t="s">
        <v>21</v>
      </c>
      <c r="E95" s="5">
        <f>I32</f>
        <v>99.917789407498816</v>
      </c>
      <c r="G95" s="8" t="s">
        <v>29</v>
      </c>
      <c r="H95" s="6">
        <f>F31</f>
        <v>12.349072839691244</v>
      </c>
    </row>
    <row r="96" spans="4:8" x14ac:dyDescent="0.25">
      <c r="D96" s="5" t="s">
        <v>25</v>
      </c>
      <c r="E96" s="5">
        <v>0.2</v>
      </c>
      <c r="G96" s="9" t="s">
        <v>28</v>
      </c>
      <c r="H96" s="7"/>
    </row>
    <row r="98" spans="1:7" x14ac:dyDescent="0.25">
      <c r="D98" s="5" t="s">
        <v>22</v>
      </c>
      <c r="E98" s="5"/>
      <c r="F98" s="15" t="s">
        <v>37</v>
      </c>
      <c r="G98" s="16"/>
    </row>
    <row r="99" spans="1:7" x14ac:dyDescent="0.25">
      <c r="D99" s="10" t="s">
        <v>23</v>
      </c>
      <c r="E99" s="10" t="s">
        <v>24</v>
      </c>
      <c r="F99" t="s">
        <v>32</v>
      </c>
    </row>
    <row r="100" spans="1:7" x14ac:dyDescent="0.25">
      <c r="A100">
        <v>0</v>
      </c>
      <c r="D100" s="5">
        <f>E94</f>
        <v>0.12221059250119026</v>
      </c>
      <c r="E100" s="5">
        <f t="shared" ref="E100:E131" si="11">_xlfn.NORM.DIST(D100,$H$94,$H$95,0)</f>
        <v>9.2048059367634002E-6</v>
      </c>
      <c r="F100" s="5">
        <f t="shared" ref="F100:F131" si="12">_xlfn.NORM.DIST($E$6+A101*$J$142,$H$94,$H$95,0)</f>
        <v>8.9102665972999491E-3</v>
      </c>
    </row>
    <row r="101" spans="1:7" x14ac:dyDescent="0.25">
      <c r="A101">
        <v>1</v>
      </c>
      <c r="D101" s="5">
        <f>$D$100+($E$96*A101)</f>
        <v>0.32221059250119027</v>
      </c>
      <c r="E101" s="5">
        <f t="shared" si="11"/>
        <v>9.8260250162207424E-6</v>
      </c>
      <c r="F101" s="5">
        <f t="shared" si="12"/>
        <v>9.143236810363017E-3</v>
      </c>
    </row>
    <row r="102" spans="1:7" x14ac:dyDescent="0.25">
      <c r="A102">
        <v>2</v>
      </c>
      <c r="D102" s="5">
        <f t="shared" ref="D102:D165" si="13">$D$100+($E$96*A102)</f>
        <v>0.52221059250119028</v>
      </c>
      <c r="E102" s="5">
        <f t="shared" si="11"/>
        <v>1.0486418371620138E-5</v>
      </c>
      <c r="F102" s="5">
        <f t="shared" si="12"/>
        <v>9.3798477589080165E-3</v>
      </c>
    </row>
    <row r="103" spans="1:7" x14ac:dyDescent="0.25">
      <c r="A103">
        <v>3</v>
      </c>
      <c r="D103" s="5">
        <f t="shared" si="13"/>
        <v>0.72221059250119035</v>
      </c>
      <c r="E103" s="5">
        <f t="shared" si="11"/>
        <v>1.1188260819511474E-5</v>
      </c>
      <c r="F103" s="5">
        <f t="shared" si="12"/>
        <v>9.6200684584973606E-3</v>
      </c>
    </row>
    <row r="104" spans="1:7" x14ac:dyDescent="0.25">
      <c r="A104">
        <v>4</v>
      </c>
      <c r="D104" s="5">
        <f t="shared" si="13"/>
        <v>0.92221059250119031</v>
      </c>
      <c r="E104" s="5">
        <f t="shared" si="11"/>
        <v>1.1933946042521717E-5</v>
      </c>
      <c r="F104" s="5">
        <f t="shared" si="12"/>
        <v>9.8638642623881858E-3</v>
      </c>
    </row>
    <row r="105" spans="1:7" x14ac:dyDescent="0.25">
      <c r="A105">
        <v>5</v>
      </c>
      <c r="D105" s="5">
        <f t="shared" si="13"/>
        <v>1.1222105925011903</v>
      </c>
      <c r="E105" s="5">
        <f t="shared" si="11"/>
        <v>1.2725991950161096E-5</v>
      </c>
      <c r="F105" s="5">
        <f t="shared" si="12"/>
        <v>1.0111196804404612E-2</v>
      </c>
    </row>
    <row r="106" spans="1:7" x14ac:dyDescent="0.25">
      <c r="A106">
        <v>6</v>
      </c>
      <c r="D106" s="5">
        <f t="shared" si="13"/>
        <v>1.3222105925011904</v>
      </c>
      <c r="E106" s="5">
        <f t="shared" si="11"/>
        <v>1.3567046229368272E-5</v>
      </c>
      <c r="F106" s="5">
        <f t="shared" si="12"/>
        <v>1.0362023945273193E-2</v>
      </c>
    </row>
    <row r="107" spans="1:7" x14ac:dyDescent="0.25">
      <c r="A107">
        <v>7</v>
      </c>
      <c r="D107" s="5">
        <f t="shared" si="13"/>
        <v>1.5222105925011904</v>
      </c>
      <c r="E107" s="5">
        <f t="shared" si="11"/>
        <v>1.4459892088418664E-5</v>
      </c>
      <c r="F107" s="5">
        <f t="shared" si="12"/>
        <v>1.0616299722594574E-2</v>
      </c>
    </row>
    <row r="108" spans="1:7" x14ac:dyDescent="0.25">
      <c r="A108">
        <v>8</v>
      </c>
      <c r="D108" s="5">
        <f t="shared" si="13"/>
        <v>1.7222105925011904</v>
      </c>
      <c r="E108" s="5">
        <f t="shared" si="11"/>
        <v>1.5407454197693945E-5</v>
      </c>
      <c r="F108" s="5">
        <f t="shared" si="12"/>
        <v>1.0873974304621713E-2</v>
      </c>
    </row>
    <row r="109" spans="1:7" x14ac:dyDescent="0.25">
      <c r="A109">
        <v>9</v>
      </c>
      <c r="D109" s="5">
        <f t="shared" si="13"/>
        <v>1.9222105925011903</v>
      </c>
      <c r="E109" s="5">
        <f t="shared" si="11"/>
        <v>1.6412804830668231E-5</v>
      </c>
      <c r="F109" s="5">
        <f t="shared" si="12"/>
        <v>1.1134993948012571E-2</v>
      </c>
    </row>
    <row r="110" spans="1:7" x14ac:dyDescent="0.25">
      <c r="A110">
        <v>10</v>
      </c>
      <c r="D110" s="5">
        <f t="shared" si="13"/>
        <v>2.1222105925011903</v>
      </c>
      <c r="E110" s="5">
        <f t="shared" si="11"/>
        <v>1.7479170208310387E-5</v>
      </c>
      <c r="F110" s="5">
        <f t="shared" si="12"/>
        <v>1.1399300959721689E-2</v>
      </c>
    </row>
    <row r="111" spans="1:7" x14ac:dyDescent="0.25">
      <c r="A111">
        <v>11</v>
      </c>
      <c r="D111" s="5">
        <f t="shared" si="13"/>
        <v>2.3222105925011904</v>
      </c>
      <c r="E111" s="5">
        <f t="shared" si="11"/>
        <v>1.8609937049924102E-5</v>
      </c>
      <c r="F111" s="5">
        <f t="shared" si="12"/>
        <v>1.16668336631916E-2</v>
      </c>
    </row>
    <row r="112" spans="1:7" x14ac:dyDescent="0.25">
      <c r="A112">
        <v>12</v>
      </c>
      <c r="D112" s="5">
        <f t="shared" si="13"/>
        <v>2.5222105925011906</v>
      </c>
      <c r="E112" s="5">
        <f t="shared" si="11"/>
        <v>1.9808659333255335E-5</v>
      </c>
      <c r="F112" s="5">
        <f t="shared" si="12"/>
        <v>1.1937526369000801E-2</v>
      </c>
    </row>
    <row r="113" spans="1:6" x14ac:dyDescent="0.25">
      <c r="A113">
        <v>13</v>
      </c>
      <c r="D113" s="5">
        <f t="shared" si="13"/>
        <v>2.7222105925011904</v>
      </c>
      <c r="E113" s="5">
        <f t="shared" si="11"/>
        <v>2.1079065266484524E-5</v>
      </c>
      <c r="F113" s="5">
        <f t="shared" si="12"/>
        <v>1.2211309350120674E-2</v>
      </c>
    </row>
    <row r="114" spans="1:6" x14ac:dyDescent="0.25">
      <c r="A114">
        <v>14</v>
      </c>
      <c r="D114" s="5">
        <f t="shared" si="13"/>
        <v>2.9222105925011905</v>
      </c>
      <c r="E114" s="5">
        <f t="shared" si="11"/>
        <v>2.242506447448735E-5</v>
      </c>
      <c r="F114" s="5">
        <f t="shared" si="12"/>
        <v>1.2488108821928709E-2</v>
      </c>
    </row>
    <row r="115" spans="1:6" x14ac:dyDescent="0.25">
      <c r="A115">
        <v>15</v>
      </c>
      <c r="D115" s="5">
        <f t="shared" si="13"/>
        <v>3.1222105925011903</v>
      </c>
      <c r="E115" s="5">
        <f t="shared" si="11"/>
        <v>2.3850755401499047E-5</v>
      </c>
      <c r="F115" s="5">
        <f t="shared" si="12"/>
        <v>1.2767846927119981E-2</v>
      </c>
    </row>
    <row r="116" spans="1:6" x14ac:dyDescent="0.25">
      <c r="A116">
        <v>16</v>
      </c>
      <c r="D116" s="5">
        <f t="shared" si="13"/>
        <v>3.3222105925011904</v>
      </c>
      <c r="E116" s="5">
        <f t="shared" si="11"/>
        <v>2.5360432932040733E-5</v>
      </c>
      <c r="F116" s="5">
        <f t="shared" si="12"/>
        <v>1.3050441725653204E-2</v>
      </c>
    </row>
    <row r="117" spans="1:6" x14ac:dyDescent="0.25">
      <c r="A117">
        <v>17</v>
      </c>
      <c r="D117" s="5">
        <f t="shared" si="13"/>
        <v>3.5222105925011906</v>
      </c>
      <c r="E117" s="5">
        <f t="shared" si="11"/>
        <v>2.6958596231676076E-5</v>
      </c>
      <c r="F117" s="5">
        <f t="shared" si="12"/>
        <v>1.3335807189861413E-2</v>
      </c>
    </row>
    <row r="118" spans="1:6" x14ac:dyDescent="0.25">
      <c r="A118">
        <v>18</v>
      </c>
      <c r="D118" s="5">
        <f t="shared" si="13"/>
        <v>3.7222105925011904</v>
      </c>
      <c r="E118" s="5">
        <f t="shared" si="11"/>
        <v>2.864995680884664E-5</v>
      </c>
      <c r="F118" s="5">
        <f t="shared" si="12"/>
        <v>1.3623853204850591E-2</v>
      </c>
    </row>
    <row r="119" spans="1:6" x14ac:dyDescent="0.25">
      <c r="A119">
        <v>19</v>
      </c>
      <c r="D119" s="5">
        <f t="shared" si="13"/>
        <v>3.9222105925011905</v>
      </c>
      <c r="E119" s="5">
        <f t="shared" si="11"/>
        <v>3.0439446798696461E-5</v>
      </c>
      <c r="F119" s="5">
        <f t="shared" si="12"/>
        <v>1.3914485574302702E-2</v>
      </c>
    </row>
    <row r="120" spans="1:6" x14ac:dyDescent="0.25">
      <c r="A120">
        <v>20</v>
      </c>
      <c r="D120" s="5">
        <f t="shared" si="13"/>
        <v>4.1222105925011903</v>
      </c>
      <c r="E120" s="5">
        <f t="shared" si="11"/>
        <v>3.233222746943521E-5</v>
      </c>
      <c r="F120" s="5">
        <f t="shared" si="12"/>
        <v>1.4207606031792129E-2</v>
      </c>
    </row>
    <row r="121" spans="1:6" x14ac:dyDescent="0.25">
      <c r="A121">
        <v>21</v>
      </c>
      <c r="D121" s="5">
        <f t="shared" si="13"/>
        <v>4.3222105925011904</v>
      </c>
      <c r="E121" s="5">
        <f t="shared" si="11"/>
        <v>3.4333697951398558E-5</v>
      </c>
      <c r="F121" s="5">
        <f t="shared" si="12"/>
        <v>1.4503112257716593E-2</v>
      </c>
    </row>
    <row r="122" spans="1:6" x14ac:dyDescent="0.25">
      <c r="A122">
        <v>22</v>
      </c>
      <c r="D122" s="5">
        <f t="shared" si="13"/>
        <v>4.5222105925011906</v>
      </c>
      <c r="E122" s="5">
        <f t="shared" si="11"/>
        <v>3.6449504188558338E-5</v>
      </c>
      <c r="F122" s="5">
        <f t="shared" si="12"/>
        <v>1.4800897901935518E-2</v>
      </c>
    </row>
    <row r="123" spans="1:6" x14ac:dyDescent="0.25">
      <c r="A123">
        <v>23</v>
      </c>
      <c r="D123" s="5">
        <f t="shared" si="13"/>
        <v>4.7222105925011908</v>
      </c>
      <c r="E123" s="5">
        <f t="shared" si="11"/>
        <v>3.8685548111793901E-5</v>
      </c>
      <c r="F123" s="5">
        <f t="shared" si="12"/>
        <v>1.5100852612200273E-2</v>
      </c>
    </row>
    <row r="124" spans="1:6" x14ac:dyDescent="0.25">
      <c r="A124">
        <v>24</v>
      </c>
      <c r="D124" s="5">
        <f t="shared" si="13"/>
        <v>4.922210592501191</v>
      </c>
      <c r="E124" s="5">
        <f t="shared" si="11"/>
        <v>4.1047997032775746E-5</v>
      </c>
      <c r="F124" s="5">
        <f t="shared" si="12"/>
        <v>1.5402862068451664E-2</v>
      </c>
    </row>
    <row r="125" spans="1:6" x14ac:dyDescent="0.25">
      <c r="A125">
        <v>25</v>
      </c>
      <c r="D125" s="5">
        <f t="shared" si="13"/>
        <v>5.1222105925011903</v>
      </c>
      <c r="E125" s="5">
        <f t="shared" si="11"/>
        <v>4.3543293256826232E-5</v>
      </c>
      <c r="F125" s="5">
        <f t="shared" si="12"/>
        <v>1.5706808023050824E-2</v>
      </c>
    </row>
    <row r="126" spans="1:6" x14ac:dyDescent="0.25">
      <c r="A126">
        <v>26</v>
      </c>
      <c r="D126" s="5">
        <f t="shared" si="13"/>
        <v>5.3222105925011904</v>
      </c>
      <c r="E126" s="5">
        <f t="shared" si="11"/>
        <v>4.617816391260354E-5</v>
      </c>
      <c r="F126" s="5">
        <f t="shared" si="12"/>
        <v>1.6012568347000135E-2</v>
      </c>
    </row>
    <row r="127" spans="1:6" x14ac:dyDescent="0.25">
      <c r="A127">
        <v>27</v>
      </c>
      <c r="D127" s="5">
        <f>$D$100+($E$96*A127)</f>
        <v>5.5222105925011906</v>
      </c>
      <c r="E127" s="5">
        <f t="shared" si="11"/>
        <v>4.8959630995915759E-5</v>
      </c>
      <c r="F127" s="5">
        <f t="shared" si="12"/>
        <v>1.6320017082200797E-2</v>
      </c>
    </row>
    <row r="128" spans="1:6" x14ac:dyDescent="0.25">
      <c r="A128">
        <v>28</v>
      </c>
      <c r="D128" s="5">
        <f t="shared" si="13"/>
        <v>5.7222105925011908</v>
      </c>
      <c r="E128" s="5">
        <f t="shared" si="11"/>
        <v>5.1895021624403965E-5</v>
      </c>
      <c r="F128" s="5">
        <f t="shared" si="12"/>
        <v>1.662902449978336E-2</v>
      </c>
    </row>
    <row r="129" spans="1:13" x14ac:dyDescent="0.25">
      <c r="A129">
        <v>29</v>
      </c>
      <c r="D129" s="5">
        <f t="shared" si="13"/>
        <v>5.922210592501191</v>
      </c>
      <c r="E129" s="5">
        <f t="shared" si="11"/>
        <v>5.4991978499232367E-5</v>
      </c>
      <c r="F129" s="5">
        <f t="shared" si="12"/>
        <v>1.6939457164537326E-2</v>
      </c>
    </row>
    <row r="130" spans="1:13" x14ac:dyDescent="0.25">
      <c r="A130">
        <v>30</v>
      </c>
      <c r="D130" s="5">
        <f t="shared" si="13"/>
        <v>6.1222105925011903</v>
      </c>
      <c r="E130" s="5">
        <f t="shared" si="11"/>
        <v>5.8258470569305544E-5</v>
      </c>
      <c r="F130" s="5">
        <f t="shared" si="12"/>
        <v>1.7251178005454802E-2</v>
      </c>
    </row>
    <row r="131" spans="1:13" x14ac:dyDescent="0.25">
      <c r="A131">
        <v>31</v>
      </c>
      <c r="D131" s="5">
        <f t="shared" si="13"/>
        <v>6.3222105925011904</v>
      </c>
      <c r="E131" s="5">
        <f t="shared" si="11"/>
        <v>6.1702803892875092E-5</v>
      </c>
      <c r="F131" s="5">
        <f t="shared" si="12"/>
        <v>1.7564046392392466E-2</v>
      </c>
    </row>
    <row r="132" spans="1:13" x14ac:dyDescent="0.25">
      <c r="A132">
        <v>32</v>
      </c>
      <c r="D132" s="5">
        <f t="shared" si="13"/>
        <v>6.5222105925011906</v>
      </c>
      <c r="E132" s="5">
        <f t="shared" ref="E132:E163" si="14">_xlfn.NORM.DIST(D132,$H$94,$H$95,0)</f>
        <v>6.5333632690719551E-5</v>
      </c>
      <c r="F132" s="5">
        <f t="shared" ref="F132:F163" si="15">_xlfn.NORM.DIST($E$6+A133*$J$142,$H$94,$H$95,0)</f>
        <v>1.7877918218844907E-2</v>
      </c>
    </row>
    <row r="133" spans="1:13" x14ac:dyDescent="0.25">
      <c r="A133">
        <v>33</v>
      </c>
      <c r="D133" s="5">
        <f t="shared" si="13"/>
        <v>6.7222105925011908</v>
      </c>
      <c r="E133" s="5">
        <f t="shared" si="14"/>
        <v>6.9159970584376954E-5</v>
      </c>
      <c r="F133" s="5">
        <f t="shared" si="15"/>
        <v>1.8192645990810597E-2</v>
      </c>
    </row>
    <row r="134" spans="1:13" x14ac:dyDescent="0.25">
      <c r="A134">
        <v>34</v>
      </c>
      <c r="D134" s="5">
        <f t="shared" si="13"/>
        <v>6.922210592501191</v>
      </c>
      <c r="E134" s="5">
        <f t="shared" si="14"/>
        <v>7.3191202012165172E-5</v>
      </c>
      <c r="F134" s="5">
        <f t="shared" si="15"/>
        <v>1.8508078921720874E-2</v>
      </c>
      <c r="I134" t="s">
        <v>38</v>
      </c>
    </row>
    <row r="135" spans="1:13" x14ac:dyDescent="0.25">
      <c r="A135">
        <v>35</v>
      </c>
      <c r="D135" s="5">
        <f t="shared" si="13"/>
        <v>7.1222105925011903</v>
      </c>
      <c r="E135" s="5">
        <f t="shared" si="14"/>
        <v>7.7437093814970858E-5</v>
      </c>
      <c r="F135" s="5">
        <f t="shared" si="15"/>
        <v>1.8824063033389838E-2</v>
      </c>
    </row>
    <row r="136" spans="1:13" x14ac:dyDescent="0.25">
      <c r="A136">
        <v>36</v>
      </c>
      <c r="D136" s="5">
        <f t="shared" si="13"/>
        <v>7.3222105925011904</v>
      </c>
      <c r="E136" s="5">
        <f t="shared" si="14"/>
        <v>8.1907806982988273E-5</v>
      </c>
      <c r="F136" s="5">
        <f t="shared" si="15"/>
        <v>1.9140441262931851E-2</v>
      </c>
      <c r="I136" t="s">
        <v>31</v>
      </c>
      <c r="J136">
        <f>COUNT(E100:E599)</f>
        <v>500</v>
      </c>
    </row>
    <row r="137" spans="1:13" x14ac:dyDescent="0.25">
      <c r="A137">
        <v>37</v>
      </c>
      <c r="D137" s="5">
        <f t="shared" si="13"/>
        <v>7.5222105925011906</v>
      </c>
      <c r="E137" s="5">
        <f t="shared" si="14"/>
        <v>8.6613908553773251E-5</v>
      </c>
      <c r="F137" s="5">
        <f t="shared" si="15"/>
        <v>1.9457053575580883E-2</v>
      </c>
    </row>
    <row r="138" spans="1:13" x14ac:dyDescent="0.25">
      <c r="A138">
        <v>38</v>
      </c>
      <c r="D138" s="5">
        <f t="shared" si="13"/>
        <v>7.7222105925011908</v>
      </c>
      <c r="E138" s="5">
        <f t="shared" si="14"/>
        <v>9.1566383651134852E-5</v>
      </c>
      <c r="F138" s="5">
        <f t="shared" si="15"/>
        <v>1.9773737083334391E-2</v>
      </c>
    </row>
    <row r="139" spans="1:13" x14ac:dyDescent="0.25">
      <c r="A139">
        <v>39</v>
      </c>
      <c r="D139" s="5">
        <f>$D$100+($E$96*A139)</f>
        <v>7.922210592501191</v>
      </c>
      <c r="E139" s="5">
        <f t="shared" si="14"/>
        <v>9.6776647653507779E-5</v>
      </c>
      <c r="F139" s="5">
        <f t="shared" si="15"/>
        <v>2.0090326169331964E-2</v>
      </c>
    </row>
    <row r="140" spans="1:13" x14ac:dyDescent="0.25">
      <c r="A140">
        <v>40</v>
      </c>
      <c r="D140" s="5">
        <f t="shared" si="13"/>
        <v>8.1222105925011903</v>
      </c>
      <c r="E140" s="5">
        <f t="shared" si="14"/>
        <v>1.0225655847955677E-4</v>
      </c>
      <c r="F140" s="5">
        <f t="shared" si="15"/>
        <v>2.0406652617867217E-2</v>
      </c>
      <c r="L140" t="s">
        <v>33</v>
      </c>
      <c r="M140">
        <f>SUM(F100:F599)</f>
        <v>4.7515752832144216</v>
      </c>
    </row>
    <row r="141" spans="1:13" x14ac:dyDescent="0.25">
      <c r="A141">
        <v>41</v>
      </c>
      <c r="D141" s="5">
        <f t="shared" si="13"/>
        <v>8.3222105925011913</v>
      </c>
      <c r="E141" s="5">
        <f t="shared" si="14"/>
        <v>1.0801842897784026E-4</v>
      </c>
      <c r="F141" s="5">
        <f t="shared" si="15"/>
        <v>2.0722545749919153E-2</v>
      </c>
      <c r="L141" t="s">
        <v>34</v>
      </c>
      <c r="M141">
        <f>J142*M140</f>
        <v>0.94837241134283889</v>
      </c>
    </row>
    <row r="142" spans="1:13" x14ac:dyDescent="0.25">
      <c r="A142">
        <v>42</v>
      </c>
      <c r="D142" s="5">
        <f t="shared" si="13"/>
        <v>8.5222105925011906</v>
      </c>
      <c r="E142" s="5">
        <f t="shared" si="14"/>
        <v>1.1407503940640514E-4</v>
      </c>
      <c r="F142" s="5">
        <f t="shared" si="15"/>
        <v>2.1037832564077347E-2</v>
      </c>
      <c r="I142" t="s">
        <v>30</v>
      </c>
      <c r="J142">
        <f>(E95-E94)/J136</f>
        <v>0.19959115762999524</v>
      </c>
    </row>
    <row r="143" spans="1:13" x14ac:dyDescent="0.25">
      <c r="A143">
        <v>43</v>
      </c>
      <c r="D143" s="5">
        <f t="shared" si="13"/>
        <v>8.7222105925011899</v>
      </c>
      <c r="E143" s="5">
        <f t="shared" si="14"/>
        <v>1.2043964998722736E-4</v>
      </c>
      <c r="F143" s="5">
        <f t="shared" si="15"/>
        <v>2.1352337882723355E-2</v>
      </c>
    </row>
    <row r="144" spans="1:13" x14ac:dyDescent="0.25">
      <c r="A144">
        <v>44</v>
      </c>
      <c r="D144" s="5">
        <f t="shared" si="13"/>
        <v>8.922210592501191</v>
      </c>
      <c r="E144" s="5">
        <f t="shared" si="14"/>
        <v>1.2712601351940345E-4</v>
      </c>
      <c r="F144" s="5">
        <f t="shared" si="15"/>
        <v>2.1665884503318671E-2</v>
      </c>
    </row>
    <row r="145" spans="1:10" x14ac:dyDescent="0.25">
      <c r="A145">
        <v>45</v>
      </c>
      <c r="D145" s="5">
        <f t="shared" si="13"/>
        <v>9.1222105925011903</v>
      </c>
      <c r="E145" s="5">
        <f t="shared" si="14"/>
        <v>1.3414838803399703E-4</v>
      </c>
      <c r="F145" s="5">
        <f t="shared" si="15"/>
        <v>2.1978293354638381E-2</v>
      </c>
    </row>
    <row r="146" spans="1:10" x14ac:dyDescent="0.25">
      <c r="A146">
        <v>46</v>
      </c>
      <c r="D146" s="5">
        <f t="shared" si="13"/>
        <v>9.3222105925011913</v>
      </c>
      <c r="E146" s="5">
        <f t="shared" si="14"/>
        <v>1.4152154947240088E-4</v>
      </c>
      <c r="F146" s="5">
        <f t="shared" si="15"/>
        <v>2.2289383657777578E-2</v>
      </c>
    </row>
    <row r="147" spans="1:10" x14ac:dyDescent="0.25">
      <c r="A147">
        <v>47</v>
      </c>
      <c r="D147" s="5">
        <f t="shared" si="13"/>
        <v>9.5222105925011906</v>
      </c>
      <c r="E147" s="5">
        <f t="shared" si="14"/>
        <v>1.4926080436902214E-4</v>
      </c>
      <c r="F147" s="5">
        <f t="shared" si="15"/>
        <v>2.2598973091746567E-2</v>
      </c>
    </row>
    <row r="148" spans="1:10" x14ac:dyDescent="0.25">
      <c r="A148">
        <v>48</v>
      </c>
      <c r="D148" s="5">
        <f t="shared" si="13"/>
        <v>9.7222105925011917</v>
      </c>
      <c r="E148" s="5">
        <f t="shared" si="14"/>
        <v>1.5738200251803479E-4</v>
      </c>
      <c r="F148" s="5">
        <f t="shared" si="15"/>
        <v>2.2906877963459662E-2</v>
      </c>
    </row>
    <row r="149" spans="1:10" x14ac:dyDescent="0.25">
      <c r="A149">
        <v>49</v>
      </c>
      <c r="D149" s="5">
        <f t="shared" si="13"/>
        <v>9.922210592501191</v>
      </c>
      <c r="E149" s="5">
        <f t="shared" si="14"/>
        <v>1.6590154960284396E-4</v>
      </c>
      <c r="F149" s="5">
        <f t="shared" si="15"/>
        <v>2.3212913381911539E-2</v>
      </c>
    </row>
    <row r="150" spans="1:10" s="13" customFormat="1" x14ac:dyDescent="0.25">
      <c r="A150" s="13">
        <v>50</v>
      </c>
      <c r="D150" s="12">
        <f t="shared" si="13"/>
        <v>10.12221059250119</v>
      </c>
      <c r="E150" s="12">
        <f t="shared" si="14"/>
        <v>1.7483641976582463E-4</v>
      </c>
      <c r="F150" s="12">
        <f t="shared" si="15"/>
        <v>2.3516893436324533E-2</v>
      </c>
    </row>
    <row r="151" spans="1:10" x14ac:dyDescent="0.25">
      <c r="A151">
        <v>51</v>
      </c>
      <c r="D151" s="5">
        <f t="shared" si="13"/>
        <v>10.322210592501191</v>
      </c>
      <c r="E151" s="5">
        <f t="shared" si="14"/>
        <v>1.8420416809476707E-4</v>
      </c>
      <c r="F151" s="5">
        <f t="shared" si="15"/>
        <v>2.3818631378039738E-2</v>
      </c>
    </row>
    <row r="152" spans="1:10" x14ac:dyDescent="0.25">
      <c r="A152">
        <v>52</v>
      </c>
      <c r="D152" s="5">
        <f t="shared" si="13"/>
        <v>10.522210592501191</v>
      </c>
      <c r="E152" s="5">
        <f t="shared" si="14"/>
        <v>1.9402294300135251E-4</v>
      </c>
      <c r="F152" s="5">
        <f t="shared" si="15"/>
        <v>2.4117939805915339E-2</v>
      </c>
    </row>
    <row r="153" spans="1:10" x14ac:dyDescent="0.25">
      <c r="A153">
        <v>53</v>
      </c>
      <c r="D153" s="5">
        <f t="shared" si="13"/>
        <v>10.722210592501192</v>
      </c>
      <c r="E153" s="5">
        <f t="shared" si="14"/>
        <v>2.0431149846585064E-4</v>
      </c>
      <c r="F153" s="5">
        <f t="shared" si="15"/>
        <v>2.4414630854985447E-2</v>
      </c>
    </row>
    <row r="154" spans="1:10" x14ac:dyDescent="0.25">
      <c r="A154">
        <v>54</v>
      </c>
      <c r="D154" s="5">
        <f t="shared" si="13"/>
        <v>10.922210592501191</v>
      </c>
      <c r="E154" s="5">
        <f t="shared" si="14"/>
        <v>2.1508920612109197E-4</v>
      </c>
      <c r="F154" s="5">
        <f t="shared" si="15"/>
        <v>2.4708516388123807E-2</v>
      </c>
      <c r="I154" t="s">
        <v>35</v>
      </c>
      <c r="J154">
        <f>SUM(E100:E599)</f>
        <v>4.999742739609653</v>
      </c>
    </row>
    <row r="155" spans="1:10" x14ac:dyDescent="0.25">
      <c r="A155">
        <v>55</v>
      </c>
      <c r="D155" s="5">
        <f t="shared" si="13"/>
        <v>11.12221059250119</v>
      </c>
      <c r="E155" s="5">
        <f t="shared" si="14"/>
        <v>2.2637606714763972E-4</v>
      </c>
      <c r="F155" s="5">
        <f t="shared" si="15"/>
        <v>2.4999408190448026E-2</v>
      </c>
      <c r="I155" t="s">
        <v>36</v>
      </c>
      <c r="J155">
        <f>J154*E96</f>
        <v>0.99994854792193066</v>
      </c>
    </row>
    <row r="156" spans="1:10" x14ac:dyDescent="0.25">
      <c r="A156">
        <v>56</v>
      </c>
      <c r="D156" s="5">
        <f t="shared" si="13"/>
        <v>11.322210592501191</v>
      </c>
      <c r="E156" s="5">
        <f t="shared" si="14"/>
        <v>2.3819272395094013E-4</v>
      </c>
      <c r="F156" s="5">
        <f t="shared" si="15"/>
        <v>2.5287118166191471E-2</v>
      </c>
    </row>
    <row r="157" spans="1:10" x14ac:dyDescent="0.25">
      <c r="A157">
        <v>57</v>
      </c>
      <c r="D157" s="5">
        <f>$D$100+($E$96*A157)</f>
        <v>11.522210592501191</v>
      </c>
      <c r="E157" s="5">
        <f t="shared" si="14"/>
        <v>2.505604715900979E-4</v>
      </c>
      <c r="F157" s="5">
        <f t="shared" si="15"/>
        <v>2.5571458537762222E-2</v>
      </c>
    </row>
    <row r="158" spans="1:10" x14ac:dyDescent="0.25">
      <c r="A158">
        <v>58</v>
      </c>
      <c r="D158" s="5">
        <f t="shared" si="13"/>
        <v>11.722210592501192</v>
      </c>
      <c r="E158" s="5">
        <f t="shared" si="14"/>
        <v>2.6350126892680462E-4</v>
      </c>
      <c r="F158" s="5">
        <f t="shared" si="15"/>
        <v>2.5852242046701054E-2</v>
      </c>
    </row>
    <row r="159" spans="1:10" x14ac:dyDescent="0.25">
      <c r="A159">
        <v>59</v>
      </c>
      <c r="D159" s="5">
        <f t="shared" si="13"/>
        <v>11.922210592501191</v>
      </c>
      <c r="E159" s="5">
        <f t="shared" si="14"/>
        <v>2.7703774946180799E-4</v>
      </c>
      <c r="F159" s="5">
        <f t="shared" si="15"/>
        <v>2.612928215624372E-2</v>
      </c>
    </row>
    <row r="160" spans="1:10" x14ac:dyDescent="0.25">
      <c r="A160">
        <v>60</v>
      </c>
      <c r="D160" s="5">
        <f t="shared" si="13"/>
        <v>12.12221059250119</v>
      </c>
      <c r="E160" s="5">
        <f t="shared" si="14"/>
        <v>2.9119323182522078E-4</v>
      </c>
      <c r="F160" s="5">
        <f t="shared" si="15"/>
        <v>2.6402393255186212E-2</v>
      </c>
    </row>
    <row r="161" spans="1:6" x14ac:dyDescent="0.25">
      <c r="A161">
        <v>61</v>
      </c>
      <c r="D161" s="5">
        <f t="shared" si="13"/>
        <v>12.322210592501191</v>
      </c>
      <c r="E161" s="5">
        <f t="shared" si="14"/>
        <v>3.059917298858644E-4</v>
      </c>
      <c r="F161" s="5">
        <f t="shared" si="15"/>
        <v>2.667139086274636E-2</v>
      </c>
    </row>
    <row r="162" spans="1:6" s="13" customFormat="1" x14ac:dyDescent="0.25">
      <c r="A162" s="13">
        <v>62</v>
      </c>
      <c r="D162" s="12">
        <f t="shared" si="13"/>
        <v>12.522210592501191</v>
      </c>
      <c r="E162" s="12">
        <f t="shared" si="14"/>
        <v>3.2145796244376161E-4</v>
      </c>
      <c r="F162" s="12">
        <f t="shared" si="15"/>
        <v>2.6936091834109461E-2</v>
      </c>
    </row>
    <row r="163" spans="1:6" x14ac:dyDescent="0.25">
      <c r="A163">
        <v>63</v>
      </c>
      <c r="D163" s="5">
        <f t="shared" si="13"/>
        <v>12.722210592501192</v>
      </c>
      <c r="E163" s="5">
        <f t="shared" si="14"/>
        <v>3.3761736246886142E-4</v>
      </c>
      <c r="F163" s="5">
        <f t="shared" si="15"/>
        <v>2.7196314566341539E-2</v>
      </c>
    </row>
    <row r="164" spans="1:6" x14ac:dyDescent="0.25">
      <c r="A164">
        <v>64</v>
      </c>
      <c r="D164" s="5">
        <f t="shared" si="13"/>
        <v>12.922210592501191</v>
      </c>
      <c r="E164" s="5">
        <f t="shared" ref="E164:E195" si="16">_xlfn.NORM.DIST(D164,$H$94,$H$95,0)</f>
        <v>3.5449608584801814E-4</v>
      </c>
      <c r="F164" s="5">
        <f t="shared" ref="F164:F195" si="17">_xlfn.NORM.DIST($E$6+A165*$J$142,$H$94,$H$95,0)</f>
        <v>2.7451879204349619E-2</v>
      </c>
    </row>
    <row r="165" spans="1:6" x14ac:dyDescent="0.25">
      <c r="A165">
        <v>65</v>
      </c>
      <c r="D165" s="5">
        <f t="shared" si="13"/>
        <v>13.12221059250119</v>
      </c>
      <c r="E165" s="5">
        <f t="shared" si="16"/>
        <v>3.7212101960127974E-4</v>
      </c>
      <c r="F165" s="5">
        <f t="shared" si="17"/>
        <v>2.7702607846565183E-2</v>
      </c>
    </row>
    <row r="166" spans="1:6" x14ac:dyDescent="0.25">
      <c r="A166">
        <v>66</v>
      </c>
      <c r="D166" s="5">
        <f t="shared" ref="D166:D169" si="18">$D$100+($E$96*A166)</f>
        <v>13.322210592501191</v>
      </c>
      <c r="E166" s="5">
        <f t="shared" si="16"/>
        <v>3.9051978952756093E-4</v>
      </c>
      <c r="F166" s="5">
        <f t="shared" si="17"/>
        <v>2.7948324750024234E-2</v>
      </c>
    </row>
    <row r="167" spans="1:6" x14ac:dyDescent="0.25">
      <c r="A167">
        <v>67</v>
      </c>
      <c r="D167" s="5">
        <f t="shared" si="18"/>
        <v>13.522210592501191</v>
      </c>
      <c r="E167" s="5">
        <f t="shared" si="16"/>
        <v>4.0972076723883976E-4</v>
      </c>
      <c r="F167" s="5">
        <f t="shared" si="17"/>
        <v>2.8188856534515545E-2</v>
      </c>
    </row>
    <row r="168" spans="1:6" x14ac:dyDescent="0.25">
      <c r="A168">
        <v>68</v>
      </c>
      <c r="D168" s="5">
        <f t="shared" si="18"/>
        <v>13.722210592501192</v>
      </c>
      <c r="E168" s="5">
        <f t="shared" si="16"/>
        <v>4.2975307654115872E-4</v>
      </c>
      <c r="F168" s="5">
        <f t="shared" si="17"/>
        <v>2.842403238546717E-2</v>
      </c>
    </row>
    <row r="169" spans="1:6" x14ac:dyDescent="0.25">
      <c r="A169">
        <v>69</v>
      </c>
      <c r="D169" s="5">
        <f t="shared" si="18"/>
        <v>13.922210592501191</v>
      </c>
      <c r="E169" s="5">
        <f t="shared" si="16"/>
        <v>4.5064659911983195E-4</v>
      </c>
      <c r="F169" s="5">
        <f t="shared" si="17"/>
        <v>2.8653684255240734E-2</v>
      </c>
    </row>
    <row r="170" spans="1:6" x14ac:dyDescent="0.25">
      <c r="A170">
        <v>70</v>
      </c>
      <c r="D170" s="5">
        <f>$D$100+($E$96*A170)</f>
        <v>14.12221059250119</v>
      </c>
      <c r="E170" s="5">
        <f t="shared" si="16"/>
        <v>4.7243197948550674E-4</v>
      </c>
      <c r="F170" s="5">
        <f t="shared" si="17"/>
        <v>2.8877647062503096E-2</v>
      </c>
    </row>
    <row r="171" spans="1:6" x14ac:dyDescent="0.25">
      <c r="A171">
        <v>71</v>
      </c>
      <c r="D171" s="5">
        <f t="shared" ref="D171:D180" si="19">$D$100+($E$96*A171)</f>
        <v>14.322210592501191</v>
      </c>
      <c r="E171" s="5">
        <f t="shared" si="16"/>
        <v>4.9514062913697042E-4</v>
      </c>
      <c r="F171" s="5">
        <f t="shared" si="17"/>
        <v>2.909575888934551E-2</v>
      </c>
    </row>
    <row r="172" spans="1:6" x14ac:dyDescent="0.25">
      <c r="A172">
        <v>72</v>
      </c>
      <c r="D172" s="5">
        <f t="shared" si="19"/>
        <v>14.522210592501191</v>
      </c>
      <c r="E172" s="5">
        <f t="shared" si="16"/>
        <v>5.1880472989591182E-4</v>
      </c>
      <c r="F172" s="5">
        <f t="shared" si="17"/>
        <v>2.9307861175822167E-2</v>
      </c>
    </row>
    <row r="173" spans="1:6" x14ac:dyDescent="0.25">
      <c r="A173">
        <v>73</v>
      </c>
      <c r="D173" s="5">
        <f t="shared" si="19"/>
        <v>14.722210592501192</v>
      </c>
      <c r="E173" s="5">
        <f t="shared" si="16"/>
        <v>5.4345723636825419E-4</v>
      </c>
      <c r="F173" s="5">
        <f t="shared" si="17"/>
        <v>2.9513798911581752E-2</v>
      </c>
    </row>
    <row r="174" spans="1:6" x14ac:dyDescent="0.25">
      <c r="A174">
        <v>74</v>
      </c>
      <c r="D174" s="5">
        <f t="shared" si="19"/>
        <v>14.922210592501191</v>
      </c>
      <c r="E174" s="5">
        <f t="shared" si="16"/>
        <v>5.6913187748610337E-4</v>
      </c>
      <c r="F174" s="5">
        <f t="shared" si="17"/>
        <v>2.9713420824268786E-2</v>
      </c>
    </row>
    <row r="175" spans="1:6" x14ac:dyDescent="0.25">
      <c r="A175">
        <v>75</v>
      </c>
      <c r="D175" s="5">
        <f t="shared" si="19"/>
        <v>15.12221059250119</v>
      </c>
      <c r="E175" s="5">
        <f t="shared" si="16"/>
        <v>5.9586315708390738E-4</v>
      </c>
      <c r="F175" s="5">
        <f t="shared" si="17"/>
        <v>2.9906579564374855E-2</v>
      </c>
    </row>
    <row r="176" spans="1:6" x14ac:dyDescent="0.25">
      <c r="A176">
        <v>76</v>
      </c>
      <c r="D176" s="5">
        <f t="shared" si="19"/>
        <v>15.322210592501191</v>
      </c>
      <c r="E176" s="5">
        <f t="shared" si="16"/>
        <v>6.236863534620033E-4</v>
      </c>
      <c r="F176" s="5">
        <f t="shared" si="17"/>
        <v>3.0093131886224207E-2</v>
      </c>
    </row>
    <row r="177" spans="1:6" x14ac:dyDescent="0.25">
      <c r="A177">
        <v>77</v>
      </c>
      <c r="D177" s="5">
        <f t="shared" si="19"/>
        <v>15.522210592501191</v>
      </c>
      <c r="E177" s="5">
        <f t="shared" si="16"/>
        <v>6.5263751789042029E-4</v>
      </c>
      <c r="F177" s="5">
        <f t="shared" si="17"/>
        <v>3.0272938824782901E-2</v>
      </c>
    </row>
    <row r="178" spans="1:6" x14ac:dyDescent="0.25">
      <c r="A178">
        <v>78</v>
      </c>
      <c r="D178" s="5">
        <f t="shared" si="19"/>
        <v>15.722210592501192</v>
      </c>
      <c r="E178" s="5">
        <f t="shared" si="16"/>
        <v>6.8275347200559436E-4</v>
      </c>
      <c r="F178" s="5">
        <f t="shared" si="17"/>
        <v>3.044586586798655E-2</v>
      </c>
    </row>
    <row r="179" spans="1:6" x14ac:dyDescent="0.25">
      <c r="A179">
        <v>79</v>
      </c>
      <c r="D179" s="5">
        <f t="shared" si="19"/>
        <v>15.922210592501191</v>
      </c>
      <c r="E179" s="5">
        <f t="shared" si="16"/>
        <v>7.1407180405247438E-4</v>
      </c>
      <c r="F179" s="5">
        <f t="shared" si="17"/>
        <v>3.0611783124287782E-2</v>
      </c>
    </row>
    <row r="180" spans="1:6" x14ac:dyDescent="0.25">
      <c r="A180">
        <v>80</v>
      </c>
      <c r="D180" s="5">
        <f t="shared" si="19"/>
        <v>16.12221059250119</v>
      </c>
      <c r="E180" s="5">
        <f t="shared" si="16"/>
        <v>7.4663086392450623E-4</v>
      </c>
      <c r="F180" s="5">
        <f t="shared" si="17"/>
        <v>3.0770565485131535E-2</v>
      </c>
    </row>
    <row r="181" spans="1:6" x14ac:dyDescent="0.25">
      <c r="A181">
        <v>81</v>
      </c>
      <c r="D181" s="5">
        <f>$D$100+($E$96*A181)</f>
        <v>16.32221059250119</v>
      </c>
      <c r="E181" s="5">
        <f t="shared" si="16"/>
        <v>7.8046975695399276E-4</v>
      </c>
      <c r="F181" s="5">
        <f t="shared" si="17"/>
        <v>3.0922092782073918E-2</v>
      </c>
    </row>
    <row r="182" spans="1:6" x14ac:dyDescent="0.25">
      <c r="A182">
        <v>82</v>
      </c>
      <c r="D182" s="5">
        <f t="shared" ref="D182:D189" si="20">$D$100+($E$96*A182)</f>
        <v>16.522210592501192</v>
      </c>
      <c r="E182" s="5">
        <f t="shared" si="16"/>
        <v>8.1562833640551379E-4</v>
      </c>
      <c r="F182" s="5">
        <f t="shared" si="17"/>
        <v>3.1066249938268647E-2</v>
      </c>
    </row>
    <row r="183" spans="1:6" x14ac:dyDescent="0.25">
      <c r="A183">
        <v>83</v>
      </c>
      <c r="D183" s="5">
        <f t="shared" si="20"/>
        <v>16.722210592501192</v>
      </c>
      <c r="E183" s="5">
        <f t="shared" si="16"/>
        <v>8.5214719462535385E-4</v>
      </c>
      <c r="F183" s="5">
        <f t="shared" si="17"/>
        <v>3.1202927114053779E-2</v>
      </c>
    </row>
    <row r="184" spans="1:6" x14ac:dyDescent="0.25">
      <c r="A184">
        <v>84</v>
      </c>
      <c r="D184" s="5">
        <f t="shared" si="20"/>
        <v>16.922210592501191</v>
      </c>
      <c r="E184" s="5">
        <f t="shared" si="16"/>
        <v>8.9006765280028586E-4</v>
      </c>
      <c r="F184" s="5">
        <f t="shared" si="17"/>
        <v>3.1332019846381017E-2</v>
      </c>
    </row>
    <row r="185" spans="1:6" x14ac:dyDescent="0.25">
      <c r="A185">
        <v>85</v>
      </c>
      <c r="D185" s="5">
        <f t="shared" si="20"/>
        <v>17.12221059250119</v>
      </c>
      <c r="E185" s="5">
        <f t="shared" si="16"/>
        <v>9.2943174927952361E-4</v>
      </c>
      <c r="F185" s="5">
        <f t="shared" si="17"/>
        <v>3.1453429181840048E-2</v>
      </c>
    </row>
    <row r="186" spans="1:6" x14ac:dyDescent="0.25">
      <c r="A186">
        <v>86</v>
      </c>
      <c r="D186" s="5">
        <f t="shared" si="20"/>
        <v>17.32221059250119</v>
      </c>
      <c r="E186" s="5">
        <f t="shared" si="16"/>
        <v>9.702822264143205E-4</v>
      </c>
      <c r="F186" s="5">
        <f t="shared" si="17"/>
        <v>3.1567061803040634E-2</v>
      </c>
    </row>
    <row r="187" spans="1:6" x14ac:dyDescent="0.25">
      <c r="A187">
        <v>87</v>
      </c>
      <c r="D187" s="5">
        <f t="shared" si="20"/>
        <v>17.522210592501192</v>
      </c>
      <c r="E187" s="5">
        <f t="shared" si="16"/>
        <v>1.0126625158704075E-3</v>
      </c>
      <c r="F187" s="5">
        <f t="shared" si="17"/>
        <v>3.1672830148126635E-2</v>
      </c>
    </row>
    <row r="188" spans="1:6" x14ac:dyDescent="0.25">
      <c r="A188">
        <v>88</v>
      </c>
      <c r="D188" s="5">
        <f t="shared" si="20"/>
        <v>17.722210592501192</v>
      </c>
      <c r="E188" s="5">
        <f t="shared" si="16"/>
        <v>1.0566167223693551E-3</v>
      </c>
      <c r="F188" s="5">
        <f t="shared" si="17"/>
        <v>3.1770652523207821E-2</v>
      </c>
    </row>
    <row r="189" spans="1:6" x14ac:dyDescent="0.25">
      <c r="A189">
        <v>89</v>
      </c>
      <c r="D189" s="5">
        <f t="shared" si="20"/>
        <v>17.922210592501191</v>
      </c>
      <c r="E189" s="5">
        <f t="shared" si="16"/>
        <v>1.1021896058159809E-3</v>
      </c>
      <c r="F189" s="5">
        <f t="shared" si="17"/>
        <v>3.1860453207507258E-2</v>
      </c>
    </row>
    <row r="190" spans="1:6" x14ac:dyDescent="0.25">
      <c r="A190">
        <v>90</v>
      </c>
      <c r="D190" s="5">
        <f>$D$100+($E$96*A190)</f>
        <v>18.12221059250119</v>
      </c>
      <c r="E190" s="5">
        <f t="shared" si="16"/>
        <v>1.1494265617700025E-3</v>
      </c>
      <c r="F190" s="5">
        <f t="shared" si="17"/>
        <v>3.1942162551034846E-2</v>
      </c>
    </row>
    <row r="191" spans="1:6" x14ac:dyDescent="0.25">
      <c r="A191">
        <v>91</v>
      </c>
      <c r="D191" s="5">
        <f t="shared" ref="D191:D205" si="21">$D$100+($E$96*A191)</f>
        <v>18.32221059250119</v>
      </c>
      <c r="E191" s="5">
        <f t="shared" si="16"/>
        <v>1.1983736002215016E-3</v>
      </c>
      <c r="F191" s="5">
        <f t="shared" si="17"/>
        <v>3.2015717064610781E-2</v>
      </c>
    </row>
    <row r="192" spans="1:6" x14ac:dyDescent="0.25">
      <c r="A192">
        <v>92</v>
      </c>
      <c r="D192" s="5">
        <f t="shared" si="21"/>
        <v>18.522210592501192</v>
      </c>
      <c r="E192" s="5">
        <f t="shared" si="16"/>
        <v>1.2490773226311457E-3</v>
      </c>
      <c r="F192" s="5">
        <f t="shared" si="17"/>
        <v>3.2081059502075897E-2</v>
      </c>
    </row>
    <row r="193" spans="1:6" x14ac:dyDescent="0.25">
      <c r="A193">
        <v>93</v>
      </c>
      <c r="D193" s="5">
        <f t="shared" si="21"/>
        <v>18.722210592501192</v>
      </c>
      <c r="E193" s="5">
        <f t="shared" si="16"/>
        <v>1.3015848971976815E-3</v>
      </c>
      <c r="F193" s="5">
        <f t="shared" si="17"/>
        <v>3.2138138934539984E-2</v>
      </c>
    </row>
    <row r="194" spans="1:6" x14ac:dyDescent="0.25">
      <c r="A194">
        <v>94</v>
      </c>
      <c r="D194" s="5">
        <f t="shared" si="21"/>
        <v>18.922210592501191</v>
      </c>
      <c r="E194" s="5">
        <f t="shared" si="16"/>
        <v>1.3559440323170121E-3</v>
      </c>
      <c r="F194" s="5">
        <f t="shared" si="17"/>
        <v>3.2186910816533201E-2</v>
      </c>
    </row>
    <row r="195" spans="1:6" x14ac:dyDescent="0.25">
      <c r="A195">
        <v>95</v>
      </c>
      <c r="D195" s="5">
        <f t="shared" si="21"/>
        <v>19.12221059250119</v>
      </c>
      <c r="E195" s="5">
        <f t="shared" si="16"/>
        <v>1.4122029481989081E-3</v>
      </c>
      <c r="F195" s="5">
        <f t="shared" si="17"/>
        <v>3.2227337043940409E-2</v>
      </c>
    </row>
    <row r="196" spans="1:6" x14ac:dyDescent="0.25">
      <c r="A196">
        <v>96</v>
      </c>
      <c r="D196" s="5">
        <f t="shared" si="21"/>
        <v>19.322210592501193</v>
      </c>
      <c r="E196" s="5">
        <f t="shared" ref="E196:E227" si="22">_xlfn.NORM.DIST(D196,$H$94,$H$95,0)</f>
        <v>1.4704103466095767E-3</v>
      </c>
      <c r="F196" s="5">
        <f t="shared" ref="F196:F227" si="23">_xlfn.NORM.DIST($E$6+A197*$J$142,$H$94,$H$95,0)</f>
        <v>3.2259386003612785E-2</v>
      </c>
    </row>
    <row r="197" spans="1:6" x14ac:dyDescent="0.25">
      <c r="A197">
        <v>97</v>
      </c>
      <c r="D197" s="5">
        <f t="shared" si="21"/>
        <v>19.522210592501192</v>
      </c>
      <c r="E197" s="5">
        <f t="shared" si="22"/>
        <v>1.5306153787103768E-3</v>
      </c>
      <c r="F197" s="5">
        <f t="shared" si="23"/>
        <v>3.2283032614566491E-2</v>
      </c>
    </row>
    <row r="198" spans="1:6" x14ac:dyDescent="0.25">
      <c r="A198">
        <v>98</v>
      </c>
      <c r="D198" s="5">
        <f t="shared" si="21"/>
        <v>19.722210592501192</v>
      </c>
      <c r="E198" s="5">
        <f t="shared" si="22"/>
        <v>1.5928676109653538E-3</v>
      </c>
      <c r="F198" s="5">
        <f t="shared" si="23"/>
        <v>3.2298258360693027E-2</v>
      </c>
    </row>
    <row r="199" spans="1:6" x14ac:dyDescent="0.25">
      <c r="A199">
        <v>99</v>
      </c>
      <c r="D199" s="5">
        <f t="shared" si="21"/>
        <v>19.922210592501191</v>
      </c>
      <c r="E199" s="5">
        <f t="shared" si="22"/>
        <v>1.657216989092748E-3</v>
      </c>
      <c r="F199" s="5">
        <f t="shared" si="23"/>
        <v>3.2305051314921736E-2</v>
      </c>
    </row>
    <row r="200" spans="1:6" x14ac:dyDescent="0.25">
      <c r="A200">
        <v>100</v>
      </c>
      <c r="D200" s="5">
        <f t="shared" si="21"/>
        <v>20.12221059250119</v>
      </c>
      <c r="E200" s="5">
        <f t="shared" si="22"/>
        <v>1.7237138000382602E-3</v>
      </c>
      <c r="F200" s="5">
        <f t="shared" si="23"/>
        <v>3.2303406154790194E-2</v>
      </c>
    </row>
    <row r="201" spans="1:6" x14ac:dyDescent="0.25">
      <c r="A201">
        <v>101</v>
      </c>
      <c r="D201" s="5">
        <f t="shared" si="21"/>
        <v>20.322210592501193</v>
      </c>
      <c r="E201" s="5">
        <f t="shared" si="22"/>
        <v>1.7924086319506646E-3</v>
      </c>
      <c r="F201" s="5">
        <f t="shared" si="23"/>
        <v>3.2293324169394115E-2</v>
      </c>
    </row>
    <row r="202" spans="1:6" x14ac:dyDescent="0.25">
      <c r="A202">
        <v>102</v>
      </c>
      <c r="D202" s="5">
        <f t="shared" si="21"/>
        <v>20.522210592501192</v>
      </c>
      <c r="E202" s="5">
        <f t="shared" si="22"/>
        <v>1.8633523321433213E-3</v>
      </c>
      <c r="F202" s="5">
        <f t="shared" si="23"/>
        <v>3.2274813257703962E-2</v>
      </c>
    </row>
    <row r="203" spans="1:6" x14ac:dyDescent="0.25">
      <c r="A203">
        <v>103</v>
      </c>
      <c r="D203" s="5">
        <f t="shared" si="21"/>
        <v>20.722210592501192</v>
      </c>
      <c r="E203" s="5">
        <f t="shared" si="22"/>
        <v>1.9365959630282313E-3</v>
      </c>
      <c r="F203" s="5">
        <f t="shared" si="23"/>
        <v>3.2247887918251512E-2</v>
      </c>
    </row>
    <row r="204" spans="1:6" x14ac:dyDescent="0.25">
      <c r="A204">
        <v>104</v>
      </c>
      <c r="D204" s="5">
        <f t="shared" si="21"/>
        <v>20.922210592501191</v>
      </c>
      <c r="E204" s="5">
        <f t="shared" si="22"/>
        <v>2.0121907560125486E-3</v>
      </c>
      <c r="F204" s="5">
        <f t="shared" si="23"/>
        <v>3.2212569230205011E-2</v>
      </c>
    </row>
    <row r="205" spans="1:6" x14ac:dyDescent="0.25">
      <c r="A205">
        <v>105</v>
      </c>
      <c r="D205" s="5">
        <f t="shared" si="21"/>
        <v>21.12221059250119</v>
      </c>
      <c r="E205" s="5">
        <f t="shared" si="22"/>
        <v>2.0901880633508916E-3</v>
      </c>
      <c r="F205" s="5">
        <f t="shared" si="23"/>
        <v>3.2168884825867688E-2</v>
      </c>
    </row>
    <row r="206" spans="1:6" x14ac:dyDescent="0.25">
      <c r="A206">
        <v>106</v>
      </c>
      <c r="D206" s="5">
        <f>$D$100+($E$96*A206)</f>
        <v>21.322210592501193</v>
      </c>
      <c r="E206" s="5">
        <f t="shared" si="22"/>
        <v>2.170639307950304E-3</v>
      </c>
      <c r="F206" s="5">
        <f t="shared" si="23"/>
        <v>3.211686885464974E-2</v>
      </c>
    </row>
    <row r="207" spans="1:6" x14ac:dyDescent="0.25">
      <c r="A207">
        <v>107</v>
      </c>
      <c r="D207" s="5">
        <f t="shared" ref="D207:D215" si="24">$D$100+($E$96*A207)</f>
        <v>21.522210592501192</v>
      </c>
      <c r="E207" s="5">
        <f t="shared" si="22"/>
        <v>2.2535959311285143E-3</v>
      </c>
      <c r="F207" s="5">
        <f t="shared" si="23"/>
        <v>3.2056561938579607E-2</v>
      </c>
    </row>
    <row r="208" spans="1:6" x14ac:dyDescent="0.25">
      <c r="A208">
        <v>108</v>
      </c>
      <c r="D208" s="5">
        <f t="shared" si="24"/>
        <v>21.722210592501192</v>
      </c>
      <c r="E208" s="5">
        <f t="shared" si="22"/>
        <v>2.3391093383299073E-3</v>
      </c>
      <c r="F208" s="5">
        <f t="shared" si="23"/>
        <v>3.1988011119435618E-2</v>
      </c>
    </row>
    <row r="209" spans="1:6" x14ac:dyDescent="0.25">
      <c r="A209">
        <v>109</v>
      </c>
      <c r="D209" s="5">
        <f t="shared" si="24"/>
        <v>21.922210592501191</v>
      </c>
      <c r="E209" s="5">
        <f t="shared" si="22"/>
        <v>2.427230842807662E-3</v>
      </c>
      <c r="F209" s="5">
        <f t="shared" si="23"/>
        <v>3.1911269797594427E-2</v>
      </c>
    </row>
    <row r="210" spans="1:6" x14ac:dyDescent="0.25">
      <c r="A210">
        <v>110</v>
      </c>
      <c r="D210" s="5">
        <f t="shared" si="24"/>
        <v>22.12221059250119</v>
      </c>
      <c r="E210" s="5">
        <f t="shared" si="22"/>
        <v>2.5180116072846316E-3</v>
      </c>
      <c r="F210" s="5">
        <f t="shared" si="23"/>
        <v>3.1826397662707354E-2</v>
      </c>
    </row>
    <row r="211" spans="1:6" x14ac:dyDescent="0.25">
      <c r="A211">
        <v>111</v>
      </c>
      <c r="D211" s="5">
        <f t="shared" si="24"/>
        <v>22.322210592501193</v>
      </c>
      <c r="E211" s="5">
        <f t="shared" si="22"/>
        <v>2.6115025836097941E-3</v>
      </c>
      <c r="F211" s="5">
        <f t="shared" si="23"/>
        <v>3.173346061633079E-2</v>
      </c>
    </row>
    <row r="212" spans="1:6" x14ac:dyDescent="0.25">
      <c r="A212">
        <v>112</v>
      </c>
      <c r="D212" s="5">
        <f t="shared" si="24"/>
        <v>22.522210592501192</v>
      </c>
      <c r="E212" s="5">
        <f t="shared" si="22"/>
        <v>2.7077544504314614E-3</v>
      </c>
      <c r="F212" s="5">
        <f t="shared" si="23"/>
        <v>3.1632530686650957E-2</v>
      </c>
    </row>
    <row r="213" spans="1:6" x14ac:dyDescent="0.25">
      <c r="A213">
        <v>113</v>
      </c>
      <c r="D213" s="5">
        <f t="shared" si="24"/>
        <v>22.722210592501192</v>
      </c>
      <c r="E213" s="5">
        <f t="shared" si="22"/>
        <v>2.8068175489130358E-3</v>
      </c>
      <c r="F213" s="5">
        <f t="shared" si="23"/>
        <v>3.1523685935457464E-2</v>
      </c>
    </row>
    <row r="214" spans="1:6" x14ac:dyDescent="0.25">
      <c r="A214">
        <v>114</v>
      </c>
      <c r="D214" s="5">
        <f t="shared" si="24"/>
        <v>22.922210592501191</v>
      </c>
      <c r="E214" s="5">
        <f t="shared" si="22"/>
        <v>2.9087418165215494E-3</v>
      </c>
      <c r="F214" s="5">
        <f t="shared" si="23"/>
        <v>3.1407010357533911E-2</v>
      </c>
    </row>
    <row r="215" spans="1:6" x14ac:dyDescent="0.25">
      <c r="A215">
        <v>115</v>
      </c>
      <c r="D215" s="5">
        <f t="shared" si="24"/>
        <v>23.12221059250119</v>
      </c>
      <c r="E215" s="5">
        <f t="shared" si="22"/>
        <v>3.0135767189241312E-3</v>
      </c>
      <c r="F215" s="5">
        <f t="shared" si="23"/>
        <v>3.1282593772647027E-2</v>
      </c>
    </row>
    <row r="216" spans="1:6" x14ac:dyDescent="0.25">
      <c r="A216">
        <v>116</v>
      </c>
      <c r="D216" s="5">
        <f>$D$100+($E$96*A216)</f>
        <v>23.322210592501193</v>
      </c>
      <c r="E216" s="5">
        <f t="shared" si="22"/>
        <v>3.1213711800322595E-3</v>
      </c>
      <c r="F216" s="5">
        <f t="shared" si="23"/>
        <v>3.1150531710328711E-2</v>
      </c>
    </row>
    <row r="217" spans="1:6" x14ac:dyDescent="0.25">
      <c r="A217">
        <v>117</v>
      </c>
      <c r="D217" s="5">
        <f t="shared" ref="D217:D224" si="25">$D$100+($E$96*A217)</f>
        <v>23.522210592501192</v>
      </c>
      <c r="E217" s="5">
        <f t="shared" si="22"/>
        <v>3.2321735102385646E-3</v>
      </c>
      <c r="F217" s="5">
        <f t="shared" si="23"/>
        <v>3.1010925287657896E-2</v>
      </c>
    </row>
    <row r="218" spans="1:6" x14ac:dyDescent="0.25">
      <c r="A218">
        <v>118</v>
      </c>
      <c r="D218" s="5">
        <f t="shared" si="25"/>
        <v>23.722210592501192</v>
      </c>
      <c r="E218" s="5">
        <f t="shared" si="22"/>
        <v>3.3460313328960373E-3</v>
      </c>
      <c r="F218" s="5">
        <f t="shared" si="23"/>
        <v>3.086388108026113E-2</v>
      </c>
    </row>
    <row r="219" spans="1:6" x14ac:dyDescent="0.25">
      <c r="A219">
        <v>119</v>
      </c>
      <c r="D219" s="5">
        <f t="shared" si="25"/>
        <v>23.922210592501191</v>
      </c>
      <c r="E219" s="5">
        <f t="shared" si="22"/>
        <v>3.4629915090944687E-3</v>
      </c>
      <c r="F219" s="5">
        <f t="shared" si="23"/>
        <v>3.070951098676207E-2</v>
      </c>
    </row>
    <row r="220" spans="1:6" x14ac:dyDescent="0.25">
      <c r="A220">
        <v>120</v>
      </c>
      <c r="D220" s="5">
        <f t="shared" si="25"/>
        <v>24.12221059250119</v>
      </c>
      <c r="E220" s="5">
        <f t="shared" si="22"/>
        <v>3.5831000607941268E-3</v>
      </c>
      <c r="F220" s="5">
        <f t="shared" si="23"/>
        <v>3.0547932086921283E-2</v>
      </c>
    </row>
    <row r="221" spans="1:6" x14ac:dyDescent="0.25">
      <c r="A221">
        <v>121</v>
      </c>
      <c r="D221" s="5">
        <f t="shared" si="25"/>
        <v>24.322210592501193</v>
      </c>
      <c r="E221" s="5">
        <f t="shared" si="22"/>
        <v>3.7064020923818844E-3</v>
      </c>
      <c r="F221" s="5">
        <f t="shared" si="23"/>
        <v>3.0379266493717985E-2</v>
      </c>
    </row>
    <row r="222" spans="1:6" x14ac:dyDescent="0.25">
      <c r="A222">
        <v>122</v>
      </c>
      <c r="D222" s="5">
        <f t="shared" si="25"/>
        <v>24.522210592501192</v>
      </c>
      <c r="E222" s="5">
        <f t="shared" si="22"/>
        <v>3.8329417107202087E-3</v>
      </c>
      <c r="F222" s="5">
        <f t="shared" si="23"/>
        <v>3.0203641199635169E-2</v>
      </c>
    </row>
    <row r="223" spans="1:6" x14ac:dyDescent="0.25">
      <c r="A223">
        <v>123</v>
      </c>
      <c r="D223" s="5">
        <f t="shared" si="25"/>
        <v>24.722210592501192</v>
      </c>
      <c r="E223" s="5">
        <f t="shared" si="22"/>
        <v>3.9627619437647057E-3</v>
      </c>
      <c r="F223" s="5">
        <f t="shared" si="23"/>
        <v>3.0021187917418948E-2</v>
      </c>
    </row>
    <row r="224" spans="1:6" x14ac:dyDescent="0.25">
      <c r="A224">
        <v>124</v>
      </c>
      <c r="D224" s="5">
        <f t="shared" si="25"/>
        <v>24.922210592501191</v>
      </c>
      <c r="E224" s="5">
        <f t="shared" si="22"/>
        <v>4.0959046578312158E-3</v>
      </c>
      <c r="F224" s="5">
        <f t="shared" si="23"/>
        <v>2.9832042915591269E-2</v>
      </c>
    </row>
    <row r="225" spans="1:6" x14ac:dyDescent="0.25">
      <c r="A225">
        <v>125</v>
      </c>
      <c r="D225" s="5">
        <f>$D$100+($E$96*A225)</f>
        <v>25.12221059250119</v>
      </c>
      <c r="E225" s="5">
        <f t="shared" si="22"/>
        <v>4.2324104735986844E-3</v>
      </c>
      <c r="F225" s="5">
        <f t="shared" si="23"/>
        <v>2.9636346849003521E-2</v>
      </c>
    </row>
    <row r="226" spans="1:6" x14ac:dyDescent="0.25">
      <c r="A226">
        <v>126</v>
      </c>
      <c r="D226" s="5">
        <f t="shared" ref="D226:D234" si="26">$D$100+($E$96*A226)</f>
        <v>25.322210592501193</v>
      </c>
      <c r="E226" s="5">
        <f t="shared" si="22"/>
        <v>4.372318680939462E-3</v>
      </c>
      <c r="F226" s="5">
        <f t="shared" si="23"/>
        <v>2.9434244584725475E-2</v>
      </c>
    </row>
    <row r="227" spans="1:6" x14ac:dyDescent="0.25">
      <c r="A227">
        <v>127</v>
      </c>
      <c r="D227" s="5">
        <f t="shared" si="26"/>
        <v>25.522210592501192</v>
      </c>
      <c r="E227" s="5">
        <f t="shared" si="22"/>
        <v>4.5156671526737791E-3</v>
      </c>
      <c r="F227" s="5">
        <f t="shared" si="23"/>
        <v>2.9225885023571138E-2</v>
      </c>
    </row>
    <row r="228" spans="1:6" x14ac:dyDescent="0.25">
      <c r="A228">
        <v>128</v>
      </c>
      <c r="D228" s="5">
        <f t="shared" si="26"/>
        <v>25.722210592501192</v>
      </c>
      <c r="E228" s="5">
        <f t="shared" ref="E228:E237" si="27">_xlfn.NORM.DIST(D228,$H$94,$H$95,0)</f>
        <v>4.6624922573505947E-3</v>
      </c>
      <c r="F228" s="5">
        <f t="shared" ref="F228:F237" si="28">_xlfn.NORM.DIST($E$6+A229*$J$142,$H$94,$H$95,0)</f>
        <v>2.9011420917568646E-2</v>
      </c>
    </row>
    <row r="229" spans="1:6" x14ac:dyDescent="0.25">
      <c r="A229">
        <v>129</v>
      </c>
      <c r="D229" s="5">
        <f t="shared" si="26"/>
        <v>25.922210592501191</v>
      </c>
      <c r="E229" s="5">
        <f t="shared" si="27"/>
        <v>4.8128287711620144E-3</v>
      </c>
      <c r="F229" s="5">
        <f t="shared" si="28"/>
        <v>2.8791008683687027E-2</v>
      </c>
    </row>
    <row r="230" spans="1:6" x14ac:dyDescent="0.25">
      <c r="A230">
        <v>130</v>
      </c>
      <c r="D230" s="5">
        <f t="shared" si="26"/>
        <v>26.12221059250119</v>
      </c>
      <c r="E230" s="5">
        <f t="shared" si="27"/>
        <v>4.9667097891037829E-3</v>
      </c>
      <c r="F230" s="5">
        <f t="shared" si="28"/>
        <v>2.8564808214137091E-2</v>
      </c>
    </row>
    <row r="231" spans="1:6" x14ac:dyDescent="0.25">
      <c r="A231">
        <v>131</v>
      </c>
      <c r="D231" s="5">
        <f t="shared" si="26"/>
        <v>26.322210592501193</v>
      </c>
      <c r="E231" s="5">
        <f t="shared" si="27"/>
        <v>5.1241666354993904E-3</v>
      </c>
      <c r="F231" s="5">
        <f t="shared" si="28"/>
        <v>2.8332982683567813E-2</v>
      </c>
    </row>
    <row r="232" spans="1:6" x14ac:dyDescent="0.25">
      <c r="A232">
        <v>132</v>
      </c>
      <c r="D232" s="5">
        <f t="shared" si="26"/>
        <v>26.522210592501192</v>
      </c>
      <c r="E232" s="5">
        <f t="shared" si="27"/>
        <v>5.2852287740102208E-3</v>
      </c>
      <c r="F232" s="5">
        <f t="shared" si="28"/>
        <v>2.8095698353482645E-2</v>
      </c>
    </row>
    <row r="233" spans="1:6" x14ac:dyDescent="0.25">
      <c r="A233">
        <v>133</v>
      </c>
      <c r="D233" s="5">
        <f t="shared" si="26"/>
        <v>26.722210592501192</v>
      </c>
      <c r="E233" s="5">
        <f t="shared" si="27"/>
        <v>5.4499237172592743E-3</v>
      </c>
      <c r="F233" s="5">
        <f t="shared" si="28"/>
        <v>2.7853124374202898E-2</v>
      </c>
    </row>
    <row r="234" spans="1:6" x14ac:dyDescent="0.25">
      <c r="A234">
        <v>134</v>
      </c>
      <c r="D234" s="5">
        <f t="shared" si="26"/>
        <v>26.922210592501191</v>
      </c>
      <c r="E234" s="5">
        <f t="shared" si="27"/>
        <v>5.6182769362005114E-3</v>
      </c>
      <c r="F234" s="5">
        <f t="shared" si="28"/>
        <v>2.7605432584707233E-2</v>
      </c>
    </row>
    <row r="235" spans="1:6" x14ac:dyDescent="0.25">
      <c r="A235">
        <v>135</v>
      </c>
      <c r="D235" s="5">
        <f>$D$100+($E$96*A235)</f>
        <v>27.12221059250119</v>
      </c>
      <c r="E235" s="5">
        <f t="shared" si="27"/>
        <v>5.7903117693707722E-3</v>
      </c>
      <c r="F235" s="5">
        <f t="shared" si="28"/>
        <v>2.7352797310677121E-2</v>
      </c>
    </row>
    <row r="236" spans="1:6" x14ac:dyDescent="0.25">
      <c r="A236">
        <v>136</v>
      </c>
      <c r="D236" s="5">
        <f t="shared" ref="D236:D240" si="29">$D$100+($E$96*A236)</f>
        <v>27.322210592501193</v>
      </c>
      <c r="E236" s="5">
        <f t="shared" si="27"/>
        <v>5.9660493321654871E-3</v>
      </c>
      <c r="F236" s="5">
        <f t="shared" si="28"/>
        <v>2.7095395161079165E-2</v>
      </c>
    </row>
    <row r="237" spans="1:6" s="13" customFormat="1" x14ac:dyDescent="0.25">
      <c r="A237" s="13">
        <v>137</v>
      </c>
      <c r="D237" s="12">
        <f t="shared" si="29"/>
        <v>27.522210592501192</v>
      </c>
      <c r="E237" s="12">
        <f t="shared" si="27"/>
        <v>6.145508426283937E-3</v>
      </c>
      <c r="F237" s="12">
        <f t="shared" si="28"/>
        <v>2.683340482361431E-2</v>
      </c>
    </row>
    <row r="238" spans="1:6" x14ac:dyDescent="0.25">
      <c r="A238">
        <v>138</v>
      </c>
      <c r="D238" s="5">
        <f t="shared" si="29"/>
        <v>27.722210592501192</v>
      </c>
      <c r="E238" s="12">
        <f t="shared" ref="E238:E301" si="30">_xlfn.NORM.DIST(D238,$H$94,$H$95,0)</f>
        <v>6.3287054494938454E-3</v>
      </c>
      <c r="F238" s="5">
        <f t="shared" ref="F238:F301" si="31">_xlfn.NORM.DIST($E$6+A239*$J$142,$H$94,$H$95,0)</f>
        <v>2.6567006859363536E-2</v>
      </c>
    </row>
    <row r="239" spans="1:6" x14ac:dyDescent="0.25">
      <c r="A239">
        <v>139</v>
      </c>
      <c r="D239" s="5">
        <f t="shared" si="29"/>
        <v>27.922210592501191</v>
      </c>
      <c r="E239" s="12">
        <f t="shared" si="30"/>
        <v>6.5156543058691322E-3</v>
      </c>
      <c r="F239" s="5">
        <f t="shared" si="31"/>
        <v>2.6296383496957787E-2</v>
      </c>
    </row>
    <row r="240" spans="1:6" x14ac:dyDescent="0.25">
      <c r="A240">
        <v>140</v>
      </c>
      <c r="D240" s="5">
        <f t="shared" si="29"/>
        <v>28.12221059250119</v>
      </c>
      <c r="E240" s="12">
        <f t="shared" si="30"/>
        <v>6.7063663166583567E-3</v>
      </c>
      <c r="F240" s="5">
        <f t="shared" si="31"/>
        <v>2.6021718426597628E-2</v>
      </c>
    </row>
    <row r="241" spans="1:6" x14ac:dyDescent="0.25">
      <c r="A241">
        <v>141</v>
      </c>
      <c r="D241" s="5">
        <f>$D$100+($E$96*A241)</f>
        <v>28.322210592501193</v>
      </c>
      <c r="E241" s="12">
        <f t="shared" si="30"/>
        <v>6.9008501319450339E-3</v>
      </c>
      <c r="F241" s="5">
        <f t="shared" si="31"/>
        <v>2.5743196594245482E-2</v>
      </c>
    </row>
    <row r="242" spans="1:6" x14ac:dyDescent="0.25">
      <c r="A242">
        <v>142</v>
      </c>
      <c r="D242" s="5">
        <f t="shared" ref="D242:D305" si="32">$D$100+($E$96*A242)</f>
        <v>28.522210592501192</v>
      </c>
      <c r="E242" s="12">
        <f t="shared" si="30"/>
        <v>7.0991116432641511E-3</v>
      </c>
      <c r="F242" s="5">
        <f t="shared" si="31"/>
        <v>2.5461003996309212E-2</v>
      </c>
    </row>
    <row r="243" spans="1:6" x14ac:dyDescent="0.25">
      <c r="A243">
        <v>143</v>
      </c>
      <c r="D243" s="5">
        <f t="shared" si="32"/>
        <v>28.722210592501192</v>
      </c>
      <c r="E243" s="12">
        <f t="shared" si="30"/>
        <v>7.3011538973424585E-3</v>
      </c>
      <c r="F243" s="5">
        <f t="shared" si="31"/>
        <v>2.5175327475132212E-2</v>
      </c>
    </row>
    <row r="244" spans="1:6" x14ac:dyDescent="0.25">
      <c r="A244">
        <v>144</v>
      </c>
      <c r="D244" s="5">
        <f t="shared" si="32"/>
        <v>28.922210592501191</v>
      </c>
      <c r="E244" s="12">
        <f t="shared" si="30"/>
        <v>7.5069770111326813E-3</v>
      </c>
      <c r="F244" s="5">
        <f t="shared" si="31"/>
        <v>2.4886354515599989E-2</v>
      </c>
    </row>
    <row r="245" spans="1:6" x14ac:dyDescent="0.25">
      <c r="A245">
        <v>145</v>
      </c>
      <c r="D245" s="5">
        <f t="shared" si="32"/>
        <v>29.12221059250119</v>
      </c>
      <c r="E245" s="12">
        <f t="shared" si="30"/>
        <v>7.716578088314505E-3</v>
      </c>
      <c r="F245" s="5">
        <f t="shared" si="31"/>
        <v>2.4594273043167903E-2</v>
      </c>
    </row>
    <row r="246" spans="1:6" x14ac:dyDescent="0.25">
      <c r="A246">
        <v>146</v>
      </c>
      <c r="D246" s="5">
        <f t="shared" si="32"/>
        <v>29.322210592501193</v>
      </c>
      <c r="E246" s="12">
        <f t="shared" si="30"/>
        <v>7.9299511374372519E-3</v>
      </c>
      <c r="F246" s="5">
        <f t="shared" si="31"/>
        <v>2.4299271223608976E-2</v>
      </c>
    </row>
    <row r="247" spans="1:6" x14ac:dyDescent="0.25">
      <c r="A247">
        <v>147</v>
      </c>
      <c r="D247" s="5">
        <f t="shared" si="32"/>
        <v>29.522210592501192</v>
      </c>
      <c r="E247" s="12">
        <f t="shared" si="30"/>
        <v>8.1470869918811185E-3</v>
      </c>
      <c r="F247" s="5">
        <f t="shared" si="31"/>
        <v>2.400153726477379E-2</v>
      </c>
    </row>
    <row r="248" spans="1:6" x14ac:dyDescent="0.25">
      <c r="A248">
        <v>148</v>
      </c>
      <c r="D248" s="5">
        <f t="shared" si="32"/>
        <v>29.722210592501192</v>
      </c>
      <c r="E248" s="12">
        <f t="shared" si="30"/>
        <v>8.3679732318154686E-3</v>
      </c>
      <c r="F248" s="5">
        <f t="shared" si="31"/>
        <v>2.3701259220647843E-2</v>
      </c>
    </row>
    <row r="249" spans="1:6" x14ac:dyDescent="0.25">
      <c r="A249">
        <v>149</v>
      </c>
      <c r="D249" s="5">
        <f t="shared" si="32"/>
        <v>29.922210592501191</v>
      </c>
      <c r="E249" s="12">
        <f t="shared" si="30"/>
        <v>8.5925941083338127E-3</v>
      </c>
      <c r="F249" s="5">
        <f t="shared" si="31"/>
        <v>2.3398624797983859E-2</v>
      </c>
    </row>
    <row r="250" spans="1:6" x14ac:dyDescent="0.25">
      <c r="A250">
        <v>150</v>
      </c>
      <c r="D250" s="5">
        <f t="shared" si="32"/>
        <v>30.12221059250119</v>
      </c>
      <c r="E250" s="12">
        <f t="shared" si="30"/>
        <v>8.8209304699460762E-3</v>
      </c>
      <c r="F250" s="5">
        <f t="shared" si="31"/>
        <v>2.3093821165778742E-2</v>
      </c>
    </row>
    <row r="251" spans="1:6" x14ac:dyDescent="0.25">
      <c r="A251">
        <v>151</v>
      </c>
      <c r="D251" s="5">
        <f t="shared" si="32"/>
        <v>30.322210592501193</v>
      </c>
      <c r="E251" s="12">
        <f t="shared" si="30"/>
        <v>9.0529596916092813E-3</v>
      </c>
      <c r="F251" s="5">
        <f t="shared" si="31"/>
        <v>2.278703476785612E-2</v>
      </c>
    </row>
    <row r="252" spans="1:6" x14ac:dyDescent="0.25">
      <c r="A252">
        <v>152</v>
      </c>
      <c r="D252" s="5">
        <f t="shared" si="32"/>
        <v>30.522210592501192</v>
      </c>
      <c r="E252" s="12">
        <f t="shared" si="30"/>
        <v>9.2886556064779094E-3</v>
      </c>
      <c r="F252" s="5">
        <f t="shared" si="31"/>
        <v>2.2478451138806758E-2</v>
      </c>
    </row>
    <row r="253" spans="1:6" x14ac:dyDescent="0.25">
      <c r="A253">
        <v>153</v>
      </c>
      <c r="D253" s="5">
        <f t="shared" si="32"/>
        <v>30.722210592501192</v>
      </c>
      <c r="E253" s="12">
        <f t="shared" si="30"/>
        <v>9.5279884405550103E-3</v>
      </c>
      <c r="F253" s="5">
        <f t="shared" si="31"/>
        <v>2.2168254723529533E-2</v>
      </c>
    </row>
    <row r="254" spans="1:6" x14ac:dyDescent="0.25">
      <c r="A254">
        <v>154</v>
      </c>
      <c r="D254" s="5">
        <f t="shared" si="32"/>
        <v>30.922210592501191</v>
      </c>
      <c r="E254" s="12">
        <f t="shared" si="30"/>
        <v>9.7709247504245214E-3</v>
      </c>
      <c r="F254" s="5">
        <f t="shared" si="31"/>
        <v>2.1856628700606003E-2</v>
      </c>
    </row>
    <row r="255" spans="1:6" x14ac:dyDescent="0.25">
      <c r="A255">
        <v>155</v>
      </c>
      <c r="D255" s="5">
        <f t="shared" si="32"/>
        <v>31.12221059250119</v>
      </c>
      <c r="E255" s="12">
        <f t="shared" si="30"/>
        <v>1.001742736424421E-2</v>
      </c>
      <c r="F255" s="5">
        <f t="shared" si="31"/>
        <v>2.15437548097317E-2</v>
      </c>
    </row>
    <row r="256" spans="1:6" x14ac:dyDescent="0.25">
      <c r="A256">
        <v>156</v>
      </c>
      <c r="D256" s="5">
        <f t="shared" si="32"/>
        <v>31.322210592501193</v>
      </c>
      <c r="E256" s="12">
        <f t="shared" si="30"/>
        <v>1.026745532617733E-2</v>
      </c>
      <c r="F256" s="5">
        <f t="shared" si="31"/>
        <v>2.1229813183416477E-2</v>
      </c>
    </row>
    <row r="257" spans="1:6" x14ac:dyDescent="0.25">
      <c r="A257">
        <v>157</v>
      </c>
      <c r="D257" s="5">
        <f t="shared" si="32"/>
        <v>31.522210592501192</v>
      </c>
      <c r="E257" s="12">
        <f t="shared" si="30"/>
        <v>1.0520963844439091E-2</v>
      </c>
      <c r="F257" s="5">
        <f t="shared" si="31"/>
        <v>2.0914982183155916E-2</v>
      </c>
    </row>
    <row r="258" spans="1:6" x14ac:dyDescent="0.25">
      <c r="A258">
        <v>158</v>
      </c>
      <c r="D258" s="5">
        <f t="shared" si="32"/>
        <v>31.722210592501192</v>
      </c>
      <c r="E258" s="12">
        <f t="shared" si="30"/>
        <v>1.0777904243132054E-2</v>
      </c>
      <c r="F258" s="5">
        <f t="shared" si="31"/>
        <v>2.0599438240264594E-2</v>
      </c>
    </row>
    <row r="259" spans="1:6" x14ac:dyDescent="0.25">
      <c r="A259">
        <v>159</v>
      </c>
      <c r="D259" s="5">
        <f t="shared" si="32"/>
        <v>31.922210592501191</v>
      </c>
      <c r="E259" s="12">
        <f t="shared" si="30"/>
        <v>1.1038223918041544E-2</v>
      </c>
      <c r="F259" s="5">
        <f t="shared" si="31"/>
        <v>2.0283355701550931E-2</v>
      </c>
    </row>
    <row r="260" spans="1:6" x14ac:dyDescent="0.25">
      <c r="A260">
        <v>160</v>
      </c>
      <c r="D260" s="5">
        <f t="shared" si="32"/>
        <v>32.12221059250119</v>
      </c>
      <c r="E260" s="12">
        <f t="shared" si="30"/>
        <v>1.1301866296559394E-2</v>
      </c>
      <c r="F260" s="5">
        <f t="shared" si="31"/>
        <v>1.9966906680001752E-2</v>
      </c>
    </row>
    <row r="261" spans="1:6" x14ac:dyDescent="0.25">
      <c r="A261">
        <v>161</v>
      </c>
      <c r="D261" s="5">
        <f t="shared" si="32"/>
        <v>32.322210592501193</v>
      </c>
      <c r="E261" s="12">
        <f t="shared" si="30"/>
        <v>1.156877080190054E-2</v>
      </c>
      <c r="F261" s="5">
        <f t="shared" si="31"/>
        <v>1.9650260910633242E-2</v>
      </c>
    </row>
    <row r="262" spans="1:6" x14ac:dyDescent="0.25">
      <c r="A262">
        <v>162</v>
      </c>
      <c r="D262" s="5">
        <f t="shared" si="32"/>
        <v>32.522210592501189</v>
      </c>
      <c r="E262" s="12">
        <f t="shared" si="30"/>
        <v>1.1838872821773186E-2</v>
      </c>
      <c r="F262" s="5">
        <f t="shared" si="31"/>
        <v>1.9333585611653135E-2</v>
      </c>
    </row>
    <row r="263" spans="1:6" x14ac:dyDescent="0.25">
      <c r="A263">
        <v>163</v>
      </c>
      <c r="D263" s="5">
        <f t="shared" si="32"/>
        <v>32.722210592501192</v>
      </c>
      <c r="E263" s="12">
        <f t="shared" si="30"/>
        <v>1.211210368165881E-2</v>
      </c>
      <c r="F263" s="5">
        <f t="shared" si="31"/>
        <v>1.9017045351067179E-2</v>
      </c>
    </row>
    <row r="264" spans="1:6" x14ac:dyDescent="0.25">
      <c r="A264">
        <v>164</v>
      </c>
      <c r="D264" s="5">
        <f t="shared" si="32"/>
        <v>32.922210592501195</v>
      </c>
      <c r="E264" s="12">
        <f t="shared" si="30"/>
        <v>1.2388390622853188E-2</v>
      </c>
      <c r="F264" s="5">
        <f t="shared" si="31"/>
        <v>1.8700801918850821E-2</v>
      </c>
    </row>
    <row r="265" spans="1:6" x14ac:dyDescent="0.25">
      <c r="A265">
        <v>165</v>
      </c>
      <c r="D265" s="5">
        <f t="shared" si="32"/>
        <v>33.12221059250119</v>
      </c>
      <c r="E265" s="12">
        <f t="shared" si="30"/>
        <v>1.2667656785414818E-2</v>
      </c>
      <c r="F265" s="5">
        <f t="shared" si="31"/>
        <v>1.838501420479521E-2</v>
      </c>
    </row>
    <row r="266" spans="1:6" x14ac:dyDescent="0.25">
      <c r="A266">
        <v>166</v>
      </c>
      <c r="D266" s="5">
        <f t="shared" si="32"/>
        <v>33.322210592501193</v>
      </c>
      <c r="E266" s="12">
        <f t="shared" si="30"/>
        <v>1.2949821196160971E-2</v>
      </c>
      <c r="F266" s="5">
        <f t="shared" si="31"/>
        <v>1.8069838082124357E-2</v>
      </c>
    </row>
    <row r="267" spans="1:6" x14ac:dyDescent="0.25">
      <c r="A267">
        <v>167</v>
      </c>
      <c r="D267" s="5">
        <f t="shared" si="32"/>
        <v>33.522210592501189</v>
      </c>
      <c r="E267" s="12">
        <f t="shared" si="30"/>
        <v>1.3234798761845482E-2</v>
      </c>
      <c r="F267" s="5">
        <f t="shared" si="31"/>
        <v>1.7755426296968413E-2</v>
      </c>
    </row>
    <row r="268" spans="1:6" x14ac:dyDescent="0.25">
      <c r="A268">
        <v>168</v>
      </c>
      <c r="D268" s="5">
        <f t="shared" si="32"/>
        <v>33.722210592501192</v>
      </c>
      <c r="E268" s="12">
        <f t="shared" si="30"/>
        <v>1.3522500267646261E-2</v>
      </c>
      <c r="F268" s="5">
        <f t="shared" si="31"/>
        <v>1.7441928363765891E-2</v>
      </c>
    </row>
    <row r="269" spans="1:6" x14ac:dyDescent="0.25">
      <c r="A269">
        <v>169</v>
      </c>
      <c r="D269" s="5">
        <f t="shared" si="32"/>
        <v>33.922210592501195</v>
      </c>
      <c r="E269" s="12">
        <f t="shared" si="30"/>
        <v>1.3812832381082772E-2</v>
      </c>
      <c r="F269" s="5">
        <f t="shared" si="31"/>
        <v>1.712949046665567E-2</v>
      </c>
    </row>
    <row r="270" spans="1:6" x14ac:dyDescent="0.25">
      <c r="A270">
        <v>170</v>
      </c>
      <c r="D270" s="5">
        <f t="shared" si="32"/>
        <v>34.12221059250119</v>
      </c>
      <c r="E270" s="12">
        <f t="shared" si="30"/>
        <v>1.4105697661477052E-2</v>
      </c>
      <c r="F270" s="5">
        <f t="shared" si="31"/>
        <v>1.6818255366907665E-2</v>
      </c>
    </row>
    <row r="271" spans="1:6" x14ac:dyDescent="0.25">
      <c r="A271">
        <v>171</v>
      </c>
      <c r="D271" s="5">
        <f t="shared" si="32"/>
        <v>34.322210592501193</v>
      </c>
      <c r="E271" s="12">
        <f t="shared" si="30"/>
        <v>1.4400994575063627E-2</v>
      </c>
      <c r="F271" s="5">
        <f t="shared" si="31"/>
        <v>1.6508362316429642E-2</v>
      </c>
    </row>
    <row r="272" spans="1:6" x14ac:dyDescent="0.25">
      <c r="A272">
        <v>172</v>
      </c>
      <c r="D272" s="5">
        <f t="shared" si="32"/>
        <v>34.522210592501189</v>
      </c>
      <c r="E272" s="12">
        <f t="shared" si="30"/>
        <v>1.4698617515845402E-2</v>
      </c>
      <c r="F272" s="5">
        <f t="shared" si="31"/>
        <v>1.6199946977374993E-2</v>
      </c>
    </row>
    <row r="273" spans="1:6" x14ac:dyDescent="0.25">
      <c r="A273">
        <v>173</v>
      </c>
      <c r="D273" s="5">
        <f t="shared" si="32"/>
        <v>34.722210592501192</v>
      </c>
      <c r="E273" s="12">
        <f t="shared" si="30"/>
        <v>1.4998456832284462E-2</v>
      </c>
      <c r="F273" s="5">
        <f t="shared" si="31"/>
        <v>1.5893141347866437E-2</v>
      </c>
    </row>
    <row r="274" spans="1:6" x14ac:dyDescent="0.25">
      <c r="A274">
        <v>174</v>
      </c>
      <c r="D274" s="5">
        <f t="shared" si="32"/>
        <v>34.922210592501195</v>
      </c>
      <c r="E274" s="12">
        <f t="shared" si="30"/>
        <v>1.5300398859907215E-2</v>
      </c>
      <c r="F274" s="5">
        <f t="shared" si="31"/>
        <v>1.5588073693837069E-2</v>
      </c>
    </row>
    <row r="275" spans="1:6" x14ac:dyDescent="0.25">
      <c r="A275">
        <v>175</v>
      </c>
      <c r="D275" s="5">
        <f t="shared" si="32"/>
        <v>35.12221059250119</v>
      </c>
      <c r="E275" s="12">
        <f t="shared" si="30"/>
        <v>1.5604325959894437E-2</v>
      </c>
      <c r="F275" s="5">
        <f t="shared" si="31"/>
        <v>1.5284868486981617E-2</v>
      </c>
    </row>
    <row r="276" spans="1:6" x14ac:dyDescent="0.25">
      <c r="A276">
        <v>176</v>
      </c>
      <c r="D276" s="5">
        <f t="shared" si="32"/>
        <v>35.322210592501193</v>
      </c>
      <c r="E276" s="12">
        <f t="shared" si="30"/>
        <v>1.5910116563716971E-2</v>
      </c>
      <c r="F276" s="5">
        <f t="shared" si="31"/>
        <v>1.4983646348797106E-2</v>
      </c>
    </row>
    <row r="277" spans="1:6" x14ac:dyDescent="0.25">
      <c r="A277">
        <v>177</v>
      </c>
      <c r="D277" s="5">
        <f t="shared" si="32"/>
        <v>35.522210592501189</v>
      </c>
      <c r="E277" s="12">
        <f t="shared" si="30"/>
        <v>1.6217645223867639E-2</v>
      </c>
      <c r="F277" s="5">
        <f t="shared" si="31"/>
        <v>1.4684524000684328E-2</v>
      </c>
    </row>
    <row r="278" spans="1:6" x14ac:dyDescent="0.25">
      <c r="A278">
        <v>178</v>
      </c>
      <c r="D278" s="5">
        <f t="shared" si="32"/>
        <v>35.722210592501192</v>
      </c>
      <c r="E278" s="12">
        <f t="shared" si="30"/>
        <v>1.6526782670730086E-2</v>
      </c>
      <c r="F278" s="5">
        <f t="shared" si="31"/>
        <v>1.4387614220068264E-2</v>
      </c>
    </row>
    <row r="279" spans="1:6" x14ac:dyDescent="0.25">
      <c r="A279">
        <v>179</v>
      </c>
      <c r="D279" s="5">
        <f t="shared" si="32"/>
        <v>35.922210592501195</v>
      </c>
      <c r="E279" s="12">
        <f t="shared" si="30"/>
        <v>1.6837395875614312E-2</v>
      </c>
      <c r="F279" s="5">
        <f t="shared" si="31"/>
        <v>1.4093025802488151E-2</v>
      </c>
    </row>
    <row r="280" spans="1:6" x14ac:dyDescent="0.25">
      <c r="A280">
        <v>180</v>
      </c>
      <c r="D280" s="5">
        <f t="shared" si="32"/>
        <v>36.12221059250119</v>
      </c>
      <c r="E280" s="12">
        <f t="shared" si="30"/>
        <v>1.7149348119977956E-2</v>
      </c>
      <c r="F280" s="5">
        <f t="shared" si="31"/>
        <v>1.3800863529596016E-2</v>
      </c>
    </row>
    <row r="281" spans="1:6" x14ac:dyDescent="0.25">
      <c r="A281">
        <v>181</v>
      </c>
      <c r="D281" s="5">
        <f t="shared" si="32"/>
        <v>36.322210592501193</v>
      </c>
      <c r="E281" s="12">
        <f t="shared" si="30"/>
        <v>1.746249907084137E-2</v>
      </c>
      <c r="F281" s="5">
        <f t="shared" si="31"/>
        <v>1.3511228142994236E-2</v>
      </c>
    </row>
    <row r="282" spans="1:6" x14ac:dyDescent="0.25">
      <c r="A282">
        <v>182</v>
      </c>
      <c r="D282" s="5">
        <f t="shared" si="32"/>
        <v>36.522210592501189</v>
      </c>
      <c r="E282" s="12">
        <f t="shared" si="30"/>
        <v>1.7776704862392936E-2</v>
      </c>
      <c r="F282" s="5">
        <f t="shared" si="31"/>
        <v>1.3224216323833048E-2</v>
      </c>
    </row>
    <row r="283" spans="1:6" x14ac:dyDescent="0.25">
      <c r="A283">
        <v>183</v>
      </c>
      <c r="D283" s="5">
        <f t="shared" si="32"/>
        <v>36.722210592501192</v>
      </c>
      <c r="E283" s="12">
        <f t="shared" si="30"/>
        <v>1.8091818183770002E-2</v>
      </c>
      <c r="F283" s="5">
        <f t="shared" si="31"/>
        <v>1.2939920678080341E-2</v>
      </c>
    </row>
    <row r="284" spans="1:6" x14ac:dyDescent="0.25">
      <c r="A284">
        <v>184</v>
      </c>
      <c r="D284" s="5">
        <f t="shared" si="32"/>
        <v>36.922210592501195</v>
      </c>
      <c r="E284" s="12">
        <f t="shared" si="30"/>
        <v>1.8407688372988444E-2</v>
      </c>
      <c r="F284" s="5">
        <f t="shared" si="31"/>
        <v>1.265842972736738E-2</v>
      </c>
    </row>
    <row r="285" spans="1:6" x14ac:dyDescent="0.25">
      <c r="A285">
        <v>185</v>
      </c>
      <c r="D285" s="5">
        <f t="shared" si="32"/>
        <v>37.12221059250119</v>
      </c>
      <c r="E285" s="12">
        <f t="shared" si="30"/>
        <v>1.8724161516982772E-2</v>
      </c>
      <c r="F285" s="5">
        <f t="shared" si="31"/>
        <v>1.237982790530642E-2</v>
      </c>
    </row>
    <row r="286" spans="1:6" x14ac:dyDescent="0.25">
      <c r="A286">
        <v>186</v>
      </c>
      <c r="D286" s="5">
        <f t="shared" si="32"/>
        <v>37.322210592501193</v>
      </c>
      <c r="E286" s="12">
        <f t="shared" si="30"/>
        <v>1.9041080557706043E-2</v>
      </c>
      <c r="F286" s="5">
        <f t="shared" si="31"/>
        <v>1.2104195559168095E-2</v>
      </c>
    </row>
    <row r="287" spans="1:6" x14ac:dyDescent="0.25">
      <c r="A287">
        <v>187</v>
      </c>
      <c r="D287" s="5">
        <f t="shared" si="32"/>
        <v>37.522210592501189</v>
      </c>
      <c r="E287" s="12">
        <f t="shared" si="30"/>
        <v>1.9358285404226939E-2</v>
      </c>
      <c r="F287" s="5">
        <f t="shared" si="31"/>
        <v>1.1831608956799593E-2</v>
      </c>
    </row>
    <row r="288" spans="1:6" x14ac:dyDescent="0.25">
      <c r="A288">
        <v>188</v>
      </c>
      <c r="D288" s="5">
        <f t="shared" si="32"/>
        <v>37.722210592501192</v>
      </c>
      <c r="E288" s="12">
        <f t="shared" si="30"/>
        <v>1.9675613050749535E-2</v>
      </c>
      <c r="F288" s="5">
        <f t="shared" si="31"/>
        <v>1.1562140298657445E-2</v>
      </c>
    </row>
    <row r="289" spans="1:6" x14ac:dyDescent="0.25">
      <c r="A289">
        <v>189</v>
      </c>
      <c r="D289" s="5">
        <f t="shared" si="32"/>
        <v>37.922210592501195</v>
      </c>
      <c r="E289" s="12">
        <f t="shared" si="30"/>
        <v>1.9992897700468307E-2</v>
      </c>
      <c r="F289" s="5">
        <f t="shared" si="31"/>
        <v>1.1295857734822341E-2</v>
      </c>
    </row>
    <row r="290" spans="1:6" x14ac:dyDescent="0.25">
      <c r="A290">
        <v>190</v>
      </c>
      <c r="D290" s="5">
        <f t="shared" si="32"/>
        <v>38.12221059250119</v>
      </c>
      <c r="E290" s="12">
        <f t="shared" si="30"/>
        <v>2.0309970895159502E-2</v>
      </c>
      <c r="F290" s="5">
        <f t="shared" si="31"/>
        <v>1.1032825386857887E-2</v>
      </c>
    </row>
    <row r="291" spans="1:6" x14ac:dyDescent="0.25">
      <c r="A291">
        <v>191</v>
      </c>
      <c r="D291" s="5">
        <f t="shared" si="32"/>
        <v>38.322210592501193</v>
      </c>
      <c r="E291" s="12">
        <f t="shared" si="30"/>
        <v>2.0626661650397095E-2</v>
      </c>
      <c r="F291" s="5">
        <f t="shared" si="31"/>
        <v>1.0773103374368261E-2</v>
      </c>
    </row>
    <row r="292" spans="1:6" x14ac:dyDescent="0.25">
      <c r="A292">
        <v>192</v>
      </c>
      <c r="D292" s="5">
        <f t="shared" si="32"/>
        <v>38.522210592501196</v>
      </c>
      <c r="E292" s="12">
        <f t="shared" si="30"/>
        <v>2.0942796596269561E-2</v>
      </c>
      <c r="F292" s="5">
        <f t="shared" si="31"/>
        <v>1.0516747846106574E-2</v>
      </c>
    </row>
    <row r="293" spans="1:6" x14ac:dyDescent="0.25">
      <c r="A293">
        <v>193</v>
      </c>
      <c r="D293" s="5">
        <f t="shared" si="32"/>
        <v>38.722210592501192</v>
      </c>
      <c r="E293" s="12">
        <f t="shared" si="30"/>
        <v>2.125820012346168E-2</v>
      </c>
      <c r="F293" s="5">
        <f t="shared" si="31"/>
        <v>1.026381101547862E-2</v>
      </c>
    </row>
    <row r="294" spans="1:6" x14ac:dyDescent="0.25">
      <c r="A294">
        <v>194</v>
      </c>
      <c r="D294" s="5">
        <f t="shared" si="32"/>
        <v>38.922210592501195</v>
      </c>
      <c r="E294" s="12">
        <f t="shared" si="30"/>
        <v>2.1572694534553408E-2</v>
      </c>
      <c r="F294" s="5">
        <f t="shared" si="31"/>
        <v>1.0014341200284708E-2</v>
      </c>
    </row>
    <row r="295" spans="1:6" x14ac:dyDescent="0.25">
      <c r="A295">
        <v>195</v>
      </c>
      <c r="D295" s="5">
        <f t="shared" si="32"/>
        <v>39.12221059250119</v>
      </c>
      <c r="E295" s="12">
        <f t="shared" si="30"/>
        <v>2.1886100200375635E-2</v>
      </c>
      <c r="F295" s="5">
        <f t="shared" si="31"/>
        <v>9.7683828665361336E-3</v>
      </c>
    </row>
    <row r="296" spans="1:6" x14ac:dyDescent="0.25">
      <c r="A296">
        <v>196</v>
      </c>
      <c r="D296" s="5">
        <f t="shared" si="32"/>
        <v>39.322210592501193</v>
      </c>
      <c r="E296" s="12">
        <f t="shared" si="30"/>
        <v>2.2198235721251489E-2</v>
      </c>
      <c r="F296" s="5">
        <f t="shared" si="31"/>
        <v>9.5259766761815676E-3</v>
      </c>
    </row>
    <row r="297" spans="1:6" x14ac:dyDescent="0.25">
      <c r="A297">
        <v>197</v>
      </c>
      <c r="D297" s="5">
        <f t="shared" si="32"/>
        <v>39.522210592501196</v>
      </c>
      <c r="E297" s="12">
        <f t="shared" si="30"/>
        <v>2.2508918092939652E-2</v>
      </c>
      <c r="F297" s="5">
        <f t="shared" si="31"/>
        <v>9.2871595385733731E-3</v>
      </c>
    </row>
    <row r="298" spans="1:6" x14ac:dyDescent="0.25">
      <c r="A298">
        <v>198</v>
      </c>
      <c r="D298" s="5">
        <f t="shared" si="32"/>
        <v>39.722210592501192</v>
      </c>
      <c r="E298" s="12">
        <f t="shared" si="30"/>
        <v>2.2817962877085103E-2</v>
      </c>
      <c r="F298" s="5">
        <f t="shared" si="31"/>
        <v>9.0519646655033321E-3</v>
      </c>
    </row>
    <row r="299" spans="1:6" x14ac:dyDescent="0.25">
      <c r="A299">
        <v>199</v>
      </c>
      <c r="D299" s="5">
        <f t="shared" si="32"/>
        <v>39.922210592501195</v>
      </c>
      <c r="E299" s="12">
        <f t="shared" si="30"/>
        <v>2.3125184375971521E-2</v>
      </c>
      <c r="F299" s="5">
        <f t="shared" si="31"/>
        <v>8.8204216296334133E-3</v>
      </c>
    </row>
    <row r="300" spans="1:6" s="13" customFormat="1" x14ac:dyDescent="0.25">
      <c r="A300" s="13">
        <v>200</v>
      </c>
      <c r="D300" s="12">
        <f t="shared" si="32"/>
        <v>40.12221059250119</v>
      </c>
      <c r="E300" s="12">
        <f t="shared" si="30"/>
        <v>2.3430395811358511E-2</v>
      </c>
      <c r="F300" s="12">
        <f t="shared" si="31"/>
        <v>8.5925564261462844E-3</v>
      </c>
    </row>
    <row r="301" spans="1:6" x14ac:dyDescent="0.25">
      <c r="A301">
        <v>201</v>
      </c>
      <c r="D301" s="5">
        <f t="shared" si="32"/>
        <v>40.322210592501193</v>
      </c>
      <c r="E301" s="12">
        <f t="shared" si="30"/>
        <v>2.3733409507176735E-2</v>
      </c>
      <c r="F301" s="5">
        <f t="shared" si="31"/>
        <v>8.3683915374387751E-3</v>
      </c>
    </row>
    <row r="302" spans="1:6" x14ac:dyDescent="0.25">
      <c r="A302">
        <v>202</v>
      </c>
      <c r="D302" s="5">
        <f t="shared" si="32"/>
        <v>40.522210592501196</v>
      </c>
      <c r="E302" s="12">
        <f t="shared" ref="E302:E305" si="33">_xlfn.NORM.DIST(D302,$H$94,$H$95,0)</f>
        <v>2.4034037075843121E-2</v>
      </c>
      <c r="F302" s="5">
        <f t="shared" ref="F302:F305" si="34">_xlfn.NORM.DIST($E$6+A303*$J$142,$H$94,$H$95,0)</f>
        <v>8.1479460006801882E-3</v>
      </c>
    </row>
    <row r="303" spans="1:6" x14ac:dyDescent="0.25">
      <c r="A303">
        <v>203</v>
      </c>
      <c r="D303" s="5">
        <f t="shared" si="32"/>
        <v>40.722210592501192</v>
      </c>
      <c r="E303" s="12">
        <f t="shared" si="33"/>
        <v>2.4332089607949244E-2</v>
      </c>
      <c r="F303" s="5">
        <f t="shared" si="34"/>
        <v>7.9312354780571494E-3</v>
      </c>
    </row>
    <row r="304" spans="1:6" x14ac:dyDescent="0.25">
      <c r="A304">
        <v>204</v>
      </c>
      <c r="D304" s="5">
        <f t="shared" si="32"/>
        <v>40.922210592501195</v>
      </c>
      <c r="E304" s="12">
        <f t="shared" si="33"/>
        <v>2.4627377865065914E-2</v>
      </c>
      <c r="F304" s="5">
        <f t="shared" si="34"/>
        <v>7.7182723295261988E-3</v>
      </c>
    </row>
    <row r="305" spans="1:10" s="13" customFormat="1" x14ac:dyDescent="0.25">
      <c r="A305" s="13">
        <v>205</v>
      </c>
      <c r="D305" s="12">
        <f t="shared" si="32"/>
        <v>41.12221059250119</v>
      </c>
      <c r="E305" s="12">
        <f t="shared" si="33"/>
        <v>2.4919712475398117E-2</v>
      </c>
      <c r="F305" s="12">
        <f t="shared" si="34"/>
        <v>7.5090656878955987E-3</v>
      </c>
    </row>
    <row r="306" spans="1:10" x14ac:dyDescent="0.25">
      <c r="A306">
        <v>206</v>
      </c>
      <c r="B306" s="14"/>
      <c r="C306" s="14"/>
      <c r="D306" s="5">
        <f t="shared" ref="D306:D369" si="35">$D$100+($E$96*A306)</f>
        <v>41.322210592501193</v>
      </c>
      <c r="E306" s="12">
        <f t="shared" ref="E306:E369" si="36">_xlfn.NORM.DIST(D306,$H$94,$H$95,0)</f>
        <v>2.5208904132016194E-2</v>
      </c>
      <c r="F306" s="5">
        <f t="shared" ref="F306:F369" si="37">_xlfn.NORM.DIST($E$6+A307*$J$142,$H$94,$H$95,0)</f>
        <v>7.3036215360583077E-3</v>
      </c>
    </row>
    <row r="307" spans="1:10" x14ac:dyDescent="0.25">
      <c r="A307">
        <v>207</v>
      </c>
      <c r="B307" s="14"/>
      <c r="C307" s="14"/>
      <c r="D307" s="5">
        <f t="shared" si="35"/>
        <v>41.522210592501196</v>
      </c>
      <c r="E307" s="12">
        <f t="shared" si="36"/>
        <v>2.5494763793380403E-2</v>
      </c>
      <c r="F307" s="5">
        <f t="shared" si="37"/>
        <v>7.1019427861992272E-3</v>
      </c>
    </row>
    <row r="308" spans="1:10" x14ac:dyDescent="0.25">
      <c r="A308">
        <v>208</v>
      </c>
      <c r="B308" s="14"/>
      <c r="C308" s="14"/>
      <c r="D308" s="5">
        <f t="shared" si="35"/>
        <v>41.722210592501192</v>
      </c>
      <c r="E308" s="12">
        <f t="shared" si="36"/>
        <v>2.5777102885869003E-2</v>
      </c>
      <c r="F308" s="5">
        <f t="shared" si="37"/>
        <v>6.9040293608002221E-3</v>
      </c>
    </row>
    <row r="309" spans="1:10" x14ac:dyDescent="0.25">
      <c r="A309" s="13">
        <v>209</v>
      </c>
      <c r="B309" s="14"/>
      <c r="C309" s="14"/>
      <c r="D309" s="12">
        <f t="shared" si="35"/>
        <v>41.922210592501195</v>
      </c>
      <c r="E309" s="12">
        <f t="shared" si="36"/>
        <v>2.6055733508012494E-2</v>
      </c>
      <c r="F309" s="12">
        <f t="shared" si="37"/>
        <v>6.7098782752693601E-3</v>
      </c>
    </row>
    <row r="310" spans="1:10" x14ac:dyDescent="0.25">
      <c r="A310">
        <v>210</v>
      </c>
      <c r="B310" s="14"/>
      <c r="C310" s="14"/>
      <c r="D310" s="5">
        <f t="shared" si="35"/>
        <v>42.12221059250119</v>
      </c>
      <c r="E310" s="12">
        <f t="shared" si="36"/>
        <v>2.6330468636130169E-2</v>
      </c>
      <c r="F310" s="5">
        <f t="shared" si="37"/>
        <v>6.5194837220209721E-3</v>
      </c>
    </row>
    <row r="311" spans="1:10" x14ac:dyDescent="0.25">
      <c r="A311">
        <v>211</v>
      </c>
      <c r="B311" s="14"/>
      <c r="C311" s="14"/>
      <c r="D311" s="5">
        <f t="shared" si="35"/>
        <v>42.322210592501193</v>
      </c>
      <c r="E311" s="12">
        <f t="shared" si="36"/>
        <v>2.6601122331059362E-2</v>
      </c>
      <c r="F311" s="5">
        <f t="shared" si="37"/>
        <v>6.3328371558370672E-3</v>
      </c>
      <c r="J311" s="13"/>
    </row>
    <row r="312" spans="1:10" x14ac:dyDescent="0.25">
      <c r="A312">
        <v>212</v>
      </c>
      <c r="B312" s="14"/>
      <c r="C312" s="14"/>
      <c r="D312" s="5">
        <f t="shared" si="35"/>
        <v>42.522210592501196</v>
      </c>
      <c r="E312" s="12">
        <f t="shared" si="36"/>
        <v>2.6867509945661918E-2</v>
      </c>
      <c r="F312" s="5">
        <f t="shared" si="37"/>
        <v>6.1499273803413837E-3</v>
      </c>
    </row>
    <row r="313" spans="1:10" x14ac:dyDescent="0.25">
      <c r="A313" s="13">
        <v>213</v>
      </c>
      <c r="B313" s="14"/>
      <c r="C313" s="14"/>
      <c r="D313" s="12">
        <f t="shared" si="35"/>
        <v>42.722210592501192</v>
      </c>
      <c r="E313" s="12">
        <f t="shared" si="36"/>
        <v>2.712944833278819E-2</v>
      </c>
      <c r="F313" s="12">
        <f t="shared" si="37"/>
        <v>5.9707406354217356E-3</v>
      </c>
    </row>
    <row r="314" spans="1:10" x14ac:dyDescent="0.25">
      <c r="A314">
        <v>214</v>
      </c>
      <c r="B314" s="14"/>
      <c r="C314" s="14"/>
      <c r="D314" s="5">
        <f t="shared" si="35"/>
        <v>42.922210592501195</v>
      </c>
      <c r="E314" s="12">
        <f t="shared" si="36"/>
        <v>2.7386756053374185E-2</v>
      </c>
      <c r="F314" s="5">
        <f t="shared" si="37"/>
        <v>5.7952606854377335E-3</v>
      </c>
    </row>
    <row r="315" spans="1:10" x14ac:dyDescent="0.25">
      <c r="A315">
        <v>215</v>
      </c>
      <c r="B315" s="14"/>
      <c r="C315" s="14"/>
      <c r="D315" s="5">
        <f t="shared" si="35"/>
        <v>43.12221059250119</v>
      </c>
      <c r="E315" s="12">
        <f t="shared" si="36"/>
        <v>2.7639253584344162E-2</v>
      </c>
      <c r="F315" s="5">
        <f t="shared" si="37"/>
        <v>5.6234689080556883E-3</v>
      </c>
    </row>
    <row r="316" spans="1:10" x14ac:dyDescent="0.25">
      <c r="A316">
        <v>216</v>
      </c>
      <c r="B316" s="14"/>
      <c r="C316" s="14"/>
      <c r="D316" s="5">
        <f t="shared" si="35"/>
        <v>43.322210592501193</v>
      </c>
      <c r="E316" s="12">
        <f t="shared" si="36"/>
        <v>2.7886763525988286E-2</v>
      </c>
      <c r="F316" s="5">
        <f t="shared" si="37"/>
        <v>5.4553443835547409E-3</v>
      </c>
    </row>
    <row r="317" spans="1:10" x14ac:dyDescent="0.25">
      <c r="A317" s="13">
        <v>217</v>
      </c>
      <c r="B317" s="14"/>
      <c r="C317" s="14"/>
      <c r="D317" s="12">
        <f t="shared" si="35"/>
        <v>43.522210592501196</v>
      </c>
      <c r="E317" s="12">
        <f t="shared" si="36"/>
        <v>2.812911080848219E-2</v>
      </c>
      <c r="F317" s="12">
        <f t="shared" si="37"/>
        <v>5.2908639844528003E-3</v>
      </c>
    </row>
    <row r="318" spans="1:10" x14ac:dyDescent="0.25">
      <c r="A318">
        <v>218</v>
      </c>
      <c r="B318" s="14"/>
      <c r="C318" s="14"/>
      <c r="D318" s="5">
        <f t="shared" si="35"/>
        <v>43.722210592501192</v>
      </c>
      <c r="E318" s="12">
        <f t="shared" si="36"/>
        <v>2.8366122897214553E-2</v>
      </c>
      <c r="F318" s="5">
        <f t="shared" si="37"/>
        <v>5.1300024653043296E-3</v>
      </c>
    </row>
    <row r="319" spans="1:10" x14ac:dyDescent="0.25">
      <c r="A319">
        <v>219</v>
      </c>
      <c r="B319" s="14"/>
      <c r="C319" s="14"/>
      <c r="D319" s="5">
        <f t="shared" si="35"/>
        <v>43.922210592501195</v>
      </c>
      <c r="E319" s="12">
        <f t="shared" si="36"/>
        <v>2.8597629996587146E-2</v>
      </c>
      <c r="F319" s="5">
        <f t="shared" si="37"/>
        <v>4.9727325525263369E-3</v>
      </c>
    </row>
    <row r="320" spans="1:10" x14ac:dyDescent="0.25">
      <c r="A320">
        <v>220</v>
      </c>
      <c r="B320" s="14"/>
      <c r="C320" s="14"/>
      <c r="D320" s="5">
        <f t="shared" si="35"/>
        <v>44.12221059250119</v>
      </c>
      <c r="E320" s="12">
        <f t="shared" si="36"/>
        <v>2.8823465251952243E-2</v>
      </c>
      <c r="F320" s="5">
        <f t="shared" si="37"/>
        <v>4.8190250341130425E-3</v>
      </c>
    </row>
    <row r="321" spans="1:6" x14ac:dyDescent="0.25">
      <c r="A321" s="13">
        <v>221</v>
      </c>
      <c r="B321" s="14"/>
      <c r="C321" s="14"/>
      <c r="D321" s="12">
        <f t="shared" si="35"/>
        <v>44.322210592501193</v>
      </c>
      <c r="E321" s="12">
        <f t="shared" si="36"/>
        <v>2.9043464949352633E-2</v>
      </c>
      <c r="F321" s="12">
        <f t="shared" si="37"/>
        <v>4.6688488491042008E-3</v>
      </c>
    </row>
    <row r="322" spans="1:6" x14ac:dyDescent="0.25">
      <c r="A322">
        <v>222</v>
      </c>
      <c r="B322" s="14"/>
      <c r="C322" s="14"/>
      <c r="D322" s="5">
        <f t="shared" si="35"/>
        <v>44.522210592501196</v>
      </c>
      <c r="E322" s="12">
        <f t="shared" si="36"/>
        <v>2.9257468712730692E-2</v>
      </c>
      <c r="F322" s="5">
        <f t="shared" si="37"/>
        <v>4.5221711766766154E-3</v>
      </c>
    </row>
    <row r="323" spans="1:6" x14ac:dyDescent="0.25">
      <c r="A323">
        <v>223</v>
      </c>
      <c r="B323" s="14"/>
      <c r="C323" s="14"/>
      <c r="D323" s="5">
        <f t="shared" si="35"/>
        <v>44.722210592501192</v>
      </c>
      <c r="E323" s="12">
        <f t="shared" si="36"/>
        <v>2.9465319698275122E-2</v>
      </c>
      <c r="F323" s="5">
        <f t="shared" si="37"/>
        <v>4.3789575247330471E-3</v>
      </c>
    </row>
    <row r="324" spans="1:6" x14ac:dyDescent="0.25">
      <c r="A324">
        <v>224</v>
      </c>
      <c r="B324" s="14"/>
      <c r="C324" s="14"/>
      <c r="D324" s="5">
        <f t="shared" si="35"/>
        <v>44.922210592501195</v>
      </c>
      <c r="E324" s="12">
        <f t="shared" si="36"/>
        <v>2.9666864785576501E-2</v>
      </c>
      <c r="F324" s="5">
        <f t="shared" si="37"/>
        <v>4.2391718178675366E-3</v>
      </c>
    </row>
    <row r="325" spans="1:6" x14ac:dyDescent="0.25">
      <c r="A325" s="13">
        <v>225</v>
      </c>
      <c r="B325" s="14"/>
      <c r="C325" s="14"/>
      <c r="D325" s="12">
        <f t="shared" si="35"/>
        <v>45.12221059250119</v>
      </c>
      <c r="E325" s="12">
        <f t="shared" si="36"/>
        <v>2.9861954765266322E-2</v>
      </c>
      <c r="F325" s="12">
        <f t="shared" si="37"/>
        <v>4.1027764845910407E-3</v>
      </c>
    </row>
    <row r="326" spans="1:6" x14ac:dyDescent="0.25">
      <c r="A326">
        <v>226</v>
      </c>
      <c r="B326" s="14"/>
      <c r="C326" s="14"/>
      <c r="D326" s="5">
        <f t="shared" si="35"/>
        <v>45.322210592501193</v>
      </c>
      <c r="E326" s="12">
        <f t="shared" si="36"/>
        <v>3.0050444522818281E-2</v>
      </c>
      <c r="F326" s="5">
        <f t="shared" si="37"/>
        <v>3.9697325437064905E-3</v>
      </c>
    </row>
    <row r="327" spans="1:6" x14ac:dyDescent="0.25">
      <c r="A327">
        <v>227</v>
      </c>
      <c r="B327" s="14"/>
      <c r="C327" s="14"/>
      <c r="D327" s="5">
        <f t="shared" si="35"/>
        <v>45.522210592501196</v>
      </c>
      <c r="E327" s="12">
        <f t="shared" si="36"/>
        <v>3.0232193218195338E-2</v>
      </c>
      <c r="F327" s="5">
        <f t="shared" si="37"/>
        <v>3.8399996897268622E-3</v>
      </c>
    </row>
    <row r="328" spans="1:6" x14ac:dyDescent="0.25">
      <c r="A328">
        <v>228</v>
      </c>
      <c r="B328" s="14"/>
      <c r="C328" s="14"/>
      <c r="D328" s="5">
        <f t="shared" si="35"/>
        <v>45.722210592501192</v>
      </c>
      <c r="E328" s="12">
        <f t="shared" si="36"/>
        <v>3.0407064461031742E-2</v>
      </c>
      <c r="F328" s="5">
        <f t="shared" si="37"/>
        <v>3.7135363772358761E-3</v>
      </c>
    </row>
    <row r="329" spans="1:6" x14ac:dyDescent="0.25">
      <c r="A329" s="13">
        <v>229</v>
      </c>
      <c r="B329" s="14"/>
      <c r="C329" s="14"/>
      <c r="D329" s="12">
        <f t="shared" si="35"/>
        <v>45.922210592501195</v>
      </c>
      <c r="E329" s="12">
        <f t="shared" si="36"/>
        <v>3.0574926481045362E-2</v>
      </c>
      <c r="F329" s="12">
        <f t="shared" si="37"/>
        <v>3.590299904095067E-3</v>
      </c>
    </row>
    <row r="330" spans="1:6" x14ac:dyDescent="0.25">
      <c r="A330">
        <v>230</v>
      </c>
      <c r="B330" s="14"/>
      <c r="C330" s="14"/>
      <c r="D330" s="5">
        <f t="shared" si="35"/>
        <v>46.12221059250119</v>
      </c>
      <c r="E330" s="12">
        <f t="shared" si="36"/>
        <v>3.0735652293382397E-2</v>
      </c>
      <c r="F330" s="5">
        <f t="shared" si="37"/>
        <v>3.4702464934071716E-3</v>
      </c>
    </row>
    <row r="331" spans="1:6" x14ac:dyDescent="0.25">
      <c r="A331">
        <v>231</v>
      </c>
      <c r="B331" s="14"/>
      <c r="C331" s="14"/>
      <c r="D331" s="5">
        <f t="shared" si="35"/>
        <v>46.322210592501193</v>
      </c>
      <c r="E331" s="12">
        <f t="shared" si="36"/>
        <v>3.0889119858604493E-2</v>
      </c>
      <c r="F331" s="5">
        <f t="shared" si="37"/>
        <v>3.3533313741499976E-3</v>
      </c>
    </row>
    <row r="332" spans="1:6" x14ac:dyDescent="0.25">
      <c r="A332">
        <v>232</v>
      </c>
      <c r="B332" s="14"/>
      <c r="C332" s="14"/>
      <c r="D332" s="5">
        <f t="shared" si="35"/>
        <v>46.522210592501196</v>
      </c>
      <c r="E332" s="12">
        <f t="shared" si="36"/>
        <v>3.103521223703613E-2</v>
      </c>
      <c r="F332" s="5">
        <f t="shared" si="37"/>
        <v>3.2395088604011742E-3</v>
      </c>
    </row>
    <row r="333" spans="1:6" x14ac:dyDescent="0.25">
      <c r="A333" s="13">
        <v>233</v>
      </c>
      <c r="B333" s="14"/>
      <c r="C333" s="14"/>
      <c r="D333" s="12">
        <f t="shared" si="35"/>
        <v>46.722210592501192</v>
      </c>
      <c r="E333" s="12">
        <f t="shared" si="36"/>
        <v>3.1173817737199176E-2</v>
      </c>
      <c r="F333" s="12">
        <f t="shared" si="37"/>
        <v>3.1287324290782789E-3</v>
      </c>
    </row>
    <row r="334" spans="1:6" x14ac:dyDescent="0.25">
      <c r="A334">
        <v>234</v>
      </c>
      <c r="B334" s="14"/>
      <c r="C334" s="14"/>
      <c r="D334" s="5">
        <f t="shared" si="35"/>
        <v>46.922210592501195</v>
      </c>
      <c r="E334" s="12">
        <f t="shared" si="36"/>
        <v>3.1304830058071088E-2</v>
      </c>
      <c r="F334" s="5">
        <f t="shared" si="37"/>
        <v>3.0209547961251447E-3</v>
      </c>
    </row>
    <row r="335" spans="1:6" x14ac:dyDescent="0.25">
      <c r="A335">
        <v>235</v>
      </c>
      <c r="B335" s="14"/>
      <c r="C335" s="14"/>
      <c r="D335" s="5">
        <f t="shared" si="35"/>
        <v>47.12221059250119</v>
      </c>
      <c r="E335" s="12">
        <f t="shared" si="36"/>
        <v>3.142814842491299E-2</v>
      </c>
      <c r="F335" s="5">
        <f t="shared" si="37"/>
        <v>2.9161279910793598E-3</v>
      </c>
    </row>
    <row r="336" spans="1:6" x14ac:dyDescent="0.25">
      <c r="A336">
        <v>236</v>
      </c>
      <c r="B336" s="14"/>
      <c r="C336" s="14"/>
      <c r="D336" s="5">
        <f t="shared" si="35"/>
        <v>47.322210592501193</v>
      </c>
      <c r="E336" s="12">
        <f t="shared" si="36"/>
        <v>3.1543677718424999E-2</v>
      </c>
      <c r="F336" s="5">
        <f t="shared" si="37"/>
        <v>2.8142034299616504E-3</v>
      </c>
    </row>
    <row r="337" spans="1:6" x14ac:dyDescent="0.25">
      <c r="A337" s="13">
        <v>237</v>
      </c>
      <c r="B337" s="14"/>
      <c r="C337" s="14"/>
      <c r="D337" s="12">
        <f t="shared" si="35"/>
        <v>47.522210592501196</v>
      </c>
      <c r="E337" s="12">
        <f t="shared" si="36"/>
        <v>3.1651328596996833E-2</v>
      </c>
      <c r="F337" s="12">
        <f t="shared" si="37"/>
        <v>2.7151319864326777E-3</v>
      </c>
    </row>
    <row r="338" spans="1:6" x14ac:dyDescent="0.25">
      <c r="A338">
        <v>238</v>
      </c>
      <c r="B338" s="14"/>
      <c r="C338" s="14"/>
      <c r="D338" s="5">
        <f t="shared" si="35"/>
        <v>47.722210592501192</v>
      </c>
      <c r="E338" s="12">
        <f t="shared" si="36"/>
        <v>3.1751017611834118E-2</v>
      </c>
      <c r="F338" s="5">
        <f t="shared" si="37"/>
        <v>2.6188640611678016E-3</v>
      </c>
    </row>
    <row r="339" spans="1:6" x14ac:dyDescent="0.25">
      <c r="A339">
        <v>239</v>
      </c>
      <c r="B339" s="14"/>
      <c r="C339" s="14"/>
      <c r="D339" s="5">
        <f t="shared" si="35"/>
        <v>47.922210592501195</v>
      </c>
      <c r="E339" s="12">
        <f t="shared" si="36"/>
        <v>3.1842667314752424E-2</v>
      </c>
      <c r="F339" s="5">
        <f t="shared" si="37"/>
        <v>2.5253496494053291E-3</v>
      </c>
    </row>
    <row r="340" spans="1:6" x14ac:dyDescent="0.25">
      <c r="A340">
        <v>240</v>
      </c>
      <c r="B340" s="14"/>
      <c r="C340" s="14"/>
      <c r="D340" s="5">
        <f t="shared" si="35"/>
        <v>48.12221059250119</v>
      </c>
      <c r="E340" s="12">
        <f t="shared" si="36"/>
        <v>3.1926206358444356E-2</v>
      </c>
      <c r="F340" s="5">
        <f t="shared" si="37"/>
        <v>2.4345384066285138E-3</v>
      </c>
    </row>
    <row r="341" spans="1:6" x14ac:dyDescent="0.25">
      <c r="A341" s="13">
        <v>241</v>
      </c>
      <c r="B341" s="14"/>
      <c r="C341" s="14"/>
      <c r="D341" s="12">
        <f t="shared" si="35"/>
        <v>48.322210592501193</v>
      </c>
      <c r="E341" s="12">
        <f t="shared" si="36"/>
        <v>3.2001569589037902E-2</v>
      </c>
      <c r="F341" s="12">
        <f t="shared" si="37"/>
        <v>2.3463797123464514E-3</v>
      </c>
    </row>
    <row r="342" spans="1:6" x14ac:dyDescent="0.25">
      <c r="A342">
        <v>242</v>
      </c>
      <c r="B342" s="14"/>
      <c r="C342" s="14"/>
      <c r="D342" s="5">
        <f t="shared" si="35"/>
        <v>48.522210592501196</v>
      </c>
      <c r="E342" s="12">
        <f t="shared" si="36"/>
        <v>3.2068698130777895E-2</v>
      </c>
      <c r="F342" s="5">
        <f t="shared" si="37"/>
        <v>2.2608227319435544E-3</v>
      </c>
    </row>
    <row r="343" spans="1:6" x14ac:dyDescent="0.25">
      <c r="A343">
        <v>243</v>
      </c>
      <c r="B343" s="14"/>
      <c r="C343" s="14"/>
      <c r="D343" s="5">
        <f t="shared" si="35"/>
        <v>48.722210592501192</v>
      </c>
      <c r="E343" s="12">
        <f t="shared" si="36"/>
        <v>3.2127539462676713E-2</v>
      </c>
      <c r="F343" s="5">
        <f t="shared" si="37"/>
        <v>2.1778164765719286E-3</v>
      </c>
    </row>
    <row r="344" spans="1:6" x14ac:dyDescent="0.25">
      <c r="A344">
        <v>244</v>
      </c>
      <c r="B344" s="14"/>
      <c r="C344" s="14"/>
      <c r="D344" s="5">
        <f t="shared" si="35"/>
        <v>48.922210592501195</v>
      </c>
      <c r="E344" s="12">
        <f t="shared" si="36"/>
        <v>3.2178047486994273E-2</v>
      </c>
      <c r="F344" s="5">
        <f t="shared" si="37"/>
        <v>2.0973098610653066E-3</v>
      </c>
    </row>
    <row r="345" spans="1:6" x14ac:dyDescent="0.25">
      <c r="A345" s="13">
        <v>245</v>
      </c>
      <c r="B345" s="14"/>
      <c r="C345" s="14"/>
      <c r="D345" s="12">
        <f t="shared" si="35"/>
        <v>49.12221059250119</v>
      </c>
      <c r="E345" s="12">
        <f t="shared" si="36"/>
        <v>3.2220182589422545E-2</v>
      </c>
      <c r="F345" s="12">
        <f t="shared" si="37"/>
        <v>2.0192517598577472E-3</v>
      </c>
    </row>
    <row r="346" spans="1:6" x14ac:dyDescent="0.25">
      <c r="A346">
        <v>246</v>
      </c>
      <c r="B346" s="14"/>
      <c r="C346" s="14"/>
      <c r="D346" s="5">
        <f t="shared" si="35"/>
        <v>49.322210592501193</v>
      </c>
      <c r="E346" s="12">
        <f t="shared" si="36"/>
        <v>3.2253911690864473E-2</v>
      </c>
      <c r="F346" s="5">
        <f t="shared" si="37"/>
        <v>1.9435910608940773E-3</v>
      </c>
    </row>
    <row r="347" spans="1:6" x14ac:dyDescent="0.25">
      <c r="A347">
        <v>247</v>
      </c>
      <c r="B347" s="14"/>
      <c r="C347" s="14"/>
      <c r="D347" s="5">
        <f t="shared" si="35"/>
        <v>49.522210592501196</v>
      </c>
      <c r="E347" s="12">
        <f t="shared" si="36"/>
        <v>3.2279208290712548E-2</v>
      </c>
      <c r="F347" s="5">
        <f t="shared" si="37"/>
        <v>1.8702767175237452E-3</v>
      </c>
    </row>
    <row r="348" spans="1:6" x14ac:dyDescent="0.25">
      <c r="A348">
        <v>248</v>
      </c>
      <c r="B348" s="14"/>
      <c r="C348" s="14"/>
      <c r="D348" s="5">
        <f t="shared" si="35"/>
        <v>49.722210592501192</v>
      </c>
      <c r="E348" s="12">
        <f t="shared" si="36"/>
        <v>3.2296052501547878E-2</v>
      </c>
      <c r="F348" s="5">
        <f t="shared" si="37"/>
        <v>1.7992577983729887E-3</v>
      </c>
    </row>
    <row r="349" spans="1:6" x14ac:dyDescent="0.25">
      <c r="A349" s="13">
        <v>249</v>
      </c>
      <c r="B349" s="14"/>
      <c r="C349" s="14"/>
      <c r="D349" s="12">
        <f t="shared" si="35"/>
        <v>49.922210592501195</v>
      </c>
      <c r="E349" s="12">
        <f t="shared" si="36"/>
        <v>3.2304431075196031E-2</v>
      </c>
      <c r="F349" s="12">
        <f t="shared" si="37"/>
        <v>1.7304835351947053E-3</v>
      </c>
    </row>
    <row r="350" spans="1:6" x14ac:dyDescent="0.25">
      <c r="A350">
        <v>250</v>
      </c>
      <c r="B350" s="14"/>
      <c r="C350" s="14"/>
      <c r="D350" s="5">
        <f t="shared" si="35"/>
        <v>50.12221059250119</v>
      </c>
      <c r="E350" s="12">
        <f t="shared" si="36"/>
        <v>3.2304337420091922E-2</v>
      </c>
      <c r="F350" s="5">
        <f t="shared" si="37"/>
        <v>1.66390336869846E-3</v>
      </c>
    </row>
    <row r="351" spans="1:6" x14ac:dyDescent="0.25">
      <c r="A351">
        <v>251</v>
      </c>
      <c r="B351" s="14"/>
      <c r="C351" s="14"/>
      <c r="D351" s="5">
        <f t="shared" si="35"/>
        <v>50.322210592501193</v>
      </c>
      <c r="E351" s="12">
        <f t="shared" si="36"/>
        <v>3.2295771609921906E-2</v>
      </c>
      <c r="F351" s="5">
        <f t="shared" si="37"/>
        <v>1.5994669923671608E-3</v>
      </c>
    </row>
    <row r="352" spans="1:6" x14ac:dyDescent="0.25">
      <c r="A352">
        <v>252</v>
      </c>
      <c r="B352" s="14"/>
      <c r="C352" s="14"/>
      <c r="D352" s="5">
        <f t="shared" si="35"/>
        <v>50.522210592501196</v>
      </c>
      <c r="E352" s="12">
        <f t="shared" si="36"/>
        <v>3.2278740383527127E-2</v>
      </c>
      <c r="F352" s="5">
        <f t="shared" si="37"/>
        <v>1.5371243942697258E-3</v>
      </c>
    </row>
    <row r="353" spans="1:6" x14ac:dyDescent="0.25">
      <c r="A353" s="13">
        <v>253</v>
      </c>
      <c r="B353" s="14"/>
      <c r="C353" s="14"/>
      <c r="D353" s="12">
        <f t="shared" si="35"/>
        <v>50.722210592501192</v>
      </c>
      <c r="E353" s="12">
        <f t="shared" si="36"/>
        <v>3.2253257136068435E-2</v>
      </c>
      <c r="F353" s="12">
        <f t="shared" si="37"/>
        <v>1.4768258968828587E-3</v>
      </c>
    </row>
    <row r="354" spans="1:6" x14ac:dyDescent="0.25">
      <c r="A354">
        <v>254</v>
      </c>
      <c r="B354" s="14"/>
      <c r="C354" s="14"/>
      <c r="D354" s="5">
        <f t="shared" si="35"/>
        <v>50.922210592501195</v>
      </c>
      <c r="E354" s="12">
        <f t="shared" si="36"/>
        <v>3.2219341901468933E-2</v>
      </c>
      <c r="F354" s="5">
        <f t="shared" si="37"/>
        <v>1.4185221949376367E-3</v>
      </c>
    </row>
    <row r="355" spans="1:6" x14ac:dyDescent="0.25">
      <c r="A355">
        <v>255</v>
      </c>
      <c r="B355" s="14"/>
      <c r="C355" s="14"/>
      <c r="D355" s="5">
        <f t="shared" si="35"/>
        <v>51.12221059250119</v>
      </c>
      <c r="E355" s="12">
        <f t="shared" si="36"/>
        <v>3.217702132616649E-2</v>
      </c>
      <c r="F355" s="5">
        <f t="shared" si="37"/>
        <v>1.362164391309849E-3</v>
      </c>
    </row>
    <row r="356" spans="1:6" x14ac:dyDescent="0.25">
      <c r="A356">
        <v>256</v>
      </c>
      <c r="B356" s="14"/>
      <c r="C356" s="14"/>
      <c r="D356" s="5">
        <f t="shared" si="35"/>
        <v>51.322210592501193</v>
      </c>
      <c r="E356" s="12">
        <f t="shared" si="36"/>
        <v>3.2126328634224294E-2</v>
      </c>
      <c r="F356" s="5">
        <f t="shared" si="37"/>
        <v>1.3077040309756849E-3</v>
      </c>
    </row>
    <row r="357" spans="1:6" x14ac:dyDescent="0.25">
      <c r="A357" s="13">
        <v>257</v>
      </c>
      <c r="B357" s="14"/>
      <c r="C357" s="14"/>
      <c r="D357" s="12">
        <f t="shared" si="35"/>
        <v>51.522210592501196</v>
      </c>
      <c r="E357" s="12">
        <f t="shared" si="36"/>
        <v>3.2067303583863435E-2</v>
      </c>
      <c r="F357" s="12">
        <f t="shared" si="37"/>
        <v>1.2550931330569547E-3</v>
      </c>
    </row>
    <row r="358" spans="1:6" x14ac:dyDescent="0.25">
      <c r="A358">
        <v>258</v>
      </c>
      <c r="B358" s="14"/>
      <c r="C358" s="14"/>
      <c r="D358" s="5">
        <f t="shared" si="35"/>
        <v>51.722210592501192</v>
      </c>
      <c r="E358" s="12">
        <f t="shared" si="36"/>
        <v>3.1999992415497093E-2</v>
      </c>
      <c r="F358" s="5">
        <f t="shared" si="37"/>
        <v>1.2042842209825538E-3</v>
      </c>
    </row>
    <row r="359" spans="1:6" x14ac:dyDescent="0.25">
      <c r="A359">
        <v>259</v>
      </c>
      <c r="B359" s="14"/>
      <c r="C359" s="14"/>
      <c r="D359" s="5">
        <f t="shared" si="35"/>
        <v>51.922210592501195</v>
      </c>
      <c r="E359" s="12">
        <f t="shared" si="36"/>
        <v>3.1924447791361395E-2</v>
      </c>
      <c r="F359" s="5">
        <f t="shared" si="37"/>
        <v>1.1552303507951739E-3</v>
      </c>
    </row>
    <row r="360" spans="1:6" x14ac:dyDescent="0.25">
      <c r="A360">
        <v>260</v>
      </c>
      <c r="B360" s="14"/>
      <c r="C360" s="14"/>
      <c r="D360" s="5">
        <f t="shared" si="35"/>
        <v>52.12221059250119</v>
      </c>
      <c r="E360" s="12">
        <f t="shared" si="36"/>
        <v>3.1840728726853423E-2</v>
      </c>
      <c r="F360" s="5">
        <f t="shared" si="37"/>
        <v>1.1078851376343896E-3</v>
      </c>
    </row>
    <row r="361" spans="1:6" x14ac:dyDescent="0.25">
      <c r="A361" s="13">
        <v>261</v>
      </c>
      <c r="B361" s="14"/>
      <c r="C361" s="14"/>
      <c r="D361" s="12">
        <f t="shared" si="35"/>
        <v>52.322210592501193</v>
      </c>
      <c r="E361" s="12">
        <f t="shared" si="36"/>
        <v>3.1748900513701404E-2</v>
      </c>
      <c r="F361" s="12">
        <f t="shared" si="37"/>
        <v>1.062202780429286E-3</v>
      </c>
    </row>
    <row r="362" spans="1:6" x14ac:dyDescent="0.25">
      <c r="A362">
        <v>262</v>
      </c>
      <c r="B362" s="14"/>
      <c r="C362" s="14"/>
      <c r="D362" s="5">
        <f t="shared" si="35"/>
        <v>52.522210592501196</v>
      </c>
      <c r="E362" s="12">
        <f t="shared" si="36"/>
        <v>3.164903463510739E-2</v>
      </c>
      <c r="F362" s="5">
        <f t="shared" si="37"/>
        <v>1.0181380848357144E-3</v>
      </c>
    </row>
    <row r="363" spans="1:6" x14ac:dyDescent="0.25">
      <c r="A363">
        <v>263</v>
      </c>
      <c r="B363" s="14"/>
      <c r="C363" s="14"/>
      <c r="D363" s="5">
        <f t="shared" si="35"/>
        <v>52.722210592501192</v>
      </c>
      <c r="E363" s="12">
        <f t="shared" si="36"/>
        <v>3.154120867301665E-2</v>
      </c>
      <c r="F363" s="5">
        <f t="shared" si="37"/>
        <v>9.7564648445477083E-4</v>
      </c>
    </row>
    <row r="364" spans="1:6" x14ac:dyDescent="0.25">
      <c r="A364">
        <v>264</v>
      </c>
      <c r="B364" s="14"/>
      <c r="C364" s="14"/>
      <c r="D364" s="5">
        <f t="shared" si="35"/>
        <v>52.922210592501195</v>
      </c>
      <c r="E364" s="12">
        <f t="shared" si="36"/>
        <v>3.1425506207682183E-2</v>
      </c>
      <c r="F364" s="5">
        <f t="shared" si="37"/>
        <v>9.3468406037099105E-4</v>
      </c>
    </row>
    <row r="365" spans="1:6" x14ac:dyDescent="0.25">
      <c r="A365" s="13">
        <v>265</v>
      </c>
      <c r="B365" s="14"/>
      <c r="C365" s="14"/>
      <c r="D365" s="12">
        <f t="shared" si="35"/>
        <v>53.12221059250119</v>
      </c>
      <c r="E365" s="12">
        <f t="shared" si="36"/>
        <v>3.1302016709706414E-2</v>
      </c>
      <c r="F365" s="12">
        <f t="shared" si="37"/>
        <v>8.9520755904977606E-4</v>
      </c>
    </row>
    <row r="366" spans="1:6" x14ac:dyDescent="0.25">
      <c r="A366">
        <v>266</v>
      </c>
      <c r="B366" s="14"/>
      <c r="C366" s="14"/>
      <c r="D366" s="5">
        <f t="shared" si="35"/>
        <v>53.322210592501193</v>
      </c>
      <c r="E366" s="12">
        <f t="shared" si="36"/>
        <v>3.1170835424755135E-2</v>
      </c>
      <c r="F366" s="5">
        <f t="shared" si="37"/>
        <v>8.5717440863526879E-4</v>
      </c>
    </row>
    <row r="367" spans="1:6" x14ac:dyDescent="0.25">
      <c r="A367">
        <v>267</v>
      </c>
      <c r="B367" s="14"/>
      <c r="C367" s="14"/>
      <c r="D367" s="5">
        <f t="shared" si="35"/>
        <v>53.522210592501196</v>
      </c>
      <c r="E367" s="12">
        <f t="shared" si="36"/>
        <v>3.1032063251151827E-2</v>
      </c>
      <c r="F367" s="5">
        <f t="shared" si="37"/>
        <v>8.2054273369063836E-4</v>
      </c>
    </row>
    <row r="368" spans="1:6" x14ac:dyDescent="0.25">
      <c r="A368">
        <v>268</v>
      </c>
      <c r="B368" s="14"/>
      <c r="C368" s="14"/>
      <c r="D368" s="5">
        <f t="shared" si="35"/>
        <v>53.722210592501192</v>
      </c>
      <c r="E368" s="12">
        <f t="shared" si="36"/>
        <v>3.0885806610572313E-2</v>
      </c>
      <c r="F368" s="5">
        <f t="shared" si="37"/>
        <v>7.8527136842412068E-4</v>
      </c>
    </row>
    <row r="369" spans="1:6" x14ac:dyDescent="0.25">
      <c r="A369" s="13">
        <v>269</v>
      </c>
      <c r="B369" s="14"/>
      <c r="C369" s="14"/>
      <c r="D369" s="12">
        <f t="shared" si="35"/>
        <v>53.922210592501195</v>
      </c>
      <c r="E369" s="12">
        <f t="shared" si="36"/>
        <v>3.0732177312071774E-2</v>
      </c>
      <c r="F369" s="12">
        <f t="shared" si="37"/>
        <v>7.5131986844470034E-4</v>
      </c>
    </row>
    <row r="370" spans="1:6" x14ac:dyDescent="0.25">
      <c r="A370">
        <v>270</v>
      </c>
      <c r="B370" s="14"/>
      <c r="C370" s="14"/>
      <c r="D370" s="5">
        <f t="shared" ref="D370:D433" si="38">$D$100+($E$96*A370)</f>
        <v>54.12221059250119</v>
      </c>
      <c r="E370" s="12">
        <f t="shared" ref="E370:E433" si="39">_xlfn.NORM.DIST(D370,$H$94,$H$95,0)</f>
        <v>3.057129240968736E-2</v>
      </c>
      <c r="F370" s="5">
        <f t="shared" ref="F370:F433" si="40">_xlfn.NORM.DIST($E$6+A371*$J$142,$H$94,$H$95,0)</f>
        <v>7.1864852109237239E-4</v>
      </c>
    </row>
    <row r="371" spans="1:6" x14ac:dyDescent="0.25">
      <c r="A371">
        <v>271</v>
      </c>
      <c r="B371" s="14"/>
      <c r="C371" s="14"/>
      <c r="D371" s="5">
        <f t="shared" si="38"/>
        <v>54.322210592501193</v>
      </c>
      <c r="E371" s="12">
        <f t="shared" si="39"/>
        <v>3.0403274053869958E-2</v>
      </c>
      <c r="F371" s="5">
        <f t="shared" si="40"/>
        <v>6.8721835438831954E-4</v>
      </c>
    </row>
    <row r="372" spans="1:6" x14ac:dyDescent="0.25">
      <c r="A372">
        <v>272</v>
      </c>
      <c r="B372" s="14"/>
      <c r="C372" s="14"/>
      <c r="D372" s="5">
        <f t="shared" si="38"/>
        <v>54.522210592501196</v>
      </c>
      <c r="E372" s="12">
        <f t="shared" si="39"/>
        <v>3.0228249337009169E-2</v>
      </c>
      <c r="F372" s="5">
        <f t="shared" si="40"/>
        <v>6.569911446509916E-4</v>
      </c>
    </row>
    <row r="373" spans="1:6" x14ac:dyDescent="0.25">
      <c r="A373" s="13">
        <v>273</v>
      </c>
      <c r="B373" s="14"/>
      <c r="C373" s="14"/>
      <c r="D373" s="12">
        <f t="shared" si="38"/>
        <v>54.722210592501192</v>
      </c>
      <c r="E373" s="12">
        <f t="shared" si="39"/>
        <v>3.0046350133324715E-2</v>
      </c>
      <c r="F373" s="12">
        <f t="shared" si="40"/>
        <v>6.2792942282440683E-4</v>
      </c>
    </row>
    <row r="374" spans="1:6" x14ac:dyDescent="0.25">
      <c r="A374">
        <v>274</v>
      </c>
      <c r="B374" s="14"/>
      <c r="C374" s="14"/>
      <c r="D374" s="5">
        <f t="shared" si="38"/>
        <v>54.922210592501195</v>
      </c>
      <c r="E374" s="12">
        <f t="shared" si="39"/>
        <v>2.9857712933406472E-2</v>
      </c>
      <c r="F374" s="5">
        <f t="shared" si="40"/>
        <v>5.9999647956530228E-4</v>
      </c>
    </row>
    <row r="375" spans="1:6" x14ac:dyDescent="0.25">
      <c r="A375">
        <v>275</v>
      </c>
      <c r="B375" s="14"/>
      <c r="C375" s="14"/>
      <c r="D375" s="5">
        <f t="shared" si="38"/>
        <v>55.12221059250119</v>
      </c>
      <c r="E375" s="12">
        <f t="shared" si="39"/>
        <v>2.9662478673693492E-2</v>
      </c>
      <c r="F375" s="5">
        <f t="shared" si="40"/>
        <v>5.7315636913590881E-4</v>
      </c>
    </row>
    <row r="376" spans="1:6" x14ac:dyDescent="0.25">
      <c r="A376">
        <v>276</v>
      </c>
      <c r="B376" s="14"/>
      <c r="C376" s="14"/>
      <c r="D376" s="5">
        <f t="shared" si="38"/>
        <v>55.322210592501193</v>
      </c>
      <c r="E376" s="12">
        <f t="shared" si="39"/>
        <v>2.9460792561189959E-2</v>
      </c>
      <c r="F376" s="5">
        <f t="shared" si="40"/>
        <v>5.4737391214922126E-4</v>
      </c>
    </row>
    <row r="377" spans="1:6" x14ac:dyDescent="0.25">
      <c r="A377" s="13">
        <v>277</v>
      </c>
      <c r="B377" s="14"/>
      <c r="C377" s="14"/>
      <c r="D377" s="12">
        <f t="shared" si="38"/>
        <v>55.522210592501196</v>
      </c>
      <c r="E377" s="12">
        <f t="shared" si="39"/>
        <v>2.9252803893722912E-2</v>
      </c>
      <c r="F377" s="12">
        <f t="shared" si="40"/>
        <v>5.2261469721360328E-4</v>
      </c>
    </row>
    <row r="378" spans="1:6" x14ac:dyDescent="0.25">
      <c r="A378">
        <v>278</v>
      </c>
      <c r="B378" s="14"/>
      <c r="C378" s="14"/>
      <c r="D378" s="5">
        <f t="shared" si="38"/>
        <v>55.722210592501192</v>
      </c>
      <c r="E378" s="12">
        <f t="shared" si="39"/>
        <v>2.903866587605269E-2</v>
      </c>
      <c r="F378" s="5">
        <f t="shared" si="40"/>
        <v>4.9884508152342618E-4</v>
      </c>
    </row>
    <row r="379" spans="1:6" x14ac:dyDescent="0.25">
      <c r="A379">
        <v>279</v>
      </c>
      <c r="B379" s="14"/>
      <c r="C379" s="14"/>
      <c r="D379" s="5">
        <f t="shared" si="38"/>
        <v>55.922210592501195</v>
      </c>
      <c r="E379" s="12">
        <f t="shared" si="39"/>
        <v>2.8818535432152612E-2</v>
      </c>
      <c r="F379" s="5">
        <f t="shared" si="40"/>
        <v>4.760321904422499E-4</v>
      </c>
    </row>
    <row r="380" spans="1:6" x14ac:dyDescent="0.25">
      <c r="A380">
        <v>280</v>
      </c>
      <c r="B380" s="14"/>
      <c r="C380" s="14"/>
      <c r="D380" s="5">
        <f t="shared" si="38"/>
        <v>56.12221059250119</v>
      </c>
      <c r="E380" s="12">
        <f t="shared" si="39"/>
        <v>2.8592573013979446E-2</v>
      </c>
      <c r="F380" s="5">
        <f t="shared" si="40"/>
        <v>4.5414391612474535E-4</v>
      </c>
    </row>
    <row r="381" spans="1:6" x14ac:dyDescent="0.25">
      <c r="A381" s="13">
        <v>281</v>
      </c>
      <c r="B381" s="14"/>
      <c r="C381" s="14"/>
      <c r="D381" s="12">
        <f t="shared" si="38"/>
        <v>56.322210592501193</v>
      </c>
      <c r="E381" s="12">
        <f t="shared" si="39"/>
        <v>2.836094240705974E-2</v>
      </c>
      <c r="F381" s="12">
        <f t="shared" si="40"/>
        <v>4.3314891522320089E-4</v>
      </c>
    </row>
    <row r="382" spans="1:6" x14ac:dyDescent="0.25">
      <c r="A382">
        <v>282</v>
      </c>
      <c r="B382" s="14"/>
      <c r="C382" s="14"/>
      <c r="D382" s="5">
        <f t="shared" si="38"/>
        <v>56.522210592501196</v>
      </c>
      <c r="E382" s="12">
        <f t="shared" si="39"/>
        <v>2.8123810533221265E-2</v>
      </c>
      <c r="F382" s="5">
        <f t="shared" si="40"/>
        <v>4.1301660572392668E-4</v>
      </c>
    </row>
    <row r="383" spans="1:6" x14ac:dyDescent="0.25">
      <c r="A383">
        <v>283</v>
      </c>
      <c r="B383" s="14"/>
      <c r="C383" s="14"/>
      <c r="D383" s="5">
        <f t="shared" si="38"/>
        <v>56.722210592501192</v>
      </c>
      <c r="E383" s="12">
        <f t="shared" si="39"/>
        <v>2.7881347250800822E-2</v>
      </c>
      <c r="F383" s="5">
        <f t="shared" si="40"/>
        <v>3.9371716295849167E-4</v>
      </c>
    </row>
    <row r="384" spans="1:6" x14ac:dyDescent="0.25">
      <c r="A384">
        <v>284</v>
      </c>
      <c r="B384" s="14"/>
      <c r="C384" s="14"/>
      <c r="D384" s="5">
        <f t="shared" si="38"/>
        <v>56.922210592501195</v>
      </c>
      <c r="E384" s="12">
        <f t="shared" si="39"/>
        <v>2.7633725152661992E-2</v>
      </c>
      <c r="F384" s="5">
        <f t="shared" si="40"/>
        <v>3.7522151483393619E-4</v>
      </c>
    </row>
    <row r="385" spans="1:6" x14ac:dyDescent="0.25">
      <c r="A385" s="13">
        <v>285</v>
      </c>
      <c r="B385" s="14"/>
      <c r="C385" s="14"/>
      <c r="D385" s="12">
        <f t="shared" si="38"/>
        <v>57.12221059250119</v>
      </c>
      <c r="E385" s="12">
        <f t="shared" si="39"/>
        <v>2.7381119362357712E-2</v>
      </c>
      <c r="F385" s="12">
        <f t="shared" si="40"/>
        <v>3.5750133632565751E-4</v>
      </c>
    </row>
    <row r="386" spans="1:6" x14ac:dyDescent="0.25">
      <c r="A386">
        <v>286</v>
      </c>
      <c r="B386" s="14"/>
      <c r="C386" s="14"/>
      <c r="D386" s="5">
        <f t="shared" si="38"/>
        <v>57.322210592501193</v>
      </c>
      <c r="E386" s="12">
        <f t="shared" si="39"/>
        <v>2.7123707328772746E-2</v>
      </c>
      <c r="F386" s="5">
        <f t="shared" si="40"/>
        <v>3.405290432757473E-4</v>
      </c>
    </row>
    <row r="387" spans="1:6" x14ac:dyDescent="0.25">
      <c r="A387">
        <v>287</v>
      </c>
      <c r="B387" s="14"/>
      <c r="C387" s="14"/>
      <c r="D387" s="5">
        <f t="shared" si="38"/>
        <v>57.522210592501196</v>
      </c>
      <c r="E387" s="12">
        <f t="shared" si="39"/>
        <v>2.6861668619581541E-2</v>
      </c>
      <c r="F387" s="5">
        <f t="shared" si="40"/>
        <v>3.2427778553898351E-4</v>
      </c>
    </row>
    <row r="388" spans="1:6" x14ac:dyDescent="0.25">
      <c r="A388">
        <v>288</v>
      </c>
      <c r="B388" s="14"/>
      <c r="C388" s="14"/>
      <c r="D388" s="5">
        <f t="shared" si="38"/>
        <v>57.722210592501192</v>
      </c>
      <c r="E388" s="12">
        <f t="shared" si="39"/>
        <v>2.6595184713855368E-2</v>
      </c>
      <c r="F388" s="5">
        <f t="shared" si="40"/>
        <v>3.0872143951767933E-4</v>
      </c>
    </row>
    <row r="389" spans="1:6" x14ac:dyDescent="0.25">
      <c r="A389" s="13">
        <v>289</v>
      </c>
      <c r="B389" s="14"/>
      <c r="C389" s="14"/>
      <c r="D389" s="12">
        <f t="shared" si="38"/>
        <v>57.922210592501195</v>
      </c>
      <c r="E389" s="12">
        <f t="shared" si="39"/>
        <v>2.632443879415184E-2</v>
      </c>
      <c r="F389" s="12">
        <f t="shared" si="40"/>
        <v>2.9383460012588896E-4</v>
      </c>
    </row>
    <row r="390" spans="1:6" x14ac:dyDescent="0.25">
      <c r="A390">
        <v>290</v>
      </c>
      <c r="B390" s="14"/>
      <c r="C390" s="14"/>
      <c r="D390" s="5">
        <f t="shared" si="38"/>
        <v>58.12221059250119</v>
      </c>
      <c r="E390" s="12">
        <f t="shared" si="39"/>
        <v>2.6049615538417222E-2</v>
      </c>
      <c r="F390" s="5">
        <f t="shared" si="40"/>
        <v>2.7959257222243703E-4</v>
      </c>
    </row>
    <row r="391" spans="1:6" x14ac:dyDescent="0.25">
      <c r="A391">
        <v>291</v>
      </c>
      <c r="B391" s="14"/>
      <c r="C391" s="14"/>
      <c r="D391" s="5">
        <f t="shared" si="38"/>
        <v>58.322210592501193</v>
      </c>
      <c r="E391" s="12">
        <f t="shared" si="39"/>
        <v>2.5770900912029032E-2</v>
      </c>
      <c r="F391" s="5">
        <f t="shared" si="40"/>
        <v>2.6597136155137726E-4</v>
      </c>
    </row>
    <row r="392" spans="1:6" x14ac:dyDescent="0.25">
      <c r="A392">
        <v>292</v>
      </c>
      <c r="B392" s="14"/>
      <c r="C392" s="14"/>
      <c r="D392" s="5">
        <f t="shared" si="38"/>
        <v>58.522210592501196</v>
      </c>
      <c r="E392" s="12">
        <f t="shared" si="39"/>
        <v>2.5488481960303316E-2</v>
      </c>
      <c r="F392" s="5">
        <f t="shared" si="40"/>
        <v>2.5294766522746811E-4</v>
      </c>
    </row>
    <row r="393" spans="1:6" x14ac:dyDescent="0.25">
      <c r="A393" s="13">
        <v>293</v>
      </c>
      <c r="B393" s="14"/>
      <c r="C393" s="14"/>
      <c r="D393" s="12">
        <f t="shared" si="38"/>
        <v>58.722210592501192</v>
      </c>
      <c r="E393" s="12">
        <f t="shared" si="39"/>
        <v>2.5202546601786176E-2</v>
      </c>
      <c r="F393" s="12">
        <f t="shared" si="40"/>
        <v>2.4049886180326258E-4</v>
      </c>
    </row>
    <row r="394" spans="1:6" x14ac:dyDescent="0.25">
      <c r="A394">
        <v>294</v>
      </c>
      <c r="B394" s="14"/>
      <c r="C394" s="14"/>
      <c r="D394" s="5">
        <f t="shared" si="38"/>
        <v>58.922210592501195</v>
      </c>
      <c r="E394" s="12">
        <f t="shared" si="39"/>
        <v>2.4913283422644848E-2</v>
      </c>
      <c r="F394" s="5">
        <f t="shared" si="40"/>
        <v>2.2860300095337775E-4</v>
      </c>
    </row>
    <row r="395" spans="1:6" x14ac:dyDescent="0.25">
      <c r="A395">
        <v>295</v>
      </c>
      <c r="B395" s="14"/>
      <c r="C395" s="14"/>
      <c r="D395" s="5">
        <f t="shared" si="38"/>
        <v>59.12221059250119</v>
      </c>
      <c r="E395" s="12">
        <f t="shared" si="39"/>
        <v>2.4620881472467993E-2</v>
      </c>
      <c r="F395" s="5">
        <f t="shared" si="40"/>
        <v>2.1723879281044378E-4</v>
      </c>
    </row>
    <row r="396" spans="1:6" x14ac:dyDescent="0.25">
      <c r="A396">
        <v>296</v>
      </c>
      <c r="B396" s="14"/>
      <c r="C396" s="14"/>
      <c r="D396" s="5">
        <f t="shared" si="38"/>
        <v>59.322210592501193</v>
      </c>
      <c r="E396" s="12">
        <f t="shared" si="39"/>
        <v>2.4325530061778643E-2</v>
      </c>
      <c r="F396" s="5">
        <f t="shared" si="40"/>
        <v>2.0638559698617608E-4</v>
      </c>
    </row>
    <row r="397" spans="1:6" x14ac:dyDescent="0.25">
      <c r="A397" s="13">
        <v>297</v>
      </c>
      <c r="B397" s="14"/>
      <c r="C397" s="14"/>
      <c r="D397" s="12">
        <f t="shared" si="38"/>
        <v>59.522210592501196</v>
      </c>
      <c r="E397" s="12">
        <f t="shared" si="39"/>
        <v>2.4027418561557247E-2</v>
      </c>
      <c r="F397" s="12">
        <f t="shared" si="40"/>
        <v>1.9602341130990985E-4</v>
      </c>
    </row>
    <row r="398" spans="1:6" x14ac:dyDescent="0.25">
      <c r="A398">
        <v>298</v>
      </c>
      <c r="B398" s="14"/>
      <c r="C398" s="14"/>
      <c r="D398" s="5">
        <f t="shared" si="38"/>
        <v>59.722210592501192</v>
      </c>
      <c r="E398" s="12">
        <f t="shared" si="39"/>
        <v>2.3726736205064488E-2</v>
      </c>
      <c r="F398" s="5">
        <f t="shared" si="40"/>
        <v>1.8613286031585356E-4</v>
      </c>
    </row>
    <row r="399" spans="1:6" x14ac:dyDescent="0.25">
      <c r="A399">
        <v>299</v>
      </c>
      <c r="B399" s="14"/>
      <c r="C399" s="14"/>
      <c r="D399" s="5">
        <f t="shared" si="38"/>
        <v>59.922210592501195</v>
      </c>
      <c r="E399" s="12">
        <f t="shared" si="39"/>
        <v>2.3423671892246284E-2</v>
      </c>
      <c r="F399" s="5">
        <f t="shared" si="40"/>
        <v>1.7669518350918369E-4</v>
      </c>
    </row>
    <row r="400" spans="1:6" x14ac:dyDescent="0.25">
      <c r="A400">
        <v>300</v>
      </c>
      <c r="B400" s="14"/>
      <c r="C400" s="14"/>
      <c r="D400" s="5">
        <f t="shared" si="38"/>
        <v>60.12221059250119</v>
      </c>
      <c r="E400" s="12">
        <f t="shared" si="39"/>
        <v>2.3118413996995345E-2</v>
      </c>
      <c r="F400" s="5">
        <f t="shared" si="40"/>
        <v>1.6769222344002648E-4</v>
      </c>
    </row>
    <row r="401" spans="1:6" x14ac:dyDescent="0.25">
      <c r="A401" s="13">
        <v>301</v>
      </c>
      <c r="B401" s="14"/>
      <c r="C401" s="14"/>
      <c r="D401" s="12">
        <f t="shared" si="38"/>
        <v>60.322210592501193</v>
      </c>
      <c r="E401" s="12">
        <f t="shared" si="39"/>
        <v>2.2811150177534604E-2</v>
      </c>
      <c r="F401" s="12">
        <f t="shared" si="40"/>
        <v>1.5910641361319917E-4</v>
      </c>
    </row>
    <row r="402" spans="1:6" x14ac:dyDescent="0.25">
      <c r="A402">
        <v>302</v>
      </c>
      <c r="B402" s="14"/>
      <c r="C402" s="14"/>
      <c r="D402" s="5">
        <f t="shared" si="38"/>
        <v>60.522210592501196</v>
      </c>
      <c r="E402" s="12">
        <f t="shared" si="39"/>
        <v>2.2502067190179359E-2</v>
      </c>
      <c r="F402" s="5">
        <f t="shared" si="40"/>
        <v>1.5092076626053413E-4</v>
      </c>
    </row>
    <row r="403" spans="1:6" x14ac:dyDescent="0.25">
      <c r="A403">
        <v>303</v>
      </c>
      <c r="B403" s="14"/>
      <c r="C403" s="14"/>
      <c r="D403" s="5">
        <f t="shared" si="38"/>
        <v>60.722210592501192</v>
      </c>
      <c r="E403" s="12">
        <f t="shared" si="39"/>
        <v>2.2191350706724972E-2</v>
      </c>
      <c r="F403" s="5">
        <f t="shared" si="40"/>
        <v>1.4311886000141356E-4</v>
      </c>
    </row>
    <row r="404" spans="1:6" x14ac:dyDescent="0.25">
      <c r="A404">
        <v>304</v>
      </c>
      <c r="B404" s="14"/>
      <c r="C404" s="14"/>
      <c r="D404" s="5">
        <f t="shared" si="38"/>
        <v>60.922210592501195</v>
      </c>
      <c r="E404" s="12">
        <f t="shared" si="39"/>
        <v>2.187918513569739E-2</v>
      </c>
      <c r="F404" s="5">
        <f t="shared" si="40"/>
        <v>1.356848274161148E-4</v>
      </c>
    </row>
    <row r="405" spans="1:6" x14ac:dyDescent="0.25">
      <c r="A405" s="13">
        <v>305</v>
      </c>
      <c r="B405" s="14"/>
      <c r="C405" s="14"/>
      <c r="D405" s="12">
        <f t="shared" si="38"/>
        <v>61.12221059250119</v>
      </c>
      <c r="E405" s="12">
        <f t="shared" si="39"/>
        <v>2.1565753447693674E-2</v>
      </c>
      <c r="F405" s="12">
        <f t="shared" si="40"/>
        <v>1.2860334255537751E-4</v>
      </c>
    </row>
    <row r="406" spans="1:6" x14ac:dyDescent="0.25">
      <c r="A406">
        <v>306</v>
      </c>
      <c r="B406" s="14"/>
      <c r="C406" s="14"/>
      <c r="D406" s="5">
        <f t="shared" si="38"/>
        <v>61.322210592501193</v>
      </c>
      <c r="E406" s="12">
        <f t="shared" si="39"/>
        <v>2.1251237005028626E-2</v>
      </c>
      <c r="F406" s="5">
        <f t="shared" si="40"/>
        <v>1.2185960840858661E-4</v>
      </c>
    </row>
    <row r="407" spans="1:6" x14ac:dyDescent="0.25">
      <c r="A407">
        <v>307</v>
      </c>
      <c r="B407" s="14"/>
      <c r="C407" s="14"/>
      <c r="D407" s="5">
        <f t="shared" si="38"/>
        <v>61.522210592501196</v>
      </c>
      <c r="E407" s="12">
        <f t="shared" si="39"/>
        <v>2.0935815395893384E-2</v>
      </c>
      <c r="F407" s="5">
        <f t="shared" si="40"/>
        <v>1.1543934435181073E-4</v>
      </c>
    </row>
    <row r="408" spans="1:6" x14ac:dyDescent="0.25">
      <c r="A408">
        <v>308</v>
      </c>
      <c r="B408" s="14"/>
      <c r="C408" s="14"/>
      <c r="D408" s="5">
        <f t="shared" si="38"/>
        <v>61.722210592501192</v>
      </c>
      <c r="E408" s="12">
        <f t="shared" si="39"/>
        <v>2.0619666273220219E-2</v>
      </c>
      <c r="F408" s="5">
        <f t="shared" si="40"/>
        <v>1.0932877359592135E-4</v>
      </c>
    </row>
    <row r="409" spans="1:6" x14ac:dyDescent="0.25">
      <c r="A409" s="13">
        <v>309</v>
      </c>
      <c r="B409" s="14"/>
      <c r="C409" s="14"/>
      <c r="D409" s="12">
        <f t="shared" si="38"/>
        <v>61.922210592501195</v>
      </c>
      <c r="E409" s="12">
        <f t="shared" si="39"/>
        <v>2.030296519843661E-2</v>
      </c>
      <c r="F409" s="12">
        <f t="shared" si="40"/>
        <v>1.0351461065392131E-4</v>
      </c>
    </row>
    <row r="410" spans="1:6" x14ac:dyDescent="0.25">
      <c r="A410">
        <v>310</v>
      </c>
      <c r="B410" s="14"/>
      <c r="C410" s="14"/>
      <c r="D410" s="5">
        <f t="shared" si="38"/>
        <v>62.12221059250119</v>
      </c>
      <c r="E410" s="12">
        <f t="shared" si="39"/>
        <v>1.9985885490280186E-2</v>
      </c>
      <c r="F410" s="5">
        <f t="shared" si="40"/>
        <v>9.7984048845592544E-5</v>
      </c>
    </row>
    <row r="411" spans="1:6" x14ac:dyDescent="0.25">
      <c r="A411">
        <v>311</v>
      </c>
      <c r="B411" s="14"/>
      <c r="C411" s="14"/>
      <c r="D411" s="5">
        <f t="shared" si="38"/>
        <v>62.322210592501193</v>
      </c>
      <c r="E411" s="12">
        <f t="shared" si="39"/>
        <v>1.9668598078833872E-2</v>
      </c>
      <c r="F411" s="5">
        <f t="shared" si="40"/>
        <v>9.2724747856541413E-5</v>
      </c>
    </row>
    <row r="412" spans="1:6" x14ac:dyDescent="0.25">
      <c r="A412">
        <v>312</v>
      </c>
      <c r="B412" s="14"/>
      <c r="C412" s="14"/>
      <c r="D412" s="5">
        <f t="shared" si="38"/>
        <v>62.522210592501196</v>
      </c>
      <c r="E412" s="12">
        <f t="shared" si="39"/>
        <v>1.9351271364929316E-2</v>
      </c>
      <c r="F412" s="5">
        <f t="shared" si="40"/>
        <v>8.7724821367722645E-5</v>
      </c>
    </row>
    <row r="413" spans="1:6" x14ac:dyDescent="0.25">
      <c r="A413" s="13">
        <v>313</v>
      </c>
      <c r="B413" s="14"/>
      <c r="C413" s="14"/>
      <c r="D413" s="12">
        <f t="shared" si="38"/>
        <v>62.722210592501192</v>
      </c>
      <c r="E413" s="12">
        <f t="shared" si="39"/>
        <v>1.903407108505396E-2</v>
      </c>
      <c r="F413" s="12">
        <f t="shared" si="40"/>
        <v>8.2972824770534995E-5</v>
      </c>
    </row>
    <row r="414" spans="1:6" x14ac:dyDescent="0.25">
      <c r="A414">
        <v>314</v>
      </c>
      <c r="B414" s="14"/>
      <c r="C414" s="14"/>
      <c r="D414" s="5">
        <f t="shared" si="38"/>
        <v>62.922210592501195</v>
      </c>
      <c r="E414" s="12">
        <f t="shared" si="39"/>
        <v>1.871716018188534E-2</v>
      </c>
      <c r="F414" s="5">
        <f t="shared" si="40"/>
        <v>7.8457742981624654E-5</v>
      </c>
    </row>
    <row r="415" spans="1:6" x14ac:dyDescent="0.25">
      <c r="A415">
        <v>315</v>
      </c>
      <c r="B415" s="14"/>
      <c r="C415" s="14"/>
      <c r="D415" s="5">
        <f t="shared" si="38"/>
        <v>63.12221059250119</v>
      </c>
      <c r="E415" s="12">
        <f t="shared" si="39"/>
        <v>1.8400698680564025E-2</v>
      </c>
      <c r="F415" s="5">
        <f t="shared" si="40"/>
        <v>7.4168978370596858E-5</v>
      </c>
    </row>
    <row r="416" spans="1:6" x14ac:dyDescent="0.25">
      <c r="A416">
        <v>316</v>
      </c>
      <c r="B416" s="14"/>
      <c r="C416" s="14"/>
      <c r="D416" s="5">
        <f t="shared" si="38"/>
        <v>63.322210592501193</v>
      </c>
      <c r="E416" s="12">
        <f t="shared" si="39"/>
        <v>1.80848435708039E-2</v>
      </c>
      <c r="F416" s="5">
        <f t="shared" si="40"/>
        <v>7.0096338812913585E-5</v>
      </c>
    </row>
    <row r="417" spans="1:6" x14ac:dyDescent="0.25">
      <c r="A417" s="13">
        <v>317</v>
      </c>
      <c r="B417" s="14"/>
      <c r="C417" s="14"/>
      <c r="D417" s="12">
        <f t="shared" si="38"/>
        <v>63.522210592501196</v>
      </c>
      <c r="E417" s="12">
        <f t="shared" si="39"/>
        <v>1.7769748694926878E-2</v>
      </c>
      <c r="F417" s="12">
        <f t="shared" si="40"/>
        <v>6.6230025879381125E-5</v>
      </c>
    </row>
    <row r="418" spans="1:6" x14ac:dyDescent="0.25">
      <c r="A418">
        <v>318</v>
      </c>
      <c r="B418" s="14"/>
      <c r="C418" s="14"/>
      <c r="D418" s="5">
        <f t="shared" si="38"/>
        <v>63.722210592501192</v>
      </c>
      <c r="E418" s="12">
        <f t="shared" si="39"/>
        <v>1.745556464189631E-2</v>
      </c>
      <c r="F418" s="5">
        <f t="shared" si="40"/>
        <v>6.2560623172745514E-5</v>
      </c>
    </row>
    <row r="419" spans="1:6" x14ac:dyDescent="0.25">
      <c r="A419">
        <v>319</v>
      </c>
      <c r="B419" s="14"/>
      <c r="C419" s="14"/>
      <c r="D419" s="5">
        <f t="shared" si="38"/>
        <v>63.922210592501195</v>
      </c>
      <c r="E419" s="12">
        <f t="shared" si="39"/>
        <v>1.7142438647411485E-2</v>
      </c>
      <c r="F419" s="5">
        <f t="shared" si="40"/>
        <v>5.9079084821100848E-5</v>
      </c>
    </row>
    <row r="420" spans="1:6" x14ac:dyDescent="0.25">
      <c r="A420">
        <v>320</v>
      </c>
      <c r="B420" s="14"/>
      <c r="C420" s="14"/>
      <c r="D420" s="5">
        <f t="shared" si="38"/>
        <v>64.12221059250119</v>
      </c>
      <c r="E420" s="12">
        <f t="shared" si="39"/>
        <v>1.6830514500113591E-2</v>
      </c>
      <c r="F420" s="5">
        <f t="shared" si="40"/>
        <v>5.577672413697799E-5</v>
      </c>
    </row>
    <row r="421" spans="1:6" x14ac:dyDescent="0.25">
      <c r="A421" s="13">
        <v>321</v>
      </c>
      <c r="B421" s="14"/>
      <c r="C421" s="14"/>
      <c r="D421" s="12">
        <f t="shared" si="38"/>
        <v>64.322210592501193</v>
      </c>
      <c r="E421" s="12">
        <f t="shared" si="39"/>
        <v>1.6519932453941059E-2</v>
      </c>
      <c r="F421" s="12">
        <f t="shared" si="40"/>
        <v>5.2645202450219954E-5</v>
      </c>
    </row>
    <row r="422" spans="1:6" x14ac:dyDescent="0.25">
      <c r="A422">
        <v>322</v>
      </c>
      <c r="B422" s="14"/>
      <c r="C422" s="14"/>
      <c r="D422" s="5">
        <f t="shared" si="38"/>
        <v>64.522210592501196</v>
      </c>
      <c r="E422" s="12">
        <f t="shared" si="39"/>
        <v>1.6210829146660968E-2</v>
      </c>
      <c r="F422" s="5">
        <f t="shared" si="40"/>
        <v>4.9676518121970969E-5</v>
      </c>
    </row>
    <row r="423" spans="1:6" x14ac:dyDescent="0.25">
      <c r="A423">
        <v>323</v>
      </c>
      <c r="B423" s="14"/>
      <c r="C423" s="14"/>
      <c r="D423" s="5">
        <f t="shared" si="38"/>
        <v>64.722210592501199</v>
      </c>
      <c r="E423" s="12">
        <f t="shared" si="39"/>
        <v>1.5903337524590909E-2</v>
      </c>
      <c r="F423" s="5">
        <f t="shared" si="40"/>
        <v>4.6862995746390947E-5</v>
      </c>
    </row>
    <row r="424" spans="1:6" x14ac:dyDescent="0.25">
      <c r="A424">
        <v>324</v>
      </c>
      <c r="B424" s="14"/>
      <c r="C424" s="14"/>
      <c r="D424" s="5">
        <f t="shared" si="38"/>
        <v>64.922210592501187</v>
      </c>
      <c r="E424" s="12">
        <f t="shared" si="39"/>
        <v>1.5597586773514568E-2</v>
      </c>
      <c r="F424" s="5">
        <f t="shared" si="40"/>
        <v>4.4197275545994615E-5</v>
      </c>
    </row>
    <row r="425" spans="1:6" x14ac:dyDescent="0.25">
      <c r="A425" s="13">
        <v>325</v>
      </c>
      <c r="B425" s="14"/>
      <c r="C425" s="14"/>
      <c r="D425" s="12">
        <f t="shared" si="38"/>
        <v>65.12221059250119</v>
      </c>
      <c r="E425" s="12">
        <f t="shared" si="39"/>
        <v>1.5293702255782705E-2</v>
      </c>
      <c r="F425" s="12">
        <f t="shared" si="40"/>
        <v>4.1672302965842664E-5</v>
      </c>
    </row>
    <row r="426" spans="1:6" x14ac:dyDescent="0.25">
      <c r="A426">
        <v>326</v>
      </c>
      <c r="B426" s="14"/>
      <c r="C426" s="14"/>
      <c r="D426" s="5">
        <f t="shared" si="38"/>
        <v>65.322210592501193</v>
      </c>
      <c r="E426" s="12">
        <f t="shared" si="39"/>
        <v>1.4991805453580441E-2</v>
      </c>
      <c r="F426" s="5">
        <f t="shared" si="40"/>
        <v>3.9281318471162743E-5</v>
      </c>
    </row>
    <row r="427" spans="1:6" x14ac:dyDescent="0.25">
      <c r="A427">
        <v>327</v>
      </c>
      <c r="B427" s="14"/>
      <c r="C427" s="14"/>
      <c r="D427" s="5">
        <f t="shared" si="38"/>
        <v>65.522210592501196</v>
      </c>
      <c r="E427" s="12">
        <f t="shared" si="39"/>
        <v>1.4692013918330492E-2</v>
      </c>
      <c r="F427" s="5">
        <f t="shared" si="40"/>
        <v>3.7017847552356838E-5</v>
      </c>
    </row>
    <row r="428" spans="1:6" x14ac:dyDescent="0.25">
      <c r="A428">
        <v>328</v>
      </c>
      <c r="B428" s="14"/>
      <c r="C428" s="14"/>
      <c r="D428" s="5">
        <f t="shared" si="38"/>
        <v>65.722210592501199</v>
      </c>
      <c r="E428" s="12">
        <f t="shared" si="39"/>
        <v>1.4394441226191738E-2</v>
      </c>
      <c r="F428" s="5">
        <f t="shared" si="40"/>
        <v>3.487569094075768E-5</v>
      </c>
    </row>
    <row r="429" spans="1:6" x14ac:dyDescent="0.25">
      <c r="A429" s="13">
        <v>329</v>
      </c>
      <c r="B429" s="14"/>
      <c r="C429" s="14"/>
      <c r="D429" s="12">
        <f t="shared" si="38"/>
        <v>65.922210592501187</v>
      </c>
      <c r="E429" s="12">
        <f t="shared" si="39"/>
        <v>1.4099196939602205E-2</v>
      </c>
      <c r="F429" s="12">
        <f t="shared" si="40"/>
        <v>3.2848915037932105E-5</v>
      </c>
    </row>
    <row r="430" spans="1:6" x14ac:dyDescent="0.25">
      <c r="A430">
        <v>330</v>
      </c>
      <c r="B430" s="14"/>
      <c r="C430" s="14"/>
      <c r="D430" s="5">
        <f t="shared" si="38"/>
        <v>66.12221059250119</v>
      </c>
      <c r="E430" s="12">
        <f t="shared" si="39"/>
        <v>1.3806386574805336E-2</v>
      </c>
      <c r="F430" s="5">
        <f t="shared" si="40"/>
        <v>3.0931842560786371E-5</v>
      </c>
    </row>
    <row r="431" spans="1:6" x14ac:dyDescent="0.25">
      <c r="A431">
        <v>331</v>
      </c>
      <c r="B431" s="14"/>
      <c r="C431" s="14"/>
      <c r="D431" s="5">
        <f t="shared" si="38"/>
        <v>66.322210592501193</v>
      </c>
      <c r="E431" s="12">
        <f t="shared" si="39"/>
        <v>1.3516111575289268E-2</v>
      </c>
      <c r="F431" s="5">
        <f t="shared" si="40"/>
        <v>2.9119043404217917E-5</v>
      </c>
    </row>
    <row r="432" spans="1:6" x14ac:dyDescent="0.25">
      <c r="A432">
        <v>332</v>
      </c>
      <c r="B432" s="14"/>
      <c r="C432" s="14"/>
      <c r="D432" s="5">
        <f t="shared" si="38"/>
        <v>66.522210592501196</v>
      </c>
      <c r="E432" s="12">
        <f t="shared" si="39"/>
        <v>1.3228469291058762E-2</v>
      </c>
      <c r="F432" s="5">
        <f t="shared" si="40"/>
        <v>2.7405325722569199E-5</v>
      </c>
    </row>
    <row r="433" spans="1:6" x14ac:dyDescent="0.25">
      <c r="A433" s="13">
        <v>333</v>
      </c>
      <c r="B433" s="14"/>
      <c r="C433" s="14"/>
      <c r="D433" s="12">
        <f t="shared" si="38"/>
        <v>66.722210592501199</v>
      </c>
      <c r="E433" s="12">
        <f t="shared" si="39"/>
        <v>1.2943552963651352E-2</v>
      </c>
      <c r="F433" s="12">
        <f t="shared" si="40"/>
        <v>2.5785727230679425E-5</v>
      </c>
    </row>
    <row r="434" spans="1:6" x14ac:dyDescent="0.25">
      <c r="A434">
        <v>334</v>
      </c>
      <c r="B434" s="14"/>
      <c r="C434" s="14"/>
      <c r="D434" s="5">
        <f t="shared" ref="D434:D497" si="41">$D$100+($E$96*A434)</f>
        <v>66.922210592501187</v>
      </c>
      <c r="E434" s="12">
        <f t="shared" ref="E434:E497" si="42">_xlfn.NORM.DIST(D434,$H$94,$H$95,0)</f>
        <v>1.2661451716800061E-2</v>
      </c>
      <c r="F434" s="5">
        <f t="shared" ref="F434:F497" si="43">_xlfn.NORM.DIST($E$6+A435*$J$142,$H$94,$H$95,0)</f>
        <v>2.4255506724892034E-5</v>
      </c>
    </row>
    <row r="435" spans="1:6" x14ac:dyDescent="0.25">
      <c r="A435">
        <v>335</v>
      </c>
      <c r="B435" s="14"/>
      <c r="C435" s="14"/>
      <c r="D435" s="5">
        <f t="shared" si="41"/>
        <v>67.12221059250119</v>
      </c>
      <c r="E435" s="12">
        <f t="shared" si="42"/>
        <v>1.238225055263705E-2</v>
      </c>
      <c r="F435" s="5">
        <f t="shared" si="43"/>
        <v>2.2810135823965963E-5</v>
      </c>
    </row>
    <row r="436" spans="1:6" x14ac:dyDescent="0.25">
      <c r="A436">
        <v>336</v>
      </c>
      <c r="B436" s="14"/>
      <c r="C436" s="14"/>
      <c r="D436" s="5">
        <f t="shared" si="41"/>
        <v>67.322210592501193</v>
      </c>
      <c r="E436" s="12">
        <f t="shared" si="42"/>
        <v>1.2106030353325026E-2</v>
      </c>
      <c r="F436" s="5">
        <f t="shared" si="43"/>
        <v>2.1445290929452105E-5</v>
      </c>
    </row>
    <row r="437" spans="1:6" x14ac:dyDescent="0.25">
      <c r="A437" s="13">
        <v>337</v>
      </c>
      <c r="B437" s="14"/>
      <c r="C437" s="14"/>
      <c r="D437" s="12">
        <f t="shared" si="41"/>
        <v>67.522210592501196</v>
      </c>
      <c r="E437" s="12">
        <f t="shared" si="42"/>
        <v>1.1832867887995254E-2</v>
      </c>
      <c r="F437" s="12">
        <f t="shared" si="43"/>
        <v>2.0156845404731471E-5</v>
      </c>
    </row>
    <row r="438" spans="1:6" x14ac:dyDescent="0.25">
      <c r="A438">
        <v>338</v>
      </c>
      <c r="B438" s="14"/>
      <c r="C438" s="14"/>
      <c r="D438" s="5">
        <f t="shared" si="41"/>
        <v>67.722210592501199</v>
      </c>
      <c r="E438" s="12">
        <f t="shared" si="42"/>
        <v>1.1562835824864608E-2</v>
      </c>
      <c r="F438" s="5">
        <f t="shared" si="43"/>
        <v>1.8940861971573123E-5</v>
      </c>
    </row>
    <row r="439" spans="1:6" x14ac:dyDescent="0.25">
      <c r="A439">
        <v>339</v>
      </c>
      <c r="B439" s="14"/>
      <c r="C439" s="14"/>
      <c r="D439" s="5">
        <f t="shared" si="41"/>
        <v>67.922210592501187</v>
      </c>
      <c r="E439" s="12">
        <f t="shared" si="42"/>
        <v>1.1296002748397226E-2</v>
      </c>
      <c r="F439" s="5">
        <f t="shared" si="43"/>
        <v>1.7793585322752256E-5</v>
      </c>
    </row>
    <row r="440" spans="1:6" x14ac:dyDescent="0.25">
      <c r="A440">
        <v>340</v>
      </c>
      <c r="B440" s="14"/>
      <c r="C440" s="14"/>
      <c r="D440" s="5">
        <f t="shared" si="41"/>
        <v>68.12221059250119</v>
      </c>
      <c r="E440" s="12">
        <f t="shared" si="42"/>
        <v>1.1032433181370181E-2</v>
      </c>
      <c r="F440" s="5">
        <f t="shared" si="43"/>
        <v>1.6711434948972899E-5</v>
      </c>
    </row>
    <row r="441" spans="1:6" x14ac:dyDescent="0.25">
      <c r="A441" s="13">
        <v>341</v>
      </c>
      <c r="B441" s="14"/>
      <c r="C441" s="14"/>
      <c r="D441" s="12">
        <f t="shared" si="41"/>
        <v>68.322210592501193</v>
      </c>
      <c r="E441" s="12">
        <f t="shared" si="42"/>
        <v>1.0772187611697195E-2</v>
      </c>
      <c r="F441" s="12">
        <f t="shared" si="43"/>
        <v>1.569099817806555E-5</v>
      </c>
    </row>
    <row r="442" spans="1:6" x14ac:dyDescent="0.25">
      <c r="A442">
        <v>342</v>
      </c>
      <c r="B442" s="14"/>
      <c r="C442" s="14"/>
      <c r="D442" s="5">
        <f t="shared" si="41"/>
        <v>68.522210592501196</v>
      </c>
      <c r="E442" s="12">
        <f t="shared" si="42"/>
        <v>1.0515322523858563E-2</v>
      </c>
      <c r="F442" s="5">
        <f t="shared" si="43"/>
        <v>1.4729023424177075E-5</v>
      </c>
    </row>
    <row r="443" spans="1:6" x14ac:dyDescent="0.25">
      <c r="A443">
        <v>343</v>
      </c>
      <c r="B443" s="14"/>
      <c r="C443" s="14"/>
      <c r="D443" s="5">
        <f t="shared" si="41"/>
        <v>68.722210592501199</v>
      </c>
      <c r="E443" s="12">
        <f t="shared" si="42"/>
        <v>1.0261890434781193E-2</v>
      </c>
      <c r="F443" s="5">
        <f t="shared" si="43"/>
        <v>1.382241364443587E-5</v>
      </c>
    </row>
    <row r="444" spans="1:6" x14ac:dyDescent="0.25">
      <c r="A444">
        <v>344</v>
      </c>
      <c r="B444" s="14"/>
      <c r="C444" s="14"/>
      <c r="D444" s="5">
        <f t="shared" si="41"/>
        <v>68.922210592501187</v>
      </c>
      <c r="E444" s="12">
        <f t="shared" si="42"/>
        <v>1.0011939934007973E-2</v>
      </c>
      <c r="F444" s="5">
        <f t="shared" si="43"/>
        <v>1.2968220000362246E-5</v>
      </c>
    </row>
    <row r="445" spans="1:6" x14ac:dyDescent="0.25">
      <c r="A445" s="13">
        <v>345</v>
      </c>
      <c r="B445" s="14"/>
      <c r="C445" s="14"/>
      <c r="D445" s="12">
        <f t="shared" si="41"/>
        <v>69.12221059250119</v>
      </c>
      <c r="E445" s="12">
        <f t="shared" si="42"/>
        <v>9.7655157279915878E-3</v>
      </c>
      <c r="F445" s="12">
        <f t="shared" si="43"/>
        <v>1.2163635721096679E-5</v>
      </c>
    </row>
    <row r="446" spans="1:6" x14ac:dyDescent="0.25">
      <c r="A446">
        <v>346</v>
      </c>
      <c r="B446" s="14"/>
      <c r="C446" s="14"/>
      <c r="D446" s="5">
        <f t="shared" si="41"/>
        <v>69.322210592501193</v>
      </c>
      <c r="E446" s="12">
        <f t="shared" si="42"/>
        <v>9.5226586883449486E-3</v>
      </c>
      <c r="F446" s="5">
        <f t="shared" si="43"/>
        <v>1.1405990165342307E-5</v>
      </c>
    </row>
    <row r="447" spans="1:6" x14ac:dyDescent="0.25">
      <c r="A447">
        <v>347</v>
      </c>
      <c r="B447" s="14"/>
      <c r="C447" s="14"/>
      <c r="D447" s="5">
        <f t="shared" si="41"/>
        <v>69.522210592501196</v>
      </c>
      <c r="E447" s="12">
        <f t="shared" si="42"/>
        <v>9.2834059038763728E-3</v>
      </c>
      <c r="F447" s="5">
        <f t="shared" si="43"/>
        <v>1.0692743078756959E-5</v>
      </c>
    </row>
    <row r="448" spans="1:6" x14ac:dyDescent="0.25">
      <c r="A448">
        <v>348</v>
      </c>
      <c r="B448" s="14"/>
      <c r="C448" s="14"/>
      <c r="D448" s="5">
        <f t="shared" si="41"/>
        <v>69.722210592501199</v>
      </c>
      <c r="E448" s="12">
        <f t="shared" si="42"/>
        <v>9.0477907362358934E-3</v>
      </c>
      <c r="F448" s="5">
        <f t="shared" si="43"/>
        <v>1.0021479043385864E-5</v>
      </c>
    </row>
    <row r="449" spans="1:6" x14ac:dyDescent="0.25">
      <c r="A449" s="13">
        <v>349</v>
      </c>
      <c r="B449" s="14"/>
      <c r="C449" s="14"/>
      <c r="D449" s="12">
        <f t="shared" si="41"/>
        <v>69.922210592501187</v>
      </c>
      <c r="E449" s="12">
        <f t="shared" si="42"/>
        <v>8.8158428789963626E-3</v>
      </c>
      <c r="F449" s="12">
        <f t="shared" si="43"/>
        <v>9.3899021155983812E-6</v>
      </c>
    </row>
    <row r="450" spans="1:6" x14ac:dyDescent="0.25">
      <c r="A450">
        <v>350</v>
      </c>
      <c r="B450" s="14"/>
      <c r="C450" s="14"/>
      <c r="D450" s="5">
        <f t="shared" si="41"/>
        <v>70.12221059250119</v>
      </c>
      <c r="E450" s="12">
        <f t="shared" si="42"/>
        <v>8.5875884199911028E-3</v>
      </c>
      <c r="F450" s="5">
        <f t="shared" si="43"/>
        <v>8.7958306488788373E-6</v>
      </c>
    </row>
    <row r="451" spans="1:6" x14ac:dyDescent="0.25">
      <c r="A451">
        <v>351</v>
      </c>
      <c r="B451" s="14"/>
      <c r="C451" s="14"/>
      <c r="D451" s="5">
        <f t="shared" si="41"/>
        <v>70.322210592501193</v>
      </c>
      <c r="E451" s="12">
        <f t="shared" si="42"/>
        <v>8.3630499067289688E-3</v>
      </c>
      <c r="F451" s="5">
        <f t="shared" si="43"/>
        <v>8.2371922977231442E-6</v>
      </c>
    </row>
    <row r="452" spans="1:6" x14ac:dyDescent="0.25">
      <c r="A452">
        <v>352</v>
      </c>
      <c r="B452" s="14"/>
      <c r="C452" s="14"/>
      <c r="D452" s="5">
        <f t="shared" si="41"/>
        <v>70.522210592501196</v>
      </c>
      <c r="E452" s="12">
        <f t="shared" si="42"/>
        <v>8.1422464147060253E-3</v>
      </c>
      <c r="F452" s="5">
        <f t="shared" si="43"/>
        <v>7.7120191988081791E-6</v>
      </c>
    </row>
    <row r="453" spans="1:6" x14ac:dyDescent="0.25">
      <c r="A453" s="13">
        <v>353</v>
      </c>
      <c r="B453" s="14"/>
      <c r="C453" s="14"/>
      <c r="D453" s="12">
        <f t="shared" si="41"/>
        <v>70.722210592501199</v>
      </c>
      <c r="E453" s="12">
        <f t="shared" si="42"/>
        <v>7.9251936184329391E-3</v>
      </c>
      <c r="F453" s="12">
        <f t="shared" si="43"/>
        <v>7.218443325528622E-6</v>
      </c>
    </row>
    <row r="454" spans="1:6" x14ac:dyDescent="0.25">
      <c r="A454">
        <v>354</v>
      </c>
      <c r="B454" s="14"/>
      <c r="C454" s="14"/>
      <c r="D454" s="5">
        <f t="shared" si="41"/>
        <v>70.922210592501187</v>
      </c>
      <c r="E454" s="12">
        <f t="shared" si="42"/>
        <v>7.7119038649967773E-3</v>
      </c>
      <c r="F454" s="5">
        <f t="shared" si="43"/>
        <v>6.7546920119375145E-6</v>
      </c>
    </row>
    <row r="455" spans="1:6" x14ac:dyDescent="0.25">
      <c r="A455">
        <v>355</v>
      </c>
      <c r="B455" s="14"/>
      <c r="C455" s="14"/>
      <c r="D455" s="5">
        <f t="shared" si="41"/>
        <v>71.12221059250119</v>
      </c>
      <c r="E455" s="12">
        <f t="shared" si="42"/>
        <v>7.5023862499760561E-3</v>
      </c>
      <c r="F455" s="5">
        <f t="shared" si="43"/>
        <v>6.3190836420787054E-6</v>
      </c>
    </row>
    <row r="456" spans="1:6" x14ac:dyDescent="0.25">
      <c r="A456">
        <v>356</v>
      </c>
      <c r="B456" s="14"/>
      <c r="C456" s="14"/>
      <c r="D456" s="5">
        <f t="shared" si="41"/>
        <v>71.322210592501193</v>
      </c>
      <c r="E456" s="12">
        <f t="shared" si="42"/>
        <v>7.2966466955286238E-3</v>
      </c>
      <c r="F456" s="5">
        <f t="shared" si="43"/>
        <v>5.910023500663355E-6</v>
      </c>
    </row>
    <row r="457" spans="1:6" x14ac:dyDescent="0.25">
      <c r="A457" s="13">
        <v>357</v>
      </c>
      <c r="B457" s="14"/>
      <c r="C457" s="14"/>
      <c r="D457" s="12">
        <f t="shared" si="41"/>
        <v>71.522210592501196</v>
      </c>
      <c r="E457" s="12">
        <f t="shared" si="42"/>
        <v>7.0946880304724753E-3</v>
      </c>
      <c r="F457" s="12">
        <f t="shared" si="43"/>
        <v>5.5259997810161903E-6</v>
      </c>
    </row>
    <row r="458" spans="1:6" x14ac:dyDescent="0.25">
      <c r="A458">
        <v>358</v>
      </c>
      <c r="B458" s="14"/>
      <c r="C458" s="14"/>
      <c r="D458" s="5">
        <f t="shared" si="41"/>
        <v>71.722210592501199</v>
      </c>
      <c r="E458" s="12">
        <f t="shared" si="42"/>
        <v>6.8965100721812929E-3</v>
      </c>
      <c r="F458" s="5">
        <f t="shared" si="43"/>
        <v>5.1655797462027112E-6</v>
      </c>
    </row>
    <row r="459" spans="1:6" x14ac:dyDescent="0.25">
      <c r="A459">
        <v>359</v>
      </c>
      <c r="B459" s="14"/>
      <c r="C459" s="14"/>
      <c r="D459" s="5">
        <f t="shared" si="41"/>
        <v>71.922210592501187</v>
      </c>
      <c r="E459" s="12">
        <f t="shared" si="42"/>
        <v>6.7021097101177826E-3</v>
      </c>
      <c r="F459" s="5">
        <f t="shared" si="43"/>
        <v>4.827406039239735E-6</v>
      </c>
    </row>
    <row r="460" spans="1:6" x14ac:dyDescent="0.25">
      <c r="A460">
        <v>360</v>
      </c>
      <c r="B460" s="14"/>
      <c r="C460" s="14"/>
      <c r="D460" s="5">
        <f t="shared" si="41"/>
        <v>72.12221059250119</v>
      </c>
      <c r="E460" s="12">
        <f t="shared" si="42"/>
        <v>6.5114809908298609E-3</v>
      </c>
      <c r="F460" s="5">
        <f t="shared" si="43"/>
        <v>4.510193138295711E-6</v>
      </c>
    </row>
    <row r="461" spans="1:6" x14ac:dyDescent="0.25">
      <c r="A461" s="13">
        <v>361</v>
      </c>
      <c r="B461" s="14"/>
      <c r="C461" s="14"/>
      <c r="D461" s="12">
        <f t="shared" si="41"/>
        <v>72.322210592501193</v>
      </c>
      <c r="E461" s="12">
        <f t="shared" si="42"/>
        <v>6.3246152042371415E-3</v>
      </c>
      <c r="F461" s="12">
        <f t="shared" si="43"/>
        <v>4.2127239527964109E-6</v>
      </c>
    </row>
    <row r="462" spans="1:6" x14ac:dyDescent="0.25">
      <c r="A462">
        <v>362</v>
      </c>
      <c r="B462" s="14"/>
      <c r="C462" s="14"/>
      <c r="D462" s="5">
        <f t="shared" si="41"/>
        <v>72.522210592501196</v>
      </c>
      <c r="E462" s="12">
        <f t="shared" si="42"/>
        <v>6.1415009710372673E-3</v>
      </c>
      <c r="F462" s="5">
        <f t="shared" si="43"/>
        <v>3.9338465563693871E-6</v>
      </c>
    </row>
    <row r="463" spans="1:6" x14ac:dyDescent="0.25">
      <c r="A463">
        <v>363</v>
      </c>
      <c r="B463" s="14"/>
      <c r="C463" s="14"/>
      <c r="D463" s="5">
        <f t="shared" si="41"/>
        <v>72.722210592501199</v>
      </c>
      <c r="E463" s="12">
        <f t="shared" si="42"/>
        <v>5.9621243310649151E-3</v>
      </c>
      <c r="F463" s="5">
        <f t="shared" si="43"/>
        <v>3.6724710525859999E-6</v>
      </c>
    </row>
    <row r="464" spans="1:6" x14ac:dyDescent="0.25">
      <c r="A464">
        <v>364</v>
      </c>
      <c r="B464" s="14"/>
      <c r="C464" s="14"/>
      <c r="D464" s="5">
        <f t="shared" si="41"/>
        <v>72.922210592501187</v>
      </c>
      <c r="E464" s="12">
        <f t="shared" si="42"/>
        <v>5.7864688324390104E-3</v>
      </c>
      <c r="F464" s="5">
        <f t="shared" si="43"/>
        <v>3.4275665694903463E-6</v>
      </c>
    </row>
    <row r="465" spans="1:6" x14ac:dyDescent="0.25">
      <c r="A465" s="13">
        <v>365</v>
      </c>
      <c r="B465" s="14"/>
      <c r="C465" s="14"/>
      <c r="D465" s="12">
        <f t="shared" si="41"/>
        <v>73.12221059250119</v>
      </c>
      <c r="E465" s="12">
        <f t="shared" si="42"/>
        <v>5.614515621337076E-3</v>
      </c>
      <c r="F465" s="12">
        <f t="shared" si="43"/>
        <v>3.1981583789426241E-6</v>
      </c>
    </row>
    <row r="466" spans="1:6" x14ac:dyDescent="0.25">
      <c r="A466">
        <v>366</v>
      </c>
      <c r="B466" s="14"/>
      <c r="C466" s="14"/>
      <c r="D466" s="5">
        <f t="shared" si="41"/>
        <v>73.322210592501193</v>
      </c>
      <c r="E466" s="12">
        <f t="shared" si="42"/>
        <v>5.4462435322394269E-3</v>
      </c>
      <c r="F466" s="5">
        <f t="shared" si="43"/>
        <v>2.9833251368468648E-6</v>
      </c>
    </row>
    <row r="467" spans="1:6" x14ac:dyDescent="0.25">
      <c r="A467">
        <v>367</v>
      </c>
      <c r="B467" s="14"/>
      <c r="C467" s="14"/>
      <c r="D467" s="5">
        <f t="shared" si="41"/>
        <v>73.522210592501196</v>
      </c>
      <c r="E467" s="12">
        <f t="shared" si="42"/>
        <v>5.2816291784892238E-3</v>
      </c>
      <c r="F467" s="5">
        <f t="shared" si="43"/>
        <v>2.7821962403811789E-6</v>
      </c>
    </row>
    <row r="468" spans="1:6" x14ac:dyDescent="0.25">
      <c r="A468">
        <v>368</v>
      </c>
      <c r="B468" s="14"/>
      <c r="C468" s="14"/>
      <c r="D468" s="5">
        <f t="shared" si="41"/>
        <v>73.722210592501199</v>
      </c>
      <c r="E468" s="12">
        <f t="shared" si="42"/>
        <v>5.1206470430188323E-3</v>
      </c>
      <c r="F468" s="5">
        <f t="shared" si="43"/>
        <v>2.5939492984012388E-6</v>
      </c>
    </row>
    <row r="469" spans="1:6" x14ac:dyDescent="0.25">
      <c r="A469" s="13">
        <v>369</v>
      </c>
      <c r="B469" s="14"/>
      <c r="C469" s="14"/>
      <c r="D469" s="12">
        <f t="shared" si="41"/>
        <v>73.922210592501187</v>
      </c>
      <c r="E469" s="12">
        <f t="shared" si="42"/>
        <v>4.9632695690968618E-3</v>
      </c>
      <c r="F469" s="12">
        <f t="shared" si="43"/>
        <v>2.4178077112448447E-6</v>
      </c>
    </row>
    <row r="470" spans="1:6" x14ac:dyDescent="0.25">
      <c r="A470">
        <v>370</v>
      </c>
      <c r="B470" s="14"/>
      <c r="C470" s="14"/>
      <c r="D470" s="5">
        <f t="shared" si="41"/>
        <v>74.12221059250119</v>
      </c>
      <c r="E470" s="12">
        <f t="shared" si="42"/>
        <v>4.8094672509545796E-3</v>
      </c>
      <c r="F470" s="5">
        <f t="shared" si="43"/>
        <v>2.2530383562255362E-6</v>
      </c>
    </row>
    <row r="471" spans="1:6" x14ac:dyDescent="0.25">
      <c r="A471">
        <v>371</v>
      </c>
      <c r="B471" s="14"/>
      <c r="C471" s="14"/>
      <c r="D471" s="5">
        <f t="shared" si="41"/>
        <v>74.322210592501193</v>
      </c>
      <c r="E471" s="12">
        <f t="shared" si="42"/>
        <v>4.6592087241551687E-3</v>
      </c>
      <c r="F471" s="5">
        <f t="shared" si="43"/>
        <v>2.0989493751678506E-6</v>
      </c>
    </row>
    <row r="472" spans="1:6" x14ac:dyDescent="0.25">
      <c r="A472">
        <v>372</v>
      </c>
      <c r="B472" s="14"/>
      <c r="C472" s="14"/>
      <c r="D472" s="5">
        <f t="shared" si="41"/>
        <v>74.522210592501196</v>
      </c>
      <c r="E472" s="12">
        <f t="shared" si="42"/>
        <v>4.5124608555734856E-3</v>
      </c>
      <c r="F472" s="5">
        <f t="shared" si="43"/>
        <v>1.9548880604034875E-6</v>
      </c>
    </row>
    <row r="473" spans="1:6" x14ac:dyDescent="0.25">
      <c r="A473" s="13">
        <v>373</v>
      </c>
      <c r="B473" s="14"/>
      <c r="C473" s="14"/>
      <c r="D473" s="12">
        <f t="shared" si="41"/>
        <v>74.722210592501199</v>
      </c>
      <c r="E473" s="12">
        <f t="shared" si="42"/>
        <v>4.3691888328592412E-3</v>
      </c>
      <c r="F473" s="12">
        <f t="shared" si="43"/>
        <v>1.8202388357176333E-6</v>
      </c>
    </row>
    <row r="474" spans="1:6" x14ac:dyDescent="0.25">
      <c r="A474">
        <v>374</v>
      </c>
      <c r="B474" s="14"/>
      <c r="C474" s="14"/>
      <c r="D474" s="5">
        <f t="shared" si="41"/>
        <v>74.922210592501187</v>
      </c>
      <c r="E474" s="12">
        <f t="shared" si="42"/>
        <v>4.2293562532610884E-3</v>
      </c>
      <c r="F474" s="5">
        <f t="shared" si="43"/>
        <v>1.6944213288066599E-6</v>
      </c>
    </row>
    <row r="475" spans="1:6" x14ac:dyDescent="0.25">
      <c r="A475">
        <v>375</v>
      </c>
      <c r="B475" s="14"/>
      <c r="C475" s="14"/>
      <c r="D475" s="5">
        <f t="shared" si="41"/>
        <v>75.12221059250119</v>
      </c>
      <c r="E475" s="12">
        <f t="shared" si="42"/>
        <v>4.0929252116941924E-3</v>
      </c>
      <c r="F475" s="5">
        <f t="shared" si="43"/>
        <v>1.5768885318824098E-6</v>
      </c>
    </row>
    <row r="476" spans="1:6" x14ac:dyDescent="0.25">
      <c r="A476">
        <v>376</v>
      </c>
      <c r="B476" s="14"/>
      <c r="C476" s="14"/>
      <c r="D476" s="5">
        <f t="shared" si="41"/>
        <v>75.322210592501193</v>
      </c>
      <c r="E476" s="12">
        <f t="shared" si="42"/>
        <v>3.9598563879390996E-3</v>
      </c>
      <c r="F476" s="5">
        <f t="shared" si="43"/>
        <v>1.4671250471344462E-6</v>
      </c>
    </row>
    <row r="477" spans="1:6" x14ac:dyDescent="0.25">
      <c r="A477" s="13">
        <v>377</v>
      </c>
      <c r="B477" s="14"/>
      <c r="C477" s="14"/>
      <c r="D477" s="12">
        <f t="shared" si="41"/>
        <v>75.522210592501196</v>
      </c>
      <c r="E477" s="12">
        <f t="shared" si="42"/>
        <v>3.8301091328644737E-3</v>
      </c>
      <c r="F477" s="12">
        <f t="shared" si="43"/>
        <v>1.364645413838236E-6</v>
      </c>
    </row>
    <row r="478" spans="1:6" x14ac:dyDescent="0.25">
      <c r="A478">
        <v>378</v>
      </c>
      <c r="B478" s="14"/>
      <c r="C478" s="14"/>
      <c r="D478" s="5">
        <f t="shared" si="41"/>
        <v>75.722210592501199</v>
      </c>
      <c r="E478" s="12">
        <f t="shared" si="42"/>
        <v>3.7036415535719579E-3</v>
      </c>
      <c r="F478" s="5">
        <f t="shared" si="43"/>
        <v>1.2689925139761499E-6</v>
      </c>
    </row>
    <row r="479" spans="1:6" x14ac:dyDescent="0.25">
      <c r="A479">
        <v>379</v>
      </c>
      <c r="B479" s="14"/>
      <c r="C479" s="14"/>
      <c r="D479" s="5">
        <f t="shared" si="41"/>
        <v>75.922210592501187</v>
      </c>
      <c r="E479" s="12">
        <f t="shared" si="42"/>
        <v>3.5804105973663179E-3</v>
      </c>
      <c r="F479" s="5">
        <f t="shared" si="43"/>
        <v>1.1797360533170126E-6</v>
      </c>
    </row>
    <row r="480" spans="1:6" x14ac:dyDescent="0.25">
      <c r="A480">
        <v>380</v>
      </c>
      <c r="B480" s="14"/>
      <c r="C480" s="14"/>
      <c r="D480" s="5">
        <f t="shared" si="41"/>
        <v>76.12221059250119</v>
      </c>
      <c r="E480" s="12">
        <f t="shared" si="42"/>
        <v>3.4603721344593527E-3</v>
      </c>
      <c r="F480" s="5">
        <f t="shared" si="43"/>
        <v>1.0964711149800142E-6</v>
      </c>
    </row>
    <row r="481" spans="1:6" x14ac:dyDescent="0.25">
      <c r="A481" s="13">
        <v>381</v>
      </c>
      <c r="B481" s="14"/>
      <c r="C481" s="14"/>
      <c r="D481" s="12">
        <f t="shared" si="41"/>
        <v>76.322210592501193</v>
      </c>
      <c r="E481" s="12">
        <f t="shared" si="42"/>
        <v>3.3434810393216515E-3</v>
      </c>
      <c r="F481" s="12">
        <f t="shared" si="43"/>
        <v>1.018816782588878E-6</v>
      </c>
    </row>
    <row r="482" spans="1:6" x14ac:dyDescent="0.25">
      <c r="A482">
        <v>382</v>
      </c>
      <c r="B482" s="14"/>
      <c r="C482" s="14"/>
      <c r="D482" s="5">
        <f t="shared" si="41"/>
        <v>76.522210592501196</v>
      </c>
      <c r="E482" s="12">
        <f t="shared" si="42"/>
        <v>3.2296912706010253E-3</v>
      </c>
      <c r="F482" s="5">
        <f t="shared" si="43"/>
        <v>9.4641483020284678E-7</v>
      </c>
    </row>
    <row r="483" spans="1:6" x14ac:dyDescent="0.25">
      <c r="A483">
        <v>383</v>
      </c>
      <c r="B483" s="14"/>
      <c r="C483" s="14"/>
      <c r="D483" s="5">
        <f t="shared" si="41"/>
        <v>76.722210592501199</v>
      </c>
      <c r="E483" s="12">
        <f t="shared" si="42"/>
        <v>3.1189559495322641E-3</v>
      </c>
      <c r="F483" s="5">
        <f t="shared" si="43"/>
        <v>8.7892847629141525E-7</v>
      </c>
    </row>
    <row r="484" spans="1:6" x14ac:dyDescent="0.25">
      <c r="A484">
        <v>384</v>
      </c>
      <c r="B484" s="14"/>
      <c r="C484" s="14"/>
      <c r="D484" s="5">
        <f t="shared" si="41"/>
        <v>76.922210592501202</v>
      </c>
      <c r="E484" s="12">
        <f t="shared" si="42"/>
        <v>3.0112274367678372E-3</v>
      </c>
      <c r="F484" s="5">
        <f t="shared" si="43"/>
        <v>8.1604119910010929E-7</v>
      </c>
    </row>
    <row r="485" spans="1:6" x14ac:dyDescent="0.25">
      <c r="A485" s="13">
        <v>385</v>
      </c>
      <c r="B485" s="14"/>
      <c r="C485" s="14"/>
      <c r="D485" s="12">
        <f t="shared" si="41"/>
        <v>77.12221059250119</v>
      </c>
      <c r="E485" s="12">
        <f t="shared" si="42"/>
        <v>2.9064574075644296E-3</v>
      </c>
      <c r="F485" s="12">
        <f t="shared" si="43"/>
        <v>7.5745561083458735E-7</v>
      </c>
    </row>
    <row r="486" spans="1:6" x14ac:dyDescent="0.25">
      <c r="A486">
        <v>386</v>
      </c>
      <c r="B486" s="14"/>
      <c r="C486" s="14"/>
      <c r="D486" s="5">
        <f t="shared" si="41"/>
        <v>77.322210592501193</v>
      </c>
      <c r="E486" s="12">
        <f t="shared" si="42"/>
        <v>2.8045969252654544E-3</v>
      </c>
      <c r="F486" s="5">
        <f t="shared" si="43"/>
        <v>7.028923881697544E-7</v>
      </c>
    </row>
    <row r="487" spans="1:6" x14ac:dyDescent="0.25">
      <c r="A487">
        <v>387</v>
      </c>
      <c r="B487" s="14"/>
      <c r="C487" s="14"/>
      <c r="D487" s="5">
        <f t="shared" si="41"/>
        <v>77.522210592501196</v>
      </c>
      <c r="E487" s="12">
        <f t="shared" si="42"/>
        <v>2.7055965130248242E-3</v>
      </c>
      <c r="F487" s="5">
        <f t="shared" si="43"/>
        <v>6.5208925666950497E-7</v>
      </c>
    </row>
    <row r="488" spans="1:6" x14ac:dyDescent="0.25">
      <c r="A488">
        <v>388</v>
      </c>
      <c r="B488" s="14"/>
      <c r="C488" s="14"/>
      <c r="D488" s="5">
        <f t="shared" si="41"/>
        <v>77.722210592501199</v>
      </c>
      <c r="E488" s="12">
        <f t="shared" si="42"/>
        <v>2.6094062237222238E-3</v>
      </c>
      <c r="F488" s="5">
        <f t="shared" si="43"/>
        <v>6.0480002678064156E-7</v>
      </c>
    </row>
    <row r="489" spans="1:6" x14ac:dyDescent="0.25">
      <c r="A489" s="13">
        <v>389</v>
      </c>
      <c r="B489" s="14"/>
      <c r="C489" s="14"/>
      <c r="D489" s="12">
        <f t="shared" si="41"/>
        <v>77.922210592501202</v>
      </c>
      <c r="E489" s="12">
        <f t="shared" si="42"/>
        <v>2.5159757080252219E-3</v>
      </c>
      <c r="F489" s="12">
        <f t="shared" si="43"/>
        <v>5.6079367914176763E-7</v>
      </c>
    </row>
    <row r="490" spans="1:6" x14ac:dyDescent="0.25">
      <c r="A490">
        <v>390</v>
      </c>
      <c r="B490" s="14"/>
      <c r="C490" s="14"/>
      <c r="D490" s="5">
        <f t="shared" si="41"/>
        <v>78.12221059250119</v>
      </c>
      <c r="E490" s="12">
        <f t="shared" si="42"/>
        <v>2.4252542805584787E-3</v>
      </c>
      <c r="F490" s="5">
        <f t="shared" si="43"/>
        <v>5.1985349702402129E-7</v>
      </c>
    </row>
    <row r="491" spans="1:6" x14ac:dyDescent="0.25">
      <c r="A491">
        <v>391</v>
      </c>
      <c r="B491" s="14"/>
      <c r="C491" s="14"/>
      <c r="D491" s="5">
        <f t="shared" si="41"/>
        <v>78.322210592501193</v>
      </c>
      <c r="E491" s="12">
        <f t="shared" si="42"/>
        <v>2.3371909841450431E-3</v>
      </c>
      <c r="F491" s="5">
        <f t="shared" si="43"/>
        <v>4.8177624379560502E-7</v>
      </c>
    </row>
    <row r="492" spans="1:6" x14ac:dyDescent="0.25">
      <c r="A492">
        <v>392</v>
      </c>
      <c r="B492" s="14"/>
      <c r="C492" s="14"/>
      <c r="D492" s="5">
        <f t="shared" si="41"/>
        <v>78.522210592501196</v>
      </c>
      <c r="E492" s="12">
        <f t="shared" si="42"/>
        <v>2.251734652089572E-3</v>
      </c>
      <c r="F492" s="5">
        <f t="shared" si="43"/>
        <v>4.4637138337583173E-7</v>
      </c>
    </row>
    <row r="493" spans="1:6" x14ac:dyDescent="0.25">
      <c r="A493" s="13">
        <v>393</v>
      </c>
      <c r="B493" s="14"/>
      <c r="C493" s="14"/>
      <c r="D493" s="12">
        <f t="shared" si="41"/>
        <v>78.722210592501199</v>
      </c>
      <c r="E493" s="12">
        <f t="shared" si="42"/>
        <v>2.1688339684777622E-3</v>
      </c>
      <c r="F493" s="12">
        <f t="shared" si="43"/>
        <v>4.1346034171706058E-7</v>
      </c>
    </row>
    <row r="494" spans="1:6" x14ac:dyDescent="0.25">
      <c r="A494">
        <v>394</v>
      </c>
      <c r="B494" s="14"/>
      <c r="C494" s="14"/>
      <c r="D494" s="5">
        <f t="shared" si="41"/>
        <v>78.922210592501202</v>
      </c>
      <c r="E494" s="12">
        <f t="shared" si="42"/>
        <v>2.0884375264709639E-3</v>
      </c>
      <c r="F494" s="5">
        <f t="shared" si="43"/>
        <v>3.8287580742397226E-7</v>
      </c>
    </row>
    <row r="495" spans="1:6" x14ac:dyDescent="0.25">
      <c r="A495">
        <v>395</v>
      </c>
      <c r="B495" s="14"/>
      <c r="C495" s="14"/>
      <c r="D495" s="5">
        <f t="shared" si="41"/>
        <v>79.12221059250119</v>
      </c>
      <c r="E495" s="12">
        <f t="shared" si="42"/>
        <v>2.0104938845792175E-3</v>
      </c>
      <c r="F495" s="5">
        <f t="shared" si="43"/>
        <v>3.5446106968957167E-7</v>
      </c>
    </row>
    <row r="496" spans="1:6" x14ac:dyDescent="0.25">
      <c r="A496">
        <v>396</v>
      </c>
      <c r="B496" s="14"/>
      <c r="C496" s="14"/>
      <c r="D496" s="5">
        <f t="shared" si="41"/>
        <v>79.322210592501193</v>
      </c>
      <c r="E496" s="12">
        <f t="shared" si="42"/>
        <v>1.9349516209001682E-3</v>
      </c>
      <c r="F496" s="5">
        <f t="shared" si="43"/>
        <v>3.2806939179550562E-7</v>
      </c>
    </row>
    <row r="497" spans="1:6" x14ac:dyDescent="0.25">
      <c r="A497" s="13">
        <v>397</v>
      </c>
      <c r="B497" s="14"/>
      <c r="C497" s="14"/>
      <c r="D497" s="12">
        <f t="shared" si="41"/>
        <v>79.522210592501196</v>
      </c>
      <c r="E497" s="12">
        <f t="shared" si="42"/>
        <v>1.8617593853156589E-3</v>
      </c>
      <c r="F497" s="12">
        <f t="shared" si="43"/>
        <v>3.0356341849117372E-7</v>
      </c>
    </row>
    <row r="498" spans="1:6" x14ac:dyDescent="0.25">
      <c r="A498">
        <v>398</v>
      </c>
      <c r="B498" s="14"/>
      <c r="C498" s="14"/>
      <c r="D498" s="5">
        <f t="shared" ref="D498:D509" si="44">$D$100+($E$96*A498)</f>
        <v>79.722210592501199</v>
      </c>
      <c r="E498" s="12">
        <f t="shared" ref="E498:E509" si="45">_xlfn.NORM.DIST(D498,$H$94,$H$95,0)</f>
        <v>1.7908659496414499E-3</v>
      </c>
      <c r="F498" s="5">
        <f t="shared" ref="F498:F509" si="46">_xlfn.NORM.DIST($E$6+A499*$J$142,$H$94,$H$95,0)</f>
        <v>2.8081461563136899E-7</v>
      </c>
    </row>
    <row r="499" spans="1:6" x14ac:dyDescent="0.25">
      <c r="A499">
        <v>399</v>
      </c>
      <c r="B499" s="14"/>
      <c r="C499" s="14"/>
      <c r="D499" s="5">
        <f t="shared" si="44"/>
        <v>79.922210592501202</v>
      </c>
      <c r="E499" s="12">
        <f t="shared" si="45"/>
        <v>1.7222202557296972E-3</v>
      </c>
      <c r="F499" s="5">
        <f t="shared" si="46"/>
        <v>2.5970274051581719E-7</v>
      </c>
    </row>
    <row r="500" spans="1:6" x14ac:dyDescent="0.25">
      <c r="A500">
        <v>400</v>
      </c>
      <c r="B500" s="14"/>
      <c r="C500" s="14"/>
      <c r="D500" s="5">
        <f t="shared" si="44"/>
        <v>80.12221059250119</v>
      </c>
      <c r="E500" s="12">
        <f t="shared" si="45"/>
        <v>1.6557714615273154E-3</v>
      </c>
      <c r="F500" s="5">
        <f t="shared" si="46"/>
        <v>2.401153414360939E-7</v>
      </c>
    </row>
    <row r="501" spans="1:6" x14ac:dyDescent="0.25">
      <c r="A501" s="13">
        <v>401</v>
      </c>
      <c r="B501" s="14"/>
      <c r="C501" s="14"/>
      <c r="D501" s="12">
        <f t="shared" si="44"/>
        <v>80.322210592501193</v>
      </c>
      <c r="E501" s="12">
        <f t="shared" si="45"/>
        <v>1.5914689850969569E-3</v>
      </c>
      <c r="F501" s="12">
        <f t="shared" si="46"/>
        <v>2.2194728499582172E-7</v>
      </c>
    </row>
    <row r="502" spans="1:6" x14ac:dyDescent="0.25">
      <c r="A502">
        <v>402</v>
      </c>
      <c r="B502" s="14"/>
      <c r="C502" s="14"/>
      <c r="D502" s="5">
        <f t="shared" si="44"/>
        <v>80.522210592501196</v>
      </c>
      <c r="E502" s="12">
        <f t="shared" si="45"/>
        <v>1.5292625466108555E-3</v>
      </c>
      <c r="F502" s="5">
        <f t="shared" si="46"/>
        <v>2.0510030982882665E-7</v>
      </c>
    </row>
    <row r="503" spans="1:6" x14ac:dyDescent="0.25">
      <c r="A503">
        <v>403</v>
      </c>
      <c r="B503" s="14"/>
      <c r="C503" s="14"/>
      <c r="D503" s="5">
        <f t="shared" si="44"/>
        <v>80.722210592501199</v>
      </c>
      <c r="E503" s="12">
        <f t="shared" si="45"/>
        <v>1.4691022083308397E-3</v>
      </c>
      <c r="F503" s="5">
        <f t="shared" si="46"/>
        <v>1.8948260539707467E-7</v>
      </c>
    </row>
    <row r="504" spans="1:6" x14ac:dyDescent="0.25">
      <c r="A504">
        <v>404</v>
      </c>
      <c r="B504" s="14"/>
      <c r="C504" s="14"/>
      <c r="D504" s="5">
        <f t="shared" si="44"/>
        <v>80.922210592501202</v>
      </c>
      <c r="E504" s="12">
        <f t="shared" si="45"/>
        <v>1.4109384125911277E-3</v>
      </c>
      <c r="F504" s="5">
        <f t="shared" si="46"/>
        <v>1.7500841460570081E-7</v>
      </c>
    </row>
    <row r="505" spans="1:6" x14ac:dyDescent="0.25">
      <c r="A505" s="13">
        <v>405</v>
      </c>
      <c r="B505" s="14"/>
      <c r="C505" s="14"/>
      <c r="D505" s="12">
        <f t="shared" si="44"/>
        <v>81.12221059250119</v>
      </c>
      <c r="E505" s="12">
        <f t="shared" si="45"/>
        <v>1.3547220178033227E-3</v>
      </c>
      <c r="F505" s="12">
        <f t="shared" si="46"/>
        <v>1.6159765902621048E-7</v>
      </c>
    </row>
    <row r="506" spans="1:6" x14ac:dyDescent="0.25">
      <c r="A506">
        <v>406</v>
      </c>
      <c r="B506" s="14"/>
      <c r="C506" s="14"/>
      <c r="D506" s="5">
        <f t="shared" si="44"/>
        <v>81.322210592501193</v>
      </c>
      <c r="E506" s="12">
        <f t="shared" si="45"/>
        <v>1.3004043325059063E-3</v>
      </c>
      <c r="F506" s="5">
        <f t="shared" si="46"/>
        <v>1.4917558557114512E-7</v>
      </c>
    </row>
    <row r="507" spans="1:6" x14ac:dyDescent="0.25">
      <c r="A507">
        <v>407</v>
      </c>
      <c r="B507" s="14"/>
      <c r="C507" s="14"/>
      <c r="D507" s="5">
        <f t="shared" si="44"/>
        <v>81.522210592501196</v>
      </c>
      <c r="E507" s="12">
        <f t="shared" si="45"/>
        <v>1.2479371474831433E-3</v>
      </c>
      <c r="F507" s="5">
        <f t="shared" si="46"/>
        <v>1.3767243351397745E-7</v>
      </c>
    </row>
    <row r="508" spans="1:6" x14ac:dyDescent="0.25">
      <c r="A508">
        <v>408</v>
      </c>
      <c r="B508" s="14"/>
      <c r="C508" s="14"/>
      <c r="D508" s="5">
        <f t="shared" si="44"/>
        <v>81.722210592501199</v>
      </c>
      <c r="E508" s="12">
        <f t="shared" si="45"/>
        <v>1.1972727659807531E-3</v>
      </c>
      <c r="F508" s="5">
        <f t="shared" si="46"/>
        <v>1.2702312079688624E-7</v>
      </c>
    </row>
    <row r="509" spans="1:6" x14ac:dyDescent="0.25">
      <c r="A509" s="13">
        <v>409</v>
      </c>
      <c r="B509" s="14"/>
      <c r="C509" s="14"/>
      <c r="D509" s="12">
        <f t="shared" si="44"/>
        <v>81.922210592501202</v>
      </c>
      <c r="E509" s="12">
        <f t="shared" si="45"/>
        <v>1.1483640320481053E-3</v>
      </c>
      <c r="F509" s="12">
        <f t="shared" si="46"/>
        <v>1.1716694861632109E-7</v>
      </c>
    </row>
    <row r="510" spans="1:6" x14ac:dyDescent="0.25">
      <c r="A510">
        <v>410</v>
      </c>
      <c r="B510" s="14"/>
      <c r="C510" s="14"/>
      <c r="D510" s="5">
        <f t="shared" ref="D510:D543" si="47">$D$100+($E$96*A510)</f>
        <v>82.12221059250119</v>
      </c>
      <c r="E510" s="12">
        <f t="shared" ref="E510:E543" si="48">_xlfn.NORM.DIST(D510,$H$94,$H$95,0)</f>
        <v>1.1011643570388123E-3</v>
      </c>
      <c r="F510" s="5">
        <f t="shared" ref="F510:F543" si="49">_xlfn.NORM.DIST($E$6+A511*$J$142,$H$94,$H$95,0)</f>
        <v>1.0804732332189988E-7</v>
      </c>
    </row>
    <row r="511" spans="1:6" x14ac:dyDescent="0.25">
      <c r="A511">
        <v>411</v>
      </c>
      <c r="B511" s="14"/>
      <c r="C511" s="14"/>
      <c r="D511" s="12">
        <f t="shared" si="47"/>
        <v>82.322210592501193</v>
      </c>
      <c r="E511" s="12">
        <f t="shared" si="48"/>
        <v>1.0556277443036347E-3</v>
      </c>
      <c r="F511" s="12">
        <f t="shared" si="49"/>
        <v>9.9611494708267242E-8</v>
      </c>
    </row>
    <row r="512" spans="1:6" x14ac:dyDescent="0.25">
      <c r="A512" s="13">
        <v>412</v>
      </c>
      <c r="B512" s="14"/>
      <c r="C512" s="14"/>
      <c r="D512" s="5">
        <f t="shared" si="47"/>
        <v>82.522210592501196</v>
      </c>
      <c r="E512" s="12">
        <f t="shared" si="48"/>
        <v>1.0117088121115048E-3</v>
      </c>
      <c r="F512" s="5">
        <f t="shared" si="49"/>
        <v>9.1810309822023196E-8</v>
      </c>
    </row>
    <row r="513" spans="1:6" x14ac:dyDescent="0.25">
      <c r="A513">
        <v>413</v>
      </c>
      <c r="B513" s="14"/>
      <c r="C513" s="14"/>
      <c r="D513" s="5">
        <f t="shared" si="47"/>
        <v>82.722210592501199</v>
      </c>
      <c r="E513" s="12">
        <f t="shared" si="48"/>
        <v>9.6936281483613854E-4</v>
      </c>
      <c r="F513" s="5">
        <f t="shared" si="49"/>
        <v>8.4597981446827798E-8</v>
      </c>
    </row>
    <row r="514" spans="1:6" x14ac:dyDescent="0.25">
      <c r="A514">
        <v>414</v>
      </c>
      <c r="B514" s="14"/>
      <c r="C514" s="14"/>
      <c r="D514" s="5">
        <f t="shared" si="47"/>
        <v>82.922210592501202</v>
      </c>
      <c r="E514" s="12">
        <f t="shared" si="48"/>
        <v>9.2854566244732445E-4</v>
      </c>
      <c r="F514" s="5">
        <f t="shared" si="49"/>
        <v>7.7931870469220073E-8</v>
      </c>
    </row>
    <row r="515" spans="1:6" x14ac:dyDescent="0.25">
      <c r="A515">
        <v>415</v>
      </c>
      <c r="B515" s="14"/>
      <c r="C515" s="14"/>
      <c r="D515" s="12">
        <f t="shared" si="47"/>
        <v>83.12221059250119</v>
      </c>
      <c r="E515" s="12">
        <f t="shared" si="48"/>
        <v>8.8921393834740154E-4</v>
      </c>
      <c r="F515" s="12">
        <f t="shared" si="49"/>
        <v>7.1772281365687644E-8</v>
      </c>
    </row>
    <row r="516" spans="1:6" x14ac:dyDescent="0.25">
      <c r="A516" s="13">
        <v>416</v>
      </c>
      <c r="B516" s="14"/>
      <c r="C516" s="14"/>
      <c r="D516" s="5">
        <f t="shared" si="47"/>
        <v>83.322210592501193</v>
      </c>
      <c r="E516" s="12">
        <f t="shared" si="48"/>
        <v>8.5132491559468111E-4</v>
      </c>
      <c r="F516" s="5">
        <f t="shared" si="49"/>
        <v>6.6082270088050699E-8</v>
      </c>
    </row>
    <row r="517" spans="1:6" x14ac:dyDescent="0.25">
      <c r="A517">
        <v>417</v>
      </c>
      <c r="B517" s="14"/>
      <c r="C517" s="14"/>
      <c r="D517" s="12">
        <f t="shared" si="47"/>
        <v>83.522210592501196</v>
      </c>
      <c r="E517" s="12">
        <f t="shared" si="48"/>
        <v>8.148365715567841E-4</v>
      </c>
      <c r="F517" s="12">
        <f t="shared" si="49"/>
        <v>6.0827463659324323E-8</v>
      </c>
    </row>
    <row r="518" spans="1:6" x14ac:dyDescent="0.25">
      <c r="A518">
        <v>418</v>
      </c>
      <c r="B518" s="14"/>
      <c r="C518" s="14"/>
      <c r="D518" s="5">
        <f t="shared" si="47"/>
        <v>83.722210592501199</v>
      </c>
      <c r="E518" s="12">
        <f t="shared" si="48"/>
        <v>7.7970760103778425E-4</v>
      </c>
      <c r="F518" s="5">
        <f t="shared" si="49"/>
        <v>5.5975890825957579E-8</v>
      </c>
    </row>
    <row r="519" spans="1:6" x14ac:dyDescent="0.25">
      <c r="A519" s="13">
        <v>419</v>
      </c>
      <c r="D519" s="5">
        <f t="shared" si="47"/>
        <v>83.922210592501202</v>
      </c>
      <c r="E519" s="12">
        <f t="shared" si="48"/>
        <v>7.4589742792398914E-4</v>
      </c>
      <c r="F519" s="5">
        <f t="shared" si="49"/>
        <v>5.1497823144713437E-8</v>
      </c>
    </row>
    <row r="520" spans="1:6" x14ac:dyDescent="0.25">
      <c r="A520">
        <v>420</v>
      </c>
      <c r="D520" s="5">
        <f t="shared" si="47"/>
        <v>84.12221059250119</v>
      </c>
      <c r="E520" s="12">
        <f t="shared" si="48"/>
        <v>7.1336621539393229E-4</v>
      </c>
      <c r="F520" s="5">
        <f t="shared" si="49"/>
        <v>4.7365625913505537E-8</v>
      </c>
    </row>
    <row r="521" spans="1:6" x14ac:dyDescent="0.25">
      <c r="A521">
        <v>421</v>
      </c>
      <c r="D521" s="12">
        <f t="shared" si="47"/>
        <v>84.322210592501193</v>
      </c>
      <c r="E521" s="12">
        <f t="shared" si="48"/>
        <v>6.8207487473870515E-4</v>
      </c>
      <c r="F521" s="12">
        <f t="shared" si="49"/>
        <v>4.3553618385272782E-8</v>
      </c>
    </row>
    <row r="522" spans="1:6" x14ac:dyDescent="0.25">
      <c r="A522">
        <v>422</v>
      </c>
      <c r="D522" s="5">
        <f t="shared" si="47"/>
        <v>84.522210592501196</v>
      </c>
      <c r="E522" s="12">
        <f t="shared" si="48"/>
        <v>6.5198507283938166E-4</v>
      </c>
      <c r="F522" s="5">
        <f t="shared" si="49"/>
        <v>4.003794273249733E-8</v>
      </c>
    </row>
    <row r="523" spans="1:6" x14ac:dyDescent="0.25">
      <c r="A523" s="13">
        <v>423</v>
      </c>
      <c r="D523" s="12">
        <f t="shared" si="47"/>
        <v>84.722210592501199</v>
      </c>
      <c r="E523" s="12">
        <f t="shared" si="48"/>
        <v>6.2305923834850253E-4</v>
      </c>
      <c r="F523" s="12">
        <f t="shared" si="49"/>
        <v>3.6796441257258053E-8</v>
      </c>
    </row>
    <row r="524" spans="1:6" x14ac:dyDescent="0.25">
      <c r="A524">
        <v>424</v>
      </c>
      <c r="D524" s="5">
        <f t="shared" si="47"/>
        <v>84.922210592501202</v>
      </c>
      <c r="E524" s="12">
        <f t="shared" si="48"/>
        <v>5.9526056662301556E-4</v>
      </c>
      <c r="F524" s="5">
        <f t="shared" si="49"/>
        <v>3.3808541367864746E-8</v>
      </c>
    </row>
    <row r="525" spans="1:6" x14ac:dyDescent="0.25">
      <c r="A525">
        <v>425</v>
      </c>
      <c r="D525" s="5">
        <f t="shared" si="47"/>
        <v>85.12221059250119</v>
      </c>
      <c r="E525" s="12">
        <f t="shared" si="48"/>
        <v>5.6855302345612871E-4</v>
      </c>
      <c r="F525" s="5">
        <f t="shared" si="49"/>
        <v>3.1055147868064047E-8</v>
      </c>
    </row>
    <row r="526" spans="1:6" x14ac:dyDescent="0.25">
      <c r="A526" s="13">
        <v>426</v>
      </c>
      <c r="D526" s="5">
        <f t="shared" si="47"/>
        <v>85.322210592501193</v>
      </c>
      <c r="E526" s="12">
        <f t="shared" si="48"/>
        <v>5.4290134765560411E-4</v>
      </c>
      <c r="F526" s="5">
        <f t="shared" si="49"/>
        <v>2.8518542128724598E-8</v>
      </c>
    </row>
    <row r="527" spans="1:6" x14ac:dyDescent="0.25">
      <c r="A527">
        <v>427</v>
      </c>
      <c r="D527" s="12">
        <f t="shared" si="47"/>
        <v>85.522210592501196</v>
      </c>
      <c r="E527" s="12">
        <f t="shared" si="48"/>
        <v>5.1827105251602576E-4</v>
      </c>
      <c r="F527" s="12">
        <f t="shared" si="49"/>
        <v>2.6182287734676526E-8</v>
      </c>
    </row>
    <row r="528" spans="1:6" x14ac:dyDescent="0.25">
      <c r="A528">
        <v>428</v>
      </c>
      <c r="D528" s="5">
        <f t="shared" si="47"/>
        <v>85.722210592501199</v>
      </c>
      <c r="E528" s="12">
        <f t="shared" si="48"/>
        <v>4.9462842623235073E-4</v>
      </c>
      <c r="F528" s="5">
        <f t="shared" si="49"/>
        <v>2.4031142221179663E-8</v>
      </c>
    </row>
    <row r="529" spans="1:6" x14ac:dyDescent="0.25">
      <c r="A529">
        <v>429</v>
      </c>
      <c r="D529" s="12">
        <f t="shared" si="47"/>
        <v>85.922210592501202</v>
      </c>
      <c r="E529" s="12">
        <f t="shared" si="48"/>
        <v>4.7194053130190499E-4</v>
      </c>
      <c r="F529" s="12">
        <f t="shared" si="49"/>
        <v>2.2050974535241239E-8</v>
      </c>
    </row>
    <row r="530" spans="1:6" x14ac:dyDescent="0.25">
      <c r="A530" s="13">
        <v>430</v>
      </c>
      <c r="D530" s="5">
        <f t="shared" si="47"/>
        <v>86.12221059250119</v>
      </c>
      <c r="E530" s="12">
        <f t="shared" si="48"/>
        <v>4.5017520296160329E-4</v>
      </c>
      <c r="F530" s="5">
        <f t="shared" si="49"/>
        <v>2.0228687876822601E-8</v>
      </c>
    </row>
    <row r="531" spans="1:6" x14ac:dyDescent="0.25">
      <c r="A531">
        <v>431</v>
      </c>
      <c r="D531" s="5">
        <f t="shared" si="47"/>
        <v>86.322210592501193</v>
      </c>
      <c r="E531" s="12">
        <f t="shared" si="48"/>
        <v>4.2930104670681494E-4</v>
      </c>
      <c r="F531" s="5">
        <f t="shared" si="49"/>
        <v>1.8552147593840013E-8</v>
      </c>
    </row>
    <row r="532" spans="1:6" x14ac:dyDescent="0.25">
      <c r="A532">
        <v>432</v>
      </c>
      <c r="D532" s="5">
        <f t="shared" si="47"/>
        <v>86.522210592501196</v>
      </c>
      <c r="E532" s="12">
        <f t="shared" si="48"/>
        <v>4.0928743493781194E-4</v>
      </c>
      <c r="F532" s="5">
        <f t="shared" si="49"/>
        <v>1.7010113822833875E-8</v>
      </c>
    </row>
    <row r="533" spans="1:6" x14ac:dyDescent="0.25">
      <c r="A533" s="13">
        <v>433</v>
      </c>
      <c r="D533" s="12">
        <f t="shared" si="47"/>
        <v>86.722210592501199</v>
      </c>
      <c r="E533" s="12">
        <f t="shared" si="48"/>
        <v>3.9010450277916417E-4</v>
      </c>
      <c r="F533" s="12">
        <f t="shared" si="49"/>
        <v>1.5592178584305084E-8</v>
      </c>
    </row>
    <row r="534" spans="1:6" x14ac:dyDescent="0.25">
      <c r="A534">
        <v>434</v>
      </c>
      <c r="D534" s="5">
        <f t="shared" si="47"/>
        <v>86.922210592501202</v>
      </c>
      <c r="E534" s="12">
        <f t="shared" si="48"/>
        <v>3.7172314311686598E-4</v>
      </c>
      <c r="F534" s="5">
        <f t="shared" si="49"/>
        <v>1.4288707057979239E-8</v>
      </c>
    </row>
    <row r="535" spans="1:6" x14ac:dyDescent="0.25">
      <c r="A535">
        <v>435</v>
      </c>
      <c r="D535" s="12">
        <f t="shared" si="47"/>
        <v>87.12221059250119</v>
      </c>
      <c r="E535" s="12">
        <f t="shared" si="48"/>
        <v>3.5411500089727933E-4</v>
      </c>
      <c r="F535" s="12">
        <f t="shared" si="49"/>
        <v>1.3090782778756288E-8</v>
      </c>
    </row>
    <row r="536" spans="1:6" x14ac:dyDescent="0.25">
      <c r="A536">
        <v>436</v>
      </c>
      <c r="D536" s="5">
        <f t="shared" si="47"/>
        <v>87.322210592501193</v>
      </c>
      <c r="E536" s="12">
        <f t="shared" si="48"/>
        <v>3.3725246673123582E-4</v>
      </c>
      <c r="F536" s="5">
        <f t="shared" si="49"/>
        <v>1.1990156508798416E-8</v>
      </c>
    </row>
    <row r="537" spans="1:6" x14ac:dyDescent="0.25">
      <c r="A537" s="13">
        <v>437</v>
      </c>
      <c r="D537" s="5">
        <f t="shared" si="47"/>
        <v>87.522210592501196</v>
      </c>
      <c r="E537" s="12">
        <f t="shared" si="48"/>
        <v>3.2110866984587627E-4</v>
      </c>
      <c r="F537" s="5">
        <f t="shared" si="49"/>
        <v>1.0979198555201118E-8</v>
      </c>
    </row>
    <row r="538" spans="1:6" x14ac:dyDescent="0.25">
      <c r="A538">
        <v>438</v>
      </c>
      <c r="D538" s="5">
        <f t="shared" si="47"/>
        <v>87.722210592501199</v>
      </c>
      <c r="E538" s="12">
        <f t="shared" si="48"/>
        <v>3.0565747042592812E-4</v>
      </c>
      <c r="F538" s="5">
        <f t="shared" si="49"/>
        <v>1.00508543159454E-8</v>
      </c>
    </row>
    <row r="539" spans="1:6" x14ac:dyDescent="0.25">
      <c r="A539">
        <v>439</v>
      </c>
      <c r="D539" s="12">
        <f t="shared" si="47"/>
        <v>87.922210592501202</v>
      </c>
      <c r="E539" s="12">
        <f t="shared" si="48"/>
        <v>2.9087345138525315E-4</v>
      </c>
      <c r="F539" s="12">
        <f t="shared" si="49"/>
        <v>9.1986028494324914E-9</v>
      </c>
    </row>
    <row r="540" spans="1:6" x14ac:dyDescent="0.25">
      <c r="A540" s="13">
        <v>440</v>
      </c>
      <c r="D540" s="5">
        <f t="shared" si="47"/>
        <v>88.12221059250119</v>
      </c>
      <c r="E540" s="12">
        <f t="shared" si="48"/>
        <v>2.7673190960858166E-4</v>
      </c>
      <c r="F540" s="5">
        <f t="shared" si="49"/>
        <v>8.4164182748344113E-9</v>
      </c>
    </row>
    <row r="541" spans="1:6" x14ac:dyDescent="0.25">
      <c r="A541">
        <v>441</v>
      </c>
      <c r="D541" s="12">
        <f t="shared" si="47"/>
        <v>88.322210592501193</v>
      </c>
      <c r="E541" s="12">
        <f t="shared" si="48"/>
        <v>2.632088467023505E-4</v>
      </c>
      <c r="F541" s="12">
        <f t="shared" si="49"/>
        <v>7.698733821822063E-9</v>
      </c>
    </row>
    <row r="542" spans="1:6" x14ac:dyDescent="0.25">
      <c r="A542">
        <v>442</v>
      </c>
      <c r="D542" s="5">
        <f t="shared" si="47"/>
        <v>88.522210592501196</v>
      </c>
      <c r="E542" s="12">
        <f t="shared" si="48"/>
        <v>2.5028095929260116E-4</v>
      </c>
      <c r="F542" s="5">
        <f t="shared" si="49"/>
        <v>7.04040835895223E-9</v>
      </c>
    </row>
    <row r="543" spans="1:6" x14ac:dyDescent="0.25">
      <c r="A543">
        <v>443</v>
      </c>
      <c r="D543" s="5">
        <f t="shared" si="47"/>
        <v>88.722210592501199</v>
      </c>
      <c r="E543" s="12">
        <f t="shared" si="48"/>
        <v>2.3792562890682966E-4</v>
      </c>
      <c r="F543" s="5">
        <f t="shared" si="49"/>
        <v>6.4366952401590964E-9</v>
      </c>
    </row>
    <row r="544" spans="1:6" x14ac:dyDescent="0.25">
      <c r="A544">
        <v>444</v>
      </c>
      <c r="D544" s="12">
        <f t="shared" ref="D544:D589" si="50">$D$100+($E$96*A544)</f>
        <v>88.922210592501202</v>
      </c>
      <c r="E544" s="12">
        <f t="shared" ref="E544:E589" si="51">_xlfn.NORM.DIST(D544,$H$94,$H$95,0)</f>
        <v>2.2612091147565337E-4</v>
      </c>
      <c r="F544" s="12">
        <f t="shared" ref="F544:F589" si="52">_xlfn.NORM.DIST($E$6+A545*$J$142,$H$94,$H$95,0)</f>
        <v>5.8832133184055526E-9</v>
      </c>
    </row>
    <row r="545" spans="1:6" x14ac:dyDescent="0.25">
      <c r="A545" s="13">
        <v>445</v>
      </c>
      <c r="D545" s="5">
        <f t="shared" si="50"/>
        <v>89.12221059250119</v>
      </c>
      <c r="E545" s="12">
        <f t="shared" si="51"/>
        <v>2.148455264890748E-4</v>
      </c>
      <c r="F545" s="5">
        <f t="shared" si="52"/>
        <v>5.3759199846523947E-9</v>
      </c>
    </row>
    <row r="546" spans="1:6" x14ac:dyDescent="0.25">
      <c r="A546">
        <v>446</v>
      </c>
      <c r="D546" s="5">
        <f t="shared" si="50"/>
        <v>89.322210592501193</v>
      </c>
      <c r="E546" s="12">
        <f t="shared" si="51"/>
        <v>2.0407884584101548E-4</v>
      </c>
      <c r="F546" s="5">
        <f t="shared" si="52"/>
        <v>4.9110860989017716E-9</v>
      </c>
    </row>
    <row r="547" spans="1:6" x14ac:dyDescent="0.25">
      <c r="A547">
        <v>447</v>
      </c>
      <c r="D547" s="5">
        <f t="shared" si="50"/>
        <v>89.522210592501196</v>
      </c>
      <c r="E547" s="12">
        <f t="shared" si="51"/>
        <v>1.938008823947199E-4</v>
      </c>
      <c r="F547" s="5">
        <f t="shared" si="52"/>
        <v>4.4852726882070574E-9</v>
      </c>
    </row>
    <row r="548" spans="1:6" x14ac:dyDescent="0.25">
      <c r="A548">
        <v>448</v>
      </c>
      <c r="D548" s="12">
        <f t="shared" si="50"/>
        <v>89.722210592501199</v>
      </c>
      <c r="E548" s="12">
        <f t="shared" si="51"/>
        <v>1.8399227830045599E-4</v>
      </c>
      <c r="F548" s="12">
        <f t="shared" si="52"/>
        <v>4.095309294220129E-9</v>
      </c>
    </row>
    <row r="549" spans="1:6" x14ac:dyDescent="0.25">
      <c r="A549" s="13">
        <v>449</v>
      </c>
      <c r="D549" s="5">
        <f t="shared" si="50"/>
        <v>89.922210592501202</v>
      </c>
      <c r="E549" s="12">
        <f t="shared" si="51"/>
        <v>1.7463429309586166E-4</v>
      </c>
      <c r="F549" s="5">
        <f t="shared" si="52"/>
        <v>3.7382738601052955E-9</v>
      </c>
    </row>
    <row r="550" spans="1:6" x14ac:dyDescent="0.25">
      <c r="A550">
        <v>450</v>
      </c>
      <c r="D550" s="12">
        <f t="shared" si="50"/>
        <v>90.12221059250119</v>
      </c>
      <c r="E550" s="12">
        <f t="shared" si="51"/>
        <v>1.6570879161811888E-4</v>
      </c>
      <c r="F550" s="12">
        <f t="shared" si="52"/>
        <v>3.4114740534939121E-9</v>
      </c>
    </row>
    <row r="551" spans="1:6" x14ac:dyDescent="0.25">
      <c r="A551">
        <v>451</v>
      </c>
      <c r="D551" s="5">
        <f t="shared" si="50"/>
        <v>90.322210592501193</v>
      </c>
      <c r="E551" s="12">
        <f t="shared" si="51"/>
        <v>1.5719823175601005E-4</v>
      </c>
      <c r="F551" s="5">
        <f t="shared" si="52"/>
        <v>3.1124299286153481E-9</v>
      </c>
    </row>
    <row r="552" spans="1:6" x14ac:dyDescent="0.25">
      <c r="A552" s="13">
        <v>452</v>
      </c>
      <c r="D552" s="5">
        <f t="shared" si="50"/>
        <v>90.522210592501196</v>
      </c>
      <c r="E552" s="12">
        <f t="shared" si="51"/>
        <v>1.4908565206878474E-4</v>
      </c>
      <c r="F552" s="5">
        <f t="shared" si="52"/>
        <v>2.8388578368329493E-9</v>
      </c>
    </row>
    <row r="553" spans="1:6" x14ac:dyDescent="0.25">
      <c r="A553">
        <v>453</v>
      </c>
      <c r="D553" s="12">
        <f t="shared" si="50"/>
        <v>90.722210592501199</v>
      </c>
      <c r="E553" s="12">
        <f t="shared" si="51"/>
        <v>1.4135465929760607E-4</v>
      </c>
      <c r="F553" s="12">
        <f t="shared" si="52"/>
        <v>2.5886555005537973E-9</v>
      </c>
    </row>
    <row r="554" spans="1:6" x14ac:dyDescent="0.25">
      <c r="A554">
        <v>454</v>
      </c>
      <c r="D554" s="5">
        <f t="shared" si="50"/>
        <v>90.922210592501202</v>
      </c>
      <c r="E554" s="12">
        <f t="shared" si="51"/>
        <v>1.3398941579424522E-4</v>
      </c>
      <c r="F554" s="5">
        <f t="shared" si="52"/>
        <v>2.3598881708940972E-9</v>
      </c>
    </row>
    <row r="555" spans="1:6" x14ac:dyDescent="0.25">
      <c r="A555">
        <v>455</v>
      </c>
      <c r="D555" s="5">
        <f t="shared" si="50"/>
        <v>91.12221059250119</v>
      </c>
      <c r="E555" s="12">
        <f t="shared" si="51"/>
        <v>1.2697462689055143E-4</v>
      </c>
      <c r="F555" s="5">
        <f t="shared" si="52"/>
        <v>2.1507757945742103E-9</v>
      </c>
    </row>
    <row r="556" spans="1:6" x14ac:dyDescent="0.25">
      <c r="A556">
        <v>456</v>
      </c>
      <c r="D556" s="5">
        <f t="shared" si="50"/>
        <v>91.322210592501193</v>
      </c>
      <c r="E556" s="12">
        <f t="shared" si="51"/>
        <v>1.2029552823112072E-4</v>
      </c>
      <c r="F556" s="5">
        <f t="shared" si="52"/>
        <v>1.9596811203157589E-9</v>
      </c>
    </row>
    <row r="557" spans="1:6" x14ac:dyDescent="0.25">
      <c r="A557" s="13">
        <v>457</v>
      </c>
      <c r="D557" s="12">
        <f t="shared" si="50"/>
        <v>91.522210592501196</v>
      </c>
      <c r="E557" s="12">
        <f t="shared" si="51"/>
        <v>1.13937873090493E-4</v>
      </c>
      <c r="F557" s="12">
        <f t="shared" si="52"/>
        <v>1.7850986795237999E-9</v>
      </c>
    </row>
    <row r="558" spans="1:6" x14ac:dyDescent="0.25">
      <c r="A558">
        <v>458</v>
      </c>
      <c r="D558" s="5">
        <f t="shared" si="50"/>
        <v>91.722210592501199</v>
      </c>
      <c r="E558" s="12">
        <f t="shared" si="51"/>
        <v>1.0788791969510461E-4</v>
      </c>
      <c r="F558" s="5">
        <f t="shared" si="52"/>
        <v>1.6256445802824451E-9</v>
      </c>
    </row>
    <row r="559" spans="1:6" x14ac:dyDescent="0.25">
      <c r="A559">
        <v>459</v>
      </c>
      <c r="D559" s="12">
        <f t="shared" si="50"/>
        <v>91.922210592501202</v>
      </c>
      <c r="E559" s="12">
        <f t="shared" si="51"/>
        <v>1.0213241856917218E-4</v>
      </c>
      <c r="F559" s="12">
        <f t="shared" si="52"/>
        <v>1.4800470576805754E-9</v>
      </c>
    </row>
    <row r="560" spans="1:6" x14ac:dyDescent="0.25">
      <c r="A560">
        <v>460</v>
      </c>
      <c r="D560" s="5">
        <f t="shared" si="50"/>
        <v>92.12221059250119</v>
      </c>
      <c r="E560" s="12">
        <f t="shared" si="51"/>
        <v>9.6658599922616977E-5</v>
      </c>
      <c r="F560" s="5">
        <f t="shared" si="52"/>
        <v>1.3471377272343481E-9</v>
      </c>
    </row>
    <row r="561" spans="1:6" x14ac:dyDescent="0.25">
      <c r="A561" s="13">
        <v>461</v>
      </c>
      <c r="D561" s="5">
        <f t="shared" si="50"/>
        <v>92.322210592501193</v>
      </c>
      <c r="E561" s="12">
        <f t="shared" si="51"/>
        <v>9.1454161098109471E-5</v>
      </c>
      <c r="F561" s="5">
        <f t="shared" si="52"/>
        <v>1.2258434916930274E-9</v>
      </c>
    </row>
    <row r="562" spans="1:6" x14ac:dyDescent="0.25">
      <c r="A562">
        <v>462</v>
      </c>
      <c r="D562" s="12">
        <f t="shared" si="50"/>
        <v>92.522210592501196</v>
      </c>
      <c r="E562" s="12">
        <f t="shared" si="51"/>
        <v>8.6507254093302812E-5</v>
      </c>
      <c r="F562" s="12">
        <f t="shared" si="52"/>
        <v>1.115179054821588E-9</v>
      </c>
    </row>
    <row r="563" spans="1:6" x14ac:dyDescent="0.25">
      <c r="A563">
        <v>463</v>
      </c>
      <c r="D563" s="5">
        <f t="shared" si="50"/>
        <v>92.722210592501199</v>
      </c>
      <c r="E563" s="12">
        <f t="shared" si="51"/>
        <v>8.1806473173321172E-5</v>
      </c>
      <c r="F563" s="5">
        <f t="shared" si="52"/>
        <v>1.0142399988547285E-9</v>
      </c>
    </row>
    <row r="564" spans="1:6" x14ac:dyDescent="0.25">
      <c r="A564" s="13">
        <v>464</v>
      </c>
      <c r="D564" s="5">
        <f t="shared" si="50"/>
        <v>92.922210592501202</v>
      </c>
      <c r="E564" s="12">
        <f t="shared" si="51"/>
        <v>7.7340842587607231E-5</v>
      </c>
      <c r="F564" s="5">
        <f t="shared" si="52"/>
        <v>9.221963852279686E-10</v>
      </c>
    </row>
    <row r="565" spans="1:6" x14ac:dyDescent="0.25">
      <c r="A565">
        <v>465</v>
      </c>
      <c r="D565" s="5">
        <f t="shared" si="50"/>
        <v>93.12221059250119</v>
      </c>
      <c r="E565" s="12">
        <f t="shared" si="51"/>
        <v>7.3099804404282753E-5</v>
      </c>
      <c r="F565" s="5">
        <f t="shared" si="52"/>
        <v>8.3828684091921313E-10</v>
      </c>
    </row>
    <row r="566" spans="1:6" x14ac:dyDescent="0.25">
      <c r="A566">
        <v>466</v>
      </c>
      <c r="D566" s="12">
        <f t="shared" si="50"/>
        <v>93.322210592501193</v>
      </c>
      <c r="E566" s="12">
        <f t="shared" si="51"/>
        <v>6.9073206474251251E-5</v>
      </c>
      <c r="F566" s="12">
        <f t="shared" si="52"/>
        <v>7.6181309529244641E-10</v>
      </c>
    </row>
    <row r="567" spans="1:6" x14ac:dyDescent="0.25">
      <c r="A567">
        <v>467</v>
      </c>
      <c r="D567" s="5">
        <f t="shared" si="50"/>
        <v>93.522210592501196</v>
      </c>
      <c r="E567" s="12">
        <f t="shared" si="51"/>
        <v>6.5251290536378975E-5</v>
      </c>
      <c r="F567" s="5">
        <f t="shared" si="52"/>
        <v>6.9213493473019636E-10</v>
      </c>
    </row>
    <row r="568" spans="1:6" x14ac:dyDescent="0.25">
      <c r="A568">
        <v>468</v>
      </c>
      <c r="D568" s="12">
        <f t="shared" si="50"/>
        <v>93.722210592501199</v>
      </c>
      <c r="E568" s="12">
        <f t="shared" si="51"/>
        <v>6.1624680474212736E-5</v>
      </c>
      <c r="F568" s="12">
        <f t="shared" si="52"/>
        <v>6.2866554458617981E-10</v>
      </c>
    </row>
    <row r="569" spans="1:6" x14ac:dyDescent="0.25">
      <c r="A569" s="13">
        <v>469</v>
      </c>
      <c r="D569" s="5">
        <f t="shared" si="50"/>
        <v>93.922210592501202</v>
      </c>
      <c r="E569" s="12">
        <f t="shared" si="51"/>
        <v>5.8184370733851866E-5</v>
      </c>
      <c r="F569" s="5">
        <f t="shared" si="52"/>
        <v>5.708672100889552E-10</v>
      </c>
    </row>
    <row r="570" spans="1:6" x14ac:dyDescent="0.25">
      <c r="A570">
        <v>470</v>
      </c>
      <c r="D570" s="5">
        <f t="shared" si="50"/>
        <v>94.12221059250119</v>
      </c>
      <c r="E570" s="12">
        <f t="shared" si="51"/>
        <v>5.4921714911773374E-5</v>
      </c>
      <c r="F570" s="5">
        <f t="shared" si="52"/>
        <v>5.1824734979308804E-10</v>
      </c>
    </row>
    <row r="571" spans="1:6" x14ac:dyDescent="0.25">
      <c r="A571">
        <v>471</v>
      </c>
      <c r="D571" s="12">
        <f t="shared" si="50"/>
        <v>94.322210592501193</v>
      </c>
      <c r="E571" s="12">
        <f t="shared" si="51"/>
        <v>5.182841452061501E-5</v>
      </c>
      <c r="F571" s="12">
        <f t="shared" si="52"/>
        <v>4.7035485701262178E-10</v>
      </c>
    </row>
    <row r="572" spans="1:6" x14ac:dyDescent="0.25">
      <c r="A572">
        <v>472</v>
      </c>
      <c r="D572" s="5">
        <f t="shared" si="50"/>
        <v>94.522210592501196</v>
      </c>
      <c r="E572" s="12">
        <f t="shared" si="51"/>
        <v>4.8896507940162838E-5</v>
      </c>
      <c r="F572" s="5">
        <f t="shared" si="52"/>
        <v>4.267767263896584E-10</v>
      </c>
    </row>
    <row r="573" spans="1:6" x14ac:dyDescent="0.25">
      <c r="A573" s="13">
        <v>473</v>
      </c>
      <c r="D573" s="5">
        <f t="shared" si="50"/>
        <v>94.722210592501199</v>
      </c>
      <c r="E573" s="12">
        <f t="shared" si="51"/>
        <v>4.6118359560046635E-5</v>
      </c>
      <c r="F573" s="5">
        <f t="shared" si="52"/>
        <v>3.8713494435750942E-10</v>
      </c>
    </row>
    <row r="574" spans="1:6" x14ac:dyDescent="0.25">
      <c r="A574">
        <v>474</v>
      </c>
      <c r="D574" s="5">
        <f t="shared" si="50"/>
        <v>94.922210592501202</v>
      </c>
      <c r="E574" s="12">
        <f t="shared" si="51"/>
        <v>4.3486649119947704E-5</v>
      </c>
      <c r="F574" s="5">
        <f t="shared" si="52"/>
        <v>3.5108362375769901E-10</v>
      </c>
    </row>
    <row r="575" spans="1:6" x14ac:dyDescent="0.25">
      <c r="A575">
        <v>475</v>
      </c>
      <c r="D575" s="12">
        <f t="shared" si="50"/>
        <v>95.12221059250119</v>
      </c>
      <c r="E575" s="12">
        <f t="shared" si="51"/>
        <v>4.0994361252438378E-5</v>
      </c>
      <c r="F575" s="12">
        <f t="shared" si="52"/>
        <v>3.1830636427153352E-10</v>
      </c>
    </row>
    <row r="576" spans="1:6" x14ac:dyDescent="0.25">
      <c r="A576" s="13">
        <v>476</v>
      </c>
      <c r="D576" s="5">
        <f t="shared" si="50"/>
        <v>95.322210592501193</v>
      </c>
      <c r="E576" s="12">
        <f t="shared" si="51"/>
        <v>3.8634775232920199E-5</v>
      </c>
      <c r="F576" s="5">
        <f t="shared" si="52"/>
        <v>2.8851382163432921E-10</v>
      </c>
    </row>
    <row r="577" spans="1:6" x14ac:dyDescent="0.25">
      <c r="A577">
        <v>477</v>
      </c>
      <c r="D577" s="12">
        <f t="shared" si="50"/>
        <v>95.522210592501196</v>
      </c>
      <c r="E577" s="12">
        <f t="shared" si="51"/>
        <v>3.6401454940511559E-5</v>
      </c>
      <c r="F577" s="12">
        <f t="shared" si="52"/>
        <v>2.614414698209272E-10</v>
      </c>
    </row>
    <row r="578" spans="1:6" x14ac:dyDescent="0.25">
      <c r="A578">
        <v>478</v>
      </c>
      <c r="D578" s="5">
        <f t="shared" si="50"/>
        <v>95.722210592501199</v>
      </c>
      <c r="E578" s="12">
        <f t="shared" si="51"/>
        <v>3.4288239033128483E-5</v>
      </c>
      <c r="F578" s="5">
        <f t="shared" si="52"/>
        <v>2.368475415288189E-10</v>
      </c>
    </row>
    <row r="579" spans="1:6" x14ac:dyDescent="0.25">
      <c r="A579">
        <v>479</v>
      </c>
      <c r="D579" s="5">
        <f t="shared" si="50"/>
        <v>95.922210592501202</v>
      </c>
      <c r="E579" s="12">
        <f t="shared" si="51"/>
        <v>3.2289231339444531E-5</v>
      </c>
      <c r="F579" s="5">
        <f t="shared" si="52"/>
        <v>2.1451113334657807E-10</v>
      </c>
    </row>
    <row r="580" spans="1:6" x14ac:dyDescent="0.25">
      <c r="A580">
        <v>480</v>
      </c>
      <c r="D580" s="12">
        <f t="shared" si="50"/>
        <v>96.12221059250119</v>
      </c>
      <c r="E580" s="12">
        <f t="shared" si="51"/>
        <v>3.0398791469867217E-5</v>
      </c>
      <c r="F580" s="12">
        <f t="shared" si="52"/>
        <v>1.9423046298377966E-10</v>
      </c>
    </row>
    <row r="581" spans="1:6" x14ac:dyDescent="0.25">
      <c r="A581" s="13">
        <v>481</v>
      </c>
      <c r="D581" s="5">
        <f t="shared" si="50"/>
        <v>96.322210592501193</v>
      </c>
      <c r="E581" s="12">
        <f t="shared" si="51"/>
        <v>2.8611525648157994E-5</v>
      </c>
      <c r="F581" s="5">
        <f t="shared" si="52"/>
        <v>1.758212668600016E-10</v>
      </c>
    </row>
    <row r="582" spans="1:6" x14ac:dyDescent="0.25">
      <c r="A582">
        <v>482</v>
      </c>
      <c r="D582" s="5">
        <f t="shared" si="50"/>
        <v>96.522210592501196</v>
      </c>
      <c r="E582" s="12">
        <f t="shared" si="51"/>
        <v>2.6922277764835157E-5</v>
      </c>
      <c r="F582" s="5">
        <f t="shared" si="52"/>
        <v>1.5911532720810271E-10</v>
      </c>
    </row>
    <row r="583" spans="1:6" x14ac:dyDescent="0.25">
      <c r="A583">
        <v>483</v>
      </c>
      <c r="D583" s="5">
        <f t="shared" si="50"/>
        <v>96.722210592501199</v>
      </c>
      <c r="E583" s="12">
        <f t="shared" si="51"/>
        <v>2.5326120653033813E-5</v>
      </c>
      <c r="F583" s="5">
        <f t="shared" si="52"/>
        <v>1.4395911864562195E-10</v>
      </c>
    </row>
    <row r="584" spans="1:6" x14ac:dyDescent="0.25">
      <c r="A584">
        <v>484</v>
      </c>
      <c r="D584" s="12">
        <f t="shared" si="50"/>
        <v>96.922210592501202</v>
      </c>
      <c r="E584" s="12">
        <f t="shared" si="51"/>
        <v>2.3818347587066325E-5</v>
      </c>
      <c r="F584" s="12">
        <f t="shared" si="52"/>
        <v>1.3021256491094153E-10</v>
      </c>
    </row>
    <row r="585" spans="1:6" x14ac:dyDescent="0.25">
      <c r="A585" s="13">
        <v>485</v>
      </c>
      <c r="D585" s="5">
        <f t="shared" si="50"/>
        <v>97.12221059250119</v>
      </c>
      <c r="E585" s="12">
        <f t="shared" si="51"/>
        <v>2.2394464003511818E-5</v>
      </c>
      <c r="F585" s="5">
        <f t="shared" si="52"/>
        <v>1.177478971521127E-10</v>
      </c>
    </row>
    <row r="586" spans="1:6" x14ac:dyDescent="0.25">
      <c r="A586">
        <v>486</v>
      </c>
      <c r="D586" s="12">
        <f t="shared" si="50"/>
        <v>97.322210592501193</v>
      </c>
      <c r="E586" s="12">
        <f t="shared" si="51"/>
        <v>2.1050179444278826E-5</v>
      </c>
      <c r="F586" s="12">
        <f t="shared" si="52"/>
        <v>1.0644860579864585E-10</v>
      </c>
    </row>
    <row r="587" spans="1:6" x14ac:dyDescent="0.25">
      <c r="A587">
        <v>487</v>
      </c>
      <c r="D587" s="5">
        <f t="shared" si="50"/>
        <v>97.522210592501196</v>
      </c>
      <c r="E587" s="12">
        <f t="shared" si="51"/>
        <v>1.9781399720723879E-5</v>
      </c>
      <c r="F587" s="5">
        <f t="shared" si="52"/>
        <v>9.6208478643802267E-11</v>
      </c>
    </row>
    <row r="588" spans="1:6" x14ac:dyDescent="0.25">
      <c r="A588" s="13">
        <v>488</v>
      </c>
      <c r="D588" s="5">
        <f t="shared" si="50"/>
        <v>97.722210592501199</v>
      </c>
      <c r="E588" s="12">
        <f t="shared" si="51"/>
        <v>1.8584219297567234E-5</v>
      </c>
      <c r="F588" s="5">
        <f t="shared" si="52"/>
        <v>8.6930718319798576E-11</v>
      </c>
    </row>
    <row r="589" spans="1:6" x14ac:dyDescent="0.25">
      <c r="A589">
        <v>489</v>
      </c>
      <c r="D589" s="12">
        <f t="shared" si="50"/>
        <v>97.922210592501202</v>
      </c>
      <c r="E589" s="12">
        <f t="shared" si="51"/>
        <v>1.7454913895033935E-5</v>
      </c>
      <c r="F589" s="12">
        <f t="shared" si="52"/>
        <v>7.8527132863503184E-11</v>
      </c>
    </row>
    <row r="590" spans="1:6" x14ac:dyDescent="0.25">
      <c r="A590" s="13">
        <v>490</v>
      </c>
      <c r="D590" s="5">
        <f t="shared" ref="D590:D602" si="53">$D$100+($E$96*A590)</f>
        <v>98.12221059250119</v>
      </c>
      <c r="E590" s="12">
        <f t="shared" ref="E590:E602" si="54">_xlfn.NORM.DIST(D590,$H$94,$H$95,0)</f>
        <v>1.6389933307353397E-5</v>
      </c>
      <c r="F590" s="5">
        <f t="shared" ref="F590:F602" si="55">_xlfn.NORM.DIST($E$6+A591*$J$142,$H$94,$H$95,0)</f>
        <v>7.0917393548692824E-11</v>
      </c>
    </row>
    <row r="591" spans="1:6" x14ac:dyDescent="0.25">
      <c r="A591">
        <v>491</v>
      </c>
      <c r="D591" s="12">
        <f t="shared" si="53"/>
        <v>98.322210592501193</v>
      </c>
      <c r="E591" s="12">
        <f t="shared" si="54"/>
        <v>1.5385894435477949E-5</v>
      </c>
      <c r="F591" s="12">
        <f t="shared" si="55"/>
        <v>6.4028354604737804E-11</v>
      </c>
    </row>
    <row r="592" spans="1:6" x14ac:dyDescent="0.25">
      <c r="A592">
        <v>492</v>
      </c>
      <c r="D592" s="5">
        <f t="shared" si="53"/>
        <v>98.522210592501196</v>
      </c>
      <c r="E592" s="12">
        <f t="shared" si="54"/>
        <v>1.443957453163064E-5</v>
      </c>
      <c r="F592" s="5">
        <f t="shared" si="55"/>
        <v>5.7793429853478872E-11</v>
      </c>
    </row>
    <row r="593" spans="1:6" x14ac:dyDescent="0.25">
      <c r="A593">
        <v>493</v>
      </c>
      <c r="D593" s="5">
        <f t="shared" si="53"/>
        <v>98.722210592501199</v>
      </c>
      <c r="E593" s="12">
        <f t="shared" si="54"/>
        <v>1.3547904653059772E-5</v>
      </c>
      <c r="F593" s="5">
        <f t="shared" si="55"/>
        <v>5.2152021677894454E-11</v>
      </c>
    </row>
    <row r="594" spans="1:6" x14ac:dyDescent="0.25">
      <c r="A594" s="13">
        <v>494</v>
      </c>
      <c r="D594" s="12">
        <f t="shared" si="53"/>
        <v>98.922210592501202</v>
      </c>
      <c r="E594" s="12">
        <f t="shared" si="54"/>
        <v>1.2707963322166833E-5</v>
      </c>
      <c r="F594" s="12">
        <f t="shared" si="55"/>
        <v>4.7048998090136274E-11</v>
      </c>
    </row>
    <row r="595" spans="1:6" x14ac:dyDescent="0.25">
      <c r="A595">
        <v>495</v>
      </c>
      <c r="D595" s="5">
        <f t="shared" si="53"/>
        <v>99.12221059250119</v>
      </c>
      <c r="E595" s="12">
        <f t="shared" si="54"/>
        <v>1.1916970389981275E-5</v>
      </c>
      <c r="F595" s="5">
        <f t="shared" si="55"/>
        <v>4.2434213994531223E-11</v>
      </c>
    </row>
    <row r="596" spans="1:6" x14ac:dyDescent="0.25">
      <c r="A596">
        <v>496</v>
      </c>
      <c r="D596" s="12">
        <f t="shared" si="53"/>
        <v>99.322210592501193</v>
      </c>
      <c r="E596" s="12">
        <f t="shared" si="54"/>
        <v>1.1172281099779642E-5</v>
      </c>
      <c r="F596" s="12">
        <f t="shared" si="55"/>
        <v>3.8262073044980066E-11</v>
      </c>
    </row>
    <row r="597" spans="1:6" x14ac:dyDescent="0.25">
      <c r="A597" s="13">
        <v>497</v>
      </c>
      <c r="D597" s="5">
        <f t="shared" si="53"/>
        <v>99.522210592501196</v>
      </c>
      <c r="E597" s="12">
        <f t="shared" si="54"/>
        <v>1.0471380347490409E-5</v>
      </c>
      <c r="F597" s="5">
        <f t="shared" si="55"/>
        <v>3.4491126777477836E-11</v>
      </c>
    </row>
    <row r="598" spans="1:6" x14ac:dyDescent="0.25">
      <c r="A598">
        <v>498</v>
      </c>
      <c r="D598" s="5">
        <f t="shared" si="53"/>
        <v>99.722210592501199</v>
      </c>
      <c r="E598" s="12">
        <f t="shared" si="54"/>
        <v>9.8118771353821692E-6</v>
      </c>
      <c r="F598" s="5">
        <f t="shared" si="55"/>
        <v>3.1083707958884709E-11</v>
      </c>
    </row>
    <row r="599" spans="1:6" s="21" customFormat="1" x14ac:dyDescent="0.25">
      <c r="A599" s="21">
        <v>499</v>
      </c>
      <c r="D599" s="22">
        <f t="shared" si="53"/>
        <v>99.922210592501202</v>
      </c>
      <c r="E599" s="22">
        <f t="shared" si="54"/>
        <v>9.1914992154106062E-6</v>
      </c>
      <c r="F599" s="22">
        <f t="shared" si="55"/>
        <v>8.680964502267241E-3</v>
      </c>
    </row>
    <row r="600" spans="1:6" x14ac:dyDescent="0.25">
      <c r="D600" s="5"/>
      <c r="E600" s="12"/>
      <c r="F600" s="5"/>
    </row>
    <row r="601" spans="1:6" x14ac:dyDescent="0.25">
      <c r="D601" s="12"/>
      <c r="E601" s="12"/>
      <c r="F601" s="12"/>
    </row>
    <row r="602" spans="1:6" x14ac:dyDescent="0.25">
      <c r="D602" s="5"/>
      <c r="E602" s="12"/>
      <c r="F602" s="5"/>
    </row>
  </sheetData>
  <mergeCells count="5">
    <mergeCell ref="F98:G98"/>
    <mergeCell ref="D2:F2"/>
    <mergeCell ref="D27:F27"/>
    <mergeCell ref="D91:F91"/>
    <mergeCell ref="D93:E9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ROMO</dc:creator>
  <cp:lastModifiedBy>SERGIO ROMO</cp:lastModifiedBy>
  <dcterms:created xsi:type="dcterms:W3CDTF">2020-10-12T22:15:16Z</dcterms:created>
  <dcterms:modified xsi:type="dcterms:W3CDTF">2020-11-10T04:42:41Z</dcterms:modified>
</cp:coreProperties>
</file>